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omments6.xml" ContentType="application/vnd.openxmlformats-officedocument.spreadsheetml.comments+xml"/>
  <Override PartName="/xl/threadedComments/threadedComment2.xml" ContentType="application/vnd.ms-excel.threaded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readedComments/threadedComment3.xml" ContentType="application/vnd.ms-excel.threadedcomments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ntuedu-my.sharepoint.com/personal/wlim132_e_ntu_edu_sg/Documents/Documents/NTU Yr 2 Sem 2/BF3217 Equity Valuation/Equities Project/Equities Project/"/>
    </mc:Choice>
  </mc:AlternateContent>
  <xr:revisionPtr revIDLastSave="5982" documentId="1_{76D369BD-4B92-4D23-AF79-065E839434B2}" xr6:coauthVersionLast="47" xr6:coauthVersionMax="47" xr10:uidLastSave="{69186CE1-0AAD-41C1-937F-CC2AAA2EB61A}"/>
  <bookViews>
    <workbookView xWindow="-19310" yWindow="540" windowWidth="19420" windowHeight="11020" firstSheet="3" activeTab="3" xr2:uid="{1DD27D47-9946-4DF9-8542-CFDAFF7BB22F}"/>
  </bookViews>
  <sheets>
    <sheet name="Output" sheetId="22" r:id="rId1"/>
    <sheet name="Financial Statements" sheetId="9" r:id="rId2"/>
    <sheet name="Operating" sheetId="2" r:id="rId3"/>
    <sheet name="Drivers" sheetId="5" r:id="rId4"/>
    <sheet name="DCF" sheetId="10" r:id="rId5"/>
    <sheet name="Relative Valuation" sheetId="32" r:id="rId6"/>
    <sheet name="Appendix -&gt;" sheetId="33" r:id="rId7"/>
    <sheet name="Relative Valuation - PE" sheetId="17" r:id="rId8"/>
    <sheet name="Financial Analysis (del later)" sheetId="18" r:id="rId9"/>
    <sheet name="Regression for PE" sheetId="27" r:id="rId10"/>
    <sheet name="Relative Valuation - EV Sales" sheetId="16" r:id="rId11"/>
    <sheet name="Sheet1" sheetId="35" r:id="rId12"/>
    <sheet name="Relative Valuation - EV EBITA" sheetId="23" r:id="rId13"/>
    <sheet name="Sheet2" sheetId="36" r:id="rId14"/>
    <sheet name="Graphs" sheetId="37" r:id="rId15"/>
  </sheets>
  <definedNames>
    <definedName name="CIQWBGuid" hidden="1">"92c22cf6-18ed-4a7b-a96a-c8b4ddfb1f24"</definedName>
    <definedName name="CIQWBInfo" hidden="1">"{ ""CIQVersion"":""9.47.1108.4092""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"08/24/2022 04:24:31"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4">DCF!$A$1:$T$206</definedName>
    <definedName name="_xlnm.Print_Area" localSheetId="3">Drivers!$B$1:$AB$353</definedName>
    <definedName name="_xlnm.Print_Area" localSheetId="1">'Financial Statements'!$A$1:$BG$129</definedName>
    <definedName name="_xlnm.Print_Area" localSheetId="2">Operating!$B$1:$BF$246</definedName>
    <definedName name="_xlnm.Print_Area" localSheetId="0">Output!$A$1:$S$93</definedName>
    <definedName name="solver_eng" localSheetId="0" hidden="1">1</definedName>
    <definedName name="solver_eng" localSheetId="5" hidden="1">2</definedName>
    <definedName name="solver_eng" localSheetId="12" hidden="1">1</definedName>
    <definedName name="solver_neg" localSheetId="0" hidden="1">1</definedName>
    <definedName name="solver_neg" localSheetId="5" hidden="1">1</definedName>
    <definedName name="solver_neg" localSheetId="12" hidden="1">1</definedName>
    <definedName name="solver_num" localSheetId="0" hidden="1">0</definedName>
    <definedName name="solver_num" localSheetId="5" hidden="1">0</definedName>
    <definedName name="solver_num" localSheetId="12" hidden="1">0</definedName>
    <definedName name="solver_opt" localSheetId="0" hidden="1">Output!$D$43</definedName>
    <definedName name="solver_opt" localSheetId="5" hidden="1">'Relative Valuation'!$O$26</definedName>
    <definedName name="solver_opt" localSheetId="12" hidden="1">'Relative Valuation - EV EBITA'!$H$14</definedName>
    <definedName name="solver_typ" localSheetId="0" hidden="1">1</definedName>
    <definedName name="solver_typ" localSheetId="5" hidden="1">1</definedName>
    <definedName name="solver_typ" localSheetId="12" hidden="1">1</definedName>
    <definedName name="solver_val" localSheetId="0" hidden="1">0</definedName>
    <definedName name="solver_val" localSheetId="5" hidden="1">0</definedName>
    <definedName name="solver_val" localSheetId="12" hidden="1">0</definedName>
    <definedName name="solver_ver" localSheetId="0" hidden="1">3</definedName>
    <definedName name="solver_ver" localSheetId="5" hidden="1">3</definedName>
    <definedName name="solver_ver" localSheetId="12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5" i="10" l="1"/>
  <c r="H160" i="10"/>
  <c r="H162" i="10"/>
  <c r="C6" i="32"/>
  <c r="I6" i="32" s="1"/>
  <c r="H6" i="32"/>
  <c r="C7" i="32"/>
  <c r="H7" i="32"/>
  <c r="I7" i="32"/>
  <c r="C8" i="32"/>
  <c r="H8" i="32"/>
  <c r="I8" i="32"/>
  <c r="C9" i="32"/>
  <c r="I9" i="32" s="1"/>
  <c r="H9" i="32"/>
  <c r="C10" i="32"/>
  <c r="H10" i="32"/>
  <c r="I10" i="32"/>
  <c r="F11" i="32"/>
  <c r="H11" i="32" s="1"/>
  <c r="D12" i="32"/>
  <c r="D13" i="32"/>
  <c r="D14" i="32"/>
  <c r="D15" i="32"/>
  <c r="H167" i="10"/>
  <c r="O69" i="22"/>
  <c r="E53" i="32"/>
  <c r="H173" i="10" s="1"/>
  <c r="D97" i="10" s="1"/>
  <c r="G10" i="22"/>
  <c r="E52" i="32"/>
  <c r="AL80" i="9"/>
  <c r="AM80" i="9"/>
  <c r="AN80" i="9"/>
  <c r="AO80" i="9"/>
  <c r="AQ80" i="9"/>
  <c r="AR80" i="9"/>
  <c r="AS80" i="9"/>
  <c r="AT80" i="9"/>
  <c r="AV80" i="9"/>
  <c r="AW80" i="9"/>
  <c r="AX80" i="9"/>
  <c r="AY80" i="9"/>
  <c r="BA80" i="9"/>
  <c r="F41" i="32"/>
  <c r="F42" i="32"/>
  <c r="F40" i="32"/>
  <c r="F39" i="32"/>
  <c r="E26" i="10"/>
  <c r="E25" i="10"/>
  <c r="AA152" i="5"/>
  <c r="F54" i="10"/>
  <c r="K91" i="10"/>
  <c r="F31" i="16"/>
  <c r="D12" i="16"/>
  <c r="H6" i="17"/>
  <c r="D13" i="16"/>
  <c r="D11" i="16"/>
  <c r="F11" i="16" s="1"/>
  <c r="G13" i="16"/>
  <c r="G15" i="16"/>
  <c r="G11" i="16"/>
  <c r="D14" i="16"/>
  <c r="F14" i="16" s="1"/>
  <c r="D15" i="16"/>
  <c r="F15" i="16" s="1"/>
  <c r="D16" i="16"/>
  <c r="F16" i="16" s="1"/>
  <c r="AF40" i="9"/>
  <c r="C23" i="22" a="1"/>
  <c r="C23" i="22" s="1"/>
  <c r="G24" i="23"/>
  <c r="E24" i="23"/>
  <c r="D24" i="23"/>
  <c r="C24" i="23"/>
  <c r="B24" i="23"/>
  <c r="G23" i="23"/>
  <c r="E23" i="23"/>
  <c r="D23" i="23"/>
  <c r="C23" i="23"/>
  <c r="B23" i="23"/>
  <c r="C30" i="16"/>
  <c r="D30" i="16"/>
  <c r="F30" i="16"/>
  <c r="C31" i="16"/>
  <c r="D31" i="16"/>
  <c r="B30" i="16"/>
  <c r="B31" i="16"/>
  <c r="C28" i="16"/>
  <c r="D28" i="16"/>
  <c r="F28" i="16"/>
  <c r="C29" i="16"/>
  <c r="D29" i="16"/>
  <c r="B29" i="16"/>
  <c r="B28" i="16"/>
  <c r="I11" i="32" l="1"/>
  <c r="C15" i="32"/>
  <c r="C14" i="32"/>
  <c r="C13" i="32"/>
  <c r="C12" i="32"/>
  <c r="H11" i="16"/>
  <c r="H166" i="10"/>
  <c r="H168" i="10"/>
  <c r="H161" i="10"/>
  <c r="D96" i="10"/>
  <c r="E55" i="32"/>
  <c r="H174" i="10" s="1"/>
  <c r="E54" i="32"/>
  <c r="H172" i="10" s="1"/>
  <c r="O33" i="22"/>
  <c r="F29" i="16"/>
  <c r="C21" i="23" l="1"/>
  <c r="D21" i="23"/>
  <c r="E21" i="23"/>
  <c r="G21" i="23"/>
  <c r="C22" i="23"/>
  <c r="D22" i="23"/>
  <c r="E22" i="23"/>
  <c r="G22" i="23"/>
  <c r="B22" i="23"/>
  <c r="B21" i="23"/>
  <c r="D65" i="10" l="1"/>
  <c r="H10" i="5"/>
  <c r="AB352" i="5"/>
  <c r="AA352" i="5"/>
  <c r="V352" i="5"/>
  <c r="Q352" i="5"/>
  <c r="L352" i="5"/>
  <c r="AB349" i="5"/>
  <c r="AA349" i="5"/>
  <c r="V349" i="5"/>
  <c r="Q349" i="5"/>
  <c r="L349" i="5"/>
  <c r="AB348" i="5"/>
  <c r="AA348" i="5"/>
  <c r="V348" i="5"/>
  <c r="Q348" i="5"/>
  <c r="L348" i="5"/>
  <c r="AB345" i="5"/>
  <c r="AA345" i="5"/>
  <c r="V345" i="5"/>
  <c r="Q345" i="5"/>
  <c r="L345" i="5"/>
  <c r="AB344" i="5"/>
  <c r="AA344" i="5"/>
  <c r="V344" i="5"/>
  <c r="Q344" i="5"/>
  <c r="L344" i="5"/>
  <c r="AB343" i="5"/>
  <c r="AA343" i="5"/>
  <c r="V343" i="5"/>
  <c r="Q343" i="5"/>
  <c r="L343" i="5"/>
  <c r="AB341" i="5"/>
  <c r="AA341" i="5"/>
  <c r="V341" i="5"/>
  <c r="Q341" i="5"/>
  <c r="L341" i="5"/>
  <c r="AB340" i="5"/>
  <c r="AA340" i="5"/>
  <c r="V340" i="5"/>
  <c r="Q340" i="5"/>
  <c r="L340" i="5"/>
  <c r="AB338" i="5"/>
  <c r="AA338" i="5"/>
  <c r="V338" i="5"/>
  <c r="Q338" i="5"/>
  <c r="L338" i="5"/>
  <c r="AB337" i="5"/>
  <c r="AA337" i="5"/>
  <c r="V337" i="5"/>
  <c r="Q337" i="5"/>
  <c r="L337" i="5"/>
  <c r="AB336" i="5"/>
  <c r="AA336" i="5"/>
  <c r="V336" i="5"/>
  <c r="Q336" i="5"/>
  <c r="L336" i="5"/>
  <c r="AB335" i="5"/>
  <c r="AA335" i="5"/>
  <c r="V335" i="5"/>
  <c r="Q335" i="5"/>
  <c r="L335" i="5"/>
  <c r="AB333" i="5"/>
  <c r="AA333" i="5"/>
  <c r="V333" i="5"/>
  <c r="Q333" i="5"/>
  <c r="L333" i="5"/>
  <c r="AB332" i="5"/>
  <c r="AA332" i="5"/>
  <c r="V332" i="5"/>
  <c r="Q332" i="5"/>
  <c r="L332" i="5"/>
  <c r="AB331" i="5"/>
  <c r="AA331" i="5"/>
  <c r="V331" i="5"/>
  <c r="Q331" i="5"/>
  <c r="L331" i="5"/>
  <c r="AB330" i="5"/>
  <c r="AA330" i="5"/>
  <c r="V330" i="5"/>
  <c r="Q330" i="5"/>
  <c r="L330" i="5"/>
  <c r="AB327" i="5"/>
  <c r="AA327" i="5"/>
  <c r="V327" i="5"/>
  <c r="Q327" i="5"/>
  <c r="AB326" i="5"/>
  <c r="AA326" i="5"/>
  <c r="V326" i="5"/>
  <c r="Q326" i="5"/>
  <c r="AB325" i="5"/>
  <c r="AA325" i="5"/>
  <c r="V325" i="5"/>
  <c r="Q325" i="5"/>
  <c r="AB323" i="5"/>
  <c r="AA323" i="5"/>
  <c r="V323" i="5"/>
  <c r="Q323" i="5"/>
  <c r="AB322" i="5"/>
  <c r="AA322" i="5"/>
  <c r="V322" i="5"/>
  <c r="Q322" i="5"/>
  <c r="AA320" i="5"/>
  <c r="V320" i="5"/>
  <c r="Q320" i="5"/>
  <c r="AA319" i="5"/>
  <c r="V319" i="5"/>
  <c r="Q319" i="5"/>
  <c r="AA318" i="5"/>
  <c r="V318" i="5"/>
  <c r="Q318" i="5"/>
  <c r="AA317" i="5"/>
  <c r="V317" i="5"/>
  <c r="Q317" i="5"/>
  <c r="AA315" i="5"/>
  <c r="V315" i="5"/>
  <c r="Q315" i="5"/>
  <c r="AA314" i="5"/>
  <c r="V314" i="5"/>
  <c r="Q314" i="5"/>
  <c r="AA313" i="5"/>
  <c r="V313" i="5"/>
  <c r="Q313" i="5"/>
  <c r="AA312" i="5"/>
  <c r="V312" i="5"/>
  <c r="Q312" i="5"/>
  <c r="AA309" i="5"/>
  <c r="V309" i="5"/>
  <c r="Q309" i="5"/>
  <c r="L309" i="5"/>
  <c r="AA308" i="5"/>
  <c r="V308" i="5"/>
  <c r="Q308" i="5"/>
  <c r="L308" i="5"/>
  <c r="AA307" i="5"/>
  <c r="V307" i="5"/>
  <c r="Q307" i="5"/>
  <c r="L307" i="5"/>
  <c r="AB304" i="5"/>
  <c r="AA304" i="5"/>
  <c r="V304" i="5"/>
  <c r="Q304" i="5"/>
  <c r="L304" i="5"/>
  <c r="AB303" i="5" a="1"/>
  <c r="AB303" i="5" s="1"/>
  <c r="AA303" i="5"/>
  <c r="V303" i="5"/>
  <c r="Q303" i="5"/>
  <c r="L303" i="5"/>
  <c r="AB300" i="5"/>
  <c r="AA300" i="5"/>
  <c r="V300" i="5"/>
  <c r="Q300" i="5"/>
  <c r="L300" i="5"/>
  <c r="AA285" i="5"/>
  <c r="AB285" i="5" s="1"/>
  <c r="V285" i="5"/>
  <c r="Q285" i="5"/>
  <c r="L285" i="5"/>
  <c r="AA284" i="5"/>
  <c r="AB284" i="5" s="1"/>
  <c r="V284" i="5"/>
  <c r="Q284" i="5"/>
  <c r="L284" i="5"/>
  <c r="AA283" i="5"/>
  <c r="AB283" i="5" s="1"/>
  <c r="V283" i="5"/>
  <c r="Q283" i="5"/>
  <c r="L283" i="5"/>
  <c r="AA282" i="5"/>
  <c r="AB282" i="5" s="1"/>
  <c r="V282" i="5"/>
  <c r="Q282" i="5"/>
  <c r="L282" i="5"/>
  <c r="AB276" i="5"/>
  <c r="AA276" i="5"/>
  <c r="V276" i="5"/>
  <c r="Q276" i="5"/>
  <c r="L276" i="5"/>
  <c r="AB273" i="5"/>
  <c r="AA273" i="5"/>
  <c r="V273" i="5"/>
  <c r="Q273" i="5"/>
  <c r="L273" i="5"/>
  <c r="AB272" i="5"/>
  <c r="AA272" i="5"/>
  <c r="V272" i="5"/>
  <c r="Q272" i="5"/>
  <c r="L272" i="5"/>
  <c r="AB269" i="5"/>
  <c r="AA269" i="5"/>
  <c r="V269" i="5"/>
  <c r="Q269" i="5"/>
  <c r="L269" i="5"/>
  <c r="AB268" i="5"/>
  <c r="AA268" i="5"/>
  <c r="V268" i="5"/>
  <c r="Q268" i="5"/>
  <c r="L268" i="5"/>
  <c r="AB267" i="5"/>
  <c r="AA267" i="5"/>
  <c r="V267" i="5"/>
  <c r="Q267" i="5"/>
  <c r="L267" i="5"/>
  <c r="AB265" i="5"/>
  <c r="AA265" i="5"/>
  <c r="V265" i="5"/>
  <c r="Q265" i="5"/>
  <c r="L265" i="5"/>
  <c r="AB264" i="5"/>
  <c r="AA264" i="5"/>
  <c r="V264" i="5"/>
  <c r="Q264" i="5"/>
  <c r="L264" i="5"/>
  <c r="AB262" i="5"/>
  <c r="AA262" i="5"/>
  <c r="V262" i="5"/>
  <c r="Q262" i="5"/>
  <c r="L262" i="5"/>
  <c r="AB261" i="5"/>
  <c r="AA261" i="5"/>
  <c r="V261" i="5"/>
  <c r="Q261" i="5"/>
  <c r="L261" i="5"/>
  <c r="AB260" i="5"/>
  <c r="AA260" i="5"/>
  <c r="V260" i="5"/>
  <c r="Q260" i="5"/>
  <c r="L260" i="5"/>
  <c r="AB259" i="5"/>
  <c r="AA259" i="5"/>
  <c r="V259" i="5"/>
  <c r="Q259" i="5"/>
  <c r="L259" i="5"/>
  <c r="AB257" i="5"/>
  <c r="AA257" i="5"/>
  <c r="V257" i="5"/>
  <c r="Q257" i="5"/>
  <c r="L257" i="5"/>
  <c r="AB256" i="5"/>
  <c r="AA256" i="5"/>
  <c r="V256" i="5"/>
  <c r="Q256" i="5"/>
  <c r="L256" i="5"/>
  <c r="AB255" i="5"/>
  <c r="AA255" i="5"/>
  <c r="V255" i="5"/>
  <c r="Q255" i="5"/>
  <c r="L255" i="5"/>
  <c r="AB254" i="5"/>
  <c r="AA254" i="5"/>
  <c r="V254" i="5"/>
  <c r="Q254" i="5"/>
  <c r="L254" i="5"/>
  <c r="AB251" i="5"/>
  <c r="AA251" i="5"/>
  <c r="V251" i="5"/>
  <c r="Q251" i="5"/>
  <c r="AB250" i="5"/>
  <c r="AA250" i="5"/>
  <c r="V250" i="5"/>
  <c r="Q250" i="5"/>
  <c r="AB249" i="5"/>
  <c r="AA249" i="5"/>
  <c r="V249" i="5"/>
  <c r="Q249" i="5"/>
  <c r="AB247" i="5"/>
  <c r="AA247" i="5"/>
  <c r="V247" i="5"/>
  <c r="Q247" i="5"/>
  <c r="AB246" i="5"/>
  <c r="AA246" i="5"/>
  <c r="V246" i="5"/>
  <c r="Q246" i="5"/>
  <c r="AA244" i="5"/>
  <c r="V244" i="5"/>
  <c r="Q244" i="5"/>
  <c r="AA243" i="5"/>
  <c r="V243" i="5"/>
  <c r="Q243" i="5"/>
  <c r="AA242" i="5"/>
  <c r="V242" i="5"/>
  <c r="Q242" i="5"/>
  <c r="AA241" i="5"/>
  <c r="V241" i="5"/>
  <c r="Q241" i="5"/>
  <c r="AA239" i="5"/>
  <c r="V239" i="5"/>
  <c r="Q239" i="5"/>
  <c r="AA238" i="5"/>
  <c r="V238" i="5"/>
  <c r="Q238" i="5"/>
  <c r="AA237" i="5"/>
  <c r="V237" i="5"/>
  <c r="Q237" i="5"/>
  <c r="AA236" i="5"/>
  <c r="V236" i="5"/>
  <c r="Q236" i="5"/>
  <c r="AA233" i="5"/>
  <c r="V233" i="5"/>
  <c r="Q233" i="5"/>
  <c r="L233" i="5"/>
  <c r="AA232" i="5"/>
  <c r="V232" i="5"/>
  <c r="Q232" i="5"/>
  <c r="L232" i="5"/>
  <c r="AA231" i="5"/>
  <c r="V231" i="5"/>
  <c r="Q231" i="5"/>
  <c r="L231" i="5"/>
  <c r="AA228" i="5"/>
  <c r="V228" i="5"/>
  <c r="Q228" i="5"/>
  <c r="L228" i="5"/>
  <c r="AA227" i="5"/>
  <c r="V227" i="5"/>
  <c r="Q227" i="5"/>
  <c r="L227" i="5"/>
  <c r="AB224" i="5"/>
  <c r="AA224" i="5"/>
  <c r="V224" i="5"/>
  <c r="Q224" i="5"/>
  <c r="L224" i="5"/>
  <c r="AA209" i="5"/>
  <c r="AB209" i="5" s="1"/>
  <c r="V209" i="5"/>
  <c r="Q209" i="5"/>
  <c r="L209" i="5"/>
  <c r="AA208" i="5"/>
  <c r="AB208" i="5" s="1"/>
  <c r="V208" i="5"/>
  <c r="Q208" i="5"/>
  <c r="L208" i="5"/>
  <c r="AA207" i="5"/>
  <c r="AB207" i="5" s="1"/>
  <c r="V207" i="5"/>
  <c r="Q207" i="5"/>
  <c r="L207" i="5"/>
  <c r="AA206" i="5"/>
  <c r="AB206" i="5" s="1"/>
  <c r="V206" i="5"/>
  <c r="Q206" i="5"/>
  <c r="L206" i="5"/>
  <c r="AB200" i="5"/>
  <c r="AA200" i="5"/>
  <c r="V200" i="5"/>
  <c r="Q200" i="5"/>
  <c r="L200" i="5"/>
  <c r="AB197" i="5"/>
  <c r="AA197" i="5"/>
  <c r="V197" i="5"/>
  <c r="Q197" i="5"/>
  <c r="L197" i="5"/>
  <c r="AB196" i="5"/>
  <c r="AA196" i="5"/>
  <c r="V196" i="5"/>
  <c r="Q196" i="5"/>
  <c r="L196" i="5"/>
  <c r="AB193" i="5"/>
  <c r="AA193" i="5"/>
  <c r="V193" i="5"/>
  <c r="Q193" i="5"/>
  <c r="L193" i="5"/>
  <c r="AB192" i="5"/>
  <c r="AA192" i="5"/>
  <c r="V192" i="5"/>
  <c r="Q192" i="5"/>
  <c r="L192" i="5"/>
  <c r="AB191" i="5"/>
  <c r="AA191" i="5"/>
  <c r="V191" i="5"/>
  <c r="Q191" i="5"/>
  <c r="L191" i="5"/>
  <c r="AB189" i="5"/>
  <c r="AA189" i="5"/>
  <c r="V189" i="5"/>
  <c r="Q189" i="5"/>
  <c r="L189" i="5"/>
  <c r="AB188" i="5"/>
  <c r="AA188" i="5"/>
  <c r="V188" i="5"/>
  <c r="Q188" i="5"/>
  <c r="L188" i="5"/>
  <c r="AB186" i="5"/>
  <c r="AA186" i="5"/>
  <c r="V186" i="5"/>
  <c r="Q186" i="5"/>
  <c r="L186" i="5"/>
  <c r="AB185" i="5"/>
  <c r="AA185" i="5"/>
  <c r="V185" i="5"/>
  <c r="Q185" i="5"/>
  <c r="L185" i="5"/>
  <c r="AB184" i="5"/>
  <c r="AA184" i="5"/>
  <c r="V184" i="5"/>
  <c r="Q184" i="5"/>
  <c r="L184" i="5"/>
  <c r="AB183" i="5"/>
  <c r="AA183" i="5"/>
  <c r="V183" i="5"/>
  <c r="Q183" i="5"/>
  <c r="L183" i="5"/>
  <c r="AB181" i="5"/>
  <c r="AA181" i="5"/>
  <c r="V181" i="5"/>
  <c r="Q181" i="5"/>
  <c r="L181" i="5"/>
  <c r="AB180" i="5"/>
  <c r="AA180" i="5"/>
  <c r="V180" i="5"/>
  <c r="Q180" i="5"/>
  <c r="L180" i="5"/>
  <c r="AB179" i="5"/>
  <c r="AA179" i="5"/>
  <c r="V179" i="5"/>
  <c r="Q179" i="5"/>
  <c r="L179" i="5"/>
  <c r="AB178" i="5"/>
  <c r="AA178" i="5"/>
  <c r="V178" i="5"/>
  <c r="Q178" i="5"/>
  <c r="L178" i="5"/>
  <c r="AB175" i="5"/>
  <c r="AA175" i="5"/>
  <c r="V175" i="5"/>
  <c r="Q175" i="5"/>
  <c r="AB174" i="5"/>
  <c r="AA174" i="5"/>
  <c r="V174" i="5"/>
  <c r="Q174" i="5"/>
  <c r="AB173" i="5"/>
  <c r="AA173" i="5"/>
  <c r="V173" i="5"/>
  <c r="Q173" i="5"/>
  <c r="AB171" i="5"/>
  <c r="AA171" i="5"/>
  <c r="V171" i="5"/>
  <c r="Q171" i="5"/>
  <c r="AB170" i="5"/>
  <c r="AA170" i="5"/>
  <c r="V170" i="5"/>
  <c r="Q170" i="5"/>
  <c r="AA168" i="5"/>
  <c r="V168" i="5"/>
  <c r="Q168" i="5"/>
  <c r="AA167" i="5"/>
  <c r="V167" i="5"/>
  <c r="Q167" i="5"/>
  <c r="AA166" i="5"/>
  <c r="V166" i="5"/>
  <c r="Q166" i="5"/>
  <c r="AA165" i="5"/>
  <c r="V165" i="5"/>
  <c r="Q165" i="5"/>
  <c r="AA163" i="5"/>
  <c r="V163" i="5"/>
  <c r="Q163" i="5"/>
  <c r="AA162" i="5"/>
  <c r="V162" i="5"/>
  <c r="Q162" i="5"/>
  <c r="AA161" i="5"/>
  <c r="V161" i="5"/>
  <c r="Q161" i="5"/>
  <c r="AA160" i="5"/>
  <c r="V160" i="5"/>
  <c r="Q160" i="5"/>
  <c r="AA157" i="5"/>
  <c r="V157" i="5"/>
  <c r="Q157" i="5"/>
  <c r="L157" i="5"/>
  <c r="AA156" i="5"/>
  <c r="V156" i="5"/>
  <c r="Q156" i="5"/>
  <c r="L156" i="5"/>
  <c r="AA155" i="5"/>
  <c r="V155" i="5"/>
  <c r="Q155" i="5"/>
  <c r="L155" i="5"/>
  <c r="V152" i="5"/>
  <c r="Q152" i="5"/>
  <c r="L152" i="5"/>
  <c r="AA151" i="5"/>
  <c r="V151" i="5"/>
  <c r="Q151" i="5"/>
  <c r="L151" i="5"/>
  <c r="AA148" i="5"/>
  <c r="V148" i="5"/>
  <c r="Q148" i="5"/>
  <c r="L148" i="5"/>
  <c r="AA133" i="5"/>
  <c r="AB133" i="5" s="1"/>
  <c r="V133" i="5"/>
  <c r="Q133" i="5"/>
  <c r="L133" i="5"/>
  <c r="AA132" i="5"/>
  <c r="AB132" i="5" s="1"/>
  <c r="V132" i="5"/>
  <c r="Q132" i="5"/>
  <c r="L132" i="5"/>
  <c r="AA131" i="5"/>
  <c r="AB131" i="5" s="1"/>
  <c r="V131" i="5"/>
  <c r="Q131" i="5"/>
  <c r="L131" i="5"/>
  <c r="AA130" i="5"/>
  <c r="AB130" i="5" s="1"/>
  <c r="V130" i="5"/>
  <c r="Q130" i="5"/>
  <c r="L130" i="5"/>
  <c r="F63" i="10"/>
  <c r="F92" i="10" s="1"/>
  <c r="I80" i="22"/>
  <c r="H80" i="22"/>
  <c r="G80" i="22"/>
  <c r="F80" i="22"/>
  <c r="E80" i="22"/>
  <c r="D80" i="22"/>
  <c r="L80" i="22" s="1"/>
  <c r="I79" i="22"/>
  <c r="H79" i="22"/>
  <c r="G79" i="22"/>
  <c r="F79" i="22"/>
  <c r="E79" i="22"/>
  <c r="D79" i="22"/>
  <c r="L79" i="22" s="1"/>
  <c r="I78" i="22"/>
  <c r="H78" i="22"/>
  <c r="G78" i="22"/>
  <c r="F78" i="22"/>
  <c r="E78" i="22"/>
  <c r="D78" i="22"/>
  <c r="L78" i="22" s="1"/>
  <c r="I77" i="22"/>
  <c r="H77" i="22"/>
  <c r="G77" i="22"/>
  <c r="F77" i="22"/>
  <c r="E77" i="22"/>
  <c r="D77" i="22"/>
  <c r="L77" i="22" s="1"/>
  <c r="I76" i="22"/>
  <c r="H76" i="22"/>
  <c r="G76" i="22"/>
  <c r="F76" i="22"/>
  <c r="E76" i="22"/>
  <c r="D76" i="22"/>
  <c r="L76" i="22" s="1"/>
  <c r="I75" i="22"/>
  <c r="I86" i="22" s="1"/>
  <c r="H75" i="22"/>
  <c r="P86" i="22" s="1"/>
  <c r="G75" i="22"/>
  <c r="G86" i="22" s="1"/>
  <c r="F75" i="22"/>
  <c r="N86" i="22" s="1"/>
  <c r="E75" i="22"/>
  <c r="M86" i="22" s="1"/>
  <c r="D86" i="22"/>
  <c r="O36" i="22"/>
  <c r="O68" i="22" s="1"/>
  <c r="I48" i="22"/>
  <c r="H48" i="22"/>
  <c r="G48" i="22"/>
  <c r="F48" i="22"/>
  <c r="E48" i="22"/>
  <c r="I47" i="22"/>
  <c r="H47" i="22"/>
  <c r="G47" i="22"/>
  <c r="F47" i="22"/>
  <c r="E47" i="22"/>
  <c r="I46" i="22"/>
  <c r="H46" i="22"/>
  <c r="G46" i="22"/>
  <c r="F46" i="22"/>
  <c r="E46" i="22"/>
  <c r="I45" i="22"/>
  <c r="H45" i="22"/>
  <c r="G45" i="22"/>
  <c r="F45" i="22"/>
  <c r="E45" i="22"/>
  <c r="I44" i="22"/>
  <c r="H44" i="22"/>
  <c r="G44" i="22"/>
  <c r="F44" i="22"/>
  <c r="E44" i="22"/>
  <c r="D45" i="22"/>
  <c r="D56" i="22" s="1"/>
  <c r="D46" i="22"/>
  <c r="L46" i="22" s="1"/>
  <c r="D47" i="22"/>
  <c r="L47" i="22" s="1"/>
  <c r="D48" i="22"/>
  <c r="L48" i="22" s="1"/>
  <c r="D44" i="22"/>
  <c r="L44" i="22" s="1"/>
  <c r="F43" i="22"/>
  <c r="F54" i="22" s="1"/>
  <c r="G43" i="22"/>
  <c r="G54" i="22" s="1"/>
  <c r="H43" i="22"/>
  <c r="H54" i="22" s="1"/>
  <c r="I43" i="22"/>
  <c r="I54" i="22" s="1"/>
  <c r="E43" i="22"/>
  <c r="M43" i="22" s="1"/>
  <c r="AB24" i="5" l="1"/>
  <c r="F85" i="10"/>
  <c r="F109" i="10" s="1"/>
  <c r="F120" i="10" s="1"/>
  <c r="F131" i="10" s="1"/>
  <c r="O32" i="22"/>
  <c r="H27" i="5"/>
  <c r="H21" i="5" s="1"/>
  <c r="M89" i="5"/>
  <c r="W117" i="5"/>
  <c r="R25" i="5"/>
  <c r="K24" i="5"/>
  <c r="K18" i="5" s="1"/>
  <c r="J27" i="5"/>
  <c r="J21" i="5" s="1"/>
  <c r="O27" i="5"/>
  <c r="Z71" i="5"/>
  <c r="S26" i="5"/>
  <c r="G10" i="5"/>
  <c r="X27" i="5"/>
  <c r="M113" i="5"/>
  <c r="R24" i="5"/>
  <c r="Y24" i="5"/>
  <c r="I25" i="5"/>
  <c r="I19" i="5" s="1"/>
  <c r="P25" i="5"/>
  <c r="H59" i="5"/>
  <c r="S95" i="5"/>
  <c r="AB25" i="5"/>
  <c r="X98" i="5"/>
  <c r="O97" i="5"/>
  <c r="AB121" i="5"/>
  <c r="H24" i="5"/>
  <c r="H18" i="5" s="1"/>
  <c r="T27" i="5"/>
  <c r="I71" i="5"/>
  <c r="O24" i="5"/>
  <c r="M103" i="5"/>
  <c r="R76" i="5"/>
  <c r="J107" i="5"/>
  <c r="J34" i="5" s="1"/>
  <c r="U25" i="5"/>
  <c r="N77" i="5"/>
  <c r="J112" i="5"/>
  <c r="W25" i="5"/>
  <c r="N113" i="5"/>
  <c r="Z25" i="5"/>
  <c r="P121" i="5"/>
  <c r="M24" i="5"/>
  <c r="U26" i="5"/>
  <c r="O85" i="5"/>
  <c r="T24" i="5"/>
  <c r="I26" i="5"/>
  <c r="I20" i="5" s="1"/>
  <c r="K68" i="5"/>
  <c r="Z108" i="5"/>
  <c r="W24" i="5"/>
  <c r="N26" i="5"/>
  <c r="X68" i="5"/>
  <c r="S110" i="5"/>
  <c r="K25" i="5"/>
  <c r="K19" i="5" s="1"/>
  <c r="X26" i="5"/>
  <c r="R72" i="5"/>
  <c r="X86" i="5"/>
  <c r="AB115" i="5"/>
  <c r="N25" i="5"/>
  <c r="Z26" i="5"/>
  <c r="X72" i="5"/>
  <c r="W90" i="5"/>
  <c r="S116" i="5"/>
  <c r="T75" i="5"/>
  <c r="P92" i="5"/>
  <c r="H25" i="5"/>
  <c r="H19" i="5" s="1"/>
  <c r="T25" i="5"/>
  <c r="K26" i="5"/>
  <c r="K20" i="5" s="1"/>
  <c r="W26" i="5"/>
  <c r="N27" i="5"/>
  <c r="Z27" i="5"/>
  <c r="U71" i="5"/>
  <c r="O75" i="5"/>
  <c r="I77" i="5"/>
  <c r="W86" i="5"/>
  <c r="O92" i="5"/>
  <c r="W98" i="5"/>
  <c r="P104" i="5"/>
  <c r="Y108" i="5"/>
  <c r="H125" i="5"/>
  <c r="Z121" i="5"/>
  <c r="N121" i="5"/>
  <c r="W120" i="5"/>
  <c r="K120" i="5"/>
  <c r="T117" i="5"/>
  <c r="H117" i="5"/>
  <c r="Z115" i="5"/>
  <c r="N115" i="5"/>
  <c r="W113" i="5"/>
  <c r="K113" i="5"/>
  <c r="T112" i="5"/>
  <c r="H112" i="5"/>
  <c r="Z109" i="5"/>
  <c r="N109" i="5"/>
  <c r="W108" i="5"/>
  <c r="K108" i="5"/>
  <c r="K35" i="5" s="1"/>
  <c r="T107" i="5"/>
  <c r="H107" i="5"/>
  <c r="Z104" i="5"/>
  <c r="N104" i="5"/>
  <c r="W103" i="5"/>
  <c r="K103" i="5"/>
  <c r="T102" i="5"/>
  <c r="H102" i="5"/>
  <c r="U98" i="5"/>
  <c r="Y97" i="5"/>
  <c r="M97" i="5"/>
  <c r="U94" i="5"/>
  <c r="Y92" i="5"/>
  <c r="M92" i="5"/>
  <c r="U90" i="5"/>
  <c r="Y89" i="5"/>
  <c r="U86" i="5"/>
  <c r="Y85" i="5"/>
  <c r="M85" i="5"/>
  <c r="X77" i="5"/>
  <c r="U76" i="5"/>
  <c r="I76" i="5"/>
  <c r="R75" i="5"/>
  <c r="O72" i="5"/>
  <c r="X71" i="5"/>
  <c r="U68" i="5"/>
  <c r="I68" i="5"/>
  <c r="AB124" i="5"/>
  <c r="P124" i="5"/>
  <c r="Y121" i="5"/>
  <c r="M121" i="5"/>
  <c r="J120" i="5"/>
  <c r="S117" i="5"/>
  <c r="AB116" i="5"/>
  <c r="P116" i="5"/>
  <c r="Y115" i="5"/>
  <c r="M115" i="5"/>
  <c r="J113" i="5"/>
  <c r="S112" i="5"/>
  <c r="AB110" i="5"/>
  <c r="P110" i="5"/>
  <c r="Y109" i="5"/>
  <c r="M109" i="5"/>
  <c r="J108" i="5"/>
  <c r="J35" i="5" s="1"/>
  <c r="S107" i="5"/>
  <c r="AB105" i="5"/>
  <c r="P105" i="5"/>
  <c r="Y104" i="5"/>
  <c r="M104" i="5"/>
  <c r="J103" i="5"/>
  <c r="S102" i="5"/>
  <c r="AB99" i="5"/>
  <c r="P99" i="5"/>
  <c r="T98" i="5"/>
  <c r="X97" i="5"/>
  <c r="AB95" i="5"/>
  <c r="P95" i="5"/>
  <c r="T94" i="5"/>
  <c r="X92" i="5"/>
  <c r="AB91" i="5"/>
  <c r="P91" i="5"/>
  <c r="T90" i="5"/>
  <c r="X89" i="5"/>
  <c r="AB87" i="5"/>
  <c r="P87" i="5"/>
  <c r="T86" i="5"/>
  <c r="X85" i="5"/>
  <c r="AB84" i="5"/>
  <c r="P84" i="5"/>
  <c r="W77" i="5"/>
  <c r="K77" i="5"/>
  <c r="T76" i="5"/>
  <c r="H76" i="5"/>
  <c r="Z72" i="5"/>
  <c r="N72" i="5"/>
  <c r="W71" i="5"/>
  <c r="K71" i="5"/>
  <c r="T68" i="5"/>
  <c r="H68" i="5"/>
  <c r="H56" i="5"/>
  <c r="O124" i="5"/>
  <c r="X121" i="5"/>
  <c r="U120" i="5"/>
  <c r="I120" i="5"/>
  <c r="R117" i="5"/>
  <c r="O116" i="5"/>
  <c r="X115" i="5"/>
  <c r="U113" i="5"/>
  <c r="I113" i="5"/>
  <c r="R112" i="5"/>
  <c r="O110" i="5"/>
  <c r="X109" i="5"/>
  <c r="U108" i="5"/>
  <c r="I108" i="5"/>
  <c r="I35" i="5" s="1"/>
  <c r="R107" i="5"/>
  <c r="O105" i="5"/>
  <c r="X104" i="5"/>
  <c r="U103" i="5"/>
  <c r="I103" i="5"/>
  <c r="R102" i="5"/>
  <c r="O99" i="5"/>
  <c r="S98" i="5"/>
  <c r="W97" i="5"/>
  <c r="O95" i="5"/>
  <c r="S94" i="5"/>
  <c r="W92" i="5"/>
  <c r="O91" i="5"/>
  <c r="S90" i="5"/>
  <c r="W89" i="5"/>
  <c r="O87" i="5"/>
  <c r="S86" i="5"/>
  <c r="W85" i="5"/>
  <c r="O84" i="5"/>
  <c r="J77" i="5"/>
  <c r="S76" i="5"/>
  <c r="AB75" i="5"/>
  <c r="P75" i="5"/>
  <c r="Y72" i="5"/>
  <c r="M72" i="5"/>
  <c r="J71" i="5"/>
  <c r="S68" i="5"/>
  <c r="I65" i="5"/>
  <c r="H65" i="5" s="1"/>
  <c r="H145" i="5" s="1"/>
  <c r="H221" i="5" s="1"/>
  <c r="H297" i="5" s="1"/>
  <c r="Z124" i="5"/>
  <c r="N124" i="5"/>
  <c r="W121" i="5"/>
  <c r="K121" i="5"/>
  <c r="T120" i="5"/>
  <c r="H120" i="5"/>
  <c r="Z116" i="5"/>
  <c r="N116" i="5"/>
  <c r="W115" i="5"/>
  <c r="K115" i="5"/>
  <c r="T113" i="5"/>
  <c r="H113" i="5"/>
  <c r="Z110" i="5"/>
  <c r="N110" i="5"/>
  <c r="W109" i="5"/>
  <c r="K109" i="5"/>
  <c r="K36" i="5" s="1"/>
  <c r="T108" i="5"/>
  <c r="H108" i="5"/>
  <c r="Z105" i="5"/>
  <c r="N105" i="5"/>
  <c r="W104" i="5"/>
  <c r="K104" i="5"/>
  <c r="T103" i="5"/>
  <c r="H103" i="5"/>
  <c r="H51" i="5" s="1"/>
  <c r="H41" i="5" s="1" a="1"/>
  <c r="H41" i="5" s="1"/>
  <c r="AG32" i="2" s="1"/>
  <c r="Z99" i="5"/>
  <c r="N99" i="5"/>
  <c r="R98" i="5"/>
  <c r="Z95" i="5"/>
  <c r="N95" i="5"/>
  <c r="R94" i="5"/>
  <c r="Z91" i="5"/>
  <c r="N91" i="5"/>
  <c r="R90" i="5"/>
  <c r="Z87" i="5"/>
  <c r="N87" i="5"/>
  <c r="Y124" i="5"/>
  <c r="M124" i="5"/>
  <c r="J121" i="5"/>
  <c r="S120" i="5"/>
  <c r="AB117" i="5"/>
  <c r="P117" i="5"/>
  <c r="Y116" i="5"/>
  <c r="M116" i="5"/>
  <c r="J115" i="5"/>
  <c r="S113" i="5"/>
  <c r="AB112" i="5"/>
  <c r="P112" i="5"/>
  <c r="Y110" i="5"/>
  <c r="M110" i="5"/>
  <c r="J109" i="5"/>
  <c r="J36" i="5" s="1"/>
  <c r="S108" i="5"/>
  <c r="AB107" i="5"/>
  <c r="P107" i="5"/>
  <c r="Y105" i="5"/>
  <c r="M105" i="5"/>
  <c r="J104" i="5"/>
  <c r="S103" i="5"/>
  <c r="AB102" i="5"/>
  <c r="P102" i="5"/>
  <c r="Y99" i="5"/>
  <c r="M99" i="5"/>
  <c r="U97" i="5"/>
  <c r="Y95" i="5"/>
  <c r="M95" i="5"/>
  <c r="U92" i="5"/>
  <c r="Y91" i="5"/>
  <c r="M91" i="5"/>
  <c r="U89" i="5"/>
  <c r="Y87" i="5"/>
  <c r="M87" i="5"/>
  <c r="U85" i="5"/>
  <c r="Y84" i="5"/>
  <c r="M84" i="5"/>
  <c r="T77" i="5"/>
  <c r="H77" i="5"/>
  <c r="Z75" i="5"/>
  <c r="N75" i="5"/>
  <c r="W72" i="5"/>
  <c r="K72" i="5"/>
  <c r="T71" i="5"/>
  <c r="H71" i="5"/>
  <c r="I64" i="5"/>
  <c r="H64" i="5" s="1"/>
  <c r="H144" i="5" s="1"/>
  <c r="H220" i="5" s="1"/>
  <c r="H296" i="5" s="1"/>
  <c r="X124" i="5"/>
  <c r="U121" i="5"/>
  <c r="I121" i="5"/>
  <c r="R120" i="5"/>
  <c r="O117" i="5"/>
  <c r="X116" i="5"/>
  <c r="U115" i="5"/>
  <c r="I115" i="5"/>
  <c r="R113" i="5"/>
  <c r="O112" i="5"/>
  <c r="X110" i="5"/>
  <c r="U109" i="5"/>
  <c r="I109" i="5"/>
  <c r="I36" i="5" s="1"/>
  <c r="R108" i="5"/>
  <c r="O107" i="5"/>
  <c r="X105" i="5"/>
  <c r="U104" i="5"/>
  <c r="I104" i="5"/>
  <c r="R103" i="5"/>
  <c r="O102" i="5"/>
  <c r="X99" i="5"/>
  <c r="AB98" i="5"/>
  <c r="P98" i="5"/>
  <c r="T97" i="5"/>
  <c r="X95" i="5"/>
  <c r="AB94" i="5"/>
  <c r="P94" i="5"/>
  <c r="T92" i="5"/>
  <c r="X91" i="5"/>
  <c r="AB90" i="5"/>
  <c r="P90" i="5"/>
  <c r="T89" i="5"/>
  <c r="X87" i="5"/>
  <c r="AB86" i="5"/>
  <c r="P86" i="5"/>
  <c r="T85" i="5"/>
  <c r="X84" i="5"/>
  <c r="W124" i="5"/>
  <c r="K124" i="5"/>
  <c r="T121" i="5"/>
  <c r="H121" i="5"/>
  <c r="Z117" i="5"/>
  <c r="N117" i="5"/>
  <c r="W116" i="5"/>
  <c r="K116" i="5"/>
  <c r="T115" i="5"/>
  <c r="H115" i="5"/>
  <c r="Z112" i="5"/>
  <c r="N112" i="5"/>
  <c r="W110" i="5"/>
  <c r="K110" i="5"/>
  <c r="K37" i="5" s="1"/>
  <c r="T109" i="5"/>
  <c r="H109" i="5"/>
  <c r="Z107" i="5"/>
  <c r="N107" i="5"/>
  <c r="W105" i="5"/>
  <c r="K105" i="5"/>
  <c r="T104" i="5"/>
  <c r="H104" i="5"/>
  <c r="Z102" i="5"/>
  <c r="N102" i="5"/>
  <c r="W99" i="5"/>
  <c r="O98" i="5"/>
  <c r="S97" i="5"/>
  <c r="W95" i="5"/>
  <c r="O94" i="5"/>
  <c r="S92" i="5"/>
  <c r="W91" i="5"/>
  <c r="O90" i="5"/>
  <c r="S89" i="5"/>
  <c r="W87" i="5"/>
  <c r="O86" i="5"/>
  <c r="S85" i="5"/>
  <c r="W84" i="5"/>
  <c r="R77" i="5"/>
  <c r="O76" i="5"/>
  <c r="X75" i="5"/>
  <c r="U72" i="5"/>
  <c r="I72" i="5"/>
  <c r="R71" i="5"/>
  <c r="O68" i="5"/>
  <c r="I63" i="5"/>
  <c r="H63" i="5" s="1"/>
  <c r="H143" i="5" s="1"/>
  <c r="H219" i="5" s="1"/>
  <c r="H295" i="5" s="1"/>
  <c r="J124" i="5"/>
  <c r="S121" i="5"/>
  <c r="AB120" i="5"/>
  <c r="P120" i="5"/>
  <c r="Y117" i="5"/>
  <c r="M117" i="5"/>
  <c r="J116" i="5"/>
  <c r="S115" i="5"/>
  <c r="AB113" i="5"/>
  <c r="P113" i="5"/>
  <c r="Y112" i="5"/>
  <c r="M112" i="5"/>
  <c r="J110" i="5"/>
  <c r="J37" i="5" s="1"/>
  <c r="S109" i="5"/>
  <c r="AB108" i="5"/>
  <c r="P108" i="5"/>
  <c r="Y107" i="5"/>
  <c r="M107" i="5"/>
  <c r="J105" i="5"/>
  <c r="S104" i="5"/>
  <c r="AB103" i="5"/>
  <c r="P103" i="5"/>
  <c r="Y102" i="5"/>
  <c r="M102" i="5"/>
  <c r="Z98" i="5"/>
  <c r="N98" i="5"/>
  <c r="R97" i="5"/>
  <c r="Z94" i="5"/>
  <c r="N94" i="5"/>
  <c r="R92" i="5"/>
  <c r="Z90" i="5"/>
  <c r="N90" i="5"/>
  <c r="R89" i="5"/>
  <c r="Z86" i="5"/>
  <c r="N86" i="5"/>
  <c r="R85" i="5"/>
  <c r="Z76" i="5"/>
  <c r="N76" i="5"/>
  <c r="W75" i="5"/>
  <c r="K75" i="5"/>
  <c r="T72" i="5"/>
  <c r="H72" i="5"/>
  <c r="Z68" i="5"/>
  <c r="N68" i="5"/>
  <c r="U124" i="5"/>
  <c r="I124" i="5"/>
  <c r="R121" i="5"/>
  <c r="O120" i="5"/>
  <c r="X117" i="5"/>
  <c r="U116" i="5"/>
  <c r="I116" i="5"/>
  <c r="R115" i="5"/>
  <c r="O113" i="5"/>
  <c r="X112" i="5"/>
  <c r="U110" i="5"/>
  <c r="I110" i="5"/>
  <c r="I37" i="5" s="1"/>
  <c r="R109" i="5"/>
  <c r="O108" i="5"/>
  <c r="X107" i="5"/>
  <c r="U105" i="5"/>
  <c r="I105" i="5"/>
  <c r="R104" i="5"/>
  <c r="O103" i="5"/>
  <c r="X102" i="5"/>
  <c r="U99" i="5"/>
  <c r="Y98" i="5"/>
  <c r="M98" i="5"/>
  <c r="U95" i="5"/>
  <c r="Y94" i="5"/>
  <c r="M94" i="5"/>
  <c r="U91" i="5"/>
  <c r="Y90" i="5"/>
  <c r="M90" i="5"/>
  <c r="U87" i="5"/>
  <c r="Y86" i="5"/>
  <c r="M86" i="5"/>
  <c r="U84" i="5"/>
  <c r="AB77" i="5"/>
  <c r="P77" i="5"/>
  <c r="Y76" i="5"/>
  <c r="M76" i="5"/>
  <c r="J75" i="5"/>
  <c r="S72" i="5"/>
  <c r="AB71" i="5"/>
  <c r="P71" i="5"/>
  <c r="Y68" i="5"/>
  <c r="M68" i="5"/>
  <c r="I62" i="5"/>
  <c r="R124" i="5"/>
  <c r="O121" i="5"/>
  <c r="X120" i="5"/>
  <c r="U117" i="5"/>
  <c r="I117" i="5"/>
  <c r="R116" i="5"/>
  <c r="O115" i="5"/>
  <c r="X113" i="5"/>
  <c r="U112" i="5"/>
  <c r="I112" i="5"/>
  <c r="R110" i="5"/>
  <c r="O109" i="5"/>
  <c r="X108" i="5"/>
  <c r="U107" i="5"/>
  <c r="I107" i="5"/>
  <c r="I34" i="5" s="1"/>
  <c r="R105" i="5"/>
  <c r="O104" i="5"/>
  <c r="X103" i="5"/>
  <c r="U102" i="5"/>
  <c r="I102" i="5"/>
  <c r="R99" i="5"/>
  <c r="Z97" i="5"/>
  <c r="N97" i="5"/>
  <c r="R95" i="5"/>
  <c r="Z92" i="5"/>
  <c r="N92" i="5"/>
  <c r="R91" i="5"/>
  <c r="Z89" i="5"/>
  <c r="N89" i="5"/>
  <c r="R87" i="5"/>
  <c r="Z85" i="5"/>
  <c r="N85" i="5"/>
  <c r="R84" i="5"/>
  <c r="Y77" i="5"/>
  <c r="M77" i="5"/>
  <c r="J76" i="5"/>
  <c r="S75" i="5"/>
  <c r="AB72" i="5"/>
  <c r="P72" i="5"/>
  <c r="Y71" i="5"/>
  <c r="M71" i="5"/>
  <c r="J68" i="5"/>
  <c r="H58" i="5"/>
  <c r="S24" i="5"/>
  <c r="J25" i="5"/>
  <c r="J19" i="5" s="1"/>
  <c r="M26" i="5"/>
  <c r="Y26" i="5"/>
  <c r="P27" i="5"/>
  <c r="AB27" i="5"/>
  <c r="U75" i="5"/>
  <c r="O77" i="5"/>
  <c r="N84" i="5"/>
  <c r="S87" i="5"/>
  <c r="S99" i="5"/>
  <c r="AB104" i="5"/>
  <c r="P109" i="5"/>
  <c r="Y113" i="5"/>
  <c r="M120" i="5"/>
  <c r="P68" i="5"/>
  <c r="J72" i="5"/>
  <c r="Y75" i="5"/>
  <c r="S77" i="5"/>
  <c r="S84" i="5"/>
  <c r="T87" i="5"/>
  <c r="AB92" i="5"/>
  <c r="T99" i="5"/>
  <c r="H105" i="5"/>
  <c r="Z113" i="5"/>
  <c r="N120" i="5"/>
  <c r="I24" i="5"/>
  <c r="I18" i="5" s="1"/>
  <c r="U24" i="5"/>
  <c r="X25" i="5"/>
  <c r="O26" i="5"/>
  <c r="R27" i="5"/>
  <c r="R68" i="5"/>
  <c r="U77" i="5"/>
  <c r="T84" i="5"/>
  <c r="O89" i="5"/>
  <c r="W94" i="5"/>
  <c r="J102" i="5"/>
  <c r="S105" i="5"/>
  <c r="AB109" i="5"/>
  <c r="P115" i="5"/>
  <c r="Y120" i="5"/>
  <c r="J24" i="5"/>
  <c r="J18" i="5" s="1"/>
  <c r="M25" i="5"/>
  <c r="Y25" i="5"/>
  <c r="P26" i="5"/>
  <c r="AB26" i="5"/>
  <c r="S27" i="5"/>
  <c r="W68" i="5"/>
  <c r="K76" i="5"/>
  <c r="Z77" i="5"/>
  <c r="Z84" i="5"/>
  <c r="P89" i="5"/>
  <c r="X94" i="5"/>
  <c r="K102" i="5"/>
  <c r="T105" i="5"/>
  <c r="H110" i="5"/>
  <c r="Z120" i="5"/>
  <c r="X24" i="5"/>
  <c r="O25" i="5"/>
  <c r="R26" i="5"/>
  <c r="I27" i="5"/>
  <c r="I21" i="5" s="1"/>
  <c r="U27" i="5"/>
  <c r="AB68" i="5"/>
  <c r="P76" i="5"/>
  <c r="P85" i="5"/>
  <c r="AB89" i="5"/>
  <c r="T95" i="5"/>
  <c r="W102" i="5"/>
  <c r="K107" i="5"/>
  <c r="K34" i="5" s="1"/>
  <c r="T110" i="5"/>
  <c r="H116" i="5"/>
  <c r="N24" i="5"/>
  <c r="Z24" i="5"/>
  <c r="H26" i="5"/>
  <c r="H20" i="5" s="1"/>
  <c r="T26" i="5"/>
  <c r="K27" i="5"/>
  <c r="K21" i="5" s="1"/>
  <c r="W27" i="5"/>
  <c r="N71" i="5"/>
  <c r="H75" i="5"/>
  <c r="W76" i="5"/>
  <c r="X90" i="5"/>
  <c r="P97" i="5"/>
  <c r="N103" i="5"/>
  <c r="W107" i="5"/>
  <c r="K112" i="5"/>
  <c r="T116" i="5"/>
  <c r="H124" i="5"/>
  <c r="O71" i="5"/>
  <c r="I75" i="5"/>
  <c r="X76" i="5"/>
  <c r="AB85" i="5"/>
  <c r="S91" i="5"/>
  <c r="Y103" i="5"/>
  <c r="M108" i="5"/>
  <c r="J117" i="5"/>
  <c r="S124" i="5"/>
  <c r="P24" i="5"/>
  <c r="S25" i="5"/>
  <c r="J26" i="5"/>
  <c r="J20" i="5" s="1"/>
  <c r="M27" i="5"/>
  <c r="Y27" i="5"/>
  <c r="S71" i="5"/>
  <c r="M75" i="5"/>
  <c r="AB76" i="5"/>
  <c r="R86" i="5"/>
  <c r="T91" i="5"/>
  <c r="AB97" i="5"/>
  <c r="Z103" i="5"/>
  <c r="N108" i="5"/>
  <c r="W112" i="5"/>
  <c r="K117" i="5"/>
  <c r="T124" i="5"/>
  <c r="Q43" i="22"/>
  <c r="Q75" i="22"/>
  <c r="Q86" i="22"/>
  <c r="P75" i="22"/>
  <c r="M75" i="22"/>
  <c r="E86" i="22"/>
  <c r="F86" i="22"/>
  <c r="N75" i="22"/>
  <c r="H86" i="22"/>
  <c r="O86" i="22"/>
  <c r="O75" i="22"/>
  <c r="D87" i="22"/>
  <c r="D88" i="22"/>
  <c r="D89" i="22"/>
  <c r="D90" i="22"/>
  <c r="D91" i="22"/>
  <c r="L87" i="22"/>
  <c r="L88" i="22"/>
  <c r="L89" i="22"/>
  <c r="L90" i="22"/>
  <c r="L91" i="22"/>
  <c r="P43" i="22"/>
  <c r="L59" i="22"/>
  <c r="O54" i="22"/>
  <c r="O43" i="22"/>
  <c r="N43" i="22"/>
  <c r="L58" i="22"/>
  <c r="L57" i="22"/>
  <c r="D55" i="22"/>
  <c r="L56" i="22"/>
  <c r="L55" i="22"/>
  <c r="D59" i="22"/>
  <c r="M54" i="22"/>
  <c r="Q54" i="22"/>
  <c r="N54" i="22"/>
  <c r="L45" i="22"/>
  <c r="P54" i="22"/>
  <c r="D58" i="22"/>
  <c r="D57" i="22"/>
  <c r="E54" i="22"/>
  <c r="J38" i="32"/>
  <c r="J37" i="32"/>
  <c r="J36" i="32"/>
  <c r="J35" i="32"/>
  <c r="J34" i="32"/>
  <c r="H3" i="17"/>
  <c r="E38" i="32"/>
  <c r="E37" i="32"/>
  <c r="E36" i="32"/>
  <c r="E35" i="32"/>
  <c r="E34" i="32"/>
  <c r="F4" i="17"/>
  <c r="G25" i="16"/>
  <c r="G21" i="16"/>
  <c r="H21" i="16" s="1"/>
  <c r="G22" i="16"/>
  <c r="H22" i="16" s="1"/>
  <c r="E42" i="32" l="1"/>
  <c r="E41" i="32"/>
  <c r="E40" i="32"/>
  <c r="E39" i="32"/>
  <c r="AB50" i="5"/>
  <c r="H62" i="5"/>
  <c r="H142" i="5" s="1"/>
  <c r="H218" i="5" s="1"/>
  <c r="H294" i="5" s="1"/>
  <c r="M50" i="5"/>
  <c r="H50" i="5"/>
  <c r="H40" i="5" s="1" a="1"/>
  <c r="H40" i="5" s="1"/>
  <c r="K37" i="32"/>
  <c r="K36" i="32"/>
  <c r="K38" i="32"/>
  <c r="K35" i="32"/>
  <c r="K34" i="32"/>
  <c r="N37" i="5"/>
  <c r="N32" i="5" s="1"/>
  <c r="H48" i="5" a="1"/>
  <c r="H48" i="5" s="1"/>
  <c r="H47" i="5" a="1"/>
  <c r="H47" i="5" s="1"/>
  <c r="H46" i="5" a="1"/>
  <c r="H46" i="5" s="1"/>
  <c r="H45" i="5" a="1"/>
  <c r="H45" i="5" s="1"/>
  <c r="L21" i="5"/>
  <c r="L20" i="5"/>
  <c r="L19" i="5"/>
  <c r="L18" i="5"/>
  <c r="Z37" i="5"/>
  <c r="Z32" i="5" s="1"/>
  <c r="Z34" i="5"/>
  <c r="Z29" i="5" s="1"/>
  <c r="P34" i="5"/>
  <c r="P29" i="5" s="1"/>
  <c r="K29" i="5"/>
  <c r="K13" i="5" s="1"/>
  <c r="J32" i="5"/>
  <c r="J16" i="5" s="1"/>
  <c r="N34" i="5"/>
  <c r="N29" i="5" s="1"/>
  <c r="U53" i="5"/>
  <c r="V85" i="5"/>
  <c r="S36" i="5"/>
  <c r="S31" i="5" s="1"/>
  <c r="Q112" i="5"/>
  <c r="K53" i="5"/>
  <c r="J53" i="5"/>
  <c r="I30" i="5"/>
  <c r="I14" i="5" s="1"/>
  <c r="J29" i="5"/>
  <c r="J13" i="5" s="1"/>
  <c r="Q117" i="5"/>
  <c r="AA68" i="5"/>
  <c r="O53" i="5"/>
  <c r="U36" i="5"/>
  <c r="U31" i="5" s="1"/>
  <c r="I53" i="5"/>
  <c r="L71" i="5"/>
  <c r="N53" i="5"/>
  <c r="V25" i="5"/>
  <c r="Z53" i="5"/>
  <c r="Q113" i="5"/>
  <c r="L116" i="5"/>
  <c r="V108" i="5"/>
  <c r="Q75" i="5"/>
  <c r="AA87" i="5"/>
  <c r="AA104" i="5"/>
  <c r="V24" i="5"/>
  <c r="I31" i="5"/>
  <c r="I15" i="5" s="1"/>
  <c r="J30" i="5"/>
  <c r="J14" i="5" s="1"/>
  <c r="Y53" i="5"/>
  <c r="P53" i="5"/>
  <c r="AB34" i="5"/>
  <c r="AB29" i="5" s="1"/>
  <c r="Z36" i="5"/>
  <c r="Z31" i="5" s="1"/>
  <c r="X35" i="5"/>
  <c r="X30" i="5" s="1"/>
  <c r="AA99" i="5"/>
  <c r="T35" i="5"/>
  <c r="T30" i="5" s="1"/>
  <c r="O37" i="5"/>
  <c r="O32" i="5" s="1"/>
  <c r="V84" i="5"/>
  <c r="V99" i="5"/>
  <c r="AA117" i="5"/>
  <c r="L115" i="5"/>
  <c r="AA115" i="5"/>
  <c r="Q72" i="5"/>
  <c r="O36" i="5"/>
  <c r="O31" i="5" s="1"/>
  <c r="Y37" i="5"/>
  <c r="Y32" i="5" s="1"/>
  <c r="AB53" i="5"/>
  <c r="X53" i="5"/>
  <c r="K32" i="5"/>
  <c r="K16" i="5" s="1"/>
  <c r="V76" i="5"/>
  <c r="S53" i="5"/>
  <c r="Z35" i="5"/>
  <c r="Z30" i="5" s="1"/>
  <c r="P37" i="5"/>
  <c r="P32" i="5" s="1"/>
  <c r="K30" i="5"/>
  <c r="K14" i="5" s="1"/>
  <c r="S37" i="5"/>
  <c r="S32" i="5" s="1"/>
  <c r="O35" i="5"/>
  <c r="O30" i="5" s="1"/>
  <c r="AA108" i="5"/>
  <c r="AA76" i="5"/>
  <c r="L27" i="5"/>
  <c r="V105" i="5"/>
  <c r="V72" i="5"/>
  <c r="AB35" i="5"/>
  <c r="AB30" i="5" s="1"/>
  <c r="Q95" i="5"/>
  <c r="V112" i="5"/>
  <c r="Q85" i="5"/>
  <c r="L112" i="5"/>
  <c r="X36" i="5"/>
  <c r="X31" i="5" s="1"/>
  <c r="L72" i="5"/>
  <c r="Q107" i="5"/>
  <c r="T37" i="5"/>
  <c r="T32" i="5" s="1"/>
  <c r="V120" i="5"/>
  <c r="AA85" i="5"/>
  <c r="V102" i="5"/>
  <c r="W53" i="5"/>
  <c r="AA84" i="5"/>
  <c r="Y34" i="5"/>
  <c r="Y29" i="5" s="1"/>
  <c r="L105" i="5"/>
  <c r="Q103" i="5"/>
  <c r="T53" i="5"/>
  <c r="O34" i="5"/>
  <c r="O29" i="5" s="1"/>
  <c r="Q102" i="5"/>
  <c r="N36" i="5"/>
  <c r="N31" i="5" s="1"/>
  <c r="V92" i="5"/>
  <c r="R37" i="5"/>
  <c r="R32" i="5" s="1"/>
  <c r="AA27" i="5"/>
  <c r="AB37" i="5"/>
  <c r="AB32" i="5" s="1"/>
  <c r="V95" i="5"/>
  <c r="AA107" i="5"/>
  <c r="R53" i="5"/>
  <c r="V26" i="5"/>
  <c r="V104" i="5"/>
  <c r="Q87" i="5"/>
  <c r="M53" i="5"/>
  <c r="S35" i="5"/>
  <c r="S30" i="5" s="1"/>
  <c r="AB36" i="5"/>
  <c r="AB31" i="5" s="1"/>
  <c r="Q92" i="5"/>
  <c r="M37" i="5"/>
  <c r="L107" i="5"/>
  <c r="H34" i="5"/>
  <c r="L117" i="5"/>
  <c r="AA98" i="5"/>
  <c r="L25" i="5"/>
  <c r="Q27" i="5"/>
  <c r="Q108" i="5"/>
  <c r="L26" i="5"/>
  <c r="V90" i="5"/>
  <c r="R35" i="5"/>
  <c r="X37" i="5"/>
  <c r="X32" i="5" s="1"/>
  <c r="Q24" i="5"/>
  <c r="Y35" i="5"/>
  <c r="Y30" i="5" s="1"/>
  <c r="S34" i="5"/>
  <c r="S29" i="5" s="1"/>
  <c r="U34" i="5"/>
  <c r="U29" i="5" s="1"/>
  <c r="W37" i="5"/>
  <c r="W32" i="5" s="1"/>
  <c r="AA92" i="5"/>
  <c r="AA77" i="5"/>
  <c r="V75" i="5"/>
  <c r="AA86" i="5"/>
  <c r="AA24" i="5"/>
  <c r="W35" i="5"/>
  <c r="L110" i="5"/>
  <c r="H37" i="5"/>
  <c r="V27" i="5"/>
  <c r="L104" i="5"/>
  <c r="V113" i="5"/>
  <c r="Q91" i="5"/>
  <c r="M36" i="5"/>
  <c r="M31" i="5" s="1"/>
  <c r="Q116" i="5"/>
  <c r="Q97" i="5"/>
  <c r="AA120" i="5"/>
  <c r="H53" i="5"/>
  <c r="V121" i="5"/>
  <c r="Q105" i="5"/>
  <c r="AA102" i="5"/>
  <c r="V87" i="5"/>
  <c r="V116" i="5"/>
  <c r="Q94" i="5"/>
  <c r="V71" i="5"/>
  <c r="AA91" i="5"/>
  <c r="W36" i="5"/>
  <c r="W31" i="5" s="1"/>
  <c r="AA105" i="5"/>
  <c r="AA116" i="5"/>
  <c r="T34" i="5"/>
  <c r="T29" i="5" s="1"/>
  <c r="AA72" i="5"/>
  <c r="Y36" i="5"/>
  <c r="Y31" i="5" s="1"/>
  <c r="V94" i="5"/>
  <c r="L108" i="5"/>
  <c r="H35" i="5"/>
  <c r="L35" i="5" s="1"/>
  <c r="L120" i="5"/>
  <c r="U50" i="5"/>
  <c r="I50" i="5"/>
  <c r="T50" i="5"/>
  <c r="O50" i="5"/>
  <c r="Z50" i="5"/>
  <c r="N50" i="5"/>
  <c r="Y50" i="5"/>
  <c r="J50" i="5"/>
  <c r="K50" i="5"/>
  <c r="X50" i="5"/>
  <c r="W50" i="5"/>
  <c r="S50" i="5"/>
  <c r="R50" i="5"/>
  <c r="P50" i="5"/>
  <c r="Q90" i="5"/>
  <c r="M35" i="5"/>
  <c r="M30" i="5" s="1"/>
  <c r="V107" i="5"/>
  <c r="O52" i="5"/>
  <c r="Z52" i="5"/>
  <c r="N52" i="5"/>
  <c r="W52" i="5"/>
  <c r="K52" i="5"/>
  <c r="U52" i="5"/>
  <c r="I52" i="5"/>
  <c r="T52" i="5"/>
  <c r="H52" i="5"/>
  <c r="S52" i="5"/>
  <c r="AB52" i="5"/>
  <c r="P52" i="5"/>
  <c r="Y52" i="5"/>
  <c r="X52" i="5"/>
  <c r="R52" i="5"/>
  <c r="M52" i="5"/>
  <c r="J52" i="5"/>
  <c r="AA112" i="5"/>
  <c r="AA90" i="5"/>
  <c r="I29" i="5"/>
  <c r="I13" i="5" s="1"/>
  <c r="Q71" i="5"/>
  <c r="Q76" i="5"/>
  <c r="V109" i="5"/>
  <c r="V89" i="5"/>
  <c r="R34" i="5"/>
  <c r="P35" i="5"/>
  <c r="P30" i="5" s="1"/>
  <c r="V103" i="5"/>
  <c r="U37" i="5"/>
  <c r="U32" i="5" s="1"/>
  <c r="AA97" i="5"/>
  <c r="L68" i="5"/>
  <c r="Q109" i="5"/>
  <c r="Q121" i="5"/>
  <c r="L102" i="5"/>
  <c r="J31" i="5"/>
  <c r="J15" i="5" s="1"/>
  <c r="L75" i="5"/>
  <c r="AA94" i="5"/>
  <c r="V91" i="5"/>
  <c r="R36" i="5"/>
  <c r="Q98" i="5"/>
  <c r="AA95" i="5"/>
  <c r="L109" i="5"/>
  <c r="H36" i="5"/>
  <c r="L36" i="5" s="1"/>
  <c r="L121" i="5"/>
  <c r="L77" i="5"/>
  <c r="V98" i="5"/>
  <c r="AA109" i="5"/>
  <c r="AA121" i="5"/>
  <c r="N35" i="5"/>
  <c r="N30" i="5" s="1"/>
  <c r="Q120" i="5"/>
  <c r="AA71" i="5"/>
  <c r="T36" i="5"/>
  <c r="T31" i="5" s="1"/>
  <c r="L124" i="5"/>
  <c r="V124" i="5"/>
  <c r="V77" i="5"/>
  <c r="Q84" i="5"/>
  <c r="Q99" i="5"/>
  <c r="Q110" i="5"/>
  <c r="Q124" i="5"/>
  <c r="X34" i="5"/>
  <c r="X29" i="5" s="1"/>
  <c r="X51" i="5"/>
  <c r="W51" i="5"/>
  <c r="K51" i="5"/>
  <c r="T51" i="5"/>
  <c r="R51" i="5"/>
  <c r="AB51" i="5"/>
  <c r="P51" i="5"/>
  <c r="Y51" i="5"/>
  <c r="M51" i="5"/>
  <c r="U51" i="5"/>
  <c r="S51" i="5"/>
  <c r="O51" i="5"/>
  <c r="N51" i="5"/>
  <c r="J51" i="5"/>
  <c r="I51" i="5"/>
  <c r="Z51" i="5"/>
  <c r="Q89" i="5"/>
  <c r="M34" i="5"/>
  <c r="AA103" i="5"/>
  <c r="AA113" i="5"/>
  <c r="AA26" i="5"/>
  <c r="V115" i="5"/>
  <c r="AA110" i="5"/>
  <c r="AA124" i="5"/>
  <c r="L103" i="5"/>
  <c r="L113" i="5"/>
  <c r="K31" i="5"/>
  <c r="K15" i="5" s="1"/>
  <c r="L24" i="5"/>
  <c r="V86" i="5"/>
  <c r="Q86" i="5"/>
  <c r="I32" i="5"/>
  <c r="I16" i="5" s="1"/>
  <c r="Q25" i="5"/>
  <c r="V68" i="5"/>
  <c r="Q26" i="5"/>
  <c r="Q77" i="5"/>
  <c r="V110" i="5"/>
  <c r="Q68" i="5"/>
  <c r="AA75" i="5"/>
  <c r="V97" i="5"/>
  <c r="AA89" i="5"/>
  <c r="W34" i="5"/>
  <c r="V117" i="5"/>
  <c r="L76" i="5"/>
  <c r="P36" i="5"/>
  <c r="P31" i="5" s="1"/>
  <c r="Q104" i="5"/>
  <c r="Q115" i="5"/>
  <c r="U35" i="5"/>
  <c r="U30" i="5" s="1"/>
  <c r="AA25" i="5"/>
  <c r="H15" i="23"/>
  <c r="H16" i="23"/>
  <c r="H17" i="23"/>
  <c r="H18" i="23"/>
  <c r="H14" i="23"/>
  <c r="H25" i="16"/>
  <c r="H23" i="23" l="1"/>
  <c r="H24" i="23"/>
  <c r="H22" i="23"/>
  <c r="H21" i="23"/>
  <c r="H43" i="5" a="1"/>
  <c r="H43" i="5" s="1"/>
  <c r="H42" i="5" a="1"/>
  <c r="H42" i="5" s="1"/>
  <c r="L53" i="5"/>
  <c r="Q37" i="5"/>
  <c r="AA53" i="5"/>
  <c r="Q53" i="5"/>
  <c r="AA32" i="5"/>
  <c r="V36" i="5"/>
  <c r="H31" i="5"/>
  <c r="H15" i="5" s="1"/>
  <c r="AA52" i="5"/>
  <c r="Q52" i="5"/>
  <c r="V53" i="5"/>
  <c r="Q34" i="5"/>
  <c r="M29" i="5"/>
  <c r="Q31" i="5"/>
  <c r="V51" i="5"/>
  <c r="Q36" i="5"/>
  <c r="Q35" i="5"/>
  <c r="L34" i="5"/>
  <c r="H29" i="5"/>
  <c r="V35" i="5"/>
  <c r="R30" i="5"/>
  <c r="Q51" i="5"/>
  <c r="L51" i="5"/>
  <c r="V34" i="5"/>
  <c r="R29" i="5"/>
  <c r="AA37" i="5"/>
  <c r="Q30" i="5"/>
  <c r="V50" i="5"/>
  <c r="V32" i="5"/>
  <c r="AA31" i="5"/>
  <c r="AA50" i="5"/>
  <c r="L50" i="5"/>
  <c r="L37" i="5"/>
  <c r="H32" i="5"/>
  <c r="H16" i="5" s="1"/>
  <c r="AA51" i="5"/>
  <c r="V52" i="5"/>
  <c r="M32" i="5"/>
  <c r="V37" i="5"/>
  <c r="AA34" i="5"/>
  <c r="W29" i="5"/>
  <c r="Q50" i="5"/>
  <c r="AA35" i="5"/>
  <c r="W30" i="5"/>
  <c r="H30" i="5"/>
  <c r="H14" i="5" s="1"/>
  <c r="L52" i="5"/>
  <c r="AA36" i="5"/>
  <c r="R31" i="5"/>
  <c r="G23" i="16"/>
  <c r="G24" i="16"/>
  <c r="H24" i="16" s="1"/>
  <c r="I6" i="17"/>
  <c r="I7" i="17"/>
  <c r="F5" i="17"/>
  <c r="F6" i="17"/>
  <c r="F7" i="17"/>
  <c r="I5" i="17"/>
  <c r="E3" i="17"/>
  <c r="F3" i="17" s="1"/>
  <c r="I4" i="17"/>
  <c r="I3" i="17"/>
  <c r="G16" i="16"/>
  <c r="G14" i="16"/>
  <c r="H14" i="16" s="1"/>
  <c r="G12" i="16"/>
  <c r="D7" i="16"/>
  <c r="AG224" i="2"/>
  <c r="E7" i="16"/>
  <c r="C7" i="16" s="1"/>
  <c r="E6" i="16"/>
  <c r="D6" i="16"/>
  <c r="E5" i="16"/>
  <c r="D5" i="16"/>
  <c r="D4" i="16"/>
  <c r="H23" i="16" l="1"/>
  <c r="G28" i="16"/>
  <c r="G30" i="16"/>
  <c r="G29" i="16"/>
  <c r="G31" i="16"/>
  <c r="Q32" i="5"/>
  <c r="V31" i="5"/>
  <c r="AA30" i="5"/>
  <c r="V30" i="5"/>
  <c r="AA29" i="5"/>
  <c r="V29" i="5"/>
  <c r="Q29" i="5"/>
  <c r="L31" i="5"/>
  <c r="L15" i="5"/>
  <c r="L30" i="5"/>
  <c r="L14" i="5"/>
  <c r="L32" i="5"/>
  <c r="L16" i="5"/>
  <c r="L29" i="5"/>
  <c r="H13" i="5"/>
  <c r="L13" i="5" s="1"/>
  <c r="C5" i="16"/>
  <c r="C6" i="16"/>
  <c r="H31" i="16" l="1"/>
  <c r="H30" i="16"/>
  <c r="H29" i="16"/>
  <c r="H28" i="16"/>
  <c r="E4" i="16"/>
  <c r="C4" i="16" s="1"/>
  <c r="J6" i="17"/>
  <c r="K6" i="17" s="1"/>
  <c r="E3" i="16"/>
  <c r="D3" i="16"/>
  <c r="D2" i="16"/>
  <c r="E2" i="16"/>
  <c r="C2" i="16" s="1"/>
  <c r="H56" i="10"/>
  <c r="H55" i="10"/>
  <c r="H54" i="10"/>
  <c r="H57" i="10"/>
  <c r="F12" i="16"/>
  <c r="H12" i="16" s="1"/>
  <c r="F13" i="16"/>
  <c r="H13" i="16" s="1"/>
  <c r="H15" i="16"/>
  <c r="H16" i="16"/>
  <c r="C58" i="10"/>
  <c r="F72" i="10"/>
  <c r="O65" i="22"/>
  <c r="E156" i="10"/>
  <c r="J3" i="17"/>
  <c r="K3" i="17" s="1"/>
  <c r="H4" i="17"/>
  <c r="J4" i="17" s="1"/>
  <c r="K4" i="17" s="1"/>
  <c r="H5" i="17"/>
  <c r="J5" i="17" s="1"/>
  <c r="K5" i="17" s="1"/>
  <c r="H7" i="17"/>
  <c r="J7" i="17" s="1"/>
  <c r="K7" i="17" s="1"/>
  <c r="F62" i="10"/>
  <c r="F91" i="10" s="1"/>
  <c r="D62" i="10"/>
  <c r="F220" i="2"/>
  <c r="BA224" i="2" s="1"/>
  <c r="BA195" i="2"/>
  <c r="R53" i="18"/>
  <c r="S53" i="18"/>
  <c r="T53" i="18"/>
  <c r="U53" i="18"/>
  <c r="W53" i="18"/>
  <c r="X53" i="18"/>
  <c r="Y53" i="18"/>
  <c r="Z53" i="18"/>
  <c r="AB53" i="18"/>
  <c r="AC53" i="18"/>
  <c r="AD53" i="18"/>
  <c r="AE53" i="18"/>
  <c r="BA207" i="2"/>
  <c r="BA206" i="2"/>
  <c r="BA82" i="2"/>
  <c r="BA73" i="2"/>
  <c r="BA104" i="2"/>
  <c r="BA81" i="2"/>
  <c r="BA72" i="2"/>
  <c r="BA6" i="2"/>
  <c r="AB6" i="5" s="1"/>
  <c r="C3" i="16" l="1"/>
  <c r="BA103" i="2"/>
  <c r="BA99" i="2" s="1"/>
  <c r="BA105" i="2"/>
  <c r="BA101" i="2" s="1"/>
  <c r="D94" i="10"/>
  <c r="G63" i="10"/>
  <c r="G92" i="10" s="1"/>
  <c r="BA100" i="2"/>
  <c r="BA71" i="2"/>
  <c r="BA80" i="2"/>
  <c r="H63" i="10" l="1"/>
  <c r="G62" i="10"/>
  <c r="G91" i="10" s="1"/>
  <c r="H92" i="10" l="1"/>
  <c r="G85" i="10"/>
  <c r="I63" i="10"/>
  <c r="I92" i="10" s="1"/>
  <c r="H62" i="10"/>
  <c r="H91" i="10" s="1"/>
  <c r="G109" i="10" l="1"/>
  <c r="G120" i="10" s="1"/>
  <c r="G131" i="10" s="1"/>
  <c r="H85" i="10"/>
  <c r="J63" i="10"/>
  <c r="I62" i="10"/>
  <c r="I91" i="10" s="1"/>
  <c r="I85" i="10" l="1"/>
  <c r="I109" i="10" s="1"/>
  <c r="I120" i="10" s="1"/>
  <c r="I131" i="10" s="1"/>
  <c r="K63" i="10"/>
  <c r="J92" i="10"/>
  <c r="J62" i="10"/>
  <c r="J91" i="10" s="1"/>
  <c r="H109" i="10"/>
  <c r="H120" i="10" s="1"/>
  <c r="H131" i="10" s="1"/>
  <c r="K92" i="10" l="1"/>
  <c r="J85" i="10"/>
  <c r="J109" i="10" s="1"/>
  <c r="J120" i="10" s="1"/>
  <c r="J131" i="10" s="1"/>
  <c r="AE13" i="18"/>
  <c r="AD13" i="18"/>
  <c r="AC13" i="18"/>
  <c r="AB13" i="18"/>
  <c r="Z13" i="18"/>
  <c r="Y13" i="18"/>
  <c r="X13" i="18"/>
  <c r="W13" i="18"/>
  <c r="U13" i="18"/>
  <c r="T13" i="18"/>
  <c r="S13" i="18"/>
  <c r="R13" i="18"/>
  <c r="BF603" i="18"/>
  <c r="BE603" i="18"/>
  <c r="BD603" i="18"/>
  <c r="BC603" i="18"/>
  <c r="BF601" i="18"/>
  <c r="BE601" i="18"/>
  <c r="BD601" i="18"/>
  <c r="BC601" i="18"/>
  <c r="BF599" i="18"/>
  <c r="BE599" i="18"/>
  <c r="BD599" i="18"/>
  <c r="BC599" i="18"/>
  <c r="BF595" i="18"/>
  <c r="BE595" i="18"/>
  <c r="BD595" i="18"/>
  <c r="BC595" i="18"/>
  <c r="BF592" i="18"/>
  <c r="BE592" i="18"/>
  <c r="BD592" i="18"/>
  <c r="BC592" i="18"/>
  <c r="BF588" i="18"/>
  <c r="BE588" i="18"/>
  <c r="BD588" i="18"/>
  <c r="BC588" i="18"/>
  <c r="BF587" i="18"/>
  <c r="BE587" i="18"/>
  <c r="BD587" i="18"/>
  <c r="BC587" i="18"/>
  <c r="BF585" i="18"/>
  <c r="BE585" i="18"/>
  <c r="BD585" i="18"/>
  <c r="BC585" i="18"/>
  <c r="BF581" i="18"/>
  <c r="BE581" i="18"/>
  <c r="BD581" i="18"/>
  <c r="BC581" i="18"/>
  <c r="BF577" i="18"/>
  <c r="BE577" i="18"/>
  <c r="BD577" i="18"/>
  <c r="BC577" i="18"/>
  <c r="BF573" i="18"/>
  <c r="BE573" i="18"/>
  <c r="BD573" i="18"/>
  <c r="BC573" i="18"/>
  <c r="BF571" i="18"/>
  <c r="BE571" i="18"/>
  <c r="BD571" i="18"/>
  <c r="BC571" i="18"/>
  <c r="BF567" i="18"/>
  <c r="BE567" i="18"/>
  <c r="BD567" i="18"/>
  <c r="BC567" i="18"/>
  <c r="BF563" i="18"/>
  <c r="BE563" i="18"/>
  <c r="BD563" i="18"/>
  <c r="BC563" i="18"/>
  <c r="BF559" i="18"/>
  <c r="BE559" i="18"/>
  <c r="BD559" i="18"/>
  <c r="BC559" i="18"/>
  <c r="BF555" i="18"/>
  <c r="BE555" i="18"/>
  <c r="BD555" i="18"/>
  <c r="BC555" i="18"/>
  <c r="BF551" i="18"/>
  <c r="BE551" i="18"/>
  <c r="BD551" i="18"/>
  <c r="BC551" i="18"/>
  <c r="BF547" i="18"/>
  <c r="BE547" i="18"/>
  <c r="BD547" i="18"/>
  <c r="BC547" i="18"/>
  <c r="BF543" i="18"/>
  <c r="BE543" i="18"/>
  <c r="BD543" i="18"/>
  <c r="BC543" i="18"/>
  <c r="BF541" i="18"/>
  <c r="BE541" i="18"/>
  <c r="BD541" i="18"/>
  <c r="BC541" i="18"/>
  <c r="BF537" i="18"/>
  <c r="BE537" i="18"/>
  <c r="BD537" i="18"/>
  <c r="BC537" i="18"/>
  <c r="BF531" i="18"/>
  <c r="BE531" i="18"/>
  <c r="BD531" i="18"/>
  <c r="BC531" i="18"/>
  <c r="BF528" i="18"/>
  <c r="BE528" i="18"/>
  <c r="BD528" i="18"/>
  <c r="BC528" i="18"/>
  <c r="BF522" i="18"/>
  <c r="BE522" i="18"/>
  <c r="BD522" i="18"/>
  <c r="BC522" i="18"/>
  <c r="BF519" i="18"/>
  <c r="BE519" i="18"/>
  <c r="BD519" i="18"/>
  <c r="BC519" i="18"/>
  <c r="AF132" i="18"/>
  <c r="AA132" i="18"/>
  <c r="V132" i="18"/>
  <c r="Q132" i="18"/>
  <c r="L132" i="18"/>
  <c r="AE125" i="18"/>
  <c r="AD125" i="18"/>
  <c r="AC125" i="18"/>
  <c r="AB125" i="18"/>
  <c r="Z125" i="18"/>
  <c r="Y125" i="18"/>
  <c r="X125" i="18"/>
  <c r="W125" i="18"/>
  <c r="U125" i="18"/>
  <c r="T125" i="18"/>
  <c r="S125" i="18"/>
  <c r="R125" i="18"/>
  <c r="P125" i="18"/>
  <c r="O125" i="18"/>
  <c r="N125" i="18"/>
  <c r="M125" i="18"/>
  <c r="K125" i="18"/>
  <c r="J125" i="18"/>
  <c r="I125" i="18"/>
  <c r="H125" i="18"/>
  <c r="AE123" i="18"/>
  <c r="AD123" i="18"/>
  <c r="AC123" i="18"/>
  <c r="AB123" i="18"/>
  <c r="Z123" i="18"/>
  <c r="Y123" i="18"/>
  <c r="X123" i="18"/>
  <c r="W123" i="18"/>
  <c r="U123" i="18"/>
  <c r="T123" i="18"/>
  <c r="S123" i="18"/>
  <c r="R123" i="18"/>
  <c r="P123" i="18"/>
  <c r="O123" i="18"/>
  <c r="N123" i="18"/>
  <c r="M123" i="18"/>
  <c r="K123" i="18"/>
  <c r="J123" i="18"/>
  <c r="I123" i="18"/>
  <c r="H123" i="18"/>
  <c r="L117" i="18"/>
  <c r="AF113" i="18"/>
  <c r="AA113" i="18"/>
  <c r="V113" i="18"/>
  <c r="Q113" i="18"/>
  <c r="L113" i="18"/>
  <c r="AE111" i="18"/>
  <c r="AD111" i="18"/>
  <c r="AC111" i="18"/>
  <c r="AB111" i="18"/>
  <c r="Z111" i="18"/>
  <c r="Y111" i="18"/>
  <c r="X111" i="18"/>
  <c r="W111" i="18"/>
  <c r="U111" i="18"/>
  <c r="T111" i="18"/>
  <c r="S111" i="18"/>
  <c r="R111" i="18"/>
  <c r="P111" i="18"/>
  <c r="O111" i="18"/>
  <c r="N111" i="18"/>
  <c r="M111" i="18"/>
  <c r="K111" i="18"/>
  <c r="J111" i="18"/>
  <c r="I111" i="18"/>
  <c r="H111" i="18"/>
  <c r="AF110" i="18"/>
  <c r="AA110" i="18"/>
  <c r="V110" i="18"/>
  <c r="Q110" i="18"/>
  <c r="L110" i="18"/>
  <c r="AF109" i="18"/>
  <c r="AA109" i="18"/>
  <c r="V109" i="18"/>
  <c r="Q109" i="18"/>
  <c r="L109" i="18"/>
  <c r="AF108" i="18"/>
  <c r="AA108" i="18"/>
  <c r="V108" i="18"/>
  <c r="Q108" i="18"/>
  <c r="L108" i="18"/>
  <c r="AF107" i="18"/>
  <c r="AA107" i="18"/>
  <c r="V107" i="18"/>
  <c r="Q107" i="18"/>
  <c r="L107" i="18"/>
  <c r="AF106" i="18"/>
  <c r="AA106" i="18"/>
  <c r="V106" i="18"/>
  <c r="Q106" i="18"/>
  <c r="L106" i="18"/>
  <c r="AF105" i="18"/>
  <c r="AA105" i="18"/>
  <c r="V105" i="18"/>
  <c r="Q105" i="18"/>
  <c r="L105" i="18"/>
  <c r="AF104" i="18"/>
  <c r="AA104" i="18"/>
  <c r="V104" i="18"/>
  <c r="Q104" i="18"/>
  <c r="L104" i="18"/>
  <c r="AE102" i="18"/>
  <c r="AD102" i="18"/>
  <c r="AC102" i="18"/>
  <c r="AB102" i="18"/>
  <c r="Z102" i="18"/>
  <c r="Y102" i="18"/>
  <c r="X102" i="18"/>
  <c r="W102" i="18"/>
  <c r="U102" i="18"/>
  <c r="T102" i="18"/>
  <c r="S102" i="18"/>
  <c r="R102" i="18"/>
  <c r="P102" i="18"/>
  <c r="O102" i="18"/>
  <c r="N102" i="18"/>
  <c r="M102" i="18"/>
  <c r="K102" i="18"/>
  <c r="J102" i="18"/>
  <c r="I102" i="18"/>
  <c r="H102" i="18"/>
  <c r="AF101" i="18"/>
  <c r="AA101" i="18"/>
  <c r="V101" i="18"/>
  <c r="Q101" i="18"/>
  <c r="L101" i="18"/>
  <c r="AF100" i="18"/>
  <c r="AA100" i="18"/>
  <c r="V100" i="18"/>
  <c r="Q100" i="18"/>
  <c r="L100" i="18"/>
  <c r="AF99" i="18"/>
  <c r="AA99" i="18"/>
  <c r="V99" i="18"/>
  <c r="Q99" i="18"/>
  <c r="L99" i="18"/>
  <c r="AF98" i="18"/>
  <c r="AA98" i="18"/>
  <c r="V98" i="18"/>
  <c r="Q98" i="18"/>
  <c r="L98" i="18"/>
  <c r="AF97" i="18"/>
  <c r="AA97" i="18"/>
  <c r="V97" i="18"/>
  <c r="Q97" i="18"/>
  <c r="L97" i="18"/>
  <c r="AF94" i="18"/>
  <c r="AA94" i="18"/>
  <c r="V94" i="18"/>
  <c r="Q94" i="18"/>
  <c r="L94" i="18"/>
  <c r="AF93" i="18"/>
  <c r="AA93" i="18"/>
  <c r="V93" i="18"/>
  <c r="Q93" i="18"/>
  <c r="L93" i="18"/>
  <c r="AF92" i="18"/>
  <c r="AA92" i="18"/>
  <c r="V92" i="18"/>
  <c r="Q92" i="18"/>
  <c r="L92" i="18"/>
  <c r="AF91" i="18"/>
  <c r="AA91" i="18"/>
  <c r="V91" i="18"/>
  <c r="Q91" i="18"/>
  <c r="L91" i="18"/>
  <c r="AF90" i="18"/>
  <c r="AA90" i="18"/>
  <c r="V90" i="18"/>
  <c r="Q90" i="18"/>
  <c r="L90" i="18"/>
  <c r="AF89" i="18"/>
  <c r="AA89" i="18"/>
  <c r="V89" i="18"/>
  <c r="Q89" i="18"/>
  <c r="L89" i="18"/>
  <c r="AF88" i="18"/>
  <c r="AA88" i="18"/>
  <c r="V88" i="18"/>
  <c r="Q88" i="18"/>
  <c r="L88" i="18"/>
  <c r="AF87" i="18"/>
  <c r="AA87" i="18"/>
  <c r="V87" i="18"/>
  <c r="Q87" i="18"/>
  <c r="L87" i="18"/>
  <c r="AF86" i="18"/>
  <c r="AA86" i="18"/>
  <c r="V86" i="18"/>
  <c r="Q86" i="18"/>
  <c r="L86" i="18"/>
  <c r="AF85" i="18"/>
  <c r="AA85" i="18"/>
  <c r="V85" i="18"/>
  <c r="Q85" i="18"/>
  <c r="L85" i="18"/>
  <c r="AF84" i="18"/>
  <c r="AA84" i="18"/>
  <c r="V84" i="18"/>
  <c r="Q84" i="18"/>
  <c r="L84" i="18"/>
  <c r="AF83" i="18"/>
  <c r="AA83" i="18"/>
  <c r="V83" i="18"/>
  <c r="Q83" i="18"/>
  <c r="L83" i="18"/>
  <c r="AF82" i="18"/>
  <c r="AA82" i="18"/>
  <c r="V82" i="18"/>
  <c r="Q82" i="18"/>
  <c r="L82" i="18"/>
  <c r="AE74" i="18"/>
  <c r="AD74" i="18"/>
  <c r="AC74" i="18"/>
  <c r="AB74" i="18"/>
  <c r="Z74" i="18"/>
  <c r="Y74" i="18"/>
  <c r="X74" i="18"/>
  <c r="W74" i="18"/>
  <c r="U74" i="18"/>
  <c r="T74" i="18"/>
  <c r="S74" i="18"/>
  <c r="R74" i="18"/>
  <c r="P74" i="18"/>
  <c r="O74" i="18"/>
  <c r="N74" i="18"/>
  <c r="M74" i="18"/>
  <c r="K74" i="18"/>
  <c r="J74" i="18"/>
  <c r="I74" i="18"/>
  <c r="H74" i="18"/>
  <c r="AF73" i="18"/>
  <c r="AA73" i="18"/>
  <c r="V73" i="18"/>
  <c r="Q73" i="18"/>
  <c r="L73" i="18"/>
  <c r="AF72" i="18"/>
  <c r="AA72" i="18"/>
  <c r="V72" i="18"/>
  <c r="Q72" i="18"/>
  <c r="L72" i="18"/>
  <c r="AF71" i="18"/>
  <c r="AA71" i="18"/>
  <c r="V71" i="18"/>
  <c r="Q71" i="18"/>
  <c r="L71" i="18"/>
  <c r="AF70" i="18"/>
  <c r="AA70" i="18"/>
  <c r="V70" i="18"/>
  <c r="Q70" i="18"/>
  <c r="L70" i="18"/>
  <c r="AE66" i="18"/>
  <c r="AD66" i="18"/>
  <c r="AC66" i="18"/>
  <c r="AB66" i="18"/>
  <c r="Z66" i="18"/>
  <c r="Y66" i="18"/>
  <c r="X66" i="18"/>
  <c r="W66" i="18"/>
  <c r="U66" i="18"/>
  <c r="T66" i="18"/>
  <c r="S66" i="18"/>
  <c r="R66" i="18"/>
  <c r="P66" i="18"/>
  <c r="O66" i="18"/>
  <c r="N66" i="18"/>
  <c r="M66" i="18"/>
  <c r="K66" i="18"/>
  <c r="J66" i="18"/>
  <c r="I66" i="18"/>
  <c r="H66" i="18"/>
  <c r="AF65" i="18"/>
  <c r="AA65" i="18"/>
  <c r="V65" i="18"/>
  <c r="Q65" i="18"/>
  <c r="L65" i="18"/>
  <c r="AF64" i="18"/>
  <c r="AF125" i="18" s="1"/>
  <c r="AA64" i="18"/>
  <c r="AA125" i="18" s="1"/>
  <c r="V64" i="18"/>
  <c r="V125" i="18" s="1"/>
  <c r="Q64" i="18"/>
  <c r="Q125" i="18" s="1"/>
  <c r="L64" i="18"/>
  <c r="L125" i="18" s="1"/>
  <c r="AF63" i="18"/>
  <c r="AA63" i="18"/>
  <c r="V63" i="18"/>
  <c r="Q63" i="18"/>
  <c r="L63" i="18"/>
  <c r="AE61" i="18"/>
  <c r="AD61" i="18"/>
  <c r="AC61" i="18"/>
  <c r="AB61" i="18"/>
  <c r="Z61" i="18"/>
  <c r="Y61" i="18"/>
  <c r="X61" i="18"/>
  <c r="W61" i="18"/>
  <c r="U61" i="18"/>
  <c r="T61" i="18"/>
  <c r="S61" i="18"/>
  <c r="R61" i="18"/>
  <c r="P61" i="18"/>
  <c r="O61" i="18"/>
  <c r="N61" i="18"/>
  <c r="M61" i="18"/>
  <c r="K61" i="18"/>
  <c r="J61" i="18"/>
  <c r="I61" i="18"/>
  <c r="H61" i="18"/>
  <c r="AF60" i="18"/>
  <c r="AA60" i="18"/>
  <c r="V60" i="18"/>
  <c r="Q60" i="18"/>
  <c r="L60" i="18"/>
  <c r="AF59" i="18"/>
  <c r="AA59" i="18"/>
  <c r="V59" i="18"/>
  <c r="Q59" i="18"/>
  <c r="L59" i="18"/>
  <c r="AF58" i="18"/>
  <c r="AA58" i="18"/>
  <c r="V58" i="18"/>
  <c r="Q58" i="18"/>
  <c r="L58" i="18"/>
  <c r="AF57" i="18"/>
  <c r="AA57" i="18"/>
  <c r="V57" i="18"/>
  <c r="Q57" i="18"/>
  <c r="L57" i="18"/>
  <c r="AF56" i="18"/>
  <c r="AA56" i="18"/>
  <c r="V56" i="18"/>
  <c r="Q56" i="18"/>
  <c r="L56" i="18"/>
  <c r="AE52" i="18"/>
  <c r="AD52" i="18"/>
  <c r="AC52" i="18"/>
  <c r="AB52" i="18"/>
  <c r="Z52" i="18"/>
  <c r="Y52" i="18"/>
  <c r="X52" i="18"/>
  <c r="W52" i="18"/>
  <c r="U52" i="18"/>
  <c r="T52" i="18"/>
  <c r="S52" i="18"/>
  <c r="R52" i="18"/>
  <c r="P52" i="18"/>
  <c r="O52" i="18"/>
  <c r="N52" i="18"/>
  <c r="M52" i="18"/>
  <c r="K52" i="18"/>
  <c r="J52" i="18"/>
  <c r="I52" i="18"/>
  <c r="H52" i="18"/>
  <c r="AF51" i="18"/>
  <c r="AA51" i="18"/>
  <c r="V51" i="18"/>
  <c r="Q51" i="18"/>
  <c r="L51" i="18"/>
  <c r="AF50" i="18"/>
  <c r="AA50" i="18"/>
  <c r="V50" i="18"/>
  <c r="Q50" i="18"/>
  <c r="L50" i="18"/>
  <c r="AF49" i="18"/>
  <c r="AA49" i="18"/>
  <c r="V49" i="18"/>
  <c r="Q49" i="18"/>
  <c r="L49" i="18"/>
  <c r="AE47" i="18"/>
  <c r="AD47" i="18"/>
  <c r="AC47" i="18"/>
  <c r="AB47" i="18"/>
  <c r="Z47" i="18"/>
  <c r="Y47" i="18"/>
  <c r="X47" i="18"/>
  <c r="W47" i="18"/>
  <c r="U47" i="18"/>
  <c r="T47" i="18"/>
  <c r="S47" i="18"/>
  <c r="R47" i="18"/>
  <c r="P47" i="18"/>
  <c r="O47" i="18"/>
  <c r="N47" i="18"/>
  <c r="M47" i="18"/>
  <c r="K47" i="18"/>
  <c r="J47" i="18"/>
  <c r="I47" i="18"/>
  <c r="H47" i="18"/>
  <c r="AF46" i="18"/>
  <c r="AA46" i="18"/>
  <c r="V46" i="18"/>
  <c r="Q46" i="18"/>
  <c r="L46" i="18"/>
  <c r="AF45" i="18"/>
  <c r="AA45" i="18"/>
  <c r="V45" i="18"/>
  <c r="Q45" i="18"/>
  <c r="L45" i="18"/>
  <c r="AF44" i="18"/>
  <c r="AA44" i="18"/>
  <c r="V44" i="18"/>
  <c r="Q44" i="18"/>
  <c r="L44" i="18"/>
  <c r="BF31" i="18"/>
  <c r="BE31" i="18"/>
  <c r="BD31" i="18"/>
  <c r="AF29" i="18"/>
  <c r="AA29" i="18"/>
  <c r="V29" i="18"/>
  <c r="Q29" i="18"/>
  <c r="L29" i="18"/>
  <c r="AF26" i="18"/>
  <c r="AA26" i="18"/>
  <c r="V26" i="18"/>
  <c r="Q26" i="18"/>
  <c r="L26" i="18"/>
  <c r="AF25" i="18"/>
  <c r="AA25" i="18"/>
  <c r="V25" i="18"/>
  <c r="Q25" i="18"/>
  <c r="L25" i="18"/>
  <c r="K20" i="18"/>
  <c r="J20" i="18"/>
  <c r="I20" i="18"/>
  <c r="H20" i="18"/>
  <c r="AF19" i="18"/>
  <c r="AA19" i="18"/>
  <c r="V19" i="18"/>
  <c r="Q19" i="18"/>
  <c r="L19" i="18"/>
  <c r="BE18" i="18"/>
  <c r="AF18" i="18"/>
  <c r="AA18" i="18"/>
  <c r="V18" i="18"/>
  <c r="Q18" i="18"/>
  <c r="BC18" i="18" s="1"/>
  <c r="L18" i="18"/>
  <c r="BE16" i="18"/>
  <c r="AF16" i="18"/>
  <c r="AA16" i="18"/>
  <c r="V16" i="18"/>
  <c r="Q16" i="18"/>
  <c r="L16" i="18"/>
  <c r="BE14" i="18"/>
  <c r="BE12" i="18"/>
  <c r="AF12" i="18"/>
  <c r="AA12" i="18"/>
  <c r="V12" i="18"/>
  <c r="Q12" i="18"/>
  <c r="BC12" i="18" s="1"/>
  <c r="L12" i="18"/>
  <c r="BE10" i="18"/>
  <c r="O54" i="18" l="1"/>
  <c r="W127" i="18"/>
  <c r="V13" i="18"/>
  <c r="AF13" i="18"/>
  <c r="AA53" i="18"/>
  <c r="AA47" i="18"/>
  <c r="AF47" i="18"/>
  <c r="AA13" i="18"/>
  <c r="V53" i="18"/>
  <c r="T54" i="18"/>
  <c r="AF53" i="18"/>
  <c r="AK53" i="18"/>
  <c r="J54" i="18"/>
  <c r="Q13" i="18"/>
  <c r="Q53" i="18"/>
  <c r="S127" i="18"/>
  <c r="K127" i="18"/>
  <c r="Y54" i="18"/>
  <c r="M127" i="18"/>
  <c r="AD54" i="18"/>
  <c r="V74" i="18"/>
  <c r="P127" i="18"/>
  <c r="Z127" i="18"/>
  <c r="Z68" i="18"/>
  <c r="Z76" i="18" s="1"/>
  <c r="N127" i="18"/>
  <c r="M54" i="18"/>
  <c r="L123" i="18"/>
  <c r="L127" i="18" s="1"/>
  <c r="AF66" i="18"/>
  <c r="N68" i="18"/>
  <c r="N76" i="18" s="1"/>
  <c r="O127" i="18"/>
  <c r="Y127" i="18"/>
  <c r="R68" i="18"/>
  <c r="R76" i="18" s="1"/>
  <c r="Q74" i="18"/>
  <c r="AA102" i="18"/>
  <c r="H127" i="18"/>
  <c r="L52" i="18"/>
  <c r="L66" i="18"/>
  <c r="I68" i="18"/>
  <c r="I76" i="18" s="1"/>
  <c r="S68" i="18"/>
  <c r="S76" i="18" s="1"/>
  <c r="K68" i="18"/>
  <c r="K76" i="18" s="1"/>
  <c r="J127" i="18"/>
  <c r="I54" i="18"/>
  <c r="AC54" i="18"/>
  <c r="N54" i="18"/>
  <c r="X54" i="18"/>
  <c r="W68" i="18"/>
  <c r="W76" i="18" s="1"/>
  <c r="T127" i="18"/>
  <c r="AE127" i="18"/>
  <c r="AF52" i="18"/>
  <c r="P54" i="18"/>
  <c r="Z54" i="18"/>
  <c r="Y68" i="18"/>
  <c r="Y76" i="18" s="1"/>
  <c r="R127" i="18"/>
  <c r="AB68" i="18"/>
  <c r="AB76" i="18" s="1"/>
  <c r="V52" i="18"/>
  <c r="AB54" i="18"/>
  <c r="P68" i="18"/>
  <c r="P76" i="18" s="1"/>
  <c r="I127" i="18"/>
  <c r="V102" i="18"/>
  <c r="U54" i="18"/>
  <c r="J68" i="18"/>
  <c r="J76" i="18" s="1"/>
  <c r="J42" i="18" s="1"/>
  <c r="T68" i="18"/>
  <c r="T76" i="18" s="1"/>
  <c r="T42" i="18" s="1"/>
  <c r="AD68" i="18"/>
  <c r="AD76" i="18" s="1"/>
  <c r="AD42" i="18" s="1"/>
  <c r="AF102" i="18"/>
  <c r="AA52" i="18"/>
  <c r="AA66" i="18"/>
  <c r="AE68" i="18"/>
  <c r="AE76" i="18" s="1"/>
  <c r="AF74" i="18"/>
  <c r="Q102" i="18"/>
  <c r="X127" i="18"/>
  <c r="H54" i="18"/>
  <c r="R54" i="18"/>
  <c r="X68" i="18"/>
  <c r="X76" i="18" s="1"/>
  <c r="S54" i="18"/>
  <c r="O68" i="18"/>
  <c r="O76" i="18" s="1"/>
  <c r="O42" i="18" s="1"/>
  <c r="AF111" i="18"/>
  <c r="AA123" i="18"/>
  <c r="AA127" i="18" s="1"/>
  <c r="H68" i="18"/>
  <c r="H76" i="18" s="1"/>
  <c r="L111" i="18"/>
  <c r="K54" i="18"/>
  <c r="AE54" i="18"/>
  <c r="L61" i="18"/>
  <c r="AA61" i="18"/>
  <c r="AC127" i="18"/>
  <c r="AD127" i="18"/>
  <c r="V47" i="18"/>
  <c r="W54" i="18"/>
  <c r="V66" i="18"/>
  <c r="Q52" i="18"/>
  <c r="Q61" i="18"/>
  <c r="U68" i="18"/>
  <c r="U76" i="18" s="1"/>
  <c r="V61" i="18"/>
  <c r="M68" i="18"/>
  <c r="M76" i="18" s="1"/>
  <c r="M42" i="18" s="1"/>
  <c r="AA74" i="18"/>
  <c r="AA111" i="18"/>
  <c r="L47" i="18"/>
  <c r="L102" i="18"/>
  <c r="Q111" i="18"/>
  <c r="BC16" i="18"/>
  <c r="Q47" i="18"/>
  <c r="AF61" i="18"/>
  <c r="V111" i="18"/>
  <c r="AB127" i="18"/>
  <c r="U127" i="18"/>
  <c r="V123" i="18"/>
  <c r="V127" i="18" s="1"/>
  <c r="Q66" i="18"/>
  <c r="AC68" i="18"/>
  <c r="AC76" i="18" s="1"/>
  <c r="L74" i="18"/>
  <c r="AF123" i="18"/>
  <c r="AF127" i="18" s="1"/>
  <c r="Q123" i="18"/>
  <c r="Q127" i="18" s="1"/>
  <c r="H121" i="9"/>
  <c r="I121" i="9"/>
  <c r="J121" i="9"/>
  <c r="K121" i="9"/>
  <c r="M121" i="9"/>
  <c r="N121" i="9"/>
  <c r="O121" i="9"/>
  <c r="P121" i="9"/>
  <c r="R121" i="9"/>
  <c r="S121" i="9"/>
  <c r="T121" i="9"/>
  <c r="U121" i="9"/>
  <c r="W121" i="9"/>
  <c r="X121" i="9"/>
  <c r="Y121" i="9"/>
  <c r="Z121" i="9"/>
  <c r="AB121" i="9"/>
  <c r="AC121" i="9"/>
  <c r="AD121" i="9"/>
  <c r="AE121" i="9"/>
  <c r="I244" i="2"/>
  <c r="J244" i="2"/>
  <c r="K244" i="2"/>
  <c r="M244" i="2"/>
  <c r="N244" i="2"/>
  <c r="O244" i="2"/>
  <c r="P244" i="2"/>
  <c r="R244" i="2"/>
  <c r="S244" i="2"/>
  <c r="T244" i="2"/>
  <c r="U244" i="2"/>
  <c r="W244" i="2"/>
  <c r="X244" i="2"/>
  <c r="Y244" i="2"/>
  <c r="Z244" i="2"/>
  <c r="AB244" i="2"/>
  <c r="AC244" i="2"/>
  <c r="AD244" i="2"/>
  <c r="AE244" i="2"/>
  <c r="H244" i="2"/>
  <c r="N42" i="18" l="1"/>
  <c r="R42" i="18"/>
  <c r="L68" i="18"/>
  <c r="AA54" i="18"/>
  <c r="AF54" i="18"/>
  <c r="Y42" i="18"/>
  <c r="L54" i="18"/>
  <c r="K42" i="18"/>
  <c r="S42" i="18"/>
  <c r="L76" i="18"/>
  <c r="L42" i="18" s="1"/>
  <c r="Z42" i="18"/>
  <c r="U42" i="18"/>
  <c r="AF68" i="18"/>
  <c r="AF76" i="18" s="1"/>
  <c r="AF42" i="18" s="1"/>
  <c r="P42" i="18"/>
  <c r="AC42" i="18"/>
  <c r="V54" i="18"/>
  <c r="AB42" i="18"/>
  <c r="I42" i="18"/>
  <c r="Q68" i="18"/>
  <c r="Q76" i="18" s="1"/>
  <c r="X42" i="18"/>
  <c r="V68" i="18"/>
  <c r="V76" i="18" s="1"/>
  <c r="AE42" i="18"/>
  <c r="W42" i="18"/>
  <c r="AA68" i="18"/>
  <c r="AA76" i="18" s="1"/>
  <c r="AA42" i="18" s="1"/>
  <c r="H42" i="18"/>
  <c r="Q54" i="18"/>
  <c r="C239" i="2"/>
  <c r="C238" i="2"/>
  <c r="C237" i="2"/>
  <c r="C236" i="2"/>
  <c r="C235" i="2"/>
  <c r="AY224" i="2"/>
  <c r="AX224" i="2"/>
  <c r="AW224" i="2"/>
  <c r="AV224" i="2"/>
  <c r="AT224" i="2"/>
  <c r="AS224" i="2"/>
  <c r="AR224" i="2"/>
  <c r="AQ224" i="2"/>
  <c r="AP224" i="2"/>
  <c r="AO224" i="2"/>
  <c r="AN224" i="2"/>
  <c r="AM224" i="2"/>
  <c r="AL224" i="2"/>
  <c r="AH224" i="2"/>
  <c r="AI224" i="2"/>
  <c r="AJ224" i="2"/>
  <c r="AZ224" i="2"/>
  <c r="AU224" i="2"/>
  <c r="AK224" i="2"/>
  <c r="I223" i="2"/>
  <c r="J223" i="2"/>
  <c r="K223" i="2"/>
  <c r="M223" i="2"/>
  <c r="N223" i="2"/>
  <c r="O223" i="2"/>
  <c r="P223" i="2"/>
  <c r="R223" i="2"/>
  <c r="S223" i="2"/>
  <c r="T223" i="2"/>
  <c r="U223" i="2"/>
  <c r="W223" i="2"/>
  <c r="X223" i="2"/>
  <c r="Y223" i="2"/>
  <c r="Z223" i="2"/>
  <c r="AB223" i="2"/>
  <c r="AC223" i="2"/>
  <c r="AD223" i="2"/>
  <c r="AE223" i="2"/>
  <c r="H223" i="2"/>
  <c r="F219" i="2"/>
  <c r="C221" i="2"/>
  <c r="V42" i="18" l="1"/>
  <c r="Q42" i="18"/>
  <c r="AG223" i="2"/>
  <c r="AH223" i="2" s="1"/>
  <c r="AI223" i="2" s="1"/>
  <c r="AJ223" i="2" s="1"/>
  <c r="AL223" i="2" s="1"/>
  <c r="AM223" i="2" s="1"/>
  <c r="AN223" i="2" s="1"/>
  <c r="AO223" i="2" s="1"/>
  <c r="AK223" i="2" l="1"/>
  <c r="AK229" i="2" s="1"/>
  <c r="AQ223" i="2"/>
  <c r="AR223" i="2" s="1"/>
  <c r="AS223" i="2" s="1"/>
  <c r="AP223" i="2"/>
  <c r="G75" i="10" s="1"/>
  <c r="F75" i="10" l="1"/>
  <c r="G235" i="2"/>
  <c r="AK235" i="2" s="1"/>
  <c r="AP229" i="2"/>
  <c r="G236" i="2"/>
  <c r="BA236" i="2" s="1"/>
  <c r="AT223" i="2"/>
  <c r="AV223" i="2" s="1"/>
  <c r="BA235" i="2" l="1"/>
  <c r="AW223" i="2"/>
  <c r="AX223" i="2" s="1"/>
  <c r="AY223" i="2" s="1"/>
  <c r="AP235" i="2"/>
  <c r="AU235" i="2"/>
  <c r="AZ235" i="2"/>
  <c r="AK240" i="2"/>
  <c r="AU236" i="2"/>
  <c r="AZ236" i="2"/>
  <c r="AP236" i="2"/>
  <c r="AU223" i="2"/>
  <c r="H75" i="10" s="1"/>
  <c r="AP240" i="2" l="1"/>
  <c r="AU229" i="2"/>
  <c r="G237" i="2"/>
  <c r="BA237" i="2" s="1"/>
  <c r="AZ223" i="2"/>
  <c r="I75" i="10" l="1"/>
  <c r="BA223" i="2"/>
  <c r="AZ229" i="2"/>
  <c r="G238" i="2"/>
  <c r="BA238" i="2" s="1"/>
  <c r="AZ237" i="2"/>
  <c r="AU237" i="2"/>
  <c r="AU240" i="2" s="1"/>
  <c r="BA229" i="2" l="1"/>
  <c r="J75" i="10"/>
  <c r="G239" i="2"/>
  <c r="BA239" i="2" s="1"/>
  <c r="BA240" i="2" s="1"/>
  <c r="AZ238" i="2"/>
  <c r="AZ240" i="2" s="1"/>
  <c r="AH207" i="2" l="1"/>
  <c r="AI207" i="2"/>
  <c r="AJ207" i="2"/>
  <c r="AL207" i="2"/>
  <c r="AM207" i="2"/>
  <c r="AN207" i="2"/>
  <c r="AO207" i="2"/>
  <c r="AQ207" i="2"/>
  <c r="AR207" i="2"/>
  <c r="AS207" i="2"/>
  <c r="AT207" i="2"/>
  <c r="AV207" i="2"/>
  <c r="AW207" i="2"/>
  <c r="AX207" i="2"/>
  <c r="AY207" i="2"/>
  <c r="AG207" i="2"/>
  <c r="AH206" i="2"/>
  <c r="AI206" i="2"/>
  <c r="AJ206" i="2"/>
  <c r="AL206" i="2"/>
  <c r="AM206" i="2"/>
  <c r="AN206" i="2"/>
  <c r="AO206" i="2"/>
  <c r="AQ206" i="2"/>
  <c r="AR206" i="2"/>
  <c r="AS206" i="2"/>
  <c r="AT206" i="2"/>
  <c r="AV206" i="2"/>
  <c r="AW206" i="2"/>
  <c r="AX206" i="2"/>
  <c r="AY206" i="2"/>
  <c r="AG206" i="2"/>
  <c r="AZ207" i="2"/>
  <c r="AU207" i="2"/>
  <c r="AP207" i="2"/>
  <c r="AK207" i="2"/>
  <c r="AZ206" i="2"/>
  <c r="AU206" i="2"/>
  <c r="AP206" i="2"/>
  <c r="AK206" i="2"/>
  <c r="AA203" i="2"/>
  <c r="V203" i="2"/>
  <c r="Q203" i="2"/>
  <c r="V210" i="2" s="1"/>
  <c r="Q128" i="9"/>
  <c r="V128" i="9"/>
  <c r="AA128" i="9"/>
  <c r="AF128" i="9"/>
  <c r="AF203" i="2" s="1"/>
  <c r="L128" i="9"/>
  <c r="L203" i="2" s="1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H195" i="2"/>
  <c r="AI195" i="2"/>
  <c r="AJ195" i="2"/>
  <c r="AG195" i="2"/>
  <c r="AA210" i="2" l="1"/>
  <c r="Q210" i="2"/>
  <c r="AF210" i="2"/>
  <c r="AE119" i="9" l="1"/>
  <c r="AF119" i="9" s="1"/>
  <c r="AD119" i="9"/>
  <c r="AC119" i="9"/>
  <c r="AC123" i="9" s="1"/>
  <c r="AB119" i="9"/>
  <c r="Z119" i="9"/>
  <c r="AA119" i="9" s="1"/>
  <c r="Y119" i="9"/>
  <c r="Y123" i="9" s="1"/>
  <c r="X119" i="9"/>
  <c r="X123" i="9" s="1"/>
  <c r="W119" i="9"/>
  <c r="U119" i="9"/>
  <c r="V119" i="9" s="1"/>
  <c r="T119" i="9"/>
  <c r="S119" i="9"/>
  <c r="S123" i="9" s="1"/>
  <c r="R119" i="9"/>
  <c r="R123" i="9" s="1"/>
  <c r="P119" i="9"/>
  <c r="Q119" i="9" s="1"/>
  <c r="O119" i="9"/>
  <c r="O123" i="9" s="1"/>
  <c r="N119" i="9"/>
  <c r="N123" i="9" s="1"/>
  <c r="M119" i="9"/>
  <c r="I119" i="9"/>
  <c r="J119" i="9"/>
  <c r="K119" i="9"/>
  <c r="H119" i="9"/>
  <c r="BE115" i="2"/>
  <c r="BF115" i="2"/>
  <c r="BC115" i="2"/>
  <c r="AY82" i="2"/>
  <c r="AX82" i="2"/>
  <c r="AW82" i="2"/>
  <c r="AV82" i="2"/>
  <c r="AT82" i="2"/>
  <c r="AS82" i="2"/>
  <c r="AR82" i="2"/>
  <c r="AQ82" i="2"/>
  <c r="AO82" i="2"/>
  <c r="AN82" i="2"/>
  <c r="AM82" i="2"/>
  <c r="AL82" i="2"/>
  <c r="AH82" i="2"/>
  <c r="AI82" i="2"/>
  <c r="AJ82" i="2"/>
  <c r="AG82" i="2"/>
  <c r="AJ81" i="2"/>
  <c r="AI81" i="2"/>
  <c r="AH81" i="2"/>
  <c r="AG81" i="2"/>
  <c r="AY81" i="2"/>
  <c r="AX81" i="2"/>
  <c r="AW81" i="2"/>
  <c r="AV81" i="2"/>
  <c r="AT81" i="2"/>
  <c r="AS81" i="2"/>
  <c r="AR81" i="2"/>
  <c r="AQ81" i="2"/>
  <c r="AM81" i="2"/>
  <c r="AN81" i="2"/>
  <c r="AO81" i="2"/>
  <c r="AL81" i="2"/>
  <c r="AY105" i="2"/>
  <c r="AY101" i="2" s="1"/>
  <c r="AX105" i="2"/>
  <c r="AX101" i="2" s="1"/>
  <c r="AW105" i="2"/>
  <c r="AW101" i="2" s="1"/>
  <c r="AV105" i="2"/>
  <c r="AY104" i="2"/>
  <c r="AY100" i="2" s="1"/>
  <c r="AX104" i="2"/>
  <c r="AW104" i="2"/>
  <c r="AW100" i="2" s="1"/>
  <c r="AV104" i="2"/>
  <c r="AV100" i="2" s="1"/>
  <c r="AY103" i="2"/>
  <c r="AY99" i="2" s="1"/>
  <c r="AX103" i="2"/>
  <c r="AX99" i="2" s="1"/>
  <c r="AW103" i="2"/>
  <c r="AW99" i="2" s="1"/>
  <c r="AV103" i="2"/>
  <c r="AT105" i="2"/>
  <c r="AT101" i="2" s="1"/>
  <c r="AS105" i="2"/>
  <c r="AS101" i="2" s="1"/>
  <c r="AR105" i="2"/>
  <c r="AR101" i="2" s="1"/>
  <c r="AQ105" i="2"/>
  <c r="AT104" i="2"/>
  <c r="AT100" i="2" s="1"/>
  <c r="AS104" i="2"/>
  <c r="AR104" i="2"/>
  <c r="AR100" i="2" s="1"/>
  <c r="AQ104" i="2"/>
  <c r="AQ100" i="2" s="1"/>
  <c r="AT103" i="2"/>
  <c r="AT99" i="2" s="1"/>
  <c r="AS103" i="2"/>
  <c r="AS99" i="2" s="1"/>
  <c r="AR103" i="2"/>
  <c r="AR99" i="2" s="1"/>
  <c r="AQ103" i="2"/>
  <c r="AO105" i="2"/>
  <c r="AO101" i="2" s="1"/>
  <c r="AN105" i="2"/>
  <c r="AN101" i="2" s="1"/>
  <c r="AM105" i="2"/>
  <c r="AM101" i="2" s="1"/>
  <c r="AL105" i="2"/>
  <c r="AO104" i="2"/>
  <c r="AO100" i="2" s="1"/>
  <c r="AN104" i="2"/>
  <c r="AN100" i="2" s="1"/>
  <c r="AM104" i="2"/>
  <c r="AM100" i="2" s="1"/>
  <c r="AL104" i="2"/>
  <c r="AO103" i="2"/>
  <c r="AO99" i="2" s="1"/>
  <c r="AN103" i="2"/>
  <c r="AN99" i="2" s="1"/>
  <c r="AM103" i="2"/>
  <c r="AM99" i="2" s="1"/>
  <c r="AL103" i="2"/>
  <c r="AH103" i="2"/>
  <c r="AH99" i="2" s="1"/>
  <c r="AI103" i="2"/>
  <c r="AI99" i="2" s="1"/>
  <c r="AJ103" i="2"/>
  <c r="AJ99" i="2" s="1"/>
  <c r="AH104" i="2"/>
  <c r="AH100" i="2" s="1"/>
  <c r="AI104" i="2"/>
  <c r="AI100" i="2" s="1"/>
  <c r="AJ104" i="2"/>
  <c r="AJ100" i="2" s="1"/>
  <c r="AH105" i="2"/>
  <c r="AH101" i="2" s="1"/>
  <c r="AI105" i="2"/>
  <c r="AI101" i="2" s="1"/>
  <c r="AJ105" i="2"/>
  <c r="AJ101" i="2" s="1"/>
  <c r="AG105" i="2"/>
  <c r="AG101" i="2" s="1"/>
  <c r="AG104" i="2"/>
  <c r="AG100" i="2" s="1"/>
  <c r="AG103" i="2"/>
  <c r="AG99" i="2" s="1"/>
  <c r="AL99" i="2" l="1"/>
  <c r="AP103" i="2"/>
  <c r="Z123" i="9"/>
  <c r="K123" i="9"/>
  <c r="J123" i="9"/>
  <c r="I123" i="9"/>
  <c r="H123" i="9"/>
  <c r="L119" i="9"/>
  <c r="AB123" i="9"/>
  <c r="T123" i="9"/>
  <c r="W123" i="9"/>
  <c r="M123" i="9"/>
  <c r="AD123" i="9"/>
  <c r="AE123" i="9"/>
  <c r="U123" i="9"/>
  <c r="P123" i="9"/>
  <c r="BD115" i="2"/>
  <c r="AP105" i="2"/>
  <c r="AL101" i="2"/>
  <c r="AU105" i="2"/>
  <c r="AU104" i="2"/>
  <c r="AZ105" i="2"/>
  <c r="AZ104" i="2"/>
  <c r="AU103" i="2"/>
  <c r="AZ103" i="2"/>
  <c r="AQ99" i="2"/>
  <c r="AV99" i="2"/>
  <c r="AQ101" i="2"/>
  <c r="AP104" i="2"/>
  <c r="AL100" i="2"/>
  <c r="AV101" i="2"/>
  <c r="AS100" i="2"/>
  <c r="AX100" i="2"/>
  <c r="AK103" i="2"/>
  <c r="AK105" i="2"/>
  <c r="AK104" i="2"/>
  <c r="AY73" i="2" l="1"/>
  <c r="AX73" i="2"/>
  <c r="AW73" i="2"/>
  <c r="AV73" i="2"/>
  <c r="AT73" i="2"/>
  <c r="AS73" i="2"/>
  <c r="AR73" i="2"/>
  <c r="AQ73" i="2"/>
  <c r="AO73" i="2"/>
  <c r="AN73" i="2"/>
  <c r="AM73" i="2"/>
  <c r="AL73" i="2"/>
  <c r="AH73" i="2"/>
  <c r="AH71" i="2" s="1"/>
  <c r="AI73" i="2"/>
  <c r="AJ73" i="2"/>
  <c r="AG73" i="2"/>
  <c r="AG71" i="2" s="1"/>
  <c r="AY72" i="2"/>
  <c r="AX72" i="2"/>
  <c r="AW72" i="2"/>
  <c r="AV72" i="2"/>
  <c r="AT72" i="2"/>
  <c r="AS72" i="2"/>
  <c r="AR72" i="2"/>
  <c r="AQ72" i="2"/>
  <c r="AO72" i="2"/>
  <c r="AN72" i="2"/>
  <c r="AM72" i="2"/>
  <c r="AL72" i="2"/>
  <c r="AK72" i="2"/>
  <c r="AH72" i="2"/>
  <c r="AI72" i="2"/>
  <c r="AJ72" i="2"/>
  <c r="AG72" i="2"/>
  <c r="AG22" i="2"/>
  <c r="AM71" i="2" l="1"/>
  <c r="AL71" i="2"/>
  <c r="M13" i="5"/>
  <c r="M18" i="5"/>
  <c r="AQ71" i="2"/>
  <c r="AT71" i="2"/>
  <c r="AI71" i="2"/>
  <c r="AS71" i="2"/>
  <c r="AN71" i="2"/>
  <c r="AW71" i="2"/>
  <c r="AO71" i="2"/>
  <c r="AJ71" i="2"/>
  <c r="AV71" i="2"/>
  <c r="AX71" i="2"/>
  <c r="AY71" i="2"/>
  <c r="AR71" i="2"/>
  <c r="AK81" i="2"/>
  <c r="AU72" i="2"/>
  <c r="AZ71" i="2"/>
  <c r="AU71" i="2"/>
  <c r="AP71" i="2"/>
  <c r="AK71" i="2"/>
  <c r="AZ80" i="2"/>
  <c r="AU80" i="2"/>
  <c r="AP80" i="2"/>
  <c r="AK80" i="2"/>
  <c r="AH127" i="2"/>
  <c r="AI127" i="2"/>
  <c r="AJ127" i="2"/>
  <c r="AG127" i="2"/>
  <c r="AG144" i="2"/>
  <c r="AG137" i="2"/>
  <c r="AG130" i="2"/>
  <c r="AG123" i="2"/>
  <c r="AH120" i="2"/>
  <c r="AI120" i="2"/>
  <c r="AJ120" i="2"/>
  <c r="AH134" i="2"/>
  <c r="AI134" i="2"/>
  <c r="AJ134" i="2"/>
  <c r="AH141" i="2"/>
  <c r="AI141" i="2"/>
  <c r="AJ141" i="2"/>
  <c r="AG141" i="2"/>
  <c r="AG134" i="2"/>
  <c r="AG120" i="2"/>
  <c r="AG25" i="2"/>
  <c r="C26" i="10"/>
  <c r="C57" i="10" s="1"/>
  <c r="C25" i="10"/>
  <c r="C56" i="10" s="1"/>
  <c r="C24" i="10"/>
  <c r="C55" i="10" s="1"/>
  <c r="C23" i="10"/>
  <c r="C54" i="10" s="1"/>
  <c r="AF25" i="9"/>
  <c r="AU81" i="2" l="1"/>
  <c r="AZ81" i="2"/>
  <c r="AZ72" i="2"/>
  <c r="AP81" i="2"/>
  <c r="AP72" i="2"/>
  <c r="AN80" i="2"/>
  <c r="AT80" i="2"/>
  <c r="AR80" i="2"/>
  <c r="AM80" i="2"/>
  <c r="AI80" i="2"/>
  <c r="AH80" i="2"/>
  <c r="AY80" i="2"/>
  <c r="AG80" i="2"/>
  <c r="AX80" i="2"/>
  <c r="AL80" i="2"/>
  <c r="AO80" i="2"/>
  <c r="AQ80" i="2"/>
  <c r="AS80" i="2"/>
  <c r="AJ80" i="2"/>
  <c r="AV80" i="2"/>
  <c r="AW80" i="2"/>
  <c r="AZ82" i="2"/>
  <c r="AZ73" i="2"/>
  <c r="AU82" i="2"/>
  <c r="AU73" i="2"/>
  <c r="AP82" i="2"/>
  <c r="AP73" i="2"/>
  <c r="AK82" i="2"/>
  <c r="AK73" i="2"/>
  <c r="AK127" i="2"/>
  <c r="AK134" i="2"/>
  <c r="AK141" i="2"/>
  <c r="AK120" i="2"/>
  <c r="H62" i="2"/>
  <c r="H197" i="2" s="1"/>
  <c r="AE97" i="2" l="1"/>
  <c r="AD97" i="2"/>
  <c r="AC97" i="2"/>
  <c r="AB97" i="2"/>
  <c r="AE96" i="2"/>
  <c r="AD96" i="2"/>
  <c r="AC96" i="2"/>
  <c r="AB96" i="2"/>
  <c r="AE95" i="2"/>
  <c r="AD95" i="2"/>
  <c r="AC95" i="2"/>
  <c r="AB95" i="2"/>
  <c r="Z97" i="2"/>
  <c r="Y97" i="2"/>
  <c r="X97" i="2"/>
  <c r="W97" i="2"/>
  <c r="Z96" i="2"/>
  <c r="Y96" i="2"/>
  <c r="X96" i="2"/>
  <c r="W96" i="2"/>
  <c r="Z95" i="2"/>
  <c r="Y95" i="2"/>
  <c r="X95" i="2"/>
  <c r="W95" i="2"/>
  <c r="U97" i="2"/>
  <c r="T97" i="2"/>
  <c r="S97" i="2"/>
  <c r="R97" i="2"/>
  <c r="U96" i="2"/>
  <c r="T96" i="2"/>
  <c r="S96" i="2"/>
  <c r="R96" i="2"/>
  <c r="U95" i="2"/>
  <c r="T95" i="2"/>
  <c r="S95" i="2"/>
  <c r="R95" i="2"/>
  <c r="P97" i="2"/>
  <c r="O97" i="2"/>
  <c r="N97" i="2"/>
  <c r="M97" i="2"/>
  <c r="P96" i="2"/>
  <c r="O96" i="2"/>
  <c r="N96" i="2"/>
  <c r="M96" i="2"/>
  <c r="P95" i="2"/>
  <c r="O95" i="2"/>
  <c r="N95" i="2"/>
  <c r="M95" i="2"/>
  <c r="I95" i="2"/>
  <c r="J95" i="2"/>
  <c r="K95" i="2"/>
  <c r="I96" i="2"/>
  <c r="J96" i="2"/>
  <c r="K96" i="2"/>
  <c r="I97" i="2"/>
  <c r="J97" i="2"/>
  <c r="K97" i="2"/>
  <c r="H96" i="2"/>
  <c r="H97" i="2"/>
  <c r="H95" i="2"/>
  <c r="O107" i="2" l="1"/>
  <c r="AD107" i="2"/>
  <c r="AA97" i="2"/>
  <c r="H107" i="2"/>
  <c r="M107" i="2"/>
  <c r="AA95" i="2"/>
  <c r="AF95" i="2"/>
  <c r="I107" i="2"/>
  <c r="U107" i="2"/>
  <c r="S107" i="2"/>
  <c r="AC107" i="2"/>
  <c r="P107" i="2"/>
  <c r="AE107" i="2"/>
  <c r="K107" i="2"/>
  <c r="Z107" i="2"/>
  <c r="J107" i="2"/>
  <c r="W107" i="2"/>
  <c r="N107" i="2"/>
  <c r="T107" i="2"/>
  <c r="V97" i="2"/>
  <c r="Y107" i="2"/>
  <c r="V95" i="2"/>
  <c r="X107" i="2"/>
  <c r="AF97" i="2"/>
  <c r="R107" i="2"/>
  <c r="L97" i="2"/>
  <c r="V96" i="2"/>
  <c r="AA96" i="2"/>
  <c r="Q96" i="2"/>
  <c r="AF96" i="2"/>
  <c r="AB107" i="2"/>
  <c r="Q95" i="2"/>
  <c r="Q97" i="2"/>
  <c r="AK99" i="2"/>
  <c r="AP100" i="2"/>
  <c r="AP99" i="2"/>
  <c r="AK101" i="2"/>
  <c r="AK100" i="2"/>
  <c r="AU99" i="2"/>
  <c r="AZ100" i="2"/>
  <c r="AZ101" i="2"/>
  <c r="AU101" i="2"/>
  <c r="AZ99" i="2"/>
  <c r="AU100" i="2"/>
  <c r="AP101" i="2"/>
  <c r="L95" i="2"/>
  <c r="L96" i="2"/>
  <c r="AA107" i="2" l="1"/>
  <c r="L107" i="2"/>
  <c r="V107" i="2"/>
  <c r="AF107" i="2"/>
  <c r="Q107" i="2"/>
  <c r="H18" i="10" l="1"/>
  <c r="I18" i="10"/>
  <c r="K11" i="10"/>
  <c r="G11" i="10"/>
  <c r="I11" i="10" s="1"/>
  <c r="K7" i="10"/>
  <c r="K8" i="10"/>
  <c r="K9" i="10"/>
  <c r="K10" i="10"/>
  <c r="G7" i="10"/>
  <c r="I7" i="10" s="1"/>
  <c r="G8" i="10"/>
  <c r="I8" i="10" s="1"/>
  <c r="G9" i="10"/>
  <c r="I9" i="10" s="1"/>
  <c r="G10" i="10"/>
  <c r="I10" i="10" s="1"/>
  <c r="G6" i="10"/>
  <c r="I6" i="10" s="1"/>
  <c r="K6" i="10"/>
  <c r="J18" i="10" l="1"/>
  <c r="D46" i="10" s="1"/>
  <c r="D47" i="10" s="1"/>
  <c r="L11" i="10"/>
  <c r="L6" i="10"/>
  <c r="L9" i="10"/>
  <c r="L10" i="10"/>
  <c r="L8" i="10"/>
  <c r="L7" i="10"/>
  <c r="AE62" i="2"/>
  <c r="AE197" i="2" s="1"/>
  <c r="AD62" i="2"/>
  <c r="AD197" i="2" s="1"/>
  <c r="AC62" i="2"/>
  <c r="AC197" i="2" s="1"/>
  <c r="AB62" i="2"/>
  <c r="AB197" i="2" s="1"/>
  <c r="Z62" i="2"/>
  <c r="Z197" i="2" s="1"/>
  <c r="Y62" i="2"/>
  <c r="Y197" i="2" s="1"/>
  <c r="X62" i="2"/>
  <c r="X197" i="2" s="1"/>
  <c r="W62" i="2"/>
  <c r="W197" i="2" s="1"/>
  <c r="U62" i="2"/>
  <c r="U197" i="2" s="1"/>
  <c r="T62" i="2"/>
  <c r="T197" i="2" s="1"/>
  <c r="S62" i="2"/>
  <c r="S197" i="2" s="1"/>
  <c r="R62" i="2"/>
  <c r="R197" i="2" s="1"/>
  <c r="P62" i="2"/>
  <c r="P197" i="2" s="1"/>
  <c r="O62" i="2"/>
  <c r="O197" i="2" s="1"/>
  <c r="N62" i="2"/>
  <c r="N197" i="2" s="1"/>
  <c r="M62" i="2"/>
  <c r="M197" i="2" s="1"/>
  <c r="I62" i="2"/>
  <c r="I197" i="2" s="1"/>
  <c r="J62" i="2"/>
  <c r="J197" i="2" s="1"/>
  <c r="K62" i="2"/>
  <c r="K197" i="2" s="1"/>
  <c r="AF11" i="9"/>
  <c r="AA11" i="9"/>
  <c r="V11" i="9"/>
  <c r="Q11" i="9"/>
  <c r="L11" i="9"/>
  <c r="AE67" i="2"/>
  <c r="AD67" i="2"/>
  <c r="AC67" i="2"/>
  <c r="AB67" i="2"/>
  <c r="Z67" i="2"/>
  <c r="Y67" i="2"/>
  <c r="X67" i="2"/>
  <c r="W67" i="2"/>
  <c r="U67" i="2"/>
  <c r="T67" i="2"/>
  <c r="S67" i="2"/>
  <c r="R67" i="2"/>
  <c r="P67" i="2"/>
  <c r="O67" i="2"/>
  <c r="N67" i="2"/>
  <c r="M67" i="2"/>
  <c r="I67" i="2"/>
  <c r="J67" i="2"/>
  <c r="K67" i="2"/>
  <c r="H67" i="2"/>
  <c r="H76" i="2" s="1"/>
  <c r="L12" i="10" l="1"/>
  <c r="U76" i="2"/>
  <c r="U77" i="2" s="1"/>
  <c r="T76" i="2"/>
  <c r="T77" i="2" s="1"/>
  <c r="J76" i="2"/>
  <c r="J77" i="2" s="1"/>
  <c r="Y76" i="2"/>
  <c r="Y77" i="2" s="1"/>
  <c r="W76" i="2"/>
  <c r="K76" i="2"/>
  <c r="X76" i="2"/>
  <c r="H77" i="2"/>
  <c r="Z76" i="2"/>
  <c r="M76" i="2"/>
  <c r="N76" i="2"/>
  <c r="AC76" i="2"/>
  <c r="O76" i="2"/>
  <c r="S76" i="2"/>
  <c r="I76" i="2"/>
  <c r="AB76" i="2"/>
  <c r="AD76" i="2"/>
  <c r="P76" i="2"/>
  <c r="AE76" i="2"/>
  <c r="R76" i="2"/>
  <c r="K68" i="2"/>
  <c r="H68" i="2"/>
  <c r="AD68" i="2"/>
  <c r="Z68" i="2"/>
  <c r="W68" i="2"/>
  <c r="X68" i="2"/>
  <c r="AF67" i="2"/>
  <c r="Y68" i="2"/>
  <c r="J68" i="2"/>
  <c r="I68" i="2"/>
  <c r="L62" i="2"/>
  <c r="L197" i="2" s="1"/>
  <c r="R68" i="2"/>
  <c r="T68" i="2"/>
  <c r="S68" i="2"/>
  <c r="P68" i="2"/>
  <c r="N68" i="2"/>
  <c r="AE68" i="2"/>
  <c r="U68" i="2"/>
  <c r="O68" i="2"/>
  <c r="AC68" i="2"/>
  <c r="M68" i="2"/>
  <c r="AB68" i="2"/>
  <c r="AA62" i="2"/>
  <c r="AA197" i="2" s="1"/>
  <c r="AF62" i="2"/>
  <c r="AF197" i="2" s="1"/>
  <c r="V62" i="2"/>
  <c r="V197" i="2" s="1"/>
  <c r="Q62" i="2"/>
  <c r="Q197" i="2" s="1"/>
  <c r="L113" i="9"/>
  <c r="AF109" i="9"/>
  <c r="AA109" i="9"/>
  <c r="V109" i="9"/>
  <c r="Q109" i="9"/>
  <c r="L109" i="9"/>
  <c r="AF106" i="9"/>
  <c r="AF105" i="9"/>
  <c r="AF104" i="9"/>
  <c r="AF103" i="9"/>
  <c r="AF102" i="9"/>
  <c r="AF101" i="9"/>
  <c r="AF100" i="9"/>
  <c r="AA106" i="9"/>
  <c r="AA105" i="9"/>
  <c r="AA104" i="9"/>
  <c r="AA103" i="9"/>
  <c r="AA102" i="9"/>
  <c r="AA101" i="9"/>
  <c r="AA100" i="9"/>
  <c r="V106" i="9"/>
  <c r="V105" i="9"/>
  <c r="V104" i="9"/>
  <c r="V103" i="9"/>
  <c r="V102" i="9"/>
  <c r="V101" i="9"/>
  <c r="V100" i="9"/>
  <c r="Q102" i="9"/>
  <c r="Q103" i="9"/>
  <c r="Q104" i="9"/>
  <c r="Q105" i="9"/>
  <c r="Q106" i="9"/>
  <c r="L103" i="9"/>
  <c r="L104" i="9"/>
  <c r="L105" i="9"/>
  <c r="L106" i="9"/>
  <c r="Q101" i="9"/>
  <c r="Q100" i="9"/>
  <c r="L102" i="9"/>
  <c r="L101" i="9"/>
  <c r="L100" i="9"/>
  <c r="AE107" i="9"/>
  <c r="AD107" i="9"/>
  <c r="AC107" i="9"/>
  <c r="AB107" i="9"/>
  <c r="Z107" i="9"/>
  <c r="Y107" i="9"/>
  <c r="X107" i="9"/>
  <c r="W107" i="9"/>
  <c r="U107" i="9"/>
  <c r="T107" i="9"/>
  <c r="S107" i="9"/>
  <c r="R107" i="9"/>
  <c r="P107" i="9"/>
  <c r="O107" i="9"/>
  <c r="N107" i="9"/>
  <c r="M107" i="9"/>
  <c r="K107" i="9"/>
  <c r="J107" i="9"/>
  <c r="I107" i="9"/>
  <c r="H107" i="9"/>
  <c r="I98" i="9"/>
  <c r="J98" i="9"/>
  <c r="K98" i="9"/>
  <c r="M98" i="9"/>
  <c r="N98" i="9"/>
  <c r="O98" i="9"/>
  <c r="P98" i="9"/>
  <c r="R98" i="9"/>
  <c r="S98" i="9"/>
  <c r="T98" i="9"/>
  <c r="U98" i="9"/>
  <c r="W98" i="9"/>
  <c r="X98" i="9"/>
  <c r="Y98" i="9"/>
  <c r="Z98" i="9"/>
  <c r="AB98" i="9"/>
  <c r="AC98" i="9"/>
  <c r="AD98" i="9"/>
  <c r="AE98" i="9"/>
  <c r="H98" i="9"/>
  <c r="AF97" i="9"/>
  <c r="AF96" i="9"/>
  <c r="AF95" i="9"/>
  <c r="AF94" i="9"/>
  <c r="AF93" i="9"/>
  <c r="AF223" i="2" s="1"/>
  <c r="AA97" i="9"/>
  <c r="AA96" i="9"/>
  <c r="AA95" i="9"/>
  <c r="AA94" i="9"/>
  <c r="AA93" i="9"/>
  <c r="AA223" i="2" s="1"/>
  <c r="V97" i="9"/>
  <c r="V96" i="9"/>
  <c r="V95" i="9"/>
  <c r="V94" i="9"/>
  <c r="V93" i="9"/>
  <c r="V223" i="2" s="1"/>
  <c r="Q97" i="9"/>
  <c r="Q96" i="9"/>
  <c r="Q95" i="9"/>
  <c r="Q94" i="9"/>
  <c r="Q93" i="9"/>
  <c r="Q223" i="2" s="1"/>
  <c r="L97" i="9"/>
  <c r="L96" i="9"/>
  <c r="L95" i="9"/>
  <c r="L94" i="9"/>
  <c r="L93" i="9"/>
  <c r="L223" i="2" s="1"/>
  <c r="AF90" i="9"/>
  <c r="AF89" i="9"/>
  <c r="AF88" i="9"/>
  <c r="AF87" i="9"/>
  <c r="AF86" i="9"/>
  <c r="AF85" i="9"/>
  <c r="AF84" i="9"/>
  <c r="AF83" i="9"/>
  <c r="AF82" i="9"/>
  <c r="AF81" i="9"/>
  <c r="AF80" i="9"/>
  <c r="AZ80" i="9" s="1"/>
  <c r="AF79" i="9"/>
  <c r="AF78" i="9"/>
  <c r="AA90" i="9"/>
  <c r="AA89" i="9"/>
  <c r="AA88" i="9"/>
  <c r="AA87" i="9"/>
  <c r="AA86" i="9"/>
  <c r="AA85" i="9"/>
  <c r="AA84" i="9"/>
  <c r="AA83" i="9"/>
  <c r="AA82" i="9"/>
  <c r="AA81" i="9"/>
  <c r="AA80" i="9"/>
  <c r="AA79" i="9"/>
  <c r="AA78" i="9"/>
  <c r="V90" i="9"/>
  <c r="V89" i="9"/>
  <c r="V88" i="9"/>
  <c r="V87" i="9"/>
  <c r="V86" i="9"/>
  <c r="V85" i="9"/>
  <c r="V84" i="9"/>
  <c r="V83" i="9"/>
  <c r="V82" i="9"/>
  <c r="V81" i="9"/>
  <c r="V80" i="9"/>
  <c r="AP80" i="9" s="1"/>
  <c r="V79" i="9"/>
  <c r="V78" i="9"/>
  <c r="Q90" i="9"/>
  <c r="Q89" i="9"/>
  <c r="Q88" i="9"/>
  <c r="Q87" i="9"/>
  <c r="Q86" i="9"/>
  <c r="Q85" i="9"/>
  <c r="Q84" i="9"/>
  <c r="Q83" i="9"/>
  <c r="Q82" i="9"/>
  <c r="Q81" i="9"/>
  <c r="Q80" i="9"/>
  <c r="Q79" i="9"/>
  <c r="Q78" i="9"/>
  <c r="L79" i="9"/>
  <c r="L80" i="9"/>
  <c r="L81" i="9"/>
  <c r="L82" i="9"/>
  <c r="L83" i="9"/>
  <c r="L84" i="9"/>
  <c r="L85" i="9"/>
  <c r="L86" i="9"/>
  <c r="L87" i="9"/>
  <c r="L88" i="9"/>
  <c r="L89" i="9"/>
  <c r="L90" i="9"/>
  <c r="L78" i="9"/>
  <c r="AF67" i="9"/>
  <c r="AA67" i="9"/>
  <c r="V67" i="9"/>
  <c r="Q67" i="9"/>
  <c r="L67" i="9"/>
  <c r="AE70" i="9"/>
  <c r="AD70" i="9"/>
  <c r="AC70" i="9"/>
  <c r="AB70" i="9"/>
  <c r="Z70" i="9"/>
  <c r="Y70" i="9"/>
  <c r="X70" i="9"/>
  <c r="W70" i="9"/>
  <c r="U70" i="9"/>
  <c r="T70" i="9"/>
  <c r="S70" i="9"/>
  <c r="R70" i="9"/>
  <c r="P70" i="9"/>
  <c r="O70" i="9"/>
  <c r="N70" i="9"/>
  <c r="M70" i="9"/>
  <c r="K70" i="9"/>
  <c r="J70" i="9"/>
  <c r="I70" i="9"/>
  <c r="H70" i="9"/>
  <c r="AF69" i="9"/>
  <c r="AA69" i="9"/>
  <c r="V69" i="9"/>
  <c r="Q69" i="9"/>
  <c r="L69" i="9"/>
  <c r="AF68" i="9"/>
  <c r="AA68" i="9"/>
  <c r="V68" i="9"/>
  <c r="Q68" i="9"/>
  <c r="L68" i="9"/>
  <c r="AF66" i="9"/>
  <c r="AA66" i="9"/>
  <c r="V66" i="9"/>
  <c r="Q66" i="9"/>
  <c r="L66" i="9"/>
  <c r="I62" i="9"/>
  <c r="J62" i="9"/>
  <c r="K62" i="9"/>
  <c r="M62" i="9"/>
  <c r="N62" i="9"/>
  <c r="O62" i="9"/>
  <c r="P62" i="9"/>
  <c r="R62" i="9"/>
  <c r="S62" i="9"/>
  <c r="T62" i="9"/>
  <c r="U62" i="9"/>
  <c r="W62" i="9"/>
  <c r="X62" i="9"/>
  <c r="Y62" i="9"/>
  <c r="Z62" i="9"/>
  <c r="AB62" i="9"/>
  <c r="AC62" i="9"/>
  <c r="AD62" i="9"/>
  <c r="AE62" i="9"/>
  <c r="H62" i="9"/>
  <c r="AF59" i="9"/>
  <c r="AA59" i="9"/>
  <c r="V59" i="9"/>
  <c r="Q59" i="9"/>
  <c r="L59" i="9"/>
  <c r="AF61" i="9"/>
  <c r="AA61" i="9"/>
  <c r="V61" i="9"/>
  <c r="Q61" i="9"/>
  <c r="L61" i="9"/>
  <c r="AF60" i="9"/>
  <c r="AA60" i="9"/>
  <c r="V60" i="9"/>
  <c r="Q60" i="9"/>
  <c r="L60" i="9"/>
  <c r="I57" i="9"/>
  <c r="J57" i="9"/>
  <c r="K57" i="9"/>
  <c r="M57" i="9"/>
  <c r="N57" i="9"/>
  <c r="O57" i="9"/>
  <c r="P57" i="9"/>
  <c r="R57" i="9"/>
  <c r="S57" i="9"/>
  <c r="T57" i="9"/>
  <c r="U57" i="9"/>
  <c r="W57" i="9"/>
  <c r="X57" i="9"/>
  <c r="Y57" i="9"/>
  <c r="Z57" i="9"/>
  <c r="AB57" i="9"/>
  <c r="AC57" i="9"/>
  <c r="AD57" i="9"/>
  <c r="AE57" i="9"/>
  <c r="H57" i="9"/>
  <c r="AF56" i="9"/>
  <c r="AA56" i="9"/>
  <c r="V56" i="9"/>
  <c r="Q56" i="9"/>
  <c r="L56" i="9"/>
  <c r="AF55" i="9"/>
  <c r="AA55" i="9"/>
  <c r="V55" i="9"/>
  <c r="Q55" i="9"/>
  <c r="L55" i="9"/>
  <c r="AF54" i="9"/>
  <c r="AA54" i="9"/>
  <c r="V54" i="9"/>
  <c r="Q54" i="9"/>
  <c r="L54" i="9"/>
  <c r="AF53" i="9"/>
  <c r="AF204" i="2" s="1"/>
  <c r="AA53" i="9"/>
  <c r="AA204" i="2" s="1"/>
  <c r="V53" i="9"/>
  <c r="V204" i="2" s="1"/>
  <c r="Q53" i="9"/>
  <c r="Q204" i="2" s="1"/>
  <c r="L53" i="9"/>
  <c r="L204" i="2" s="1"/>
  <c r="AF52" i="9"/>
  <c r="AA52" i="9"/>
  <c r="V52" i="9"/>
  <c r="Q52" i="9"/>
  <c r="L52" i="9"/>
  <c r="AF47" i="9"/>
  <c r="AA47" i="9"/>
  <c r="V47" i="9"/>
  <c r="Q47" i="9"/>
  <c r="L47" i="9"/>
  <c r="AF46" i="9"/>
  <c r="AA46" i="9"/>
  <c r="AA244" i="2" s="1"/>
  <c r="V46" i="9"/>
  <c r="V244" i="2" s="1"/>
  <c r="Q46" i="9"/>
  <c r="Q244" i="2" s="1"/>
  <c r="L46" i="9"/>
  <c r="L244" i="2" s="1"/>
  <c r="AF45" i="9"/>
  <c r="AA45" i="9"/>
  <c r="V45" i="9"/>
  <c r="Q45" i="9"/>
  <c r="L45" i="9"/>
  <c r="AE48" i="9"/>
  <c r="AD48" i="9"/>
  <c r="AC48" i="9"/>
  <c r="AB48" i="9"/>
  <c r="Z48" i="9"/>
  <c r="Y48" i="9"/>
  <c r="X48" i="9"/>
  <c r="W48" i="9"/>
  <c r="U48" i="9"/>
  <c r="T48" i="9"/>
  <c r="S48" i="9"/>
  <c r="R48" i="9"/>
  <c r="P48" i="9"/>
  <c r="O48" i="9"/>
  <c r="N48" i="9"/>
  <c r="M48" i="9"/>
  <c r="K48" i="9"/>
  <c r="J48" i="9"/>
  <c r="I48" i="9"/>
  <c r="H48" i="9"/>
  <c r="I43" i="9"/>
  <c r="J43" i="9"/>
  <c r="K43" i="9"/>
  <c r="M43" i="9"/>
  <c r="N43" i="9"/>
  <c r="O43" i="9"/>
  <c r="P43" i="9"/>
  <c r="R43" i="9"/>
  <c r="S43" i="9"/>
  <c r="T43" i="9"/>
  <c r="U43" i="9"/>
  <c r="W43" i="9"/>
  <c r="X43" i="9"/>
  <c r="Y43" i="9"/>
  <c r="Z43" i="9"/>
  <c r="AB43" i="9"/>
  <c r="AC43" i="9"/>
  <c r="AD43" i="9"/>
  <c r="AE43" i="9"/>
  <c r="H43" i="9"/>
  <c r="AK80" i="9" l="1"/>
  <c r="AU80" i="9"/>
  <c r="H37" i="10"/>
  <c r="L121" i="9"/>
  <c r="L123" i="9" s="1"/>
  <c r="Q121" i="9"/>
  <c r="Q123" i="9" s="1"/>
  <c r="V121" i="9"/>
  <c r="V123" i="9" s="1"/>
  <c r="AA121" i="9"/>
  <c r="AA123" i="9" s="1"/>
  <c r="AF121" i="9"/>
  <c r="AF123" i="9" s="1"/>
  <c r="D37" i="10" s="1"/>
  <c r="AF244" i="2"/>
  <c r="AK228" i="2" s="1"/>
  <c r="BA232" i="2" s="1"/>
  <c r="BA242" i="2" s="1"/>
  <c r="F221" i="2"/>
  <c r="L201" i="2"/>
  <c r="V211" i="2"/>
  <c r="AA201" i="2"/>
  <c r="AA211" i="2"/>
  <c r="Q201" i="2"/>
  <c r="Q211" i="2"/>
  <c r="AF201" i="2"/>
  <c r="AG201" i="2" s="1"/>
  <c r="AF211" i="2"/>
  <c r="V201" i="2"/>
  <c r="L76" i="2"/>
  <c r="L77" i="2" s="1"/>
  <c r="AE77" i="2"/>
  <c r="N77" i="2"/>
  <c r="AA76" i="2"/>
  <c r="W77" i="2"/>
  <c r="P77" i="2"/>
  <c r="Q76" i="2"/>
  <c r="M77" i="2"/>
  <c r="AD77" i="2"/>
  <c r="AF76" i="2"/>
  <c r="AB77" i="2"/>
  <c r="I77" i="2"/>
  <c r="Z77" i="2"/>
  <c r="S77" i="2"/>
  <c r="O77" i="2"/>
  <c r="X77" i="2"/>
  <c r="V76" i="2"/>
  <c r="R77" i="2"/>
  <c r="AC77" i="2"/>
  <c r="K77" i="2"/>
  <c r="V107" i="9"/>
  <c r="U64" i="9"/>
  <c r="U72" i="9" s="1"/>
  <c r="V62" i="9"/>
  <c r="M50" i="9"/>
  <c r="AB50" i="9"/>
  <c r="M64" i="9"/>
  <c r="M72" i="9" s="1"/>
  <c r="AF107" i="9"/>
  <c r="AA107" i="9"/>
  <c r="AF98" i="9"/>
  <c r="L62" i="9"/>
  <c r="W64" i="9"/>
  <c r="W72" i="9" s="1"/>
  <c r="V98" i="9"/>
  <c r="L98" i="9"/>
  <c r="AA98" i="9"/>
  <c r="Q98" i="9"/>
  <c r="Q107" i="9"/>
  <c r="Y64" i="9"/>
  <c r="Y72" i="9" s="1"/>
  <c r="L107" i="9"/>
  <c r="I64" i="9"/>
  <c r="I72" i="9" s="1"/>
  <c r="AA62" i="9"/>
  <c r="V70" i="9"/>
  <c r="U50" i="9"/>
  <c r="K64" i="9"/>
  <c r="K72" i="9" s="1"/>
  <c r="Z50" i="9"/>
  <c r="AC64" i="9"/>
  <c r="AC72" i="9" s="1"/>
  <c r="N50" i="9"/>
  <c r="AC50" i="9"/>
  <c r="Q62" i="9"/>
  <c r="AF62" i="9"/>
  <c r="AA70" i="9"/>
  <c r="AF70" i="9"/>
  <c r="Q70" i="9"/>
  <c r="L70" i="9"/>
  <c r="V48" i="9"/>
  <c r="H50" i="9"/>
  <c r="X50" i="9"/>
  <c r="R64" i="9"/>
  <c r="R72" i="9" s="1"/>
  <c r="T50" i="9"/>
  <c r="J50" i="9"/>
  <c r="Y50" i="9"/>
  <c r="P64" i="9"/>
  <c r="P72" i="9" s="1"/>
  <c r="X64" i="9"/>
  <c r="X72" i="9" s="1"/>
  <c r="Z64" i="9"/>
  <c r="Z72" i="9" s="1"/>
  <c r="T64" i="9"/>
  <c r="T72" i="9" s="1"/>
  <c r="S50" i="9"/>
  <c r="Q48" i="9"/>
  <c r="S64" i="9"/>
  <c r="S72" i="9" s="1"/>
  <c r="AE64" i="9"/>
  <c r="AE72" i="9" s="1"/>
  <c r="AD64" i="9"/>
  <c r="AD72" i="9" s="1"/>
  <c r="O64" i="9"/>
  <c r="O72" i="9" s="1"/>
  <c r="N64" i="9"/>
  <c r="N72" i="9" s="1"/>
  <c r="AB64" i="9"/>
  <c r="AB72" i="9" s="1"/>
  <c r="J64" i="9"/>
  <c r="J72" i="9" s="1"/>
  <c r="H64" i="9"/>
  <c r="H72" i="9" s="1"/>
  <c r="AA48" i="9"/>
  <c r="W50" i="9"/>
  <c r="AF48" i="9"/>
  <c r="I50" i="9"/>
  <c r="K50" i="9"/>
  <c r="V57" i="9"/>
  <c r="Q57" i="9"/>
  <c r="O50" i="9"/>
  <c r="AD50" i="9"/>
  <c r="L57" i="9"/>
  <c r="P50" i="9"/>
  <c r="AE50" i="9"/>
  <c r="AA57" i="9"/>
  <c r="R50" i="9"/>
  <c r="L48" i="9"/>
  <c r="AF57" i="9"/>
  <c r="E151" i="10" l="1"/>
  <c r="D39" i="10"/>
  <c r="D40" i="10" s="1"/>
  <c r="O35" i="22"/>
  <c r="AQ232" i="2"/>
  <c r="AY232" i="2"/>
  <c r="AS232" i="2"/>
  <c r="AL232" i="2"/>
  <c r="AT232" i="2"/>
  <c r="AK232" i="2"/>
  <c r="AK242" i="2" s="1"/>
  <c r="AM232" i="2"/>
  <c r="AU232" i="2"/>
  <c r="AX232" i="2"/>
  <c r="AR232" i="2"/>
  <c r="AN232" i="2"/>
  <c r="AV232" i="2"/>
  <c r="AO232" i="2"/>
  <c r="AW232" i="2"/>
  <c r="AP232" i="2"/>
  <c r="AZ232" i="2"/>
  <c r="AB38" i="9"/>
  <c r="U38" i="9"/>
  <c r="AH201" i="2"/>
  <c r="Q77" i="2"/>
  <c r="AA77" i="2"/>
  <c r="V77" i="2"/>
  <c r="AF77" i="2"/>
  <c r="AD38" i="9"/>
  <c r="AC38" i="9"/>
  <c r="K38" i="9"/>
  <c r="P38" i="9"/>
  <c r="L64" i="9"/>
  <c r="L72" i="9" s="1"/>
  <c r="V64" i="9"/>
  <c r="V72" i="9" s="1"/>
  <c r="M38" i="9"/>
  <c r="W38" i="9"/>
  <c r="AF64" i="9"/>
  <c r="AF72" i="9" s="1"/>
  <c r="J38" i="9"/>
  <c r="T38" i="9"/>
  <c r="X38" i="9"/>
  <c r="Z38" i="9"/>
  <c r="O38" i="9"/>
  <c r="AA64" i="9"/>
  <c r="AA72" i="9" s="1"/>
  <c r="Y38" i="9"/>
  <c r="I38" i="9"/>
  <c r="N38" i="9"/>
  <c r="Q64" i="9"/>
  <c r="Q72" i="9" s="1"/>
  <c r="AE38" i="9"/>
  <c r="H38" i="9"/>
  <c r="S38" i="9"/>
  <c r="R38" i="9"/>
  <c r="H10" i="22" l="1"/>
  <c r="H17" i="22" s="1"/>
  <c r="G9" i="22"/>
  <c r="G12" i="22"/>
  <c r="F12" i="22"/>
  <c r="F19" i="22" s="1"/>
  <c r="H9" i="22"/>
  <c r="F10" i="22"/>
  <c r="G17" i="22" s="1"/>
  <c r="H35" i="22"/>
  <c r="I35" i="22" s="1"/>
  <c r="H11" i="22"/>
  <c r="G11" i="22"/>
  <c r="F11" i="22"/>
  <c r="F18" i="22" s="1"/>
  <c r="H68" i="22"/>
  <c r="I68" i="22" s="1"/>
  <c r="H12" i="22"/>
  <c r="O67" i="22"/>
  <c r="H88" i="22"/>
  <c r="P77" i="22" s="1"/>
  <c r="P88" i="22" s="1"/>
  <c r="H87" i="22"/>
  <c r="P76" i="22" s="1"/>
  <c r="P87" i="22" s="1"/>
  <c r="H56" i="22"/>
  <c r="P45" i="22" s="1"/>
  <c r="P56" i="22" s="1"/>
  <c r="G55" i="22"/>
  <c r="O44" i="22" s="1"/>
  <c r="O55" i="22" s="1"/>
  <c r="E59" i="22"/>
  <c r="M48" i="22" s="1"/>
  <c r="M59" i="22" s="1"/>
  <c r="H90" i="22"/>
  <c r="P79" i="22" s="1"/>
  <c r="P90" i="22" s="1"/>
  <c r="I90" i="22"/>
  <c r="Q79" i="22" s="1"/>
  <c r="Q90" i="22" s="1"/>
  <c r="F59" i="22"/>
  <c r="N48" i="22" s="1"/>
  <c r="N59" i="22" s="1"/>
  <c r="I57" i="22"/>
  <c r="Q46" i="22" s="1"/>
  <c r="Q57" i="22" s="1"/>
  <c r="H37" i="22"/>
  <c r="I37" i="22" s="1"/>
  <c r="F90" i="22"/>
  <c r="N79" i="22" s="1"/>
  <c r="N90" i="22" s="1"/>
  <c r="E87" i="22"/>
  <c r="M76" i="22" s="1"/>
  <c r="M87" i="22" s="1"/>
  <c r="H58" i="22"/>
  <c r="P47" i="22" s="1"/>
  <c r="P58" i="22" s="1"/>
  <c r="H55" i="22"/>
  <c r="P44" i="22" s="1"/>
  <c r="P55" i="22" s="1"/>
  <c r="H57" i="22"/>
  <c r="P46" i="22" s="1"/>
  <c r="P57" i="22" s="1"/>
  <c r="I88" i="22"/>
  <c r="Q77" i="22" s="1"/>
  <c r="Q88" i="22" s="1"/>
  <c r="E89" i="22"/>
  <c r="M78" i="22" s="1"/>
  <c r="M89" i="22" s="1"/>
  <c r="E58" i="22"/>
  <c r="M47" i="22" s="1"/>
  <c r="M58" i="22" s="1"/>
  <c r="E55" i="22"/>
  <c r="M44" i="22" s="1"/>
  <c r="M55" i="22" s="1"/>
  <c r="I87" i="22"/>
  <c r="Q76" i="22" s="1"/>
  <c r="Q87" i="22" s="1"/>
  <c r="H36" i="22"/>
  <c r="I36" i="22" s="1"/>
  <c r="E88" i="22"/>
  <c r="M77" i="22" s="1"/>
  <c r="M88" i="22" s="1"/>
  <c r="I89" i="22"/>
  <c r="Q78" i="22" s="1"/>
  <c r="Q89" i="22" s="1"/>
  <c r="E91" i="22"/>
  <c r="M80" i="22" s="1"/>
  <c r="M91" i="22" s="1"/>
  <c r="G57" i="22"/>
  <c r="O46" i="22" s="1"/>
  <c r="O57" i="22" s="1"/>
  <c r="E57" i="22"/>
  <c r="M46" i="22" s="1"/>
  <c r="M57" i="22" s="1"/>
  <c r="G56" i="22"/>
  <c r="O45" i="22" s="1"/>
  <c r="O56" i="22" s="1"/>
  <c r="H69" i="22"/>
  <c r="I69" i="22" s="1"/>
  <c r="E90" i="22"/>
  <c r="M79" i="22" s="1"/>
  <c r="M90" i="22" s="1"/>
  <c r="I91" i="22"/>
  <c r="Q80" i="22" s="1"/>
  <c r="Q91" i="22" s="1"/>
  <c r="H91" i="22"/>
  <c r="P80" i="22" s="1"/>
  <c r="P91" i="22" s="1"/>
  <c r="F57" i="22"/>
  <c r="N46" i="22" s="1"/>
  <c r="N57" i="22" s="1"/>
  <c r="I55" i="22"/>
  <c r="Q44" i="22" s="1"/>
  <c r="Q55" i="22" s="1"/>
  <c r="F58" i="22"/>
  <c r="N47" i="22" s="1"/>
  <c r="N58" i="22" s="1"/>
  <c r="F56" i="22"/>
  <c r="G91" i="22"/>
  <c r="O80" i="22" s="1"/>
  <c r="O91" i="22" s="1"/>
  <c r="H70" i="22"/>
  <c r="I70" i="22" s="1"/>
  <c r="F87" i="22"/>
  <c r="N76" i="22" s="1"/>
  <c r="N87" i="22" s="1"/>
  <c r="H59" i="22"/>
  <c r="P48" i="22" s="1"/>
  <c r="P59" i="22" s="1"/>
  <c r="H89" i="22"/>
  <c r="P78" i="22" s="1"/>
  <c r="P89" i="22" s="1"/>
  <c r="F89" i="22"/>
  <c r="N78" i="22" s="1"/>
  <c r="N89" i="22" s="1"/>
  <c r="E56" i="22"/>
  <c r="M45" i="22" s="1"/>
  <c r="M56" i="22" s="1"/>
  <c r="G59" i="22"/>
  <c r="O48" i="22" s="1"/>
  <c r="O59" i="22" s="1"/>
  <c r="F91" i="22"/>
  <c r="N80" i="22" s="1"/>
  <c r="N91" i="22" s="1"/>
  <c r="F88" i="22"/>
  <c r="N77" i="22" s="1"/>
  <c r="G88" i="22"/>
  <c r="O77" i="22" s="1"/>
  <c r="O88" i="22" s="1"/>
  <c r="G87" i="22"/>
  <c r="O76" i="22" s="1"/>
  <c r="O87" i="22" s="1"/>
  <c r="I56" i="22"/>
  <c r="Q45" i="22" s="1"/>
  <c r="Q56" i="22" s="1"/>
  <c r="I59" i="22"/>
  <c r="Q48" i="22" s="1"/>
  <c r="Q59" i="22" s="1"/>
  <c r="G58" i="22"/>
  <c r="O47" i="22" s="1"/>
  <c r="O58" i="22" s="1"/>
  <c r="G90" i="22"/>
  <c r="O79" i="22" s="1"/>
  <c r="O90" i="22" s="1"/>
  <c r="G89" i="22"/>
  <c r="F55" i="22"/>
  <c r="N44" i="22" s="1"/>
  <c r="N55" i="22" s="1"/>
  <c r="I58" i="22"/>
  <c r="Q47" i="22" s="1"/>
  <c r="Q58" i="22" s="1"/>
  <c r="AK244" i="2"/>
  <c r="AP228" i="2" s="1"/>
  <c r="AP242" i="2" s="1"/>
  <c r="F74" i="10"/>
  <c r="AI201" i="2"/>
  <c r="AF42" i="9"/>
  <c r="AF41" i="9"/>
  <c r="AA42" i="9"/>
  <c r="AA41" i="9"/>
  <c r="AA40" i="9"/>
  <c r="V42" i="9"/>
  <c r="V41" i="9"/>
  <c r="V40" i="9"/>
  <c r="Q42" i="9"/>
  <c r="Q41" i="9"/>
  <c r="Q40" i="9"/>
  <c r="L41" i="9"/>
  <c r="L42" i="9"/>
  <c r="L40" i="9"/>
  <c r="AF68" i="2"/>
  <c r="AA67" i="2"/>
  <c r="V67" i="2"/>
  <c r="Q67" i="2"/>
  <c r="L67" i="2"/>
  <c r="F9" i="22" l="1"/>
  <c r="F16" i="22" s="1"/>
  <c r="O78" i="22"/>
  <c r="O89" i="22" s="1"/>
  <c r="F17" i="22"/>
  <c r="H16" i="22"/>
  <c r="H19" i="22"/>
  <c r="G19" i="22"/>
  <c r="G18" i="22"/>
  <c r="H18" i="22"/>
  <c r="N45" i="22"/>
  <c r="N56" i="22" s="1"/>
  <c r="N88" i="22"/>
  <c r="AP244" i="2"/>
  <c r="AU228" i="2" s="1"/>
  <c r="AU242" i="2" s="1"/>
  <c r="G74" i="10"/>
  <c r="AJ201" i="2"/>
  <c r="V43" i="9"/>
  <c r="V50" i="9" s="1"/>
  <c r="V38" i="9" s="1"/>
  <c r="V68" i="2"/>
  <c r="Q68" i="2"/>
  <c r="L68" i="2"/>
  <c r="AA68" i="2"/>
  <c r="L43" i="9"/>
  <c r="L50" i="9" s="1"/>
  <c r="L38" i="9" s="1"/>
  <c r="AA43" i="9"/>
  <c r="AA50" i="9" s="1"/>
  <c r="AA38" i="9" s="1"/>
  <c r="AF43" i="9"/>
  <c r="AF50" i="9" s="1"/>
  <c r="AF38" i="9" s="1"/>
  <c r="Q43" i="9"/>
  <c r="Q50" i="9" s="1"/>
  <c r="Q38" i="9" s="1"/>
  <c r="G16" i="22" l="1"/>
  <c r="AU244" i="2"/>
  <c r="AZ228" i="2" s="1"/>
  <c r="AZ242" i="2" s="1"/>
  <c r="H74" i="10"/>
  <c r="AK201" i="2"/>
  <c r="AG46" i="2"/>
  <c r="AG39" i="2"/>
  <c r="AG187" i="2"/>
  <c r="AJ43" i="2"/>
  <c r="P21" i="5" s="1"/>
  <c r="AI43" i="2"/>
  <c r="O21" i="5" s="1"/>
  <c r="AH43" i="2"/>
  <c r="N21" i="5" s="1"/>
  <c r="AJ36" i="2"/>
  <c r="AI36" i="2"/>
  <c r="AH36" i="2"/>
  <c r="N20" i="5" s="1"/>
  <c r="AJ29" i="2"/>
  <c r="AI29" i="2"/>
  <c r="AH29" i="2"/>
  <c r="AJ22" i="2"/>
  <c r="AI22" i="2"/>
  <c r="O18" i="5" s="1"/>
  <c r="AH22" i="2"/>
  <c r="N18" i="5" s="1"/>
  <c r="AG43" i="2"/>
  <c r="M21" i="5" s="1"/>
  <c r="AG36" i="2"/>
  <c r="M20" i="5" s="1"/>
  <c r="AG29" i="2"/>
  <c r="AG182" i="2"/>
  <c r="AF21" i="2"/>
  <c r="AF22" i="2"/>
  <c r="AF120" i="2" s="1"/>
  <c r="AF23" i="2"/>
  <c r="AF121" i="2" s="1"/>
  <c r="AF24" i="2"/>
  <c r="AF25" i="2"/>
  <c r="P18" i="5" l="1"/>
  <c r="Q18" i="5" s="1"/>
  <c r="I45" i="5" a="1"/>
  <c r="I45" i="5" s="1"/>
  <c r="AH123" i="2" s="1"/>
  <c r="I40" i="5" a="1"/>
  <c r="I40" i="5" s="1"/>
  <c r="AH25" i="2" s="1"/>
  <c r="J45" i="5" a="1"/>
  <c r="J45" i="5" s="1"/>
  <c r="AI123" i="2" s="1"/>
  <c r="J40" i="5" a="1"/>
  <c r="J40" i="5" s="1"/>
  <c r="AI25" i="2" s="1"/>
  <c r="AG190" i="2"/>
  <c r="AG189" i="2"/>
  <c r="AG188" i="2"/>
  <c r="P15" i="5"/>
  <c r="AO36" i="2" s="1"/>
  <c r="P20" i="5"/>
  <c r="AO134" i="2" s="1"/>
  <c r="M14" i="5"/>
  <c r="AL29" i="2" s="1"/>
  <c r="M19" i="5"/>
  <c r="AL127" i="2" s="1"/>
  <c r="O15" i="5"/>
  <c r="AN36" i="2" s="1"/>
  <c r="O20" i="5"/>
  <c r="N14" i="5"/>
  <c r="N19" i="5"/>
  <c r="AM127" i="2" s="1"/>
  <c r="O14" i="5"/>
  <c r="AN29" i="2" s="1"/>
  <c r="O19" i="5"/>
  <c r="AN127" i="2" s="1"/>
  <c r="P14" i="5"/>
  <c r="AO29" i="2" s="1"/>
  <c r="P19" i="5"/>
  <c r="AO127" i="2" s="1"/>
  <c r="Q21" i="5"/>
  <c r="AG185" i="2"/>
  <c r="M16" i="5"/>
  <c r="AH185" i="2"/>
  <c r="N16" i="5"/>
  <c r="AM43" i="2" s="1"/>
  <c r="AI185" i="2"/>
  <c r="O16" i="5"/>
  <c r="AN43" i="2" s="1"/>
  <c r="AJ185" i="2"/>
  <c r="P16" i="5"/>
  <c r="AO43" i="2" s="1"/>
  <c r="AG184" i="2"/>
  <c r="M15" i="5"/>
  <c r="AL36" i="2" s="1"/>
  <c r="AH184" i="2"/>
  <c r="N15" i="5"/>
  <c r="AM36" i="2" s="1"/>
  <c r="AI182" i="2"/>
  <c r="O13" i="5"/>
  <c r="AN22" i="2" s="1"/>
  <c r="AH182" i="2"/>
  <c r="N13" i="5"/>
  <c r="AM22" i="2" s="1"/>
  <c r="AJ182" i="2"/>
  <c r="P13" i="5"/>
  <c r="AO22" i="2" s="1"/>
  <c r="AZ244" i="2"/>
  <c r="BA228" i="2" s="1"/>
  <c r="BA244" i="2" s="1"/>
  <c r="I74" i="10"/>
  <c r="AL201" i="2"/>
  <c r="AF122" i="2"/>
  <c r="AI183" i="2"/>
  <c r="AH183" i="2"/>
  <c r="AJ183" i="2"/>
  <c r="AI184" i="2"/>
  <c r="AG183" i="2"/>
  <c r="AJ184" i="2"/>
  <c r="AF123" i="2"/>
  <c r="AG121" i="2"/>
  <c r="D23" i="10"/>
  <c r="D54" i="10" s="1"/>
  <c r="AF119" i="2"/>
  <c r="AN120" i="2"/>
  <c r="AL22" i="2"/>
  <c r="AL120" i="2"/>
  <c r="AM134" i="2"/>
  <c r="AL134" i="2"/>
  <c r="AN141" i="2"/>
  <c r="AO141" i="2"/>
  <c r="AM141" i="2"/>
  <c r="AL141" i="2"/>
  <c r="AM120" i="2"/>
  <c r="AG23" i="2"/>
  <c r="AK22" i="2"/>
  <c r="AK43" i="2"/>
  <c r="AK36" i="2"/>
  <c r="AK29" i="2"/>
  <c r="AO120" i="2" l="1"/>
  <c r="AP120" i="2" s="1"/>
  <c r="K45" i="5" a="1"/>
  <c r="K45" i="5" s="1"/>
  <c r="L45" i="5" s="1"/>
  <c r="K40" i="5" a="1"/>
  <c r="K40" i="5" s="1"/>
  <c r="L40" i="5" s="1"/>
  <c r="Q20" i="5"/>
  <c r="AN134" i="2"/>
  <c r="AP134" i="2" s="1"/>
  <c r="R15" i="5"/>
  <c r="R20" i="5"/>
  <c r="AQ134" i="2" s="1"/>
  <c r="T14" i="5"/>
  <c r="AS29" i="2" s="1"/>
  <c r="Y19" i="5" s="1"/>
  <c r="T19" i="5"/>
  <c r="AS127" i="2" s="1"/>
  <c r="U16" i="5"/>
  <c r="AT43" i="2" s="1"/>
  <c r="Z21" i="5" s="1"/>
  <c r="U21" i="5"/>
  <c r="AT141" i="2" s="1"/>
  <c r="S16" i="5"/>
  <c r="AR43" i="2" s="1"/>
  <c r="X21" i="5" s="1"/>
  <c r="S21" i="5"/>
  <c r="AR141" i="2" s="1"/>
  <c r="U13" i="5"/>
  <c r="AT22" i="2" s="1"/>
  <c r="Z18" i="5" s="1"/>
  <c r="U18" i="5"/>
  <c r="AT120" i="2" s="1"/>
  <c r="T15" i="5"/>
  <c r="AS36" i="2" s="1"/>
  <c r="Y20" i="5" s="1"/>
  <c r="T20" i="5"/>
  <c r="AS134" i="2" s="1"/>
  <c r="T13" i="5"/>
  <c r="AS22" i="2" s="1"/>
  <c r="Y18" i="5" s="1"/>
  <c r="T18" i="5"/>
  <c r="AS120" i="2" s="1"/>
  <c r="U14" i="5"/>
  <c r="AT29" i="2" s="1"/>
  <c r="Z19" i="5" s="1"/>
  <c r="U19" i="5"/>
  <c r="AT127" i="2" s="1"/>
  <c r="U15" i="5"/>
  <c r="AT36" i="2" s="1"/>
  <c r="Z20" i="5" s="1"/>
  <c r="U20" i="5"/>
  <c r="AT134" i="2" s="1"/>
  <c r="T16" i="5"/>
  <c r="AS43" i="2" s="1"/>
  <c r="Y21" i="5" s="1"/>
  <c r="T21" i="5"/>
  <c r="AS141" i="2" s="1"/>
  <c r="R13" i="5"/>
  <c r="AQ22" i="2" s="1"/>
  <c r="W18" i="5" s="1"/>
  <c r="R18" i="5"/>
  <c r="S15" i="5"/>
  <c r="S20" i="5"/>
  <c r="AR134" i="2" s="1"/>
  <c r="S13" i="5"/>
  <c r="AR22" i="2" s="1"/>
  <c r="X18" i="5" s="1"/>
  <c r="S18" i="5"/>
  <c r="AR120" i="2" s="1"/>
  <c r="R14" i="5"/>
  <c r="AQ29" i="2" s="1"/>
  <c r="W19" i="5" s="1"/>
  <c r="R19" i="5"/>
  <c r="Q14" i="5"/>
  <c r="Q19" i="5"/>
  <c r="AM29" i="2"/>
  <c r="AP29" i="2" s="1"/>
  <c r="AK185" i="2"/>
  <c r="Q16" i="5"/>
  <c r="Q15" i="5"/>
  <c r="AK182" i="2"/>
  <c r="Q13" i="5"/>
  <c r="J74" i="10"/>
  <c r="AM201" i="2"/>
  <c r="AH23" i="2"/>
  <c r="AI23" i="2" s="1"/>
  <c r="AJ23" i="2" s="1"/>
  <c r="AG24" i="2"/>
  <c r="AG21" i="2" s="1"/>
  <c r="AP127" i="2"/>
  <c r="AL182" i="2"/>
  <c r="AL184" i="2"/>
  <c r="AK184" i="2"/>
  <c r="AL183" i="2"/>
  <c r="AH187" i="2"/>
  <c r="AO183" i="2"/>
  <c r="AO185" i="2"/>
  <c r="AK183" i="2"/>
  <c r="AO184" i="2"/>
  <c r="AI187" i="2"/>
  <c r="AN185" i="2"/>
  <c r="AM185" i="2"/>
  <c r="AM182" i="2"/>
  <c r="AM184" i="2"/>
  <c r="AN182" i="2"/>
  <c r="AN183" i="2"/>
  <c r="AG122" i="2"/>
  <c r="AG119" i="2" s="1"/>
  <c r="AH121" i="2"/>
  <c r="AP141" i="2"/>
  <c r="AP22" i="2"/>
  <c r="AL43" i="2"/>
  <c r="R21" i="5" s="1"/>
  <c r="AP36" i="2"/>
  <c r="AO182" i="2" l="1"/>
  <c r="AP182" i="2" s="1"/>
  <c r="AK23" i="2"/>
  <c r="AL23" i="2" s="1"/>
  <c r="AL24" i="2" s="1"/>
  <c r="AN184" i="2"/>
  <c r="AP184" i="2" s="1"/>
  <c r="AJ25" i="2"/>
  <c r="AJ123" i="2"/>
  <c r="AK123" i="2" s="1"/>
  <c r="AM183" i="2"/>
  <c r="AP183" i="2" s="1"/>
  <c r="V18" i="5"/>
  <c r="V21" i="5"/>
  <c r="V15" i="5"/>
  <c r="W13" i="5"/>
  <c r="Y15" i="5"/>
  <c r="AX36" i="2" s="1"/>
  <c r="AX134" i="2"/>
  <c r="Y14" i="5"/>
  <c r="AX29" i="2" s="1"/>
  <c r="AX127" i="2"/>
  <c r="X13" i="5"/>
  <c r="AW22" i="2" s="1"/>
  <c r="AW120" i="2"/>
  <c r="Y16" i="5"/>
  <c r="AX43" i="2" s="1"/>
  <c r="AX141" i="2"/>
  <c r="X16" i="5"/>
  <c r="AW43" i="2" s="1"/>
  <c r="AW141" i="2"/>
  <c r="Z13" i="5"/>
  <c r="AY22" i="2" s="1"/>
  <c r="Z14" i="5"/>
  <c r="AY29" i="2" s="1"/>
  <c r="Z15" i="5"/>
  <c r="AY36" i="2" s="1"/>
  <c r="AY134" i="2"/>
  <c r="Y13" i="5"/>
  <c r="AX22" i="2" s="1"/>
  <c r="AX120" i="2"/>
  <c r="Z16" i="5"/>
  <c r="AY43" i="2" s="1"/>
  <c r="AY141" i="2"/>
  <c r="W14" i="5"/>
  <c r="AV127" i="2"/>
  <c r="AR36" i="2"/>
  <c r="S14" i="5"/>
  <c r="AR29" i="2" s="1"/>
  <c r="X19" i="5" s="1"/>
  <c r="S19" i="5"/>
  <c r="AR127" i="2" s="1"/>
  <c r="V13" i="5"/>
  <c r="V20" i="5"/>
  <c r="AQ127" i="2"/>
  <c r="AQ183" i="2" s="1"/>
  <c r="AL185" i="2"/>
  <c r="AP185" i="2" s="1"/>
  <c r="R16" i="5"/>
  <c r="V16" i="5" s="1"/>
  <c r="AJ24" i="2"/>
  <c r="AI24" i="2"/>
  <c r="AI21" i="2" s="1"/>
  <c r="AH24" i="2"/>
  <c r="AH21" i="2" s="1"/>
  <c r="AN201" i="2"/>
  <c r="AG177" i="2"/>
  <c r="AY127" i="2"/>
  <c r="AT183" i="2"/>
  <c r="AR185" i="2"/>
  <c r="AS183" i="2"/>
  <c r="AS184" i="2"/>
  <c r="AT184" i="2"/>
  <c r="AY120" i="2"/>
  <c r="AT182" i="2"/>
  <c r="AS185" i="2"/>
  <c r="AR182" i="2"/>
  <c r="AS182" i="2"/>
  <c r="AT185" i="2"/>
  <c r="AQ120" i="2"/>
  <c r="AQ182" i="2" s="1"/>
  <c r="AU134" i="2"/>
  <c r="AI121" i="2"/>
  <c r="AH122" i="2"/>
  <c r="AP43" i="2"/>
  <c r="AQ36" i="2"/>
  <c r="W20" i="5" s="1"/>
  <c r="AU22" i="2"/>
  <c r="AM23" i="2" l="1"/>
  <c r="AM24" i="2" s="1"/>
  <c r="M45" i="5" a="1"/>
  <c r="M45" i="5" s="1"/>
  <c r="AL123" i="2" s="1"/>
  <c r="AK25" i="2"/>
  <c r="N40" i="5" s="1" a="1"/>
  <c r="N40" i="5" s="1"/>
  <c r="AM25" i="2" s="1"/>
  <c r="M40" i="5" a="1"/>
  <c r="M40" i="5" s="1"/>
  <c r="AL25" i="2" s="1"/>
  <c r="AJ21" i="2"/>
  <c r="AJ187" i="2"/>
  <c r="AK187" i="2" s="1"/>
  <c r="AU29" i="2"/>
  <c r="AA13" i="5"/>
  <c r="AR184" i="2"/>
  <c r="X20" i="5"/>
  <c r="AW134" i="2" s="1"/>
  <c r="V19" i="5"/>
  <c r="AR183" i="2"/>
  <c r="AU183" i="2" s="1"/>
  <c r="X14" i="5"/>
  <c r="AW29" i="2" s="1"/>
  <c r="AW127" i="2"/>
  <c r="AZ127" i="2" s="1"/>
  <c r="AA18" i="5"/>
  <c r="AA19" i="5"/>
  <c r="W15" i="5"/>
  <c r="X15" i="5"/>
  <c r="AW36" i="2" s="1"/>
  <c r="AU127" i="2"/>
  <c r="V14" i="5"/>
  <c r="AK24" i="2"/>
  <c r="AK26" i="2" s="1"/>
  <c r="AO201" i="2"/>
  <c r="AX184" i="2"/>
  <c r="AW185" i="2"/>
  <c r="AY184" i="2"/>
  <c r="AY183" i="2"/>
  <c r="AX183" i="2"/>
  <c r="AX185" i="2"/>
  <c r="AU182" i="2"/>
  <c r="AY185" i="2"/>
  <c r="AX182" i="2"/>
  <c r="AW182" i="2"/>
  <c r="AQ184" i="2"/>
  <c r="AY182" i="2"/>
  <c r="AQ141" i="2"/>
  <c r="AH119" i="2"/>
  <c r="AJ121" i="2"/>
  <c r="AI122" i="2"/>
  <c r="AI119" i="2" s="1"/>
  <c r="AV120" i="2"/>
  <c r="AU120" i="2"/>
  <c r="AQ43" i="2"/>
  <c r="W21" i="5" s="1"/>
  <c r="AU36" i="2"/>
  <c r="AV29" i="2"/>
  <c r="AV22" i="2"/>
  <c r="AB13" i="5" s="1"/>
  <c r="BA22" i="2" s="1"/>
  <c r="AN23" i="2" l="1"/>
  <c r="AO23" i="2" s="1"/>
  <c r="AL187" i="2"/>
  <c r="AK21" i="2"/>
  <c r="N45" i="5" a="1"/>
  <c r="N45" i="5" s="1"/>
  <c r="AM123" i="2" s="1"/>
  <c r="AM187" i="2" s="1"/>
  <c r="AK27" i="2"/>
  <c r="O45" i="5" a="1"/>
  <c r="O45" i="5" s="1"/>
  <c r="AN123" i="2" s="1"/>
  <c r="AL21" i="2"/>
  <c r="O40" i="5" a="1"/>
  <c r="O40" i="5" s="1"/>
  <c r="AN25" i="2" s="1"/>
  <c r="AW183" i="2"/>
  <c r="P45" i="5" a="1"/>
  <c r="P45" i="5" s="1"/>
  <c r="AU184" i="2"/>
  <c r="P40" i="5" a="1"/>
  <c r="P40" i="5" s="1"/>
  <c r="AO25" i="2" s="1"/>
  <c r="AB18" i="5"/>
  <c r="AB14" i="5"/>
  <c r="BA29" i="2" s="1"/>
  <c r="AB19" i="5"/>
  <c r="AW184" i="2"/>
  <c r="AA14" i="5"/>
  <c r="AA20" i="5"/>
  <c r="AA15" i="5"/>
  <c r="W16" i="5"/>
  <c r="AA16" i="5" s="1"/>
  <c r="AA21" i="5"/>
  <c r="AM21" i="2"/>
  <c r="AP201" i="2"/>
  <c r="AI177" i="2"/>
  <c r="AH177" i="2"/>
  <c r="AQ185" i="2"/>
  <c r="AU185" i="2" s="1"/>
  <c r="AV134" i="2"/>
  <c r="AZ134" i="2" s="1"/>
  <c r="AZ22" i="2"/>
  <c r="AV182" i="2"/>
  <c r="AZ182" i="2" s="1"/>
  <c r="AZ29" i="2"/>
  <c r="AV183" i="2"/>
  <c r="AJ122" i="2"/>
  <c r="AJ119" i="2" s="1"/>
  <c r="AK121" i="2"/>
  <c r="AL121" i="2" s="1"/>
  <c r="AZ120" i="2"/>
  <c r="AU141" i="2"/>
  <c r="AU43" i="2"/>
  <c r="AV36" i="2"/>
  <c r="AN24" i="2" l="1"/>
  <c r="AN21" i="2" s="1"/>
  <c r="Q45" i="5"/>
  <c r="AN187" i="2"/>
  <c r="AZ183" i="2"/>
  <c r="AO123" i="2"/>
  <c r="AP123" i="2" s="1"/>
  <c r="AP25" i="2"/>
  <c r="S45" i="5" s="1" a="1"/>
  <c r="S45" i="5" s="1"/>
  <c r="AR123" i="2" s="1"/>
  <c r="R45" i="5" a="1"/>
  <c r="R45" i="5" s="1"/>
  <c r="R40" i="5" a="1"/>
  <c r="R40" i="5" s="1"/>
  <c r="AQ25" i="2" s="1"/>
  <c r="Q40" i="5"/>
  <c r="AB15" i="5"/>
  <c r="BA36" i="2" s="1"/>
  <c r="AB20" i="5"/>
  <c r="AV141" i="2"/>
  <c r="AZ141" i="2" s="1"/>
  <c r="AQ201" i="2"/>
  <c r="AZ36" i="2"/>
  <c r="AV184" i="2"/>
  <c r="AZ184" i="2" s="1"/>
  <c r="AK119" i="2"/>
  <c r="AJ177" i="2"/>
  <c r="AK122" i="2"/>
  <c r="AM121" i="2"/>
  <c r="AL122" i="2"/>
  <c r="AP23" i="2"/>
  <c r="AQ23" i="2" s="1"/>
  <c r="AO24" i="2"/>
  <c r="AV43" i="2"/>
  <c r="AP27" i="2" l="1"/>
  <c r="AO187" i="2"/>
  <c r="AP187" i="2" s="1"/>
  <c r="S40" i="5" a="1"/>
  <c r="S40" i="5" s="1"/>
  <c r="AR25" i="2" s="1"/>
  <c r="U45" i="5" s="1" a="1"/>
  <c r="U45" i="5" s="1"/>
  <c r="AT123" i="2" s="1"/>
  <c r="T45" i="5" a="1"/>
  <c r="T45" i="5" s="1"/>
  <c r="AS123" i="2" s="1"/>
  <c r="AQ123" i="2"/>
  <c r="AQ187" i="2" s="1"/>
  <c r="T40" i="5" a="1"/>
  <c r="T40" i="5" s="1"/>
  <c r="AB16" i="5"/>
  <c r="BA43" i="2" s="1"/>
  <c r="AB21" i="5"/>
  <c r="AR201" i="2"/>
  <c r="AZ43" i="2"/>
  <c r="AV185" i="2"/>
  <c r="AZ185" i="2" s="1"/>
  <c r="AK177" i="2"/>
  <c r="AL119" i="2"/>
  <c r="AN121" i="2"/>
  <c r="AM122" i="2"/>
  <c r="AM119" i="2" s="1"/>
  <c r="AP24" i="2"/>
  <c r="AP26" i="2" s="1"/>
  <c r="AO21" i="2"/>
  <c r="AR23" i="2"/>
  <c r="AQ24" i="2"/>
  <c r="AR187" i="2" l="1"/>
  <c r="U40" i="5" a="1"/>
  <c r="U40" i="5" s="1"/>
  <c r="AT25" i="2" s="1"/>
  <c r="AT187" i="2" s="1"/>
  <c r="AU123" i="2"/>
  <c r="V45" i="5"/>
  <c r="AS25" i="2"/>
  <c r="AS201" i="2"/>
  <c r="AM177" i="2"/>
  <c r="AL177" i="2"/>
  <c r="AO121" i="2"/>
  <c r="AN122" i="2"/>
  <c r="AQ21" i="2"/>
  <c r="AS23" i="2"/>
  <c r="AR24" i="2"/>
  <c r="AR21" i="2" s="1"/>
  <c r="AP21" i="2"/>
  <c r="V40" i="5" l="1"/>
  <c r="AU25" i="2"/>
  <c r="X45" i="5" s="1" a="1"/>
  <c r="X45" i="5" s="1"/>
  <c r="AW123" i="2" s="1"/>
  <c r="W45" i="5" a="1"/>
  <c r="W45" i="5" s="1"/>
  <c r="AS187" i="2"/>
  <c r="AU187" i="2" s="1"/>
  <c r="W40" i="5" a="1"/>
  <c r="W40" i="5" s="1"/>
  <c r="AV25" i="2" s="1"/>
  <c r="AT201" i="2"/>
  <c r="AN119" i="2"/>
  <c r="AO122" i="2"/>
  <c r="AO119" i="2" s="1"/>
  <c r="AP121" i="2"/>
  <c r="AQ121" i="2" s="1"/>
  <c r="AT23" i="2"/>
  <c r="AS24" i="2"/>
  <c r="AS21" i="2" s="1"/>
  <c r="X40" i="5" l="1" a="1"/>
  <c r="X40" i="5" s="1"/>
  <c r="AW25" i="2" s="1"/>
  <c r="Z45" i="5" s="1" a="1"/>
  <c r="Z45" i="5" s="1"/>
  <c r="AU27" i="2"/>
  <c r="Y45" i="5" a="1"/>
  <c r="Y45" i="5" s="1"/>
  <c r="AX123" i="2" s="1"/>
  <c r="AV123" i="2"/>
  <c r="AV187" i="2" s="1"/>
  <c r="Y40" i="5" a="1"/>
  <c r="Y40" i="5" s="1"/>
  <c r="AU201" i="2"/>
  <c r="AO177" i="2"/>
  <c r="AN177" i="2"/>
  <c r="AR121" i="2"/>
  <c r="AQ122" i="2"/>
  <c r="AP122" i="2"/>
  <c r="AP119" i="2"/>
  <c r="AU23" i="2"/>
  <c r="AV23" i="2" s="1"/>
  <c r="AT24" i="2"/>
  <c r="Z40" i="5" l="1" a="1"/>
  <c r="Z40" i="5" s="1"/>
  <c r="AY25" i="2" s="1"/>
  <c r="AW187" i="2"/>
  <c r="AA45" i="5"/>
  <c r="AY123" i="2"/>
  <c r="AX25" i="2"/>
  <c r="AV201" i="2"/>
  <c r="AP177" i="2"/>
  <c r="AQ119" i="2"/>
  <c r="AS121" i="2"/>
  <c r="AR122" i="2"/>
  <c r="AR119" i="2" s="1"/>
  <c r="AW23" i="2"/>
  <c r="AV24" i="2"/>
  <c r="AV21" i="2" s="1"/>
  <c r="AT21" i="2"/>
  <c r="AU24" i="2"/>
  <c r="AU26" i="2" s="1"/>
  <c r="AY187" i="2" l="1"/>
  <c r="AA40" i="5"/>
  <c r="AZ123" i="2"/>
  <c r="AX187" i="2"/>
  <c r="AB45" i="5" a="1"/>
  <c r="AB45" i="5" s="1"/>
  <c r="AZ25" i="2"/>
  <c r="AZ27" i="2" s="1"/>
  <c r="AB40" i="5" a="1"/>
  <c r="AB40" i="5" s="1"/>
  <c r="BA25" i="2" s="1"/>
  <c r="BA27" i="2" s="1"/>
  <c r="AW201" i="2"/>
  <c r="AR177" i="2"/>
  <c r="AQ177" i="2"/>
  <c r="AT121" i="2"/>
  <c r="AS122" i="2"/>
  <c r="AS119" i="2" s="1"/>
  <c r="AU21" i="2"/>
  <c r="AX23" i="2"/>
  <c r="AW24" i="2"/>
  <c r="AZ187" i="2" l="1"/>
  <c r="AX201" i="2"/>
  <c r="AS177" i="2"/>
  <c r="AT122" i="2"/>
  <c r="AT119" i="2" s="1"/>
  <c r="AU121" i="2"/>
  <c r="AV121" i="2" s="1"/>
  <c r="AY23" i="2"/>
  <c r="AX24" i="2"/>
  <c r="AX21" i="2" s="1"/>
  <c r="AW21" i="2"/>
  <c r="AD57" i="2"/>
  <c r="AC57" i="2"/>
  <c r="AB57" i="2"/>
  <c r="Z57" i="2"/>
  <c r="Y57" i="2"/>
  <c r="X57" i="2"/>
  <c r="W57" i="2"/>
  <c r="U57" i="2"/>
  <c r="T57" i="2"/>
  <c r="S57" i="2"/>
  <c r="R57" i="2"/>
  <c r="P57" i="2"/>
  <c r="O57" i="2"/>
  <c r="N57" i="2"/>
  <c r="M57" i="2"/>
  <c r="K57" i="2"/>
  <c r="J57" i="2"/>
  <c r="I57" i="2"/>
  <c r="H57" i="2"/>
  <c r="L50" i="2"/>
  <c r="L57" i="2" s="1"/>
  <c r="Q50" i="2"/>
  <c r="Q57" i="2" s="1"/>
  <c r="V50" i="2"/>
  <c r="V57" i="2" s="1"/>
  <c r="AA50" i="2"/>
  <c r="AA57" i="2" s="1"/>
  <c r="AE54" i="2"/>
  <c r="AD54" i="2"/>
  <c r="AC54" i="2"/>
  <c r="AB54" i="2"/>
  <c r="AF46" i="2"/>
  <c r="AF45" i="2"/>
  <c r="AF44" i="2"/>
  <c r="AF142" i="2" s="1"/>
  <c r="AF43" i="2"/>
  <c r="AF141" i="2" s="1"/>
  <c r="AF42" i="2"/>
  <c r="AF39" i="2"/>
  <c r="AF38" i="2"/>
  <c r="AF37" i="2"/>
  <c r="AF135" i="2" s="1"/>
  <c r="AF36" i="2"/>
  <c r="AF134" i="2" s="1"/>
  <c r="AF35" i="2"/>
  <c r="AF32" i="2"/>
  <c r="AF31" i="2"/>
  <c r="AF30" i="2"/>
  <c r="AF128" i="2" s="1"/>
  <c r="AF29" i="2"/>
  <c r="AF127" i="2" s="1"/>
  <c r="AF28" i="2"/>
  <c r="I46" i="5" l="1" a="1"/>
  <c r="I46" i="5" s="1"/>
  <c r="AH130" i="2" s="1"/>
  <c r="I41" i="5" a="1"/>
  <c r="I41" i="5" s="1"/>
  <c r="J41" i="5" a="1"/>
  <c r="J41" i="5" s="1"/>
  <c r="AI32" i="2" s="1"/>
  <c r="J46" i="5" a="1"/>
  <c r="J46" i="5" s="1"/>
  <c r="AI130" i="2" s="1"/>
  <c r="I47" i="5" a="1"/>
  <c r="I47" i="5" s="1"/>
  <c r="AH137" i="2" s="1"/>
  <c r="I42" i="5" a="1"/>
  <c r="I42" i="5" s="1"/>
  <c r="J42" i="5" a="1"/>
  <c r="J42" i="5" s="1"/>
  <c r="AI39" i="2" s="1"/>
  <c r="J47" i="5" a="1"/>
  <c r="J47" i="5" s="1"/>
  <c r="AI137" i="2" s="1"/>
  <c r="I48" i="5" a="1"/>
  <c r="I48" i="5" s="1"/>
  <c r="I43" i="5" a="1"/>
  <c r="I43" i="5" s="1"/>
  <c r="J48" i="5" a="1"/>
  <c r="J48" i="5" s="1"/>
  <c r="AI144" i="2" s="1"/>
  <c r="J43" i="5" a="1"/>
  <c r="J43" i="5" s="1"/>
  <c r="AI46" i="2" s="1"/>
  <c r="AF143" i="2"/>
  <c r="AF136" i="2"/>
  <c r="AY201" i="2"/>
  <c r="AF129" i="2"/>
  <c r="AU119" i="2"/>
  <c r="AT177" i="2"/>
  <c r="AU122" i="2"/>
  <c r="AF144" i="2"/>
  <c r="D25" i="10"/>
  <c r="D56" i="10" s="1"/>
  <c r="AF133" i="2"/>
  <c r="AF130" i="2"/>
  <c r="AG135" i="2"/>
  <c r="D26" i="10"/>
  <c r="D57" i="10" s="1"/>
  <c r="AF140" i="2"/>
  <c r="AW121" i="2"/>
  <c r="AV122" i="2"/>
  <c r="AF137" i="2"/>
  <c r="AG128" i="2"/>
  <c r="D24" i="10"/>
  <c r="D55" i="10" s="1"/>
  <c r="AF126" i="2"/>
  <c r="AG142" i="2"/>
  <c r="AF54" i="2"/>
  <c r="AG37" i="2"/>
  <c r="AG44" i="2"/>
  <c r="AG30" i="2"/>
  <c r="AZ23" i="2"/>
  <c r="BA23" i="2" s="1"/>
  <c r="BA24" i="2" s="1"/>
  <c r="BC26" i="2" s="1"/>
  <c r="AY24" i="2"/>
  <c r="AD12" i="2"/>
  <c r="AC12" i="2"/>
  <c r="AB12" i="2"/>
  <c r="I17" i="9"/>
  <c r="J17" i="9"/>
  <c r="K17" i="9"/>
  <c r="M17" i="9"/>
  <c r="N17" i="9"/>
  <c r="O17" i="9"/>
  <c r="P17" i="9"/>
  <c r="R17" i="9"/>
  <c r="S17" i="9"/>
  <c r="T17" i="9"/>
  <c r="U17" i="9"/>
  <c r="W17" i="9"/>
  <c r="X17" i="9"/>
  <c r="Y17" i="9"/>
  <c r="Z17" i="9"/>
  <c r="AB17" i="9"/>
  <c r="AC17" i="9"/>
  <c r="AD17" i="9"/>
  <c r="AE17" i="9"/>
  <c r="H17" i="9"/>
  <c r="AF16" i="9"/>
  <c r="AA16" i="9"/>
  <c r="V16" i="9"/>
  <c r="Q16" i="9"/>
  <c r="L16" i="9"/>
  <c r="AF15" i="9"/>
  <c r="AA15" i="9"/>
  <c r="V15" i="9"/>
  <c r="Q15" i="9"/>
  <c r="BC15" i="9" s="1"/>
  <c r="L15" i="9"/>
  <c r="AF14" i="9"/>
  <c r="AA14" i="9"/>
  <c r="V14" i="9"/>
  <c r="Q14" i="9"/>
  <c r="L14" i="9"/>
  <c r="BC11" i="9"/>
  <c r="BC597" i="9"/>
  <c r="BC591" i="9"/>
  <c r="BC588" i="9"/>
  <c r="BC584" i="9"/>
  <c r="BC583" i="9"/>
  <c r="BC577" i="9"/>
  <c r="BC573" i="9"/>
  <c r="BF588" i="9"/>
  <c r="BC567" i="9"/>
  <c r="BC563" i="9"/>
  <c r="BC559" i="9"/>
  <c r="BC555" i="9"/>
  <c r="BC551" i="9"/>
  <c r="BC547" i="9"/>
  <c r="BC543" i="9"/>
  <c r="BC539" i="9"/>
  <c r="BC537" i="9"/>
  <c r="BC533" i="9"/>
  <c r="BC527" i="9"/>
  <c r="BF524" i="9"/>
  <c r="BC524" i="9"/>
  <c r="BC518" i="9"/>
  <c r="BF515" i="9"/>
  <c r="BC515" i="9"/>
  <c r="AA25" i="9"/>
  <c r="V25" i="9"/>
  <c r="Q25" i="9"/>
  <c r="L25" i="9"/>
  <c r="AF22" i="9"/>
  <c r="AA22" i="9"/>
  <c r="V22" i="9"/>
  <c r="Q22" i="9"/>
  <c r="L22" i="9"/>
  <c r="AF21" i="9"/>
  <c r="AA21" i="9"/>
  <c r="V21" i="9"/>
  <c r="Q21" i="9"/>
  <c r="L21" i="9"/>
  <c r="BA26" i="2" l="1"/>
  <c r="BA21" i="2"/>
  <c r="AZ201" i="2"/>
  <c r="BA201" i="2" s="1"/>
  <c r="AI190" i="2"/>
  <c r="AI189" i="2"/>
  <c r="AI188" i="2"/>
  <c r="AU177" i="2"/>
  <c r="D27" i="10"/>
  <c r="D58" i="10" s="1"/>
  <c r="E54" i="10" s="1"/>
  <c r="AH135" i="2"/>
  <c r="AG136" i="2"/>
  <c r="AH128" i="2"/>
  <c r="AG129" i="2"/>
  <c r="AV119" i="2"/>
  <c r="AX121" i="2"/>
  <c r="AW122" i="2"/>
  <c r="AW119" i="2" s="1"/>
  <c r="AH142" i="2"/>
  <c r="AG143" i="2"/>
  <c r="AH144" i="2"/>
  <c r="AF12" i="2"/>
  <c r="AH46" i="2"/>
  <c r="AH32" i="2"/>
  <c r="AH30" i="2"/>
  <c r="AG31" i="2"/>
  <c r="AH39" i="2"/>
  <c r="AH44" i="2"/>
  <c r="AG45" i="2"/>
  <c r="AH37" i="2"/>
  <c r="AG38" i="2"/>
  <c r="AY21" i="2"/>
  <c r="AZ21" i="2" s="1"/>
  <c r="AZ24" i="2"/>
  <c r="AZ26" i="2" s="1"/>
  <c r="V17" i="9"/>
  <c r="L17" i="9"/>
  <c r="AA17" i="9"/>
  <c r="AF17" i="9"/>
  <c r="Q17" i="9"/>
  <c r="BC599" i="9"/>
  <c r="BC595" i="9"/>
  <c r="BC581" i="9"/>
  <c r="BC14" i="9"/>
  <c r="BF569" i="9"/>
  <c r="BC569" i="9"/>
  <c r="BF27" i="9"/>
  <c r="BF547" i="9"/>
  <c r="BF533" i="9"/>
  <c r="BF583" i="9"/>
  <c r="BF559" i="9"/>
  <c r="BF537" i="9"/>
  <c r="BF577" i="9"/>
  <c r="BF573" i="9"/>
  <c r="BF581" i="9"/>
  <c r="BF555" i="9"/>
  <c r="K48" i="5" l="1" a="1"/>
  <c r="K48" i="5" s="1"/>
  <c r="L48" i="5" s="1"/>
  <c r="K46" i="5" a="1"/>
  <c r="K46" i="5" s="1"/>
  <c r="L46" i="5" s="1"/>
  <c r="K47" i="5" a="1"/>
  <c r="K47" i="5" s="1"/>
  <c r="L47" i="5" s="1"/>
  <c r="K43" i="5" a="1"/>
  <c r="K43" i="5" s="1"/>
  <c r="L43" i="5" s="1"/>
  <c r="AH189" i="2"/>
  <c r="K42" i="5" a="1"/>
  <c r="K42" i="5" s="1"/>
  <c r="L42" i="5" s="1"/>
  <c r="AH188" i="2"/>
  <c r="K41" i="5" a="1"/>
  <c r="K41" i="5" s="1"/>
  <c r="L41" i="5" s="1"/>
  <c r="E57" i="10"/>
  <c r="E55" i="10"/>
  <c r="E56" i="10"/>
  <c r="AV177" i="2"/>
  <c r="AW177" i="2"/>
  <c r="F24" i="10"/>
  <c r="G24" i="10" s="1"/>
  <c r="F23" i="10"/>
  <c r="AH190" i="2"/>
  <c r="F25" i="10"/>
  <c r="G25" i="10" s="1"/>
  <c r="F26" i="10"/>
  <c r="G26" i="10" s="1"/>
  <c r="AY121" i="2"/>
  <c r="AX122" i="2"/>
  <c r="AX119" i="2" s="1"/>
  <c r="AG126" i="2"/>
  <c r="AI128" i="2"/>
  <c r="AH129" i="2"/>
  <c r="AH126" i="2" s="1"/>
  <c r="AG140" i="2"/>
  <c r="AG133" i="2"/>
  <c r="AI142" i="2"/>
  <c r="AH143" i="2"/>
  <c r="AH140" i="2" s="1"/>
  <c r="AI135" i="2"/>
  <c r="AH136" i="2"/>
  <c r="AH133" i="2" s="1"/>
  <c r="AI44" i="2"/>
  <c r="AH45" i="2"/>
  <c r="AH42" i="2" s="1"/>
  <c r="AG28" i="2"/>
  <c r="AI30" i="2"/>
  <c r="AH31" i="2"/>
  <c r="AH28" i="2" s="1"/>
  <c r="AG42" i="2"/>
  <c r="AG35" i="2"/>
  <c r="AI37" i="2"/>
  <c r="AH38" i="2"/>
  <c r="AH35" i="2" s="1"/>
  <c r="BF584" i="9"/>
  <c r="BE27" i="9"/>
  <c r="BF518" i="9"/>
  <c r="BF563" i="9"/>
  <c r="BF551" i="9"/>
  <c r="BF543" i="9"/>
  <c r="BF567" i="9"/>
  <c r="BF539" i="9"/>
  <c r="BD27" i="9"/>
  <c r="H59" i="10" l="1"/>
  <c r="D66" i="10" s="1"/>
  <c r="AJ130" i="2"/>
  <c r="AK130" i="2" s="1"/>
  <c r="AJ137" i="2"/>
  <c r="AK137" i="2" s="1"/>
  <c r="E58" i="10"/>
  <c r="G23" i="10"/>
  <c r="G28" i="10" s="1"/>
  <c r="D42" i="10" s="1"/>
  <c r="F27" i="10"/>
  <c r="AX177" i="2"/>
  <c r="AH113" i="2"/>
  <c r="AG113" i="2"/>
  <c r="AG178" i="2"/>
  <c r="AH178" i="2"/>
  <c r="AH180" i="2"/>
  <c r="AH179" i="2"/>
  <c r="AG179" i="2"/>
  <c r="AG180" i="2"/>
  <c r="AJ144" i="2"/>
  <c r="AJ142" i="2"/>
  <c r="AI143" i="2"/>
  <c r="AI140" i="2" s="1"/>
  <c r="AJ135" i="2"/>
  <c r="AI136" i="2"/>
  <c r="AJ128" i="2"/>
  <c r="AI129" i="2"/>
  <c r="AY122" i="2"/>
  <c r="AZ121" i="2"/>
  <c r="AH54" i="2"/>
  <c r="AJ39" i="2"/>
  <c r="AJ32" i="2"/>
  <c r="AK32" i="2" s="1"/>
  <c r="AJ30" i="2"/>
  <c r="AI31" i="2"/>
  <c r="AI28" i="2" s="1"/>
  <c r="AJ46" i="2"/>
  <c r="AG54" i="2"/>
  <c r="AJ37" i="2"/>
  <c r="AI38" i="2"/>
  <c r="AI35" i="2" s="1"/>
  <c r="AJ44" i="2"/>
  <c r="AI45" i="2"/>
  <c r="BD573" i="9"/>
  <c r="BE573" i="9"/>
  <c r="BD537" i="9"/>
  <c r="BD533" i="9"/>
  <c r="M48" i="5" l="1" a="1"/>
  <c r="M48" i="5" s="1"/>
  <c r="M46" i="5" a="1"/>
  <c r="M46" i="5" s="1"/>
  <c r="M47" i="5" a="1"/>
  <c r="M47" i="5" s="1"/>
  <c r="AJ189" i="2"/>
  <c r="AK189" i="2" s="1"/>
  <c r="M42" i="5" a="1"/>
  <c r="M42" i="5" s="1"/>
  <c r="M43" i="5" a="1"/>
  <c r="M43" i="5" s="1"/>
  <c r="AJ188" i="2"/>
  <c r="AK188" i="2" s="1"/>
  <c r="M41" i="5" a="1"/>
  <c r="M41" i="5" s="1"/>
  <c r="AK144" i="2"/>
  <c r="AH11" i="2"/>
  <c r="AH13" i="2" s="1"/>
  <c r="AG167" i="2"/>
  <c r="AH167" i="2"/>
  <c r="AJ190" i="2"/>
  <c r="AK190" i="2" s="1"/>
  <c r="AK142" i="2"/>
  <c r="AL142" i="2" s="1"/>
  <c r="AJ143" i="2"/>
  <c r="AJ140" i="2" s="1"/>
  <c r="AK140" i="2" s="1"/>
  <c r="AK135" i="2"/>
  <c r="AL135" i="2" s="1"/>
  <c r="AJ136" i="2"/>
  <c r="AJ133" i="2" s="1"/>
  <c r="AY119" i="2"/>
  <c r="AZ122" i="2"/>
  <c r="AI133" i="2"/>
  <c r="AI179" i="2" s="1"/>
  <c r="AI126" i="2"/>
  <c r="AK128" i="2"/>
  <c r="AL128" i="2" s="1"/>
  <c r="AJ129" i="2"/>
  <c r="AJ126" i="2" s="1"/>
  <c r="AK46" i="2"/>
  <c r="AK48" i="2" s="1"/>
  <c r="AK30" i="2"/>
  <c r="AL30" i="2" s="1"/>
  <c r="AJ31" i="2"/>
  <c r="AK31" i="2" s="1"/>
  <c r="AK33" i="2" s="1"/>
  <c r="AI42" i="2"/>
  <c r="AI180" i="2" s="1"/>
  <c r="AK44" i="2"/>
  <c r="AL44" i="2" s="1"/>
  <c r="AJ45" i="2"/>
  <c r="AK45" i="2" s="1"/>
  <c r="AK47" i="2" s="1"/>
  <c r="N41" i="5" a="1"/>
  <c r="N41" i="5" s="1"/>
  <c r="AK37" i="2"/>
  <c r="AL37" i="2" s="1"/>
  <c r="AJ38" i="2"/>
  <c r="AK38" i="2" s="1"/>
  <c r="AK40" i="2" s="1"/>
  <c r="AG11" i="2"/>
  <c r="AK39" i="2"/>
  <c r="N42" i="5" s="1" a="1"/>
  <c r="N42" i="5" s="1"/>
  <c r="BE559" i="9"/>
  <c r="BE537" i="9"/>
  <c r="BE533" i="9"/>
  <c r="BE583" i="9"/>
  <c r="BD583" i="9"/>
  <c r="BE547" i="9"/>
  <c r="BD547" i="9"/>
  <c r="BD581" i="9"/>
  <c r="BD569" i="9"/>
  <c r="BD577" i="9"/>
  <c r="BE577" i="9"/>
  <c r="N47" i="5" l="1" a="1"/>
  <c r="N47" i="5" s="1"/>
  <c r="AM137" i="2" s="1"/>
  <c r="N46" i="5" a="1"/>
  <c r="N46" i="5" s="1"/>
  <c r="AM130" i="2" s="1"/>
  <c r="N48" i="5" a="1"/>
  <c r="N48" i="5" s="1"/>
  <c r="AM144" i="2" s="1"/>
  <c r="AL137" i="2"/>
  <c r="AL130" i="2"/>
  <c r="N43" i="5" a="1"/>
  <c r="N43" i="5" s="1"/>
  <c r="AM46" i="2" s="1"/>
  <c r="AH196" i="2"/>
  <c r="AH10" i="18"/>
  <c r="AH10" i="9"/>
  <c r="AM39" i="2"/>
  <c r="AK41" i="2"/>
  <c r="AM32" i="2"/>
  <c r="AK34" i="2"/>
  <c r="AH85" i="2"/>
  <c r="AH16" i="2"/>
  <c r="AH17" i="2"/>
  <c r="AI113" i="2"/>
  <c r="AJ113" i="2"/>
  <c r="AK126" i="2"/>
  <c r="AK136" i="2"/>
  <c r="AZ119" i="2"/>
  <c r="AY177" i="2"/>
  <c r="AK133" i="2"/>
  <c r="AI178" i="2"/>
  <c r="AK143" i="2"/>
  <c r="AK129" i="2"/>
  <c r="AM128" i="2"/>
  <c r="AL129" i="2"/>
  <c r="AL136" i="2"/>
  <c r="AM135" i="2"/>
  <c r="AM142" i="2"/>
  <c r="AL143" i="2"/>
  <c r="AL144" i="2"/>
  <c r="AJ42" i="2"/>
  <c r="AL32" i="2"/>
  <c r="AM30" i="2"/>
  <c r="AL31" i="2"/>
  <c r="AL46" i="2"/>
  <c r="AL39" i="2"/>
  <c r="AJ28" i="2"/>
  <c r="AJ178" i="2" s="1"/>
  <c r="AJ35" i="2"/>
  <c r="AM44" i="2"/>
  <c r="AL45" i="2"/>
  <c r="AM37" i="2"/>
  <c r="AL38" i="2"/>
  <c r="AG13" i="2"/>
  <c r="AI54" i="2"/>
  <c r="BD559" i="9"/>
  <c r="BE563" i="9"/>
  <c r="BE543" i="9"/>
  <c r="BD543" i="9"/>
  <c r="BD551" i="9"/>
  <c r="BE551" i="9"/>
  <c r="BD539" i="9"/>
  <c r="BE581" i="9"/>
  <c r="BE569" i="9"/>
  <c r="BD555" i="9"/>
  <c r="BE555" i="9"/>
  <c r="BD584" i="9"/>
  <c r="AG10" i="18" l="1"/>
  <c r="O47" i="5" a="1"/>
  <c r="O47" i="5" s="1"/>
  <c r="AN137" i="2" s="1"/>
  <c r="P48" i="5" a="1"/>
  <c r="P48" i="5" s="1"/>
  <c r="O46" i="5" a="1"/>
  <c r="O46" i="5" s="1"/>
  <c r="AN130" i="2" s="1"/>
  <c r="O48" i="5" a="1"/>
  <c r="O48" i="5" s="1"/>
  <c r="P46" i="5" a="1"/>
  <c r="P46" i="5" s="1"/>
  <c r="P47" i="5" a="1"/>
  <c r="P47" i="5" s="1"/>
  <c r="P42" i="5" a="1"/>
  <c r="P42" i="5" s="1"/>
  <c r="AO39" i="2" s="1"/>
  <c r="O42" i="5" a="1"/>
  <c r="O42" i="5" s="1"/>
  <c r="P41" i="5" a="1"/>
  <c r="P41" i="5" s="1"/>
  <c r="AO32" i="2" s="1"/>
  <c r="O41" i="5" a="1"/>
  <c r="O41" i="5" s="1"/>
  <c r="P43" i="5" a="1"/>
  <c r="P43" i="5" s="1"/>
  <c r="AO46" i="2" s="1"/>
  <c r="O43" i="5" a="1"/>
  <c r="O43" i="5" s="1"/>
  <c r="AN46" i="2" s="1"/>
  <c r="AG85" i="2"/>
  <c r="AG196" i="2"/>
  <c r="AK113" i="2"/>
  <c r="AM190" i="2"/>
  <c r="AL190" i="2"/>
  <c r="AI167" i="2"/>
  <c r="AK178" i="2"/>
  <c r="AK42" i="2"/>
  <c r="AJ180" i="2"/>
  <c r="AK180" i="2" s="1"/>
  <c r="AM189" i="2"/>
  <c r="AK35" i="2"/>
  <c r="AJ179" i="2"/>
  <c r="AK179" i="2" s="1"/>
  <c r="AL189" i="2"/>
  <c r="AZ177" i="2"/>
  <c r="AL188" i="2"/>
  <c r="AM188" i="2"/>
  <c r="AL140" i="2"/>
  <c r="AN135" i="2"/>
  <c r="AM136" i="2"/>
  <c r="AM133" i="2" s="1"/>
  <c r="AL133" i="2"/>
  <c r="AN142" i="2"/>
  <c r="AM143" i="2"/>
  <c r="AM140" i="2" s="1"/>
  <c r="AL126" i="2"/>
  <c r="AN128" i="2"/>
  <c r="AM129" i="2"/>
  <c r="AM126" i="2" s="1"/>
  <c r="AN37" i="2"/>
  <c r="AM38" i="2"/>
  <c r="AM35" i="2" s="1"/>
  <c r="AG10" i="9"/>
  <c r="AG17" i="2"/>
  <c r="AL42" i="2"/>
  <c r="AM45" i="2"/>
  <c r="AM42" i="2" s="1"/>
  <c r="AN44" i="2"/>
  <c r="AJ54" i="2"/>
  <c r="AK28" i="2"/>
  <c r="AN30" i="2"/>
  <c r="AM31" i="2"/>
  <c r="AM28" i="2" s="1"/>
  <c r="AL28" i="2"/>
  <c r="AI11" i="2"/>
  <c r="AG16" i="2"/>
  <c r="AL35" i="2"/>
  <c r="BE584" i="9"/>
  <c r="BD567" i="9"/>
  <c r="BD563" i="9"/>
  <c r="BE567" i="9"/>
  <c r="BE539" i="9"/>
  <c r="Q47" i="5" l="1"/>
  <c r="Q48" i="5"/>
  <c r="Q46" i="5"/>
  <c r="R48" i="5" a="1"/>
  <c r="R48" i="5" s="1"/>
  <c r="AQ144" i="2" s="1"/>
  <c r="AN144" i="2"/>
  <c r="AN190" i="2" s="1"/>
  <c r="AO130" i="2"/>
  <c r="AP130" i="2" s="1"/>
  <c r="AO137" i="2"/>
  <c r="AO189" i="2" s="1"/>
  <c r="R43" i="5" a="1"/>
  <c r="R43" i="5" s="1"/>
  <c r="AQ46" i="2" s="1"/>
  <c r="Q41" i="5"/>
  <c r="Q42" i="5"/>
  <c r="AN39" i="2"/>
  <c r="Q43" i="5"/>
  <c r="AJ11" i="2"/>
  <c r="AJ13" i="2" s="1"/>
  <c r="AM113" i="2"/>
  <c r="AL113" i="2"/>
  <c r="AL178" i="2"/>
  <c r="AL179" i="2"/>
  <c r="AJ167" i="2"/>
  <c r="AM178" i="2"/>
  <c r="AL180" i="2"/>
  <c r="AM180" i="2"/>
  <c r="AM179" i="2"/>
  <c r="AO144" i="2"/>
  <c r="AO142" i="2"/>
  <c r="AN143" i="2"/>
  <c r="AO135" i="2"/>
  <c r="AN136" i="2"/>
  <c r="AN133" i="2" s="1"/>
  <c r="AO128" i="2"/>
  <c r="AN129" i="2"/>
  <c r="AN126" i="2" s="1"/>
  <c r="AP46" i="2"/>
  <c r="S43" i="5" s="1" a="1"/>
  <c r="S43" i="5" s="1"/>
  <c r="AK54" i="2"/>
  <c r="AK11" i="2" s="1"/>
  <c r="AK13" i="2" s="1"/>
  <c r="AK10" i="18" s="1"/>
  <c r="AO30" i="2"/>
  <c r="AN31" i="2"/>
  <c r="AN45" i="2"/>
  <c r="AO44" i="2"/>
  <c r="AL54" i="2"/>
  <c r="AM54" i="2"/>
  <c r="AN38" i="2"/>
  <c r="AO37" i="2"/>
  <c r="AI13" i="2"/>
  <c r="AI10" i="18" s="1"/>
  <c r="AN32" i="2"/>
  <c r="BD515" i="9"/>
  <c r="AN140" i="2" l="1"/>
  <c r="AN113" i="2" s="1"/>
  <c r="AO188" i="2"/>
  <c r="AP137" i="2"/>
  <c r="S48" i="5" a="1"/>
  <c r="S48" i="5" s="1"/>
  <c r="AR144" i="2" s="1"/>
  <c r="T48" i="5" a="1"/>
  <c r="T48" i="5" s="1"/>
  <c r="AS144" i="2" s="1"/>
  <c r="R46" i="5" a="1"/>
  <c r="R46" i="5" s="1"/>
  <c r="AP39" i="2"/>
  <c r="S47" i="5" s="1" a="1"/>
  <c r="S47" i="5" s="1"/>
  <c r="AR137" i="2" s="1"/>
  <c r="R47" i="5" a="1"/>
  <c r="R47" i="5" s="1"/>
  <c r="AN188" i="2"/>
  <c r="R41" i="5" a="1"/>
  <c r="R41" i="5" s="1"/>
  <c r="R42" i="5" a="1"/>
  <c r="R42" i="5" s="1"/>
  <c r="AQ39" i="2" s="1"/>
  <c r="AN189" i="2"/>
  <c r="AP189" i="2" s="1"/>
  <c r="T43" i="5" a="1"/>
  <c r="T43" i="5" s="1"/>
  <c r="AP144" i="2"/>
  <c r="BF10" i="18"/>
  <c r="AJ17" i="2"/>
  <c r="AJ10" i="18"/>
  <c r="AJ10" i="9"/>
  <c r="AJ16" i="2"/>
  <c r="AP48" i="2"/>
  <c r="AK85" i="2"/>
  <c r="AK196" i="2"/>
  <c r="AI85" i="2"/>
  <c r="AI196" i="2"/>
  <c r="AJ85" i="2"/>
  <c r="AJ196" i="2"/>
  <c r="AM11" i="2"/>
  <c r="AM13" i="2" s="1"/>
  <c r="AM10" i="18" s="1"/>
  <c r="AK167" i="2"/>
  <c r="AL167" i="2"/>
  <c r="AM167" i="2"/>
  <c r="AQ190" i="2"/>
  <c r="AO190" i="2"/>
  <c r="AP190" i="2" s="1"/>
  <c r="AO143" i="2"/>
  <c r="AP142" i="2"/>
  <c r="AQ142" i="2" s="1"/>
  <c r="AO129" i="2"/>
  <c r="AP128" i="2"/>
  <c r="AQ128" i="2" s="1"/>
  <c r="AO136" i="2"/>
  <c r="AO133" i="2" s="1"/>
  <c r="AP133" i="2" s="1"/>
  <c r="AP135" i="2"/>
  <c r="AQ135" i="2" s="1"/>
  <c r="AR46" i="2"/>
  <c r="AN28" i="2"/>
  <c r="AN178" i="2" s="1"/>
  <c r="AK16" i="2"/>
  <c r="AI10" i="9"/>
  <c r="AI17" i="2"/>
  <c r="AP37" i="2"/>
  <c r="AO38" i="2"/>
  <c r="AO35" i="2" s="1"/>
  <c r="AN35" i="2"/>
  <c r="AN179" i="2" s="1"/>
  <c r="AP44" i="2"/>
  <c r="AQ44" i="2" s="1"/>
  <c r="AO45" i="2"/>
  <c r="AO42" i="2" s="1"/>
  <c r="AN42" i="2"/>
  <c r="AK10" i="9"/>
  <c r="AK17" i="2"/>
  <c r="AP30" i="2"/>
  <c r="AQ30" i="2" s="1"/>
  <c r="AO31" i="2"/>
  <c r="AL11" i="2"/>
  <c r="AL13" i="2" s="1"/>
  <c r="AL10" i="18" s="1"/>
  <c r="AP32" i="2"/>
  <c r="AI16" i="2"/>
  <c r="BD518" i="9"/>
  <c r="AN180" i="2" l="1"/>
  <c r="AN167" i="2" s="1"/>
  <c r="AP188" i="2"/>
  <c r="U48" i="5" a="1"/>
  <c r="U48" i="5" s="1"/>
  <c r="V48" i="5" s="1"/>
  <c r="T47" i="5" a="1"/>
  <c r="T47" i="5" s="1"/>
  <c r="AS137" i="2" s="1"/>
  <c r="AQ137" i="2"/>
  <c r="AQ189" i="2" s="1"/>
  <c r="AP41" i="2"/>
  <c r="AP34" i="2"/>
  <c r="S46" i="5" a="1"/>
  <c r="S46" i="5" s="1"/>
  <c r="AQ130" i="2"/>
  <c r="S42" i="5" a="1"/>
  <c r="S42" i="5" s="1"/>
  <c r="AR39" i="2" s="1"/>
  <c r="U43" i="5" a="1"/>
  <c r="U43" i="5" s="1"/>
  <c r="AT46" i="2" s="1"/>
  <c r="T42" i="5" a="1"/>
  <c r="T42" i="5" s="1"/>
  <c r="AS39" i="2" s="1"/>
  <c r="S41" i="5" a="1"/>
  <c r="S41" i="5" s="1"/>
  <c r="AR32" i="2" s="1"/>
  <c r="AM11" i="18"/>
  <c r="AL11" i="18"/>
  <c r="AM16" i="2"/>
  <c r="AM85" i="2"/>
  <c r="AM196" i="2"/>
  <c r="AL85" i="2"/>
  <c r="AL196" i="2"/>
  <c r="AM17" i="2"/>
  <c r="AM14" i="2"/>
  <c r="AM10" i="9"/>
  <c r="AO179" i="2"/>
  <c r="AP179" i="2" s="1"/>
  <c r="AR190" i="2"/>
  <c r="AO140" i="2"/>
  <c r="AP140" i="2" s="1"/>
  <c r="AP143" i="2"/>
  <c r="AR135" i="2"/>
  <c r="AQ136" i="2"/>
  <c r="AR128" i="2"/>
  <c r="AQ129" i="2"/>
  <c r="AO126" i="2"/>
  <c r="AP129" i="2"/>
  <c r="AR142" i="2"/>
  <c r="AQ143" i="2"/>
  <c r="AP136" i="2"/>
  <c r="AQ37" i="2"/>
  <c r="BF10" i="9"/>
  <c r="AP45" i="2"/>
  <c r="AP47" i="2" s="1"/>
  <c r="AN54" i="2"/>
  <c r="AR44" i="2"/>
  <c r="AQ45" i="2"/>
  <c r="AL16" i="2"/>
  <c r="AL10" i="9"/>
  <c r="AL14" i="2"/>
  <c r="AL17" i="2"/>
  <c r="AP31" i="2"/>
  <c r="AP33" i="2" s="1"/>
  <c r="AO28" i="2"/>
  <c r="AQ32" i="2"/>
  <c r="T46" i="5" s="1" a="1"/>
  <c r="T46" i="5" s="1"/>
  <c r="AP42" i="2"/>
  <c r="AQ31" i="2"/>
  <c r="AR30" i="2"/>
  <c r="AP38" i="2"/>
  <c r="AP40" i="2" s="1"/>
  <c r="AS46" i="2"/>
  <c r="AP35" i="2"/>
  <c r="BE518" i="9"/>
  <c r="BE515" i="9"/>
  <c r="AT144" i="2" l="1"/>
  <c r="AU144" i="2" s="1"/>
  <c r="W48" i="5" a="1"/>
  <c r="W48" i="5" s="1"/>
  <c r="AS189" i="2"/>
  <c r="AR189" i="2"/>
  <c r="U46" i="5" a="1"/>
  <c r="U46" i="5" s="1"/>
  <c r="V46" i="5" s="1"/>
  <c r="AR130" i="2"/>
  <c r="AR188" i="2" s="1"/>
  <c r="U47" i="5" a="1"/>
  <c r="U47" i="5" s="1"/>
  <c r="U42" i="5" a="1"/>
  <c r="U42" i="5" s="1"/>
  <c r="AT39" i="2" s="1"/>
  <c r="W47" i="5" s="1" a="1"/>
  <c r="W47" i="5" s="1"/>
  <c r="V43" i="5"/>
  <c r="AS190" i="2"/>
  <c r="W43" i="5" a="1"/>
  <c r="W43" i="5" s="1"/>
  <c r="AV46" i="2" s="1"/>
  <c r="AQ188" i="2"/>
  <c r="U41" i="5" a="1"/>
  <c r="U41" i="5" s="1"/>
  <c r="AT32" i="2" s="1"/>
  <c r="T41" i="5" a="1"/>
  <c r="T41" i="5" s="1"/>
  <c r="AN11" i="2"/>
  <c r="AN13" i="2" s="1"/>
  <c r="AP126" i="2"/>
  <c r="AP113" i="2" s="1"/>
  <c r="AO113" i="2"/>
  <c r="AO180" i="2"/>
  <c r="AP180" i="2" s="1"/>
  <c r="AO178" i="2"/>
  <c r="AS128" i="2"/>
  <c r="AR129" i="2"/>
  <c r="AQ133" i="2"/>
  <c r="AS135" i="2"/>
  <c r="AR136" i="2"/>
  <c r="AR133" i="2" s="1"/>
  <c r="AQ126" i="2"/>
  <c r="AS142" i="2"/>
  <c r="AR143" i="2"/>
  <c r="AR140" i="2" s="1"/>
  <c r="AQ140" i="2"/>
  <c r="AS130" i="2"/>
  <c r="AR37" i="2"/>
  <c r="AS37" i="2" s="1"/>
  <c r="AQ38" i="2"/>
  <c r="AQ35" i="2" s="1"/>
  <c r="AR45" i="2"/>
  <c r="AR42" i="2" s="1"/>
  <c r="AS44" i="2"/>
  <c r="AQ42" i="2"/>
  <c r="AS30" i="2"/>
  <c r="AR31" i="2"/>
  <c r="AR28" i="2" s="1"/>
  <c r="AQ28" i="2"/>
  <c r="AP28" i="2"/>
  <c r="AO54" i="2"/>
  <c r="AU46" i="2"/>
  <c r="X43" i="5" s="1" a="1"/>
  <c r="X43" i="5" s="1"/>
  <c r="AT190" i="2" l="1"/>
  <c r="AU190" i="2" s="1"/>
  <c r="Y48" i="5" a="1"/>
  <c r="Y48" i="5" s="1"/>
  <c r="AX144" i="2" s="1"/>
  <c r="X48" i="5" a="1"/>
  <c r="X48" i="5" s="1"/>
  <c r="AW144" i="2" s="1"/>
  <c r="AT130" i="2"/>
  <c r="AT188" i="2" s="1"/>
  <c r="V42" i="5"/>
  <c r="AR126" i="2"/>
  <c r="AR178" i="2" s="1"/>
  <c r="AU39" i="2"/>
  <c r="AU41" i="2" s="1"/>
  <c r="AV137" i="2"/>
  <c r="W42" i="5" a="1"/>
  <c r="W42" i="5" s="1"/>
  <c r="AV39" i="2" s="1"/>
  <c r="AT137" i="2"/>
  <c r="V47" i="5"/>
  <c r="Y43" i="5" a="1"/>
  <c r="Y43" i="5" s="1"/>
  <c r="V41" i="5"/>
  <c r="AS32" i="2"/>
  <c r="AN10" i="9"/>
  <c r="AN10" i="18"/>
  <c r="AU48" i="2"/>
  <c r="AN16" i="2"/>
  <c r="AN17" i="2"/>
  <c r="AN14" i="2"/>
  <c r="AN85" i="2"/>
  <c r="AN196" i="2"/>
  <c r="AR180" i="2"/>
  <c r="AQ113" i="2"/>
  <c r="AQ178" i="2"/>
  <c r="AQ179" i="2"/>
  <c r="AR38" i="2"/>
  <c r="AR35" i="2" s="1"/>
  <c r="AR179" i="2" s="1"/>
  <c r="AO167" i="2"/>
  <c r="AP178" i="2"/>
  <c r="AQ180" i="2"/>
  <c r="AT135" i="2"/>
  <c r="AS136" i="2"/>
  <c r="AS133" i="2" s="1"/>
  <c r="AV144" i="2"/>
  <c r="AT128" i="2"/>
  <c r="AS129" i="2"/>
  <c r="AS126" i="2" s="1"/>
  <c r="AT142" i="2"/>
  <c r="AS143" i="2"/>
  <c r="AW46" i="2"/>
  <c r="Z43" i="5" s="1" a="1"/>
  <c r="Z43" i="5" s="1"/>
  <c r="AQ54" i="2"/>
  <c r="AT30" i="2"/>
  <c r="AS31" i="2"/>
  <c r="AO11" i="2"/>
  <c r="AP54" i="2"/>
  <c r="AT37" i="2"/>
  <c r="AS38" i="2"/>
  <c r="AS35" i="2" s="1"/>
  <c r="AT44" i="2"/>
  <c r="AS45" i="2"/>
  <c r="AU130" i="2" l="1"/>
  <c r="AV189" i="2"/>
  <c r="AR113" i="2"/>
  <c r="X42" i="5" a="1"/>
  <c r="X42" i="5" s="1"/>
  <c r="AW39" i="2" s="1"/>
  <c r="Z42" i="5" s="1" a="1"/>
  <c r="Z42" i="5" s="1"/>
  <c r="X47" i="5" a="1"/>
  <c r="X47" i="5" s="1"/>
  <c r="Y47" i="5" a="1"/>
  <c r="Y47" i="5" s="1"/>
  <c r="AX137" i="2" s="1"/>
  <c r="AU32" i="2"/>
  <c r="X41" i="5" s="1" a="1"/>
  <c r="X41" i="5" s="1"/>
  <c r="AW32" i="2" s="1"/>
  <c r="W46" i="5" a="1"/>
  <c r="W46" i="5" s="1"/>
  <c r="Y42" i="5" a="1"/>
  <c r="Y42" i="5" s="1"/>
  <c r="Z48" i="5" a="1"/>
  <c r="Z48" i="5" s="1"/>
  <c r="AA48" i="5" s="1"/>
  <c r="AU137" i="2"/>
  <c r="AT189" i="2"/>
  <c r="AU189" i="2" s="1"/>
  <c r="W41" i="5" a="1"/>
  <c r="W41" i="5" s="1"/>
  <c r="AV32" i="2" s="1"/>
  <c r="AS188" i="2"/>
  <c r="AU188" i="2" s="1"/>
  <c r="AA43" i="5"/>
  <c r="AV190" i="2"/>
  <c r="AN11" i="18"/>
  <c r="AR167" i="2"/>
  <c r="AR54" i="2"/>
  <c r="AQ167" i="2"/>
  <c r="AY46" i="2"/>
  <c r="AW190" i="2"/>
  <c r="AS179" i="2"/>
  <c r="AP167" i="2"/>
  <c r="AT129" i="2"/>
  <c r="AU128" i="2"/>
  <c r="AV128" i="2" s="1"/>
  <c r="AT136" i="2"/>
  <c r="AT133" i="2" s="1"/>
  <c r="AU133" i="2" s="1"/>
  <c r="AU135" i="2"/>
  <c r="AV135" i="2" s="1"/>
  <c r="AS140" i="2"/>
  <c r="AS113" i="2" s="1"/>
  <c r="AT143" i="2"/>
  <c r="AT140" i="2" s="1"/>
  <c r="AU142" i="2"/>
  <c r="AV142" i="2" s="1"/>
  <c r="AX46" i="2"/>
  <c r="AP11" i="2"/>
  <c r="AP13" i="2" s="1"/>
  <c r="AU30" i="2"/>
  <c r="AV30" i="2" s="1"/>
  <c r="AT31" i="2"/>
  <c r="AT28" i="2" s="1"/>
  <c r="AO13" i="2"/>
  <c r="AO10" i="18" s="1"/>
  <c r="AS28" i="2"/>
  <c r="AS178" i="2" s="1"/>
  <c r="AS42" i="2"/>
  <c r="AU44" i="2"/>
  <c r="AT45" i="2"/>
  <c r="AT42" i="2" s="1"/>
  <c r="AU37" i="2"/>
  <c r="AV37" i="2" s="1"/>
  <c r="AT38" i="2"/>
  <c r="AT35" i="2" s="1"/>
  <c r="AQ11" i="2"/>
  <c r="AB48" i="5" l="1" a="1"/>
  <c r="AB48" i="5" s="1"/>
  <c r="X46" i="5" a="1"/>
  <c r="X46" i="5" s="1"/>
  <c r="AW130" i="2" s="1"/>
  <c r="AW188" i="2" s="1"/>
  <c r="AU34" i="2"/>
  <c r="AA42" i="5"/>
  <c r="Y46" i="5" a="1"/>
  <c r="Y46" i="5" s="1"/>
  <c r="AX130" i="2" s="1"/>
  <c r="Z47" i="5" a="1"/>
  <c r="Z47" i="5" s="1"/>
  <c r="AY137" i="2" s="1"/>
  <c r="AV130" i="2"/>
  <c r="AV188" i="2" s="1"/>
  <c r="AX39" i="2"/>
  <c r="AX189" i="2" s="1"/>
  <c r="Z46" i="5" a="1"/>
  <c r="Z46" i="5" s="1"/>
  <c r="AW137" i="2"/>
  <c r="AW189" i="2" s="1"/>
  <c r="AB43" i="5" a="1"/>
  <c r="AB43" i="5" s="1"/>
  <c r="BA46" i="2" s="1"/>
  <c r="BA48" i="2" s="1"/>
  <c r="Z41" i="5" a="1"/>
  <c r="Z41" i="5" s="1"/>
  <c r="AY32" i="2" s="1"/>
  <c r="Y41" i="5" a="1"/>
  <c r="Y41" i="5" s="1"/>
  <c r="AX32" i="2" s="1"/>
  <c r="AO11" i="18"/>
  <c r="AP196" i="2"/>
  <c r="AP10" i="18"/>
  <c r="AO85" i="2"/>
  <c r="AO196" i="2"/>
  <c r="AR11" i="2"/>
  <c r="AR13" i="2" s="1"/>
  <c r="AR17" i="2" s="1"/>
  <c r="AS180" i="2"/>
  <c r="AS167" i="2" s="1"/>
  <c r="AT180" i="2"/>
  <c r="AZ46" i="2"/>
  <c r="AZ48" i="2" s="1"/>
  <c r="AX190" i="2"/>
  <c r="AU35" i="2"/>
  <c r="AT179" i="2"/>
  <c r="AU179" i="2" s="1"/>
  <c r="AU136" i="2"/>
  <c r="AU143" i="2"/>
  <c r="AU140" i="2"/>
  <c r="AY144" i="2"/>
  <c r="AV136" i="2"/>
  <c r="AW135" i="2"/>
  <c r="AW142" i="2"/>
  <c r="AV143" i="2"/>
  <c r="AV129" i="2"/>
  <c r="AW128" i="2"/>
  <c r="AT126" i="2"/>
  <c r="AU129" i="2"/>
  <c r="AV44" i="2"/>
  <c r="AW44" i="2" s="1"/>
  <c r="AU38" i="2"/>
  <c r="AU40" i="2" s="1"/>
  <c r="AP17" i="2"/>
  <c r="AP85" i="2"/>
  <c r="AP14" i="2"/>
  <c r="AP10" i="9"/>
  <c r="AP16" i="2"/>
  <c r="AU42" i="2"/>
  <c r="AT54" i="2"/>
  <c r="AV31" i="2"/>
  <c r="AV28" i="2" s="1"/>
  <c r="AW30" i="2"/>
  <c r="AU31" i="2"/>
  <c r="AU33" i="2" s="1"/>
  <c r="AS54" i="2"/>
  <c r="AU28" i="2"/>
  <c r="AO14" i="2"/>
  <c r="AO10" i="9"/>
  <c r="AO17" i="2"/>
  <c r="AU45" i="2"/>
  <c r="AU47" i="2" s="1"/>
  <c r="AQ13" i="2"/>
  <c r="AW37" i="2"/>
  <c r="AV38" i="2"/>
  <c r="AY39" i="2"/>
  <c r="AO16" i="2"/>
  <c r="AA46" i="5" l="1"/>
  <c r="AA47" i="5"/>
  <c r="AB42" i="5" a="1"/>
  <c r="AB42" i="5" s="1"/>
  <c r="BA39" i="2" s="1"/>
  <c r="BA41" i="2" s="1"/>
  <c r="AB46" i="5" a="1"/>
  <c r="AB46" i="5" s="1"/>
  <c r="AB47" i="5" a="1"/>
  <c r="AB47" i="5" s="1"/>
  <c r="AY130" i="2"/>
  <c r="AY188" i="2" s="1"/>
  <c r="AZ137" i="2"/>
  <c r="AB41" i="5" a="1"/>
  <c r="AB41" i="5" s="1"/>
  <c r="BA32" i="2" s="1"/>
  <c r="BA34" i="2" s="1"/>
  <c r="AA41" i="5"/>
  <c r="AZ144" i="2"/>
  <c r="AP11" i="18"/>
  <c r="AQ196" i="2"/>
  <c r="AQ10" i="18"/>
  <c r="AR10" i="9"/>
  <c r="AR10" i="18"/>
  <c r="AR11" i="18" s="1"/>
  <c r="AR16" i="2"/>
  <c r="AR14" i="2"/>
  <c r="AR85" i="2"/>
  <c r="AR196" i="2"/>
  <c r="AT11" i="2"/>
  <c r="AT13" i="2" s="1"/>
  <c r="AU126" i="2"/>
  <c r="AU113" i="2" s="1"/>
  <c r="AT113" i="2"/>
  <c r="AU180" i="2"/>
  <c r="AT178" i="2"/>
  <c r="AY190" i="2"/>
  <c r="AZ190" i="2" s="1"/>
  <c r="AZ39" i="2"/>
  <c r="AZ41" i="2" s="1"/>
  <c r="AY189" i="2"/>
  <c r="AZ189" i="2" s="1"/>
  <c r="AX188" i="2"/>
  <c r="AV45" i="2"/>
  <c r="AV42" i="2" s="1"/>
  <c r="AW129" i="2"/>
  <c r="AW126" i="2" s="1"/>
  <c r="AX128" i="2"/>
  <c r="AV126" i="2"/>
  <c r="AV140" i="2"/>
  <c r="AW143" i="2"/>
  <c r="AW140" i="2" s="1"/>
  <c r="AX142" i="2"/>
  <c r="AX135" i="2"/>
  <c r="AW136" i="2"/>
  <c r="AW133" i="2" s="1"/>
  <c r="AV133" i="2"/>
  <c r="AQ16" i="2"/>
  <c r="AQ85" i="2"/>
  <c r="AX37" i="2"/>
  <c r="AW38" i="2"/>
  <c r="AW35" i="2" s="1"/>
  <c r="AQ14" i="2"/>
  <c r="AQ10" i="9"/>
  <c r="AQ17" i="2"/>
  <c r="AW45" i="2"/>
  <c r="AW42" i="2" s="1"/>
  <c r="AX44" i="2"/>
  <c r="AV35" i="2"/>
  <c r="AS11" i="2"/>
  <c r="AS13" i="2" s="1"/>
  <c r="AS10" i="18" s="1"/>
  <c r="AS11" i="18" s="1"/>
  <c r="AU54" i="2"/>
  <c r="AU11" i="2" s="1"/>
  <c r="AW31" i="2"/>
  <c r="AW28" i="2" s="1"/>
  <c r="AX30" i="2"/>
  <c r="AZ32" i="2"/>
  <c r="AZ34" i="2" s="1"/>
  <c r="AZ130" i="2" l="1"/>
  <c r="AQ11" i="18"/>
  <c r="AT14" i="2"/>
  <c r="AT10" i="18"/>
  <c r="AT10" i="9"/>
  <c r="AT17" i="2"/>
  <c r="AT16" i="2"/>
  <c r="AT85" i="2"/>
  <c r="AT196" i="2"/>
  <c r="AS85" i="2"/>
  <c r="AS196" i="2"/>
  <c r="AV178" i="2"/>
  <c r="AV113" i="2"/>
  <c r="AW113" i="2"/>
  <c r="AZ188" i="2"/>
  <c r="AW180" i="2"/>
  <c r="AV180" i="2"/>
  <c r="AW178" i="2"/>
  <c r="AT167" i="2"/>
  <c r="AU178" i="2"/>
  <c r="AV179" i="2"/>
  <c r="AW179" i="2"/>
  <c r="AY135" i="2"/>
  <c r="AX136" i="2"/>
  <c r="AY142" i="2"/>
  <c r="AX143" i="2"/>
  <c r="AX140" i="2" s="1"/>
  <c r="AY128" i="2"/>
  <c r="AX129" i="2"/>
  <c r="AX31" i="2"/>
  <c r="AY30" i="2"/>
  <c r="AU13" i="2"/>
  <c r="AS16" i="2"/>
  <c r="AS17" i="2"/>
  <c r="AS10" i="9"/>
  <c r="AS14" i="2"/>
  <c r="AV54" i="2"/>
  <c r="AX45" i="2"/>
  <c r="AX42" i="2" s="1"/>
  <c r="AY44" i="2"/>
  <c r="AW54" i="2"/>
  <c r="AY37" i="2"/>
  <c r="AX38" i="2"/>
  <c r="AT11" i="18" l="1"/>
  <c r="AU196" i="2"/>
  <c r="AU10" i="18"/>
  <c r="AU11" i="18" s="1"/>
  <c r="AW11" i="2"/>
  <c r="AW13" i="2" s="1"/>
  <c r="AW167" i="2"/>
  <c r="AV167" i="2"/>
  <c r="AU167" i="2"/>
  <c r="AX180" i="2"/>
  <c r="AY143" i="2"/>
  <c r="AZ142" i="2"/>
  <c r="AX133" i="2"/>
  <c r="AX126" i="2"/>
  <c r="AY129" i="2"/>
  <c r="AY126" i="2" s="1"/>
  <c r="AZ128" i="2"/>
  <c r="AY136" i="2"/>
  <c r="AY133" i="2" s="1"/>
  <c r="AZ135" i="2"/>
  <c r="AU16" i="2"/>
  <c r="AU85" i="2"/>
  <c r="AV11" i="2"/>
  <c r="AY38" i="2"/>
  <c r="AY35" i="2" s="1"/>
  <c r="AZ37" i="2"/>
  <c r="BA37" i="2" s="1"/>
  <c r="BA38" i="2" s="1"/>
  <c r="BC40" i="2" s="1"/>
  <c r="AY45" i="2"/>
  <c r="AY42" i="2" s="1"/>
  <c r="AZ44" i="2"/>
  <c r="BA44" i="2" s="1"/>
  <c r="BA45" i="2" s="1"/>
  <c r="BC47" i="2" s="1"/>
  <c r="AX35" i="2"/>
  <c r="AY31" i="2"/>
  <c r="AY28" i="2" s="1"/>
  <c r="AZ30" i="2"/>
  <c r="BA30" i="2" s="1"/>
  <c r="BA31" i="2" s="1"/>
  <c r="BC33" i="2" s="1"/>
  <c r="AU17" i="2"/>
  <c r="AU10" i="9"/>
  <c r="AU14" i="2"/>
  <c r="AX28" i="2"/>
  <c r="BA33" i="2" l="1"/>
  <c r="BA47" i="2"/>
  <c r="BA40" i="2"/>
  <c r="BA35" i="2"/>
  <c r="BA42" i="2"/>
  <c r="BA28" i="2"/>
  <c r="AW14" i="2"/>
  <c r="AW10" i="18"/>
  <c r="AW11" i="18" s="1"/>
  <c r="AW10" i="9"/>
  <c r="AW17" i="2"/>
  <c r="AX113" i="2"/>
  <c r="AW16" i="2"/>
  <c r="AW85" i="2"/>
  <c r="AW196" i="2"/>
  <c r="AX179" i="2"/>
  <c r="AY178" i="2"/>
  <c r="AZ42" i="2"/>
  <c r="AX178" i="2"/>
  <c r="AY179" i="2"/>
  <c r="AZ126" i="2"/>
  <c r="AZ129" i="2"/>
  <c r="AZ136" i="2"/>
  <c r="AZ133" i="2"/>
  <c r="AY140" i="2"/>
  <c r="AZ140" i="2" s="1"/>
  <c r="AZ143" i="2"/>
  <c r="AZ45" i="2"/>
  <c r="AZ47" i="2" s="1"/>
  <c r="AZ38" i="2"/>
  <c r="AZ40" i="2" s="1"/>
  <c r="AZ31" i="2"/>
  <c r="AZ33" i="2" s="1"/>
  <c r="AY54" i="2"/>
  <c r="AZ35" i="2"/>
  <c r="AV13" i="2"/>
  <c r="AX54" i="2"/>
  <c r="AZ28" i="2"/>
  <c r="BF591" i="9"/>
  <c r="BF527" i="9"/>
  <c r="BA54" i="2" l="1"/>
  <c r="BA11" i="2" s="1"/>
  <c r="BA13" i="2" s="1"/>
  <c r="AV196" i="2"/>
  <c r="AV10" i="18"/>
  <c r="AY11" i="2"/>
  <c r="AY13" i="2" s="1"/>
  <c r="AZ113" i="2"/>
  <c r="AY113" i="2"/>
  <c r="AX167" i="2"/>
  <c r="AZ178" i="2"/>
  <c r="AZ179" i="2"/>
  <c r="AY180" i="2"/>
  <c r="AZ180" i="2" s="1"/>
  <c r="AV16" i="2"/>
  <c r="AV85" i="2"/>
  <c r="AX11" i="2"/>
  <c r="AX13" i="2" s="1"/>
  <c r="AX10" i="18" s="1"/>
  <c r="AZ54" i="2"/>
  <c r="AZ11" i="2" s="1"/>
  <c r="AZ13" i="2" s="1"/>
  <c r="AV10" i="9"/>
  <c r="AV14" i="2"/>
  <c r="AV17" i="2"/>
  <c r="BF599" i="9"/>
  <c r="BF597" i="9"/>
  <c r="BF595" i="9"/>
  <c r="AY196" i="2" l="1"/>
  <c r="AY10" i="18"/>
  <c r="AY11" i="18" s="1"/>
  <c r="AV11" i="18"/>
  <c r="AZ196" i="2"/>
  <c r="AZ10" i="18"/>
  <c r="AX11" i="18"/>
  <c r="AY10" i="9"/>
  <c r="AY85" i="2"/>
  <c r="AY14" i="2"/>
  <c r="AY17" i="2"/>
  <c r="AX85" i="2"/>
  <c r="AX196" i="2"/>
  <c r="AY16" i="2"/>
  <c r="AZ85" i="2"/>
  <c r="AZ10" i="9"/>
  <c r="AY167" i="2"/>
  <c r="AZ16" i="2"/>
  <c r="AZ14" i="2"/>
  <c r="AZ17" i="2"/>
  <c r="AX16" i="2"/>
  <c r="AX17" i="2"/>
  <c r="AX10" i="9"/>
  <c r="AX14" i="2"/>
  <c r="BD10" i="18" l="1"/>
  <c r="AZ11" i="18"/>
  <c r="AZ167" i="2"/>
  <c r="BD10" i="9"/>
  <c r="BD524" i="9"/>
  <c r="BD527" i="9" l="1"/>
  <c r="BD588" i="9"/>
  <c r="BD591" i="9" l="1"/>
  <c r="BE527" i="9"/>
  <c r="BE524" i="9"/>
  <c r="BE588" i="9" l="1"/>
  <c r="BD599" i="9"/>
  <c r="BD597" i="9"/>
  <c r="BD595" i="9"/>
  <c r="BE591" i="9" l="1"/>
  <c r="BE599" i="9" l="1"/>
  <c r="BE597" i="9"/>
  <c r="BE595" i="9"/>
  <c r="AA46" i="2" l="1"/>
  <c r="BF46" i="2" s="1"/>
  <c r="AA45" i="2"/>
  <c r="AA44" i="2"/>
  <c r="AA43" i="2"/>
  <c r="AA42" i="2"/>
  <c r="V46" i="2"/>
  <c r="V45" i="2"/>
  <c r="V44" i="2"/>
  <c r="V43" i="2"/>
  <c r="V42" i="2"/>
  <c r="Q46" i="2"/>
  <c r="Q45" i="2"/>
  <c r="Q44" i="2"/>
  <c r="Q43" i="2"/>
  <c r="Q42" i="2"/>
  <c r="L46" i="2"/>
  <c r="L45" i="2"/>
  <c r="L44" i="2"/>
  <c r="L43" i="2"/>
  <c r="L42" i="2"/>
  <c r="L39" i="2"/>
  <c r="L38" i="2"/>
  <c r="L37" i="2"/>
  <c r="L36" i="2"/>
  <c r="L35" i="2"/>
  <c r="Q39" i="2"/>
  <c r="Q38" i="2"/>
  <c r="Q37" i="2"/>
  <c r="Q36" i="2"/>
  <c r="Q35" i="2"/>
  <c r="V39" i="2"/>
  <c r="V41" i="2" s="1"/>
  <c r="V38" i="2"/>
  <c r="V40" i="2" s="1"/>
  <c r="V37" i="2"/>
  <c r="V36" i="2"/>
  <c r="V35" i="2"/>
  <c r="AA39" i="2"/>
  <c r="AA38" i="2"/>
  <c r="AA37" i="2"/>
  <c r="AA36" i="2"/>
  <c r="AA35" i="2"/>
  <c r="D91" i="10" s="1"/>
  <c r="AA32" i="2"/>
  <c r="AA31" i="2"/>
  <c r="AA30" i="2"/>
  <c r="AA29" i="2"/>
  <c r="AA28" i="2"/>
  <c r="V32" i="2"/>
  <c r="V34" i="2" s="1"/>
  <c r="V31" i="2"/>
  <c r="V33" i="2" s="1"/>
  <c r="V30" i="2"/>
  <c r="V29" i="2"/>
  <c r="V28" i="2"/>
  <c r="Q32" i="2"/>
  <c r="Q31" i="2"/>
  <c r="Q30" i="2"/>
  <c r="Q29" i="2"/>
  <c r="Q28" i="2"/>
  <c r="L32" i="2"/>
  <c r="L31" i="2"/>
  <c r="L30" i="2"/>
  <c r="L29" i="2"/>
  <c r="L28" i="2"/>
  <c r="AA25" i="2"/>
  <c r="AA24" i="2"/>
  <c r="AF26" i="2" s="1"/>
  <c r="AA23" i="2"/>
  <c r="AA22" i="2"/>
  <c r="AA21" i="2"/>
  <c r="BF21" i="2" s="1"/>
  <c r="V25" i="2"/>
  <c r="V24" i="2"/>
  <c r="V23" i="2"/>
  <c r="V22" i="2"/>
  <c r="V21" i="2"/>
  <c r="Q25" i="2"/>
  <c r="Q24" i="2"/>
  <c r="Q23" i="2"/>
  <c r="Q22" i="2"/>
  <c r="Q21" i="2"/>
  <c r="L24" i="2"/>
  <c r="L25" i="2"/>
  <c r="L23" i="2"/>
  <c r="L22" i="2"/>
  <c r="L21" i="2"/>
  <c r="Q47" i="2" l="1"/>
  <c r="BC45" i="2"/>
  <c r="Q48" i="2"/>
  <c r="Q26" i="2"/>
  <c r="Q27" i="2"/>
  <c r="V47" i="2"/>
  <c r="V48" i="2"/>
  <c r="AA48" i="2"/>
  <c r="AF48" i="2"/>
  <c r="AA27" i="2"/>
  <c r="AF27" i="2"/>
  <c r="AA40" i="2"/>
  <c r="AF40" i="2"/>
  <c r="AA41" i="2"/>
  <c r="AF41" i="2"/>
  <c r="Q34" i="2"/>
  <c r="Q40" i="2"/>
  <c r="V27" i="2"/>
  <c r="Q41" i="2"/>
  <c r="AA47" i="2"/>
  <c r="AF47" i="2"/>
  <c r="AA34" i="2"/>
  <c r="AF34" i="2"/>
  <c r="V26" i="2"/>
  <c r="AA33" i="2"/>
  <c r="AF33" i="2"/>
  <c r="Q33" i="2"/>
  <c r="AA26" i="2"/>
  <c r="BD35" i="2"/>
  <c r="BD36" i="2"/>
  <c r="BD37" i="2"/>
  <c r="BD38" i="2"/>
  <c r="BD39" i="2"/>
  <c r="BC35" i="2"/>
  <c r="BC24" i="2"/>
  <c r="BC25" i="2"/>
  <c r="BD21" i="2"/>
  <c r="BD22" i="2"/>
  <c r="BD23" i="2"/>
  <c r="BD30" i="2"/>
  <c r="BD31" i="2"/>
  <c r="BD32" i="2"/>
  <c r="BC46" i="2"/>
  <c r="BD42" i="2"/>
  <c r="BD43" i="2"/>
  <c r="BD44" i="2"/>
  <c r="BD45" i="2"/>
  <c r="BD46" i="2"/>
  <c r="BD25" i="2"/>
  <c r="BC30" i="2"/>
  <c r="BE32" i="2"/>
  <c r="BF32" i="2"/>
  <c r="BC36" i="2"/>
  <c r="BE42" i="2"/>
  <c r="BF42" i="2"/>
  <c r="BE28" i="2"/>
  <c r="BF28" i="2"/>
  <c r="BD24" i="2"/>
  <c r="BC29" i="2"/>
  <c r="BC37" i="2"/>
  <c r="BE43" i="2"/>
  <c r="BF43" i="2"/>
  <c r="BE30" i="2"/>
  <c r="BF30" i="2"/>
  <c r="BE31" i="2"/>
  <c r="BF31" i="2"/>
  <c r="BE21" i="2"/>
  <c r="BC31" i="2"/>
  <c r="BF23" i="2"/>
  <c r="BE23" i="2"/>
  <c r="BC38" i="2"/>
  <c r="BC42" i="2"/>
  <c r="BE44" i="2"/>
  <c r="BF44" i="2"/>
  <c r="BE39" i="2"/>
  <c r="BF39" i="2"/>
  <c r="BF22" i="2"/>
  <c r="BE22" i="2"/>
  <c r="BE35" i="2"/>
  <c r="BF35" i="2"/>
  <c r="BC21" i="2"/>
  <c r="BE36" i="2"/>
  <c r="BF36" i="2"/>
  <c r="BF24" i="2"/>
  <c r="BE24" i="2"/>
  <c r="BD28" i="2"/>
  <c r="BE37" i="2"/>
  <c r="BF37" i="2"/>
  <c r="BC39" i="2"/>
  <c r="BC43" i="2"/>
  <c r="BE45" i="2"/>
  <c r="BF45" i="2"/>
  <c r="BE29" i="2"/>
  <c r="BF29" i="2"/>
  <c r="BC28" i="2"/>
  <c r="BC32" i="2"/>
  <c r="BC22" i="2"/>
  <c r="BC23" i="2"/>
  <c r="BF25" i="2"/>
  <c r="BE25" i="2"/>
  <c r="BD29" i="2"/>
  <c r="BE38" i="2"/>
  <c r="BF38" i="2"/>
  <c r="BC44" i="2"/>
  <c r="BE46" i="2"/>
  <c r="K12" i="2"/>
  <c r="J12" i="2"/>
  <c r="I12" i="2"/>
  <c r="H12" i="2"/>
  <c r="Z54" i="2"/>
  <c r="Z11" i="2" s="1"/>
  <c r="Y54" i="2"/>
  <c r="Y11" i="2" s="1"/>
  <c r="X54" i="2"/>
  <c r="X11" i="2" s="1"/>
  <c r="W54" i="2"/>
  <c r="W11" i="2" s="1"/>
  <c r="U54" i="2"/>
  <c r="U11" i="2" s="1"/>
  <c r="T54" i="2"/>
  <c r="T11" i="2" s="1"/>
  <c r="S54" i="2"/>
  <c r="S11" i="2" s="1"/>
  <c r="R54" i="2"/>
  <c r="P54" i="2"/>
  <c r="O54" i="2"/>
  <c r="O11" i="2" s="1"/>
  <c r="N54" i="2"/>
  <c r="N11" i="2" s="1"/>
  <c r="M54" i="2"/>
  <c r="M11" i="2" s="1"/>
  <c r="K54" i="2"/>
  <c r="K11" i="2" s="1"/>
  <c r="J54" i="2"/>
  <c r="J11" i="2" s="1"/>
  <c r="I54" i="2"/>
  <c r="I11" i="2" s="1"/>
  <c r="H54" i="2"/>
  <c r="Z12" i="2"/>
  <c r="Y12" i="2"/>
  <c r="X12" i="2"/>
  <c r="W12" i="2"/>
  <c r="U12" i="2"/>
  <c r="T12" i="2"/>
  <c r="S12" i="2"/>
  <c r="R12" i="2"/>
  <c r="P12" i="2"/>
  <c r="O12" i="2"/>
  <c r="N12" i="2"/>
  <c r="M12" i="2"/>
  <c r="M13" i="2" l="1"/>
  <c r="M10" i="18" s="1"/>
  <c r="N13" i="2"/>
  <c r="N10" i="18" s="1"/>
  <c r="Q54" i="2"/>
  <c r="W13" i="2"/>
  <c r="W10" i="18" s="1"/>
  <c r="J13" i="2"/>
  <c r="J10" i="18" s="1"/>
  <c r="J14" i="18" s="1"/>
  <c r="J22" i="18" s="1"/>
  <c r="V54" i="2"/>
  <c r="V11" i="2" s="1"/>
  <c r="U13" i="2"/>
  <c r="U10" i="18" s="1"/>
  <c r="L54" i="2"/>
  <c r="L11" i="2" s="1"/>
  <c r="Y13" i="2"/>
  <c r="Y10" i="18" s="1"/>
  <c r="AA12" i="2"/>
  <c r="Q12" i="2"/>
  <c r="H11" i="2"/>
  <c r="P11" i="2"/>
  <c r="P13" i="2" s="1"/>
  <c r="P10" i="18" s="1"/>
  <c r="R11" i="2"/>
  <c r="R13" i="2" s="1"/>
  <c r="R10" i="18" s="1"/>
  <c r="AA54" i="2"/>
  <c r="K13" i="2"/>
  <c r="K10" i="18" s="1"/>
  <c r="K14" i="18" s="1"/>
  <c r="K22" i="18" s="1"/>
  <c r="X13" i="2"/>
  <c r="I13" i="2"/>
  <c r="I10" i="18" s="1"/>
  <c r="I14" i="18" s="1"/>
  <c r="I22" i="18" s="1"/>
  <c r="Z13" i="2"/>
  <c r="O13" i="2"/>
  <c r="O10" i="18" s="1"/>
  <c r="V12" i="2"/>
  <c r="S13" i="2"/>
  <c r="T13" i="2"/>
  <c r="T196" i="2" l="1"/>
  <c r="T10" i="18"/>
  <c r="S196" i="2"/>
  <c r="S10" i="18"/>
  <c r="O14" i="18"/>
  <c r="O17" i="18"/>
  <c r="O20" i="18" s="1"/>
  <c r="U17" i="18"/>
  <c r="U20" i="18" s="1"/>
  <c r="U11" i="18"/>
  <c r="U14" i="18" s="1"/>
  <c r="Y17" i="18"/>
  <c r="Y20" i="18" s="1"/>
  <c r="Y11" i="18"/>
  <c r="Y14" i="18" s="1"/>
  <c r="Z196" i="2"/>
  <c r="Z10" i="18"/>
  <c r="J27" i="18"/>
  <c r="J31" i="18" s="1"/>
  <c r="J80" i="18" s="1"/>
  <c r="J95" i="18" s="1"/>
  <c r="J115" i="18" s="1"/>
  <c r="J39" i="18"/>
  <c r="X196" i="2"/>
  <c r="X10" i="18"/>
  <c r="W17" i="18"/>
  <c r="W20" i="18" s="1"/>
  <c r="W11" i="18"/>
  <c r="W14" i="18" s="1"/>
  <c r="K27" i="18"/>
  <c r="K31" i="18" s="1"/>
  <c r="K80" i="18" s="1"/>
  <c r="K95" i="18" s="1"/>
  <c r="K115" i="18" s="1"/>
  <c r="K39" i="18"/>
  <c r="R11" i="18"/>
  <c r="R14" i="18" s="1"/>
  <c r="R17" i="18"/>
  <c r="R20" i="18" s="1"/>
  <c r="N14" i="18"/>
  <c r="N17" i="18"/>
  <c r="N20" i="18" s="1"/>
  <c r="I39" i="18"/>
  <c r="I27" i="18"/>
  <c r="I31" i="18" s="1"/>
  <c r="I80" i="18" s="1"/>
  <c r="I95" i="18" s="1"/>
  <c r="I115" i="18" s="1"/>
  <c r="P14" i="18"/>
  <c r="P17" i="18"/>
  <c r="P20" i="18" s="1"/>
  <c r="M14" i="18"/>
  <c r="M17" i="18"/>
  <c r="M20" i="18" s="1"/>
  <c r="M78" i="2"/>
  <c r="M196" i="2"/>
  <c r="W78" i="2"/>
  <c r="W196" i="2"/>
  <c r="P78" i="2"/>
  <c r="P196" i="2"/>
  <c r="O78" i="2"/>
  <c r="O196" i="2"/>
  <c r="K78" i="2"/>
  <c r="K196" i="2"/>
  <c r="Y78" i="2"/>
  <c r="Y196" i="2"/>
  <c r="U78" i="2"/>
  <c r="U196" i="2"/>
  <c r="I78" i="2"/>
  <c r="I196" i="2"/>
  <c r="J78" i="2"/>
  <c r="J196" i="2"/>
  <c r="R78" i="2"/>
  <c r="R196" i="2"/>
  <c r="N78" i="2"/>
  <c r="N196" i="2"/>
  <c r="Z69" i="2"/>
  <c r="Z78" i="2"/>
  <c r="T69" i="2"/>
  <c r="T78" i="2"/>
  <c r="S69" i="2"/>
  <c r="S78" i="2"/>
  <c r="X69" i="2"/>
  <c r="X78" i="2"/>
  <c r="Y85" i="2"/>
  <c r="Y87" i="2" s="1"/>
  <c r="Y69" i="2"/>
  <c r="J85" i="2"/>
  <c r="J108" i="2" s="1"/>
  <c r="J69" i="2"/>
  <c r="I85" i="2"/>
  <c r="I89" i="2" s="1"/>
  <c r="I69" i="2"/>
  <c r="W85" i="2"/>
  <c r="W88" i="2" s="1"/>
  <c r="W69" i="2"/>
  <c r="O85" i="2"/>
  <c r="O108" i="2" s="1"/>
  <c r="O69" i="2"/>
  <c r="U85" i="2"/>
  <c r="U89" i="2" s="1"/>
  <c r="U69" i="2"/>
  <c r="K85" i="2"/>
  <c r="K88" i="2" s="1"/>
  <c r="K69" i="2"/>
  <c r="R85" i="2"/>
  <c r="R88" i="2" s="1"/>
  <c r="R69" i="2"/>
  <c r="N85" i="2"/>
  <c r="N89" i="2" s="1"/>
  <c r="N69" i="2"/>
  <c r="P85" i="2"/>
  <c r="P88" i="2" s="1"/>
  <c r="P69" i="2"/>
  <c r="M85" i="2"/>
  <c r="M108" i="2" s="1"/>
  <c r="M69" i="2"/>
  <c r="S63" i="2"/>
  <c r="S64" i="2" s="1"/>
  <c r="S85" i="2"/>
  <c r="Z63" i="2"/>
  <c r="Z64" i="2" s="1"/>
  <c r="Z85" i="2"/>
  <c r="T63" i="2"/>
  <c r="T64" i="2" s="1"/>
  <c r="T85" i="2"/>
  <c r="X63" i="2"/>
  <c r="X64" i="2" s="1"/>
  <c r="X85" i="2"/>
  <c r="U10" i="9"/>
  <c r="U12" i="9" s="1"/>
  <c r="U19" i="9" s="1"/>
  <c r="U35" i="9" s="1"/>
  <c r="U63" i="2"/>
  <c r="U64" i="2" s="1"/>
  <c r="N10" i="9"/>
  <c r="N12" i="9" s="1"/>
  <c r="N19" i="9" s="1"/>
  <c r="N35" i="9" s="1"/>
  <c r="N63" i="2"/>
  <c r="N64" i="2" s="1"/>
  <c r="Y10" i="9"/>
  <c r="Y12" i="9" s="1"/>
  <c r="Y19" i="9" s="1"/>
  <c r="Y35" i="9" s="1"/>
  <c r="Y63" i="2"/>
  <c r="Y64" i="2" s="1"/>
  <c r="O10" i="9"/>
  <c r="O12" i="9" s="1"/>
  <c r="O19" i="9" s="1"/>
  <c r="O35" i="9" s="1"/>
  <c r="O63" i="2"/>
  <c r="O64" i="2" s="1"/>
  <c r="I10" i="9"/>
  <c r="I12" i="9" s="1"/>
  <c r="I19" i="9" s="1"/>
  <c r="I35" i="9" s="1"/>
  <c r="I63" i="2"/>
  <c r="I64" i="2" s="1"/>
  <c r="J10" i="9"/>
  <c r="J12" i="9" s="1"/>
  <c r="J19" i="9" s="1"/>
  <c r="J35" i="9" s="1"/>
  <c r="J63" i="2"/>
  <c r="J64" i="2" s="1"/>
  <c r="K10" i="9"/>
  <c r="K12" i="9" s="1"/>
  <c r="K19" i="9" s="1"/>
  <c r="K35" i="9" s="1"/>
  <c r="K63" i="2"/>
  <c r="K64" i="2" s="1"/>
  <c r="W10" i="9"/>
  <c r="W12" i="9" s="1"/>
  <c r="W19" i="9" s="1"/>
  <c r="W35" i="9" s="1"/>
  <c r="W63" i="2"/>
  <c r="W64" i="2" s="1"/>
  <c r="R10" i="9"/>
  <c r="R12" i="9" s="1"/>
  <c r="R19" i="9" s="1"/>
  <c r="R35" i="9" s="1"/>
  <c r="R63" i="2"/>
  <c r="R64" i="2" s="1"/>
  <c r="P10" i="9"/>
  <c r="P12" i="9" s="1"/>
  <c r="P19" i="9" s="1"/>
  <c r="P35" i="9" s="1"/>
  <c r="P63" i="2"/>
  <c r="P64" i="2" s="1"/>
  <c r="M10" i="9"/>
  <c r="M12" i="9" s="1"/>
  <c r="M19" i="9" s="1"/>
  <c r="M35" i="9" s="1"/>
  <c r="M63" i="2"/>
  <c r="M64" i="2" s="1"/>
  <c r="BD12" i="2"/>
  <c r="BE12" i="2"/>
  <c r="BF12" i="2"/>
  <c r="X10" i="9"/>
  <c r="X12" i="9" s="1"/>
  <c r="T10" i="9"/>
  <c r="T12" i="9" s="1"/>
  <c r="S10" i="9"/>
  <c r="S12" i="9" s="1"/>
  <c r="Z10" i="9"/>
  <c r="Z12" i="9" s="1"/>
  <c r="R14" i="2"/>
  <c r="P16" i="2"/>
  <c r="J16" i="2"/>
  <c r="N14" i="2"/>
  <c r="U16" i="2"/>
  <c r="W16" i="2"/>
  <c r="K16" i="2"/>
  <c r="O14" i="2"/>
  <c r="U17" i="2"/>
  <c r="N16" i="2"/>
  <c r="M16" i="2"/>
  <c r="N17" i="2"/>
  <c r="Y16" i="2"/>
  <c r="Q11" i="2"/>
  <c r="BC11" i="2" s="1"/>
  <c r="M17" i="2"/>
  <c r="W17" i="2"/>
  <c r="J17" i="2"/>
  <c r="Y17" i="2"/>
  <c r="Z14" i="2"/>
  <c r="AA11" i="2"/>
  <c r="BE11" i="2" s="1"/>
  <c r="I16" i="2"/>
  <c r="Z16" i="2"/>
  <c r="Z17" i="2"/>
  <c r="U14" i="2"/>
  <c r="R16" i="2"/>
  <c r="I17" i="2"/>
  <c r="T14" i="2"/>
  <c r="K17" i="2"/>
  <c r="R17" i="2"/>
  <c r="Y14" i="2"/>
  <c r="S14" i="2"/>
  <c r="S16" i="2"/>
  <c r="X14" i="2"/>
  <c r="T17" i="2"/>
  <c r="O17" i="2"/>
  <c r="W14" i="2"/>
  <c r="S17" i="2"/>
  <c r="X17" i="2"/>
  <c r="P17" i="2"/>
  <c r="P14" i="2"/>
  <c r="X16" i="2"/>
  <c r="O16" i="2"/>
  <c r="V13" i="2"/>
  <c r="T16" i="2"/>
  <c r="P108" i="2" l="1"/>
  <c r="N22" i="18"/>
  <c r="R22" i="18"/>
  <c r="R39" i="18" s="1"/>
  <c r="Y22" i="18"/>
  <c r="W22" i="18"/>
  <c r="W27" i="18" s="1"/>
  <c r="W31" i="18" s="1"/>
  <c r="W80" i="18" s="1"/>
  <c r="W95" i="18" s="1"/>
  <c r="W115" i="18" s="1"/>
  <c r="U22" i="18"/>
  <c r="U27" i="18" s="1"/>
  <c r="U31" i="18" s="1"/>
  <c r="U80" i="18" s="1"/>
  <c r="U95" i="18" s="1"/>
  <c r="U115" i="18" s="1"/>
  <c r="Z11" i="18"/>
  <c r="Z17" i="18"/>
  <c r="Z20" i="18" s="1"/>
  <c r="Z14" i="18"/>
  <c r="Y24" i="18"/>
  <c r="Y27" i="18"/>
  <c r="Y31" i="18" s="1"/>
  <c r="Y80" i="18" s="1"/>
  <c r="Y95" i="18" s="1"/>
  <c r="Y115" i="18" s="1"/>
  <c r="Y39" i="18"/>
  <c r="V196" i="2"/>
  <c r="V200" i="2" s="1"/>
  <c r="V10" i="18"/>
  <c r="M22" i="18"/>
  <c r="W24" i="18"/>
  <c r="O22" i="18"/>
  <c r="P22" i="18"/>
  <c r="X17" i="18"/>
  <c r="X20" i="18" s="1"/>
  <c r="X11" i="18"/>
  <c r="X14" i="18" s="1"/>
  <c r="S17" i="18"/>
  <c r="S20" i="18" s="1"/>
  <c r="S11" i="18"/>
  <c r="S14" i="18" s="1"/>
  <c r="T17" i="18"/>
  <c r="T20" i="18" s="1"/>
  <c r="T11" i="18"/>
  <c r="T14" i="18" s="1"/>
  <c r="N27" i="18"/>
  <c r="N31" i="18" s="1"/>
  <c r="N80" i="18" s="1"/>
  <c r="N95" i="18" s="1"/>
  <c r="N115" i="18" s="1"/>
  <c r="N39" i="18"/>
  <c r="K89" i="2"/>
  <c r="K87" i="2"/>
  <c r="Y89" i="2"/>
  <c r="W87" i="2"/>
  <c r="Y108" i="2"/>
  <c r="R108" i="2"/>
  <c r="Y88" i="2"/>
  <c r="R87" i="2"/>
  <c r="R89" i="2"/>
  <c r="J88" i="2"/>
  <c r="K108" i="2"/>
  <c r="J89" i="2"/>
  <c r="V69" i="2"/>
  <c r="V78" i="2"/>
  <c r="J87" i="2"/>
  <c r="O87" i="2"/>
  <c r="P87" i="2"/>
  <c r="P89" i="2"/>
  <c r="O88" i="2"/>
  <c r="O89" i="2"/>
  <c r="N88" i="2"/>
  <c r="W89" i="2"/>
  <c r="M87" i="2"/>
  <c r="W108" i="2"/>
  <c r="I87" i="2"/>
  <c r="M89" i="2"/>
  <c r="M88" i="2"/>
  <c r="I108" i="2"/>
  <c r="N87" i="2"/>
  <c r="U108" i="2"/>
  <c r="I88" i="2"/>
  <c r="N108" i="2"/>
  <c r="U87" i="2"/>
  <c r="U88" i="2"/>
  <c r="X89" i="2"/>
  <c r="X88" i="2"/>
  <c r="X87" i="2"/>
  <c r="X108" i="2"/>
  <c r="Z87" i="2"/>
  <c r="Z88" i="2"/>
  <c r="Z108" i="2"/>
  <c r="Z89" i="2"/>
  <c r="T88" i="2"/>
  <c r="T87" i="2"/>
  <c r="T89" i="2"/>
  <c r="T108" i="2"/>
  <c r="V63" i="2"/>
  <c r="V64" i="2" s="1"/>
  <c r="V85" i="2"/>
  <c r="S87" i="2"/>
  <c r="S89" i="2"/>
  <c r="S88" i="2"/>
  <c r="S108" i="2"/>
  <c r="I23" i="9"/>
  <c r="I27" i="9" s="1"/>
  <c r="I76" i="9" s="1"/>
  <c r="I91" i="9" s="1"/>
  <c r="I111" i="9" s="1"/>
  <c r="O23" i="9"/>
  <c r="O27" i="9" s="1"/>
  <c r="O76" i="9" s="1"/>
  <c r="O91" i="9" s="1"/>
  <c r="O111" i="9" s="1"/>
  <c r="M23" i="9"/>
  <c r="M27" i="9" s="1"/>
  <c r="M76" i="9" s="1"/>
  <c r="M91" i="9" s="1"/>
  <c r="M111" i="9" s="1"/>
  <c r="Y23" i="9"/>
  <c r="Y27" i="9" s="1"/>
  <c r="Y76" i="9" s="1"/>
  <c r="Y91" i="9" s="1"/>
  <c r="Y111" i="9" s="1"/>
  <c r="R23" i="9"/>
  <c r="R27" i="9" s="1"/>
  <c r="R76" i="9" s="1"/>
  <c r="R91" i="9" s="1"/>
  <c r="R111" i="9" s="1"/>
  <c r="J23" i="9"/>
  <c r="J27" i="9" s="1"/>
  <c r="J76" i="9" s="1"/>
  <c r="J91" i="9" s="1"/>
  <c r="J111" i="9" s="1"/>
  <c r="N23" i="9"/>
  <c r="N27" i="9" s="1"/>
  <c r="N76" i="9" s="1"/>
  <c r="N91" i="9" s="1"/>
  <c r="N111" i="9" s="1"/>
  <c r="P23" i="9"/>
  <c r="P27" i="9" s="1"/>
  <c r="P76" i="9" s="1"/>
  <c r="P91" i="9" s="1"/>
  <c r="P111" i="9" s="1"/>
  <c r="W23" i="9"/>
  <c r="W27" i="9" s="1"/>
  <c r="W76" i="9" s="1"/>
  <c r="W91" i="9" s="1"/>
  <c r="W111" i="9" s="1"/>
  <c r="K23" i="9"/>
  <c r="K27" i="9" s="1"/>
  <c r="K76" i="9" s="1"/>
  <c r="K91" i="9" s="1"/>
  <c r="K111" i="9" s="1"/>
  <c r="U23" i="9"/>
  <c r="U27" i="9" s="1"/>
  <c r="U76" i="9" s="1"/>
  <c r="U91" i="9" s="1"/>
  <c r="U111" i="9" s="1"/>
  <c r="BD11" i="2"/>
  <c r="X19" i="9"/>
  <c r="X35" i="9" s="1"/>
  <c r="Z19" i="9"/>
  <c r="Z35" i="9" s="1"/>
  <c r="T19" i="9"/>
  <c r="T35" i="9" s="1"/>
  <c r="S19" i="9"/>
  <c r="S35" i="9" s="1"/>
  <c r="V10" i="9"/>
  <c r="V12" i="9" s="1"/>
  <c r="AA13" i="2"/>
  <c r="AA10" i="18" s="1"/>
  <c r="V17" i="2"/>
  <c r="V16" i="2"/>
  <c r="W39" i="18" l="1"/>
  <c r="W23" i="18"/>
  <c r="R27" i="18"/>
  <c r="R31" i="18" s="1"/>
  <c r="R80" i="18" s="1"/>
  <c r="R95" i="18" s="1"/>
  <c r="R115" i="18" s="1"/>
  <c r="R24" i="18"/>
  <c r="U23" i="18"/>
  <c r="U39" i="18"/>
  <c r="U24" i="18"/>
  <c r="T22" i="18"/>
  <c r="T39" i="18" s="1"/>
  <c r="Z22" i="18"/>
  <c r="Z27" i="18" s="1"/>
  <c r="Z31" i="18" s="1"/>
  <c r="Z80" i="18" s="1"/>
  <c r="Z95" i="18" s="1"/>
  <c r="Z115" i="18" s="1"/>
  <c r="S22" i="18"/>
  <c r="S23" i="18" s="1"/>
  <c r="X22" i="18"/>
  <c r="X39" i="18" s="1"/>
  <c r="O27" i="18"/>
  <c r="O31" i="18" s="1"/>
  <c r="O80" i="18" s="1"/>
  <c r="O95" i="18" s="1"/>
  <c r="O115" i="18" s="1"/>
  <c r="O39" i="18"/>
  <c r="P39" i="18"/>
  <c r="P27" i="18"/>
  <c r="P31" i="18" s="1"/>
  <c r="P80" i="18" s="1"/>
  <c r="P95" i="18" s="1"/>
  <c r="P115" i="18" s="1"/>
  <c r="M27" i="18"/>
  <c r="M31" i="18" s="1"/>
  <c r="M80" i="18" s="1"/>
  <c r="M95" i="18" s="1"/>
  <c r="M115" i="18" s="1"/>
  <c r="M39" i="18"/>
  <c r="V17" i="18"/>
  <c r="V20" i="18" s="1"/>
  <c r="AA17" i="18"/>
  <c r="AA20" i="18" s="1"/>
  <c r="AA11" i="18"/>
  <c r="AA14" i="18" s="1"/>
  <c r="R23" i="18"/>
  <c r="AA78" i="2"/>
  <c r="AA196" i="2"/>
  <c r="AA200" i="2" s="1"/>
  <c r="AA85" i="2"/>
  <c r="AA87" i="2" s="1"/>
  <c r="AA69" i="2"/>
  <c r="V88" i="2"/>
  <c r="V87" i="2"/>
  <c r="V89" i="2"/>
  <c r="V108" i="2"/>
  <c r="X23" i="9"/>
  <c r="X27" i="9" s="1"/>
  <c r="X76" i="9" s="1"/>
  <c r="X91" i="9" s="1"/>
  <c r="X111" i="9" s="1"/>
  <c r="T23" i="9"/>
  <c r="T27" i="9" s="1"/>
  <c r="T76" i="9" s="1"/>
  <c r="T91" i="9" s="1"/>
  <c r="T111" i="9" s="1"/>
  <c r="S23" i="9"/>
  <c r="S27" i="9" s="1"/>
  <c r="S76" i="9" s="1"/>
  <c r="S91" i="9" s="1"/>
  <c r="S111" i="9" s="1"/>
  <c r="Z23" i="9"/>
  <c r="Z27" i="9" s="1"/>
  <c r="Z76" i="9" s="1"/>
  <c r="Z91" i="9" s="1"/>
  <c r="Z111" i="9" s="1"/>
  <c r="BE13" i="2"/>
  <c r="AA63" i="2"/>
  <c r="AA64" i="2" s="1"/>
  <c r="V19" i="9"/>
  <c r="V35" i="9" s="1"/>
  <c r="AA10" i="9"/>
  <c r="AA12" i="9" s="1"/>
  <c r="AA17" i="2"/>
  <c r="AA16" i="2"/>
  <c r="AA14" i="2"/>
  <c r="T27" i="18" l="1"/>
  <c r="T31" i="18" s="1"/>
  <c r="T80" i="18" s="1"/>
  <c r="T95" i="18" s="1"/>
  <c r="T115" i="18" s="1"/>
  <c r="X24" i="18"/>
  <c r="X27" i="18"/>
  <c r="X31" i="18" s="1"/>
  <c r="X80" i="18" s="1"/>
  <c r="X95" i="18" s="1"/>
  <c r="X115" i="18" s="1"/>
  <c r="S39" i="18"/>
  <c r="S27" i="18"/>
  <c r="S31" i="18" s="1"/>
  <c r="S80" i="18" s="1"/>
  <c r="S95" i="18" s="1"/>
  <c r="S115" i="18" s="1"/>
  <c r="S24" i="18"/>
  <c r="Z39" i="18"/>
  <c r="T24" i="18"/>
  <c r="Y23" i="18"/>
  <c r="X23" i="18"/>
  <c r="T23" i="18"/>
  <c r="AA22" i="18"/>
  <c r="AA24" i="18" s="1"/>
  <c r="Z24" i="18"/>
  <c r="Z23" i="18"/>
  <c r="AA108" i="2"/>
  <c r="AA88" i="2"/>
  <c r="AA89" i="2"/>
  <c r="V23" i="9"/>
  <c r="V27" i="9" s="1"/>
  <c r="AA19" i="9"/>
  <c r="AA35" i="9" s="1"/>
  <c r="AA39" i="18" l="1"/>
  <c r="AA27" i="18"/>
  <c r="AA31" i="18" s="1"/>
  <c r="AA33" i="18" s="1"/>
  <c r="AA23" i="9"/>
  <c r="AA27" i="9" s="1"/>
  <c r="V76" i="9"/>
  <c r="V91" i="9" s="1"/>
  <c r="V111" i="9" s="1"/>
  <c r="V30" i="9"/>
  <c r="V29" i="9"/>
  <c r="AA34" i="18" l="1"/>
  <c r="AA80" i="18"/>
  <c r="AA95" i="18" s="1"/>
  <c r="AA115" i="18" s="1"/>
  <c r="BA196" i="2"/>
  <c r="BA10" i="9"/>
  <c r="D99" i="10" s="1"/>
  <c r="BA17" i="2"/>
  <c r="BA16" i="2"/>
  <c r="BA85" i="2"/>
  <c r="AA76" i="9"/>
  <c r="AA91" i="9" s="1"/>
  <c r="AA111" i="9" s="1"/>
  <c r="AA29" i="9"/>
  <c r="AA30" i="9"/>
  <c r="J116" i="10" l="1"/>
  <c r="BE10" i="9"/>
  <c r="Q13" i="2"/>
  <c r="H13" i="2"/>
  <c r="H10" i="18" s="1"/>
  <c r="H14" i="18" s="1"/>
  <c r="H22" i="18" s="1"/>
  <c r="H27" i="18" l="1"/>
  <c r="H31" i="18" s="1"/>
  <c r="H80" i="18" s="1"/>
  <c r="H95" i="18" s="1"/>
  <c r="H115" i="18" s="1"/>
  <c r="H118" i="18" s="1"/>
  <c r="I117" i="18" s="1"/>
  <c r="I118" i="18" s="1"/>
  <c r="J117" i="18" s="1"/>
  <c r="J118" i="18" s="1"/>
  <c r="K117" i="18" s="1"/>
  <c r="K118" i="18" s="1"/>
  <c r="H39" i="18"/>
  <c r="Q196" i="2"/>
  <c r="Q200" i="2" s="1"/>
  <c r="Q10" i="18"/>
  <c r="H78" i="2"/>
  <c r="H196" i="2"/>
  <c r="Q69" i="2"/>
  <c r="Q78" i="2"/>
  <c r="H85" i="2"/>
  <c r="H88" i="2" s="1"/>
  <c r="H69" i="2"/>
  <c r="Q63" i="2"/>
  <c r="Q64" i="2" s="1"/>
  <c r="Q85" i="2"/>
  <c r="H10" i="9"/>
  <c r="H63" i="2"/>
  <c r="H64" i="2" s="1"/>
  <c r="BD13" i="2"/>
  <c r="Q10" i="9"/>
  <c r="M14" i="2"/>
  <c r="V14" i="2"/>
  <c r="Q17" i="2"/>
  <c r="H16" i="2"/>
  <c r="H17" i="2"/>
  <c r="Q16" i="2"/>
  <c r="BC10" i="18" l="1"/>
  <c r="Q17" i="18"/>
  <c r="Q20" i="18" s="1"/>
  <c r="V11" i="18"/>
  <c r="V14" i="18" s="1"/>
  <c r="V22" i="18" s="1"/>
  <c r="H87" i="2"/>
  <c r="H89" i="2"/>
  <c r="H108" i="2"/>
  <c r="Q89" i="2"/>
  <c r="Q88" i="2"/>
  <c r="Q87" i="2"/>
  <c r="Q108" i="2"/>
  <c r="BC10" i="9"/>
  <c r="Q12" i="9"/>
  <c r="Q19" i="9" s="1"/>
  <c r="Q35" i="9" s="1"/>
  <c r="V24" i="18" l="1"/>
  <c r="V27" i="18"/>
  <c r="V31" i="18" s="1"/>
  <c r="V39" i="18"/>
  <c r="AA23" i="18"/>
  <c r="Q23" i="9"/>
  <c r="Q27" i="9" s="1"/>
  <c r="BC27" i="9" s="1"/>
  <c r="BC12" i="9"/>
  <c r="V80" i="18" l="1"/>
  <c r="V95" i="18" s="1"/>
  <c r="V115" i="18" s="1"/>
  <c r="V34" i="18"/>
  <c r="V33" i="18"/>
  <c r="Q76" i="9"/>
  <c r="Q91" i="9" s="1"/>
  <c r="Q111" i="9" s="1"/>
  <c r="Q30" i="9"/>
  <c r="Q29" i="9"/>
  <c r="L12" i="2"/>
  <c r="L13" i="2" l="1"/>
  <c r="L10" i="18" s="1"/>
  <c r="BC12" i="2"/>
  <c r="L17" i="18" l="1"/>
  <c r="L20" i="18" s="1"/>
  <c r="L14" i="18"/>
  <c r="Q11" i="18"/>
  <c r="Q14" i="18" s="1"/>
  <c r="L78" i="2"/>
  <c r="L196" i="2"/>
  <c r="L200" i="2" s="1"/>
  <c r="Q14" i="2"/>
  <c r="L69" i="2"/>
  <c r="L16" i="2"/>
  <c r="L17" i="2"/>
  <c r="BC13" i="2"/>
  <c r="L85" i="2"/>
  <c r="L10" i="9"/>
  <c r="AB11" i="2"/>
  <c r="AC11" i="2"/>
  <c r="AC13" i="2" s="1"/>
  <c r="AD11" i="2"/>
  <c r="AD13" i="2" s="1"/>
  <c r="AE11" i="2"/>
  <c r="AE13" i="2" s="1"/>
  <c r="AE69" i="2" s="1"/>
  <c r="AF11" i="2"/>
  <c r="AG148" i="2" l="1"/>
  <c r="AG69" i="2"/>
  <c r="AG67" i="2" s="1"/>
  <c r="L22" i="18"/>
  <c r="L24" i="18" s="1"/>
  <c r="BC14" i="18"/>
  <c r="Q22" i="18"/>
  <c r="AE196" i="2"/>
  <c r="AE10" i="18"/>
  <c r="AD196" i="2"/>
  <c r="AD10" i="18"/>
  <c r="AC196" i="2"/>
  <c r="AC10" i="18"/>
  <c r="AE78" i="2"/>
  <c r="AD69" i="2"/>
  <c r="AD78" i="2"/>
  <c r="AC69" i="2"/>
  <c r="AC78" i="2"/>
  <c r="AE63" i="2"/>
  <c r="AE64" i="2" s="1"/>
  <c r="AE85" i="2"/>
  <c r="AD63" i="2"/>
  <c r="AD64" i="2" s="1"/>
  <c r="AD85" i="2"/>
  <c r="AC63" i="2"/>
  <c r="AC64" i="2" s="1"/>
  <c r="AC85" i="2"/>
  <c r="L87" i="2"/>
  <c r="L89" i="2"/>
  <c r="L88" i="2"/>
  <c r="L108" i="2"/>
  <c r="AD17" i="2"/>
  <c r="AI14" i="2"/>
  <c r="AE17" i="2"/>
  <c r="AJ14" i="2"/>
  <c r="AC17" i="2"/>
  <c r="AH14" i="2"/>
  <c r="AF13" i="2"/>
  <c r="BF11" i="2"/>
  <c r="AD14" i="2"/>
  <c r="AC10" i="9"/>
  <c r="AC12" i="9" s="1"/>
  <c r="AC19" i="9" s="1"/>
  <c r="AC35" i="9" s="1"/>
  <c r="AC14" i="2"/>
  <c r="AC16" i="2"/>
  <c r="AE16" i="2"/>
  <c r="AB13" i="2"/>
  <c r="AB10" i="18" s="1"/>
  <c r="AD16" i="2"/>
  <c r="AE10" i="9"/>
  <c r="AE12" i="9" s="1"/>
  <c r="AE19" i="9" s="1"/>
  <c r="AE35" i="9" s="1"/>
  <c r="AE14" i="2"/>
  <c r="AD10" i="9"/>
  <c r="AD12" i="9" s="1"/>
  <c r="AD19" i="9" s="1"/>
  <c r="AD35" i="9" s="1"/>
  <c r="L39" i="18" l="1"/>
  <c r="L27" i="18"/>
  <c r="L31" i="18" s="1"/>
  <c r="L34" i="18" s="1"/>
  <c r="AD17" i="18"/>
  <c r="AD20" i="18" s="1"/>
  <c r="AD11" i="18"/>
  <c r="AD14" i="18" s="1"/>
  <c r="AI11" i="18"/>
  <c r="AE11" i="18"/>
  <c r="AE14" i="18" s="1"/>
  <c r="AE17" i="18"/>
  <c r="AE20" i="18" s="1"/>
  <c r="AJ11" i="18"/>
  <c r="AF196" i="2"/>
  <c r="AF200" i="2" s="1"/>
  <c r="AG200" i="2" s="1"/>
  <c r="AG203" i="2" s="1"/>
  <c r="AF10" i="18"/>
  <c r="AB17" i="18"/>
  <c r="AB20" i="18" s="1"/>
  <c r="AB11" i="18"/>
  <c r="AB14" i="18" s="1"/>
  <c r="AG11" i="18"/>
  <c r="Q27" i="18"/>
  <c r="Q31" i="18" s="1"/>
  <c r="Q23" i="18"/>
  <c r="Q24" i="18"/>
  <c r="Q39" i="18"/>
  <c r="V23" i="18"/>
  <c r="AC17" i="18"/>
  <c r="AC20" i="18" s="1"/>
  <c r="AC11" i="18"/>
  <c r="AC14" i="18" s="1"/>
  <c r="AH11" i="18"/>
  <c r="AH69" i="2"/>
  <c r="AB78" i="2"/>
  <c r="AB196" i="2"/>
  <c r="AG78" i="2"/>
  <c r="AG152" i="2"/>
  <c r="AG151" i="2" s="1"/>
  <c r="AH148" i="2"/>
  <c r="AF69" i="2"/>
  <c r="AF78" i="2"/>
  <c r="AB85" i="2"/>
  <c r="AB89" i="2" s="1"/>
  <c r="AB69" i="2"/>
  <c r="AC89" i="2"/>
  <c r="AC88" i="2"/>
  <c r="AC87" i="2"/>
  <c r="AC108" i="2"/>
  <c r="AF63" i="2"/>
  <c r="AF64" i="2" s="1"/>
  <c r="AF85" i="2"/>
  <c r="AD87" i="2"/>
  <c r="AD88" i="2"/>
  <c r="AD108" i="2"/>
  <c r="AD89" i="2"/>
  <c r="AE87" i="2"/>
  <c r="AE88" i="2"/>
  <c r="AE108" i="2"/>
  <c r="AE89" i="2"/>
  <c r="AC23" i="9"/>
  <c r="AC27" i="9" s="1"/>
  <c r="AD23" i="9"/>
  <c r="AD27" i="9" s="1"/>
  <c r="AE23" i="9"/>
  <c r="AE27" i="9" s="1"/>
  <c r="AG14" i="2"/>
  <c r="AB63" i="2"/>
  <c r="AB64" i="2" s="1"/>
  <c r="BF13" i="2"/>
  <c r="AK14" i="2"/>
  <c r="AF16" i="2"/>
  <c r="AF10" i="9"/>
  <c r="E168" i="10" s="1"/>
  <c r="AF14" i="2"/>
  <c r="AF17" i="2"/>
  <c r="AB14" i="2"/>
  <c r="AB10" i="9"/>
  <c r="AB12" i="9" s="1"/>
  <c r="AB19" i="9" s="1"/>
  <c r="AB35" i="9" s="1"/>
  <c r="AB17" i="2"/>
  <c r="AB16" i="2"/>
  <c r="AD76" i="9" l="1"/>
  <c r="AD91" i="9" s="1"/>
  <c r="AD111" i="9" s="1"/>
  <c r="AD28" i="9"/>
  <c r="AE76" i="9"/>
  <c r="AE91" i="9" s="1"/>
  <c r="AE111" i="9" s="1"/>
  <c r="AE28" i="9"/>
  <c r="AC76" i="9"/>
  <c r="AC91" i="9" s="1"/>
  <c r="AC111" i="9" s="1"/>
  <c r="AC28" i="9"/>
  <c r="L80" i="18"/>
  <c r="L95" i="18" s="1"/>
  <c r="L115" i="18" s="1"/>
  <c r="L118" i="18" s="1"/>
  <c r="M117" i="18" s="1"/>
  <c r="Q117" i="18" s="1"/>
  <c r="L33" i="18"/>
  <c r="E174" i="10"/>
  <c r="E162" i="10"/>
  <c r="AD22" i="18"/>
  <c r="AD39" i="18" s="1"/>
  <c r="AC22" i="18"/>
  <c r="AC39" i="18" s="1"/>
  <c r="AB22" i="18"/>
  <c r="AB23" i="18" s="1"/>
  <c r="AF93" i="2"/>
  <c r="AG89" i="2" s="1"/>
  <c r="AG157" i="2" s="1"/>
  <c r="AG162" i="2" s="1"/>
  <c r="AE22" i="18"/>
  <c r="AE23" i="18" s="1"/>
  <c r="AF11" i="18"/>
  <c r="AF14" i="18" s="1"/>
  <c r="AF17" i="18"/>
  <c r="AF20" i="18" s="1"/>
  <c r="AF9" i="18"/>
  <c r="AK11" i="18"/>
  <c r="AH200" i="2"/>
  <c r="AH203" i="2" s="1"/>
  <c r="BC31" i="18"/>
  <c r="Q80" i="18"/>
  <c r="Q95" i="18" s="1"/>
  <c r="Q115" i="18" s="1"/>
  <c r="Q33" i="18"/>
  <c r="Q34" i="18"/>
  <c r="M118" i="18"/>
  <c r="N117" i="18" s="1"/>
  <c r="N118" i="18" s="1"/>
  <c r="O117" i="18" s="1"/>
  <c r="O118" i="18" s="1"/>
  <c r="P117" i="18" s="1"/>
  <c r="P118" i="18" s="1"/>
  <c r="AF12" i="9"/>
  <c r="AF19" i="9" s="1"/>
  <c r="AF9" i="9"/>
  <c r="AH147" i="2"/>
  <c r="AG147" i="2"/>
  <c r="AH78" i="2"/>
  <c r="AH152" i="2"/>
  <c r="AH151" i="2" s="1"/>
  <c r="AB87" i="2"/>
  <c r="AB88" i="2"/>
  <c r="AF92" i="2" s="1"/>
  <c r="AG88" i="2" s="1"/>
  <c r="AG156" i="2" s="1"/>
  <c r="AG161" i="2" s="1"/>
  <c r="AB108" i="2"/>
  <c r="AF87" i="2"/>
  <c r="AF88" i="2"/>
  <c r="AF89" i="2"/>
  <c r="AF108" i="2"/>
  <c r="AB23" i="9"/>
  <c r="AB27" i="9" s="1"/>
  <c r="AF91" i="2" l="1"/>
  <c r="AG87" i="2" s="1"/>
  <c r="AG95" i="2" s="1"/>
  <c r="AF35" i="9"/>
  <c r="E161" i="10"/>
  <c r="E173" i="10"/>
  <c r="E167" i="10"/>
  <c r="AB76" i="9"/>
  <c r="AB91" i="9" s="1"/>
  <c r="AB111" i="9" s="1"/>
  <c r="AB28" i="9"/>
  <c r="AB39" i="18"/>
  <c r="AC27" i="18"/>
  <c r="AC31" i="18" s="1"/>
  <c r="AC80" i="18" s="1"/>
  <c r="AC95" i="18" s="1"/>
  <c r="AC115" i="18" s="1"/>
  <c r="AC23" i="18"/>
  <c r="AB27" i="18"/>
  <c r="AB31" i="18" s="1"/>
  <c r="AB80" i="18" s="1"/>
  <c r="AB95" i="18" s="1"/>
  <c r="AB115" i="18" s="1"/>
  <c r="AD27" i="18"/>
  <c r="AD31" i="18" s="1"/>
  <c r="AD80" i="18" s="1"/>
  <c r="AD95" i="18" s="1"/>
  <c r="AD115" i="18" s="1"/>
  <c r="E160" i="10"/>
  <c r="AH89" i="2"/>
  <c r="H81" i="5"/>
  <c r="AH88" i="2"/>
  <c r="H80" i="5"/>
  <c r="AE27" i="18"/>
  <c r="AE31" i="18" s="1"/>
  <c r="AE80" i="18" s="1"/>
  <c r="AE95" i="18" s="1"/>
  <c r="AE115" i="18" s="1"/>
  <c r="AD23" i="18"/>
  <c r="AE39" i="18"/>
  <c r="AF23" i="9"/>
  <c r="AF27" i="9" s="1"/>
  <c r="AI200" i="2"/>
  <c r="AJ200" i="2" s="1"/>
  <c r="AF22" i="18"/>
  <c r="AF24" i="18" s="1"/>
  <c r="Q118" i="18"/>
  <c r="R117" i="18" s="1"/>
  <c r="AG97" i="2"/>
  <c r="AG173" i="2" s="1"/>
  <c r="AI69" i="2"/>
  <c r="AI148" i="2"/>
  <c r="AG114" i="2"/>
  <c r="AG115" i="2" s="1"/>
  <c r="AH114" i="2"/>
  <c r="AH115" i="2" s="1"/>
  <c r="AG96" i="2"/>
  <c r="AG172" i="2" s="1"/>
  <c r="AI78" i="2"/>
  <c r="AI152" i="2"/>
  <c r="AI151" i="2" s="1"/>
  <c r="H79" i="5" l="1"/>
  <c r="AH87" i="2"/>
  <c r="AH155" i="2" s="1"/>
  <c r="AH160" i="2" s="1"/>
  <c r="AG155" i="2"/>
  <c r="AG160" i="2" s="1"/>
  <c r="E166" i="10"/>
  <c r="E169" i="10" s="1"/>
  <c r="F13" i="22" s="1"/>
  <c r="F20" i="22" s="1"/>
  <c r="E172" i="10"/>
  <c r="E175" i="10" s="1"/>
  <c r="H13" i="22" s="1"/>
  <c r="AF30" i="9"/>
  <c r="AF28" i="9"/>
  <c r="AG174" i="2"/>
  <c r="AH96" i="2"/>
  <c r="AH15" i="9" s="1"/>
  <c r="AH156" i="2"/>
  <c r="AH161" i="2" s="1"/>
  <c r="AH97" i="2"/>
  <c r="AH19" i="18" s="1"/>
  <c r="AH157" i="2"/>
  <c r="AH162" i="2" s="1"/>
  <c r="AI87" i="2"/>
  <c r="AI155" i="2" s="1"/>
  <c r="AI160" i="2" s="1"/>
  <c r="I79" i="5"/>
  <c r="AI88" i="2"/>
  <c r="I80" i="5"/>
  <c r="AI89" i="2"/>
  <c r="I81" i="5"/>
  <c r="AF23" i="18"/>
  <c r="AF27" i="18"/>
  <c r="AF31" i="18" s="1"/>
  <c r="AF34" i="18" s="1"/>
  <c r="AF39" i="18"/>
  <c r="AI203" i="2"/>
  <c r="V117" i="18"/>
  <c r="V118" i="18" s="1"/>
  <c r="W117" i="18" s="1"/>
  <c r="R118" i="18"/>
  <c r="S117" i="18" s="1"/>
  <c r="S118" i="18" s="1"/>
  <c r="T117" i="18" s="1"/>
  <c r="T118" i="18" s="1"/>
  <c r="U117" i="18" s="1"/>
  <c r="U118" i="18" s="1"/>
  <c r="AG15" i="9"/>
  <c r="AG18" i="18"/>
  <c r="AG16" i="9"/>
  <c r="AG19" i="18"/>
  <c r="AJ203" i="2"/>
  <c r="AK200" i="2"/>
  <c r="AI147" i="2"/>
  <c r="AI114" i="2" s="1"/>
  <c r="AI115" i="2" s="1"/>
  <c r="AJ148" i="2"/>
  <c r="AJ69" i="2"/>
  <c r="AJ78" i="2"/>
  <c r="AJ152" i="2"/>
  <c r="AJ151" i="2" s="1"/>
  <c r="AF29" i="9"/>
  <c r="AF76" i="9"/>
  <c r="AF91" i="9" s="1"/>
  <c r="AF111" i="9" s="1"/>
  <c r="D44" i="10"/>
  <c r="H12" i="9"/>
  <c r="H19" i="9" s="1"/>
  <c r="H35" i="9" s="1"/>
  <c r="D49" i="10" l="1"/>
  <c r="E26" i="16" s="1"/>
  <c r="AH16" i="9"/>
  <c r="AH173" i="2"/>
  <c r="AH18" i="18"/>
  <c r="AH172" i="2"/>
  <c r="AI97" i="2"/>
  <c r="AI157" i="2"/>
  <c r="AI162" i="2" s="1"/>
  <c r="AI96" i="2"/>
  <c r="AI156" i="2"/>
  <c r="AI161" i="2" s="1"/>
  <c r="AF80" i="18"/>
  <c r="AF95" i="18" s="1"/>
  <c r="AF115" i="18" s="1"/>
  <c r="AF33" i="18"/>
  <c r="AJ88" i="2"/>
  <c r="AJ156" i="2" s="1"/>
  <c r="AJ161" i="2" s="1"/>
  <c r="J80" i="5"/>
  <c r="AJ87" i="2"/>
  <c r="AJ155" i="2" s="1"/>
  <c r="J79" i="5"/>
  <c r="AJ89" i="2"/>
  <c r="AJ157" i="2" s="1"/>
  <c r="J81" i="5"/>
  <c r="AA117" i="18"/>
  <c r="AA118" i="18" s="1"/>
  <c r="AB117" i="18" s="1"/>
  <c r="W118" i="18"/>
  <c r="X117" i="18" s="1"/>
  <c r="X118" i="18" s="1"/>
  <c r="Y117" i="18" s="1"/>
  <c r="Y118" i="18" s="1"/>
  <c r="Z117" i="18" s="1"/>
  <c r="Z118" i="18" s="1"/>
  <c r="AK203" i="2"/>
  <c r="AL200" i="2"/>
  <c r="AL148" i="2"/>
  <c r="AL69" i="2"/>
  <c r="AJ147" i="2"/>
  <c r="AK147" i="2" s="1"/>
  <c r="AK151" i="2"/>
  <c r="AL78" i="2"/>
  <c r="AL152" i="2"/>
  <c r="AL151" i="2" s="1"/>
  <c r="H23" i="9"/>
  <c r="H27" i="9" s="1"/>
  <c r="H76" i="9" s="1"/>
  <c r="H91" i="9" s="1"/>
  <c r="H111" i="9" s="1"/>
  <c r="H114" i="9" s="1"/>
  <c r="I113" i="9" s="1"/>
  <c r="I114" i="9" s="1"/>
  <c r="J113" i="9" s="1"/>
  <c r="J114" i="9" s="1"/>
  <c r="K113" i="9" s="1"/>
  <c r="K114" i="9" s="1"/>
  <c r="L12" i="9"/>
  <c r="L19" i="9" s="1"/>
  <c r="L35" i="9" s="1"/>
  <c r="L63" i="2"/>
  <c r="L64" i="2" s="1"/>
  <c r="D101" i="10" l="1"/>
  <c r="O34" i="22" s="1"/>
  <c r="O66" i="22" s="1"/>
  <c r="D67" i="10"/>
  <c r="E28" i="16"/>
  <c r="E29" i="16"/>
  <c r="E31" i="16"/>
  <c r="G26" i="16"/>
  <c r="H26" i="16" s="1"/>
  <c r="E30" i="16"/>
  <c r="F19" i="23"/>
  <c r="F22" i="23" s="1"/>
  <c r="AH174" i="2"/>
  <c r="AI16" i="9"/>
  <c r="AI173" i="2"/>
  <c r="AI15" i="9"/>
  <c r="AI172" i="2"/>
  <c r="AK161" i="2"/>
  <c r="AK157" i="2"/>
  <c r="AJ162" i="2"/>
  <c r="AK162" i="2" s="1"/>
  <c r="AK155" i="2"/>
  <c r="AJ160" i="2"/>
  <c r="AK160" i="2" s="1"/>
  <c r="AK156" i="2"/>
  <c r="AI19" i="18"/>
  <c r="AI18" i="18"/>
  <c r="AL89" i="2"/>
  <c r="K81" i="5"/>
  <c r="L81" i="5" s="1"/>
  <c r="AL88" i="2"/>
  <c r="AL156" i="2" s="1"/>
  <c r="AL161" i="2" s="1"/>
  <c r="K80" i="5"/>
  <c r="L80" i="5" s="1"/>
  <c r="AL87" i="2"/>
  <c r="K79" i="5"/>
  <c r="L79" i="5" s="1"/>
  <c r="AJ97" i="2"/>
  <c r="AJ96" i="2"/>
  <c r="AF117" i="18"/>
  <c r="AF118" i="18" s="1"/>
  <c r="AB118" i="18"/>
  <c r="AC117" i="18" s="1"/>
  <c r="AC118" i="18" s="1"/>
  <c r="AD117" i="18" s="1"/>
  <c r="AD118" i="18" s="1"/>
  <c r="AE117" i="18" s="1"/>
  <c r="AE118" i="18" s="1"/>
  <c r="AM200" i="2"/>
  <c r="AL203" i="2"/>
  <c r="AK210" i="2"/>
  <c r="AJ114" i="2"/>
  <c r="AJ115" i="2" s="1"/>
  <c r="AK114" i="2"/>
  <c r="AK115" i="2" s="1"/>
  <c r="AM148" i="2"/>
  <c r="AM69" i="2"/>
  <c r="AL147" i="2"/>
  <c r="AL114" i="2" s="1"/>
  <c r="AL115" i="2" s="1"/>
  <c r="AM78" i="2"/>
  <c r="AM152" i="2"/>
  <c r="AM151" i="2" s="1"/>
  <c r="L23" i="9"/>
  <c r="L27" i="9" s="1"/>
  <c r="J122" i="10" l="1"/>
  <c r="F23" i="23"/>
  <c r="AL155" i="2"/>
  <c r="AL160" i="2" s="1"/>
  <c r="AL95" i="2"/>
  <c r="H19" i="23"/>
  <c r="F24" i="23"/>
  <c r="F21" i="23"/>
  <c r="AI174" i="2"/>
  <c r="AJ18" i="18"/>
  <c r="AJ172" i="2"/>
  <c r="AK172" i="2" s="1"/>
  <c r="AJ19" i="18"/>
  <c r="AJ173" i="2"/>
  <c r="AK173" i="2" s="1"/>
  <c r="AL97" i="2"/>
  <c r="AL157" i="2"/>
  <c r="AL162" i="2" s="1"/>
  <c r="AJ15" i="9"/>
  <c r="AJ16" i="9"/>
  <c r="AK97" i="2"/>
  <c r="AK19" i="18" s="1"/>
  <c r="AM88" i="2"/>
  <c r="AM156" i="2" s="1"/>
  <c r="AM161" i="2" s="1"/>
  <c r="M80" i="5"/>
  <c r="AM87" i="2"/>
  <c r="AM155" i="2" s="1"/>
  <c r="AM160" i="2" s="1"/>
  <c r="M79" i="5"/>
  <c r="AM89" i="2"/>
  <c r="AM157" i="2" s="1"/>
  <c r="AM162" i="2" s="1"/>
  <c r="M81" i="5"/>
  <c r="AL96" i="2"/>
  <c r="AK96" i="2"/>
  <c r="AK18" i="18" s="1"/>
  <c r="BF18" i="18" s="1"/>
  <c r="AN200" i="2"/>
  <c r="AM203" i="2"/>
  <c r="AN69" i="2"/>
  <c r="AN148" i="2"/>
  <c r="AM147" i="2"/>
  <c r="AM114" i="2" s="1"/>
  <c r="AM115" i="2" s="1"/>
  <c r="AN78" i="2"/>
  <c r="AN152" i="2"/>
  <c r="AN151" i="2" s="1"/>
  <c r="L76" i="9"/>
  <c r="L91" i="9" s="1"/>
  <c r="L111" i="9" s="1"/>
  <c r="L114" i="9" s="1"/>
  <c r="M113" i="9" s="1"/>
  <c r="L29" i="9"/>
  <c r="L30" i="9"/>
  <c r="AL18" i="18" l="1"/>
  <c r="AL172" i="2"/>
  <c r="AL19" i="18"/>
  <c r="AL173" i="2"/>
  <c r="AK174" i="2"/>
  <c r="AJ174" i="2"/>
  <c r="AL16" i="9"/>
  <c r="AK16" i="9"/>
  <c r="AK89" i="2"/>
  <c r="AL15" i="9"/>
  <c r="AN87" i="2"/>
  <c r="AN155" i="2" s="1"/>
  <c r="AN160" i="2" s="1"/>
  <c r="N79" i="5"/>
  <c r="AK88" i="2"/>
  <c r="AN89" i="2"/>
  <c r="N81" i="5"/>
  <c r="AN88" i="2"/>
  <c r="AN156" i="2" s="1"/>
  <c r="AN161" i="2" s="1"/>
  <c r="N80" i="5"/>
  <c r="AK15" i="9"/>
  <c r="BF15" i="9" s="1"/>
  <c r="AO200" i="2"/>
  <c r="AN203" i="2"/>
  <c r="AN147" i="2"/>
  <c r="AN114" i="2" s="1"/>
  <c r="AN115" i="2" s="1"/>
  <c r="AO69" i="2"/>
  <c r="AO148" i="2"/>
  <c r="AO78" i="2"/>
  <c r="AO152" i="2"/>
  <c r="AO151" i="2" s="1"/>
  <c r="AM97" i="2"/>
  <c r="AM173" i="2" s="1"/>
  <c r="Q113" i="9"/>
  <c r="Q114" i="9" s="1"/>
  <c r="R113" i="9" s="1"/>
  <c r="M114" i="9"/>
  <c r="N113" i="9" s="1"/>
  <c r="N114" i="9" s="1"/>
  <c r="O113" i="9" s="1"/>
  <c r="O114" i="9" s="1"/>
  <c r="P113" i="9" s="1"/>
  <c r="P114" i="9" s="1"/>
  <c r="AL174" i="2" l="1"/>
  <c r="AN97" i="2"/>
  <c r="AN157" i="2"/>
  <c r="AN162" i="2" s="1"/>
  <c r="AO88" i="2"/>
  <c r="AO156" i="2" s="1"/>
  <c r="O80" i="5"/>
  <c r="AN96" i="2"/>
  <c r="AO87" i="2"/>
  <c r="AO155" i="2" s="1"/>
  <c r="O79" i="5"/>
  <c r="AO89" i="2"/>
  <c r="AO157" i="2" s="1"/>
  <c r="AO162" i="2" s="1"/>
  <c r="O81" i="5"/>
  <c r="AM16" i="9"/>
  <c r="AM19" i="18"/>
  <c r="AP200" i="2"/>
  <c r="AO203" i="2"/>
  <c r="AO147" i="2"/>
  <c r="AO114" i="2" s="1"/>
  <c r="AO115" i="2" s="1"/>
  <c r="AQ69" i="2"/>
  <c r="AQ148" i="2"/>
  <c r="AP151" i="2"/>
  <c r="AQ78" i="2"/>
  <c r="AQ152" i="2"/>
  <c r="AQ151" i="2" s="1"/>
  <c r="AM96" i="2"/>
  <c r="AM172" i="2" s="1"/>
  <c r="AM174" i="2" s="1"/>
  <c r="R114" i="9"/>
  <c r="S113" i="9" s="1"/>
  <c r="S114" i="9" s="1"/>
  <c r="T113" i="9" s="1"/>
  <c r="T114" i="9" s="1"/>
  <c r="U113" i="9" s="1"/>
  <c r="U114" i="9" s="1"/>
  <c r="V113" i="9"/>
  <c r="V114" i="9" s="1"/>
  <c r="W113" i="9" s="1"/>
  <c r="AN15" i="9" l="1"/>
  <c r="AN172" i="2"/>
  <c r="AN16" i="9"/>
  <c r="AN173" i="2"/>
  <c r="AN19" i="18"/>
  <c r="AP162" i="2"/>
  <c r="AP156" i="2"/>
  <c r="AO161" i="2"/>
  <c r="AP161" i="2" s="1"/>
  <c r="AP155" i="2"/>
  <c r="AO160" i="2"/>
  <c r="AP160" i="2" s="1"/>
  <c r="AP157" i="2"/>
  <c r="AN18" i="18"/>
  <c r="AQ89" i="2"/>
  <c r="P81" i="5"/>
  <c r="Q81" i="5" s="1"/>
  <c r="AQ88" i="2"/>
  <c r="P80" i="5"/>
  <c r="Q80" i="5" s="1"/>
  <c r="AQ87" i="2"/>
  <c r="AQ155" i="2" s="1"/>
  <c r="AQ160" i="2" s="1"/>
  <c r="P79" i="5"/>
  <c r="Q79" i="5" s="1"/>
  <c r="AO96" i="2"/>
  <c r="AO97" i="2"/>
  <c r="AM15" i="9"/>
  <c r="AM18" i="18"/>
  <c r="AQ200" i="2"/>
  <c r="AP203" i="2"/>
  <c r="AR69" i="2"/>
  <c r="AR148" i="2"/>
  <c r="AP147" i="2"/>
  <c r="AP114" i="2" s="1"/>
  <c r="AP115" i="2" s="1"/>
  <c r="AQ147" i="2"/>
  <c r="AQ114" i="2" s="1"/>
  <c r="AQ115" i="2" s="1"/>
  <c r="AR78" i="2"/>
  <c r="AR152" i="2"/>
  <c r="AR151" i="2" s="1"/>
  <c r="W114" i="9"/>
  <c r="X113" i="9" s="1"/>
  <c r="X114" i="9" s="1"/>
  <c r="Y113" i="9" s="1"/>
  <c r="Y114" i="9" s="1"/>
  <c r="Z113" i="9" s="1"/>
  <c r="Z114" i="9" s="1"/>
  <c r="AA113" i="9"/>
  <c r="AA114" i="9" s="1"/>
  <c r="AB113" i="9" s="1"/>
  <c r="AO18" i="18" l="1"/>
  <c r="AO172" i="2"/>
  <c r="AO16" i="9"/>
  <c r="AO173" i="2"/>
  <c r="AP173" i="2" s="1"/>
  <c r="AN174" i="2"/>
  <c r="AQ97" i="2"/>
  <c r="AQ16" i="9" s="1"/>
  <c r="AQ157" i="2"/>
  <c r="AQ162" i="2" s="1"/>
  <c r="AQ96" i="2"/>
  <c r="AQ156" i="2"/>
  <c r="AQ161" i="2" s="1"/>
  <c r="AR87" i="2"/>
  <c r="AR155" i="2" s="1"/>
  <c r="AR160" i="2" s="1"/>
  <c r="R79" i="5"/>
  <c r="AR88" i="2"/>
  <c r="AR156" i="2" s="1"/>
  <c r="AR161" i="2" s="1"/>
  <c r="R80" i="5"/>
  <c r="AR89" i="2"/>
  <c r="AR157" i="2" s="1"/>
  <c r="AR162" i="2" s="1"/>
  <c r="R81" i="5"/>
  <c r="AO15" i="9"/>
  <c r="AO19" i="18"/>
  <c r="AP96" i="2"/>
  <c r="AP15" i="9" s="1"/>
  <c r="AP97" i="2"/>
  <c r="AP89" i="2" s="1"/>
  <c r="AP210" i="2"/>
  <c r="AR200" i="2"/>
  <c r="AQ203" i="2"/>
  <c r="AR147" i="2"/>
  <c r="AR114" i="2" s="1"/>
  <c r="AR115" i="2" s="1"/>
  <c r="AS69" i="2"/>
  <c r="AS148" i="2"/>
  <c r="AS78" i="2"/>
  <c r="AS152" i="2"/>
  <c r="AS151" i="2" s="1"/>
  <c r="AB114" i="9"/>
  <c r="AC113" i="9" s="1"/>
  <c r="AC114" i="9" s="1"/>
  <c r="AD113" i="9" s="1"/>
  <c r="AD114" i="9" s="1"/>
  <c r="AE113" i="9" s="1"/>
  <c r="AE114" i="9" s="1"/>
  <c r="AF113" i="9"/>
  <c r="AF114" i="9" s="1"/>
  <c r="AQ19" i="18" l="1"/>
  <c r="AQ173" i="2"/>
  <c r="AO174" i="2"/>
  <c r="AP172" i="2"/>
  <c r="AP174" i="2" s="1"/>
  <c r="AQ18" i="18"/>
  <c r="AQ172" i="2"/>
  <c r="AQ15" i="9"/>
  <c r="AR97" i="2"/>
  <c r="AS89" i="2"/>
  <c r="AS157" i="2" s="1"/>
  <c r="AS162" i="2" s="1"/>
  <c r="S81" i="5"/>
  <c r="AP19" i="18"/>
  <c r="AS88" i="2"/>
  <c r="AS156" i="2" s="1"/>
  <c r="AS161" i="2" s="1"/>
  <c r="S80" i="5"/>
  <c r="AP16" i="9"/>
  <c r="AP18" i="18"/>
  <c r="AS87" i="2"/>
  <c r="AS155" i="2" s="1"/>
  <c r="AS160" i="2" s="1"/>
  <c r="S79" i="5"/>
  <c r="AP88" i="2"/>
  <c r="AS200" i="2"/>
  <c r="AR203" i="2"/>
  <c r="AT69" i="2"/>
  <c r="AT148" i="2"/>
  <c r="AS147" i="2"/>
  <c r="AS114" i="2" s="1"/>
  <c r="AS115" i="2" s="1"/>
  <c r="AT78" i="2"/>
  <c r="AT152" i="2"/>
  <c r="AT151" i="2" s="1"/>
  <c r="AR16" i="9" l="1"/>
  <c r="AR173" i="2"/>
  <c r="AQ174" i="2"/>
  <c r="AR19" i="18"/>
  <c r="AT87" i="2"/>
  <c r="AT155" i="2" s="1"/>
  <c r="T79" i="5"/>
  <c r="AT89" i="2"/>
  <c r="AT157" i="2" s="1"/>
  <c r="T81" i="5"/>
  <c r="AT88" i="2"/>
  <c r="T80" i="5"/>
  <c r="AS96" i="2"/>
  <c r="AS97" i="2"/>
  <c r="AT200" i="2"/>
  <c r="AS203" i="2"/>
  <c r="AT147" i="2"/>
  <c r="AU147" i="2" s="1"/>
  <c r="AV148" i="2"/>
  <c r="AV69" i="2"/>
  <c r="AU151" i="2"/>
  <c r="AV78" i="2"/>
  <c r="AV152" i="2"/>
  <c r="AV151" i="2" s="1"/>
  <c r="AR96" i="2"/>
  <c r="AR172" i="2" s="1"/>
  <c r="AR174" i="2" l="1"/>
  <c r="AS19" i="18"/>
  <c r="AS173" i="2"/>
  <c r="AS15" i="9"/>
  <c r="AS172" i="2"/>
  <c r="AU157" i="2"/>
  <c r="AT162" i="2"/>
  <c r="AU162" i="2" s="1"/>
  <c r="AU155" i="2"/>
  <c r="AT160" i="2"/>
  <c r="AU160" i="2" s="1"/>
  <c r="AT96" i="2"/>
  <c r="AT156" i="2"/>
  <c r="AS16" i="9"/>
  <c r="AV88" i="2"/>
  <c r="U80" i="5"/>
  <c r="V80" i="5" s="1"/>
  <c r="AV87" i="2"/>
  <c r="AV155" i="2" s="1"/>
  <c r="AV160" i="2" s="1"/>
  <c r="U79" i="5"/>
  <c r="V79" i="5" s="1"/>
  <c r="AS18" i="18"/>
  <c r="AV89" i="2"/>
  <c r="AV157" i="2" s="1"/>
  <c r="AV162" i="2" s="1"/>
  <c r="U81" i="5"/>
  <c r="V81" i="5" s="1"/>
  <c r="AT97" i="2"/>
  <c r="AR15" i="9"/>
  <c r="AR18" i="18"/>
  <c r="AU200" i="2"/>
  <c r="AT203" i="2"/>
  <c r="AT114" i="2"/>
  <c r="AT115" i="2" s="1"/>
  <c r="AU114" i="2"/>
  <c r="AU115" i="2" s="1"/>
  <c r="AV147" i="2"/>
  <c r="AV114" i="2" s="1"/>
  <c r="AV115" i="2" s="1"/>
  <c r="AW148" i="2"/>
  <c r="AW69" i="2"/>
  <c r="AW78" i="2"/>
  <c r="AW152" i="2"/>
  <c r="AW151" i="2" s="1"/>
  <c r="AS174" i="2" l="1"/>
  <c r="AT15" i="9"/>
  <c r="AT19" i="18"/>
  <c r="AT173" i="2"/>
  <c r="AU173" i="2" s="1"/>
  <c r="AT18" i="18"/>
  <c r="AU156" i="2"/>
  <c r="AT161" i="2"/>
  <c r="AU161" i="2" s="1"/>
  <c r="AU96" i="2"/>
  <c r="AU15" i="9" s="1"/>
  <c r="AV96" i="2"/>
  <c r="AV156" i="2"/>
  <c r="AV161" i="2" s="1"/>
  <c r="AW87" i="2"/>
  <c r="AW155" i="2" s="1"/>
  <c r="AW160" i="2" s="1"/>
  <c r="W79" i="5"/>
  <c r="AW89" i="2"/>
  <c r="AW157" i="2" s="1"/>
  <c r="AW162" i="2" s="1"/>
  <c r="W81" i="5"/>
  <c r="AW88" i="2"/>
  <c r="AW156" i="2" s="1"/>
  <c r="AW161" i="2" s="1"/>
  <c r="W80" i="5"/>
  <c r="AT16" i="9"/>
  <c r="AV97" i="2"/>
  <c r="AU97" i="2"/>
  <c r="AU19" i="18" s="1"/>
  <c r="AV200" i="2"/>
  <c r="AU203" i="2"/>
  <c r="AU210" i="2" s="1"/>
  <c r="AX148" i="2"/>
  <c r="AX69" i="2"/>
  <c r="AW147" i="2"/>
  <c r="AW114" i="2" s="1"/>
  <c r="AW115" i="2" s="1"/>
  <c r="AX78" i="2"/>
  <c r="AX152" i="2"/>
  <c r="AX151" i="2" s="1"/>
  <c r="AV18" i="18" l="1"/>
  <c r="AV172" i="2"/>
  <c r="AV19" i="18"/>
  <c r="AV173" i="2"/>
  <c r="AT172" i="2"/>
  <c r="AU18" i="18"/>
  <c r="AU88" i="2"/>
  <c r="AV15" i="9"/>
  <c r="AX88" i="2"/>
  <c r="X80" i="5"/>
  <c r="AX89" i="2"/>
  <c r="AX157" i="2" s="1"/>
  <c r="AX162" i="2" s="1"/>
  <c r="X81" i="5"/>
  <c r="AU89" i="2"/>
  <c r="AX87" i="2"/>
  <c r="X79" i="5"/>
  <c r="AV16" i="9"/>
  <c r="AU16" i="9"/>
  <c r="AW200" i="2"/>
  <c r="AV203" i="2"/>
  <c r="AY69" i="2"/>
  <c r="AY148" i="2"/>
  <c r="AX147" i="2"/>
  <c r="AX114" i="2" s="1"/>
  <c r="AX115" i="2" s="1"/>
  <c r="AY78" i="2"/>
  <c r="AY152" i="2"/>
  <c r="AY151" i="2" s="1"/>
  <c r="AW97" i="2"/>
  <c r="AW173" i="2" s="1"/>
  <c r="AW96" i="2"/>
  <c r="AW172" i="2" s="1"/>
  <c r="AX155" i="2" l="1"/>
  <c r="AX160" i="2" s="1"/>
  <c r="AY87" i="2"/>
  <c r="BA87" i="2" s="1"/>
  <c r="BA95" i="2" s="1"/>
  <c r="AW174" i="2"/>
  <c r="AV174" i="2"/>
  <c r="AT174" i="2"/>
  <c r="AU172" i="2"/>
  <c r="AU174" i="2" s="1"/>
  <c r="AX96" i="2"/>
  <c r="AX156" i="2"/>
  <c r="AX161" i="2" s="1"/>
  <c r="AY89" i="2"/>
  <c r="Y81" i="5"/>
  <c r="AY88" i="2"/>
  <c r="AY156" i="2" s="1"/>
  <c r="AY161" i="2" s="1"/>
  <c r="Y80" i="5"/>
  <c r="Y79" i="5"/>
  <c r="AX97" i="2"/>
  <c r="AW16" i="9"/>
  <c r="AW19" i="18"/>
  <c r="AW15" i="9"/>
  <c r="AW18" i="18"/>
  <c r="AX200" i="2"/>
  <c r="AW203" i="2"/>
  <c r="AY147" i="2"/>
  <c r="AY114" i="2" s="1"/>
  <c r="AY115" i="2" s="1"/>
  <c r="AZ151" i="2"/>
  <c r="AY155" i="2" l="1"/>
  <c r="AZ155" i="2" s="1"/>
  <c r="AX18" i="18"/>
  <c r="AX172" i="2"/>
  <c r="AX19" i="18"/>
  <c r="AX173" i="2"/>
  <c r="AZ161" i="2"/>
  <c r="AX15" i="9"/>
  <c r="AZ156" i="2"/>
  <c r="AY97" i="2"/>
  <c r="AY157" i="2"/>
  <c r="AX16" i="9"/>
  <c r="BA88" i="2"/>
  <c r="Z80" i="5"/>
  <c r="AA80" i="5" s="1"/>
  <c r="AY96" i="2"/>
  <c r="Z79" i="5"/>
  <c r="AA79" i="5" s="1"/>
  <c r="BA89" i="2"/>
  <c r="Z81" i="5"/>
  <c r="AA81" i="5" s="1"/>
  <c r="AY200" i="2"/>
  <c r="AX203" i="2"/>
  <c r="AZ147" i="2"/>
  <c r="AZ114" i="2" s="1"/>
  <c r="AZ115" i="2" s="1"/>
  <c r="AY160" i="2" l="1"/>
  <c r="AZ160" i="2" s="1"/>
  <c r="AY19" i="18"/>
  <c r="AX174" i="2"/>
  <c r="AZ96" i="2"/>
  <c r="AZ15" i="9" s="1"/>
  <c r="BD15" i="9" s="1"/>
  <c r="AY172" i="2"/>
  <c r="AY16" i="9"/>
  <c r="AZ97" i="2"/>
  <c r="AZ89" i="2" s="1"/>
  <c r="AZ157" i="2"/>
  <c r="AY162" i="2"/>
  <c r="AZ162" i="2" s="1"/>
  <c r="AY18" i="18"/>
  <c r="AY15" i="9"/>
  <c r="BA14" i="9"/>
  <c r="AB79" i="5"/>
  <c r="BA96" i="2"/>
  <c r="BA15" i="9" s="1"/>
  <c r="BE15" i="9" s="1"/>
  <c r="AB80" i="5"/>
  <c r="BA97" i="2"/>
  <c r="BA16" i="9" s="1"/>
  <c r="AB81" i="5"/>
  <c r="AZ200" i="2"/>
  <c r="AY203" i="2"/>
  <c r="AZ18" i="18" l="1"/>
  <c r="BD18" i="18" s="1"/>
  <c r="AZ88" i="2"/>
  <c r="AZ19" i="18"/>
  <c r="AZ16" i="9"/>
  <c r="AZ172" i="2"/>
  <c r="AY173" i="2"/>
  <c r="AZ173" i="2" s="1"/>
  <c r="BA107" i="2"/>
  <c r="BA108" i="2" s="1"/>
  <c r="BE14" i="9"/>
  <c r="BA17" i="9"/>
  <c r="AZ203" i="2"/>
  <c r="BA200" i="2"/>
  <c r="BA203" i="2" s="1"/>
  <c r="AG76" i="2"/>
  <c r="AH76" i="2"/>
  <c r="AI76" i="2"/>
  <c r="AJ76" i="2"/>
  <c r="AZ174" i="2" l="1"/>
  <c r="AY174" i="2"/>
  <c r="AZ210" i="2"/>
  <c r="BA210" i="2"/>
  <c r="AK76" i="2"/>
  <c r="AK78" i="2" l="1"/>
  <c r="AL76" i="2"/>
  <c r="AM76" i="2"/>
  <c r="AN76" i="2"/>
  <c r="AO76" i="2"/>
  <c r="AP76" i="2" l="1"/>
  <c r="AP78" i="2" l="1"/>
  <c r="AQ76" i="2"/>
  <c r="AR76" i="2"/>
  <c r="AS76" i="2"/>
  <c r="AT76" i="2"/>
  <c r="AV76" i="2"/>
  <c r="AW76" i="2"/>
  <c r="AX76" i="2"/>
  <c r="AY76" i="2"/>
  <c r="AU76" i="2" l="1"/>
  <c r="AU78" i="2" s="1"/>
  <c r="AZ76" i="2"/>
  <c r="AZ78" i="2" s="1"/>
  <c r="BA78" i="2" s="1"/>
  <c r="BA76" i="2" s="1"/>
  <c r="AG62" i="2" l="1"/>
  <c r="AG12" i="18" s="1"/>
  <c r="AG13" i="18" l="1"/>
  <c r="AG14" i="18"/>
  <c r="AG197" i="2"/>
  <c r="AG168" i="2" s="1"/>
  <c r="AG169" i="2" s="1"/>
  <c r="AG68" i="2"/>
  <c r="AG11" i="9"/>
  <c r="AG12" i="9" s="1"/>
  <c r="AG63" i="2"/>
  <c r="AG64" i="2" s="1"/>
  <c r="AG77" i="2"/>
  <c r="AH67" i="2"/>
  <c r="AI67" i="2"/>
  <c r="AI62" i="2" s="1"/>
  <c r="AJ67" i="2"/>
  <c r="AK67" i="2" l="1"/>
  <c r="AK62" i="2" s="1"/>
  <c r="AI197" i="2"/>
  <c r="AI204" i="2" s="1"/>
  <c r="AI12" i="18"/>
  <c r="AG204" i="2"/>
  <c r="AH62" i="2"/>
  <c r="AI63" i="2"/>
  <c r="AI64" i="2" s="1"/>
  <c r="AI68" i="2"/>
  <c r="AI11" i="9"/>
  <c r="AI12" i="9" s="1"/>
  <c r="AI77" i="2"/>
  <c r="AJ62" i="2"/>
  <c r="AJ12" i="18" s="1"/>
  <c r="AK69" i="2" l="1"/>
  <c r="AI168" i="2"/>
  <c r="AI169" i="2" s="1"/>
  <c r="AJ13" i="18"/>
  <c r="AJ14" i="18"/>
  <c r="AH197" i="2"/>
  <c r="AH168" i="2" s="1"/>
  <c r="AH169" i="2" s="1"/>
  <c r="AH12" i="18"/>
  <c r="AH77" i="2"/>
  <c r="AH68" i="2"/>
  <c r="AH11" i="9"/>
  <c r="AH12" i="9" s="1"/>
  <c r="AI13" i="18"/>
  <c r="AI14" i="18"/>
  <c r="AH63" i="2"/>
  <c r="AH64" i="2" s="1"/>
  <c r="AJ68" i="2"/>
  <c r="AJ197" i="2"/>
  <c r="AJ63" i="2"/>
  <c r="AJ64" i="2" s="1"/>
  <c r="AJ11" i="9"/>
  <c r="AJ12" i="9" s="1"/>
  <c r="AJ77" i="2"/>
  <c r="AH204" i="2" l="1"/>
  <c r="AH13" i="18"/>
  <c r="AH14" i="18"/>
  <c r="AK68" i="2"/>
  <c r="AK12" i="18"/>
  <c r="AJ168" i="2"/>
  <c r="AJ169" i="2" s="1"/>
  <c r="AJ204" i="2"/>
  <c r="AK63" i="2"/>
  <c r="AK64" i="2" s="1"/>
  <c r="AK197" i="2"/>
  <c r="AK11" i="9"/>
  <c r="AK12" i="9" s="1"/>
  <c r="AK13" i="9" s="1"/>
  <c r="AK77" i="2"/>
  <c r="AK13" i="18" l="1"/>
  <c r="BF12" i="18"/>
  <c r="AK14" i="18"/>
  <c r="AK168" i="2"/>
  <c r="AK169" i="2" s="1"/>
  <c r="AK204" i="2"/>
  <c r="AK211" i="2" s="1"/>
  <c r="AK212" i="2" s="1"/>
  <c r="F76" i="10" s="1"/>
  <c r="BF11" i="9"/>
  <c r="BF12" i="9"/>
  <c r="BF14" i="18" l="1"/>
  <c r="AL67" i="2"/>
  <c r="AL62" i="2" s="1"/>
  <c r="AL12" i="18" s="1"/>
  <c r="AM67" i="2"/>
  <c r="AM62" i="2" s="1"/>
  <c r="AN67" i="2"/>
  <c r="AN62" i="2" s="1"/>
  <c r="AO67" i="2"/>
  <c r="AO62" i="2" s="1"/>
  <c r="AO197" i="2" l="1"/>
  <c r="AO204" i="2" s="1"/>
  <c r="AO12" i="18"/>
  <c r="AN197" i="2"/>
  <c r="AN168" i="2" s="1"/>
  <c r="AN169" i="2" s="1"/>
  <c r="AN12" i="18"/>
  <c r="AM197" i="2"/>
  <c r="AM204" i="2" s="1"/>
  <c r="AM12" i="18"/>
  <c r="AL13" i="18"/>
  <c r="AL14" i="18"/>
  <c r="AL77" i="2"/>
  <c r="AL197" i="2"/>
  <c r="AL68" i="2"/>
  <c r="AP67" i="2"/>
  <c r="AP69" i="2" s="1"/>
  <c r="AN11" i="9"/>
  <c r="AN12" i="9" s="1"/>
  <c r="AN13" i="9" s="1"/>
  <c r="AN77" i="2"/>
  <c r="AN63" i="2"/>
  <c r="AN64" i="2" s="1"/>
  <c r="AO77" i="2"/>
  <c r="AO63" i="2"/>
  <c r="AO64" i="2" s="1"/>
  <c r="AO11" i="9"/>
  <c r="AO12" i="9" s="1"/>
  <c r="AO13" i="9" s="1"/>
  <c r="AM11" i="9"/>
  <c r="AM12" i="9" s="1"/>
  <c r="AM13" i="9" s="1"/>
  <c r="AM77" i="2"/>
  <c r="AM68" i="2"/>
  <c r="AM63" i="2"/>
  <c r="AM64" i="2" s="1"/>
  <c r="AL11" i="9"/>
  <c r="AL12" i="9" s="1"/>
  <c r="AL13" i="9" s="1"/>
  <c r="AO68" i="2"/>
  <c r="AL63" i="2"/>
  <c r="AL64" i="2" s="1"/>
  <c r="AN68" i="2"/>
  <c r="AN204" i="2" l="1"/>
  <c r="AM168" i="2"/>
  <c r="AM169" i="2" s="1"/>
  <c r="AO168" i="2"/>
  <c r="AO169" i="2" s="1"/>
  <c r="AM13" i="18"/>
  <c r="AM14" i="18"/>
  <c r="AN13" i="18"/>
  <c r="AN14" i="18"/>
  <c r="AO13" i="18"/>
  <c r="AO14" i="18"/>
  <c r="AL168" i="2"/>
  <c r="AL169" i="2" s="1"/>
  <c r="AL204" i="2"/>
  <c r="AP62" i="2"/>
  <c r="AP11" i="9" s="1"/>
  <c r="AP197" i="2" l="1"/>
  <c r="AP168" i="2" s="1"/>
  <c r="AP169" i="2" s="1"/>
  <c r="AP12" i="18"/>
  <c r="AP12" i="9"/>
  <c r="AP13" i="9" s="1"/>
  <c r="AP68" i="2"/>
  <c r="AP63" i="2"/>
  <c r="AP64" i="2" s="1"/>
  <c r="AP77" i="2"/>
  <c r="AQ67" i="2"/>
  <c r="AR67" i="2"/>
  <c r="AR62" i="2" s="1"/>
  <c r="AS67" i="2"/>
  <c r="AS62" i="2" s="1"/>
  <c r="AT67" i="2"/>
  <c r="AT62" i="2" s="1"/>
  <c r="AT12" i="18" s="1"/>
  <c r="AP204" i="2" l="1"/>
  <c r="AP211" i="2" s="1"/>
  <c r="AP212" i="2" s="1"/>
  <c r="G76" i="10" s="1"/>
  <c r="AT13" i="18"/>
  <c r="AT14" i="18"/>
  <c r="AP13" i="18"/>
  <c r="AP14" i="18"/>
  <c r="AS197" i="2"/>
  <c r="AS168" i="2" s="1"/>
  <c r="AS169" i="2" s="1"/>
  <c r="AS12" i="18"/>
  <c r="AR197" i="2"/>
  <c r="AR168" i="2" s="1"/>
  <c r="AR169" i="2" s="1"/>
  <c r="AR12" i="18"/>
  <c r="AT77" i="2"/>
  <c r="AT197" i="2"/>
  <c r="AS77" i="2"/>
  <c r="AS68" i="2"/>
  <c r="AT68" i="2"/>
  <c r="AU67" i="2"/>
  <c r="AU69" i="2" s="1"/>
  <c r="AR77" i="2"/>
  <c r="AR63" i="2"/>
  <c r="AR64" i="2" s="1"/>
  <c r="AR11" i="9"/>
  <c r="AR12" i="9" s="1"/>
  <c r="AR13" i="9" s="1"/>
  <c r="AT11" i="9"/>
  <c r="AT12" i="9" s="1"/>
  <c r="AT13" i="9" s="1"/>
  <c r="AS11" i="9"/>
  <c r="AS12" i="9" s="1"/>
  <c r="AS13" i="9" s="1"/>
  <c r="AR68" i="2"/>
  <c r="AT63" i="2"/>
  <c r="AT64" i="2" s="1"/>
  <c r="AQ62" i="2"/>
  <c r="AS63" i="2"/>
  <c r="AS64" i="2" s="1"/>
  <c r="AR204" i="2" l="1"/>
  <c r="AS204" i="2"/>
  <c r="AS13" i="18"/>
  <c r="AS14" i="18"/>
  <c r="AR13" i="18"/>
  <c r="AR14" i="18"/>
  <c r="AQ197" i="2"/>
  <c r="AQ204" i="2" s="1"/>
  <c r="AQ12" i="18"/>
  <c r="AT168" i="2"/>
  <c r="AT169" i="2" s="1"/>
  <c r="AT204" i="2"/>
  <c r="AU62" i="2"/>
  <c r="AU12" i="18" s="1"/>
  <c r="AQ77" i="2"/>
  <c r="AQ63" i="2"/>
  <c r="AQ64" i="2" s="1"/>
  <c r="AQ11" i="9"/>
  <c r="AQ12" i="9" s="1"/>
  <c r="AQ13" i="9" s="1"/>
  <c r="AQ68" i="2"/>
  <c r="AQ168" i="2" l="1"/>
  <c r="AQ169" i="2" s="1"/>
  <c r="AU13" i="18"/>
  <c r="AU14" i="18"/>
  <c r="AQ13" i="18"/>
  <c r="AQ14" i="18"/>
  <c r="AU11" i="9"/>
  <c r="AU12" i="9" s="1"/>
  <c r="AU13" i="9" s="1"/>
  <c r="AU197" i="2"/>
  <c r="AU63" i="2"/>
  <c r="AU64" i="2" s="1"/>
  <c r="AU68" i="2"/>
  <c r="AU77" i="2"/>
  <c r="AV67" i="2"/>
  <c r="AV62" i="2" s="1"/>
  <c r="AV12" i="18" s="1"/>
  <c r="AW67" i="2"/>
  <c r="AW62" i="2" s="1"/>
  <c r="AX67" i="2"/>
  <c r="AX62" i="2" s="1"/>
  <c r="AY67" i="2"/>
  <c r="AY62" i="2" s="1"/>
  <c r="AV13" i="18" l="1"/>
  <c r="AV14" i="18"/>
  <c r="AY197" i="2"/>
  <c r="AY168" i="2" s="1"/>
  <c r="AY169" i="2" s="1"/>
  <c r="AY12" i="18"/>
  <c r="AX197" i="2"/>
  <c r="AX168" i="2" s="1"/>
  <c r="AX169" i="2" s="1"/>
  <c r="AX12" i="18"/>
  <c r="AW197" i="2"/>
  <c r="AW168" i="2" s="1"/>
  <c r="AW169" i="2" s="1"/>
  <c r="AW12" i="18"/>
  <c r="AU168" i="2"/>
  <c r="AU169" i="2" s="1"/>
  <c r="AU204" i="2"/>
  <c r="AU211" i="2" s="1"/>
  <c r="AU212" i="2" s="1"/>
  <c r="H76" i="10" s="1"/>
  <c r="AV77" i="2"/>
  <c r="AV197" i="2"/>
  <c r="AW63" i="2"/>
  <c r="AW64" i="2" s="1"/>
  <c r="AW11" i="9"/>
  <c r="AW12" i="9" s="1"/>
  <c r="AW13" i="9" s="1"/>
  <c r="AX77" i="2"/>
  <c r="AX68" i="2"/>
  <c r="AX63" i="2"/>
  <c r="AX64" i="2" s="1"/>
  <c r="AX11" i="9"/>
  <c r="AX12" i="9" s="1"/>
  <c r="AX13" i="9" s="1"/>
  <c r="AY77" i="2"/>
  <c r="AY63" i="2"/>
  <c r="AY64" i="2" s="1"/>
  <c r="AY68" i="2"/>
  <c r="AY11" i="9"/>
  <c r="AY12" i="9" s="1"/>
  <c r="AY13" i="9" s="1"/>
  <c r="AV11" i="9"/>
  <c r="AV12" i="9" s="1"/>
  <c r="AV13" i="9" s="1"/>
  <c r="AW68" i="2"/>
  <c r="AV68" i="2"/>
  <c r="AZ67" i="2"/>
  <c r="AW77" i="2"/>
  <c r="AV63" i="2"/>
  <c r="AV64" i="2" s="1"/>
  <c r="AY204" i="2" l="1"/>
  <c r="AX204" i="2"/>
  <c r="AX13" i="18"/>
  <c r="AX14" i="18"/>
  <c r="AY13" i="18"/>
  <c r="AY14" i="18"/>
  <c r="AW13" i="18"/>
  <c r="AW14" i="18"/>
  <c r="AW204" i="2"/>
  <c r="AV168" i="2"/>
  <c r="AV169" i="2" s="1"/>
  <c r="AV204" i="2"/>
  <c r="AZ62" i="2"/>
  <c r="AZ12" i="18" s="1"/>
  <c r="AZ69" i="2"/>
  <c r="BA69" i="2" s="1"/>
  <c r="BA67" i="2" s="1"/>
  <c r="AZ13" i="18" l="1"/>
  <c r="BD12" i="18"/>
  <c r="AZ14" i="18"/>
  <c r="BA62" i="2"/>
  <c r="BA68" i="2" s="1"/>
  <c r="AZ68" i="2"/>
  <c r="AZ197" i="2"/>
  <c r="AZ77" i="2"/>
  <c r="AZ63" i="2"/>
  <c r="AZ64" i="2" s="1"/>
  <c r="AZ11" i="9"/>
  <c r="BA197" i="2" l="1"/>
  <c r="BA204" i="2" s="1"/>
  <c r="BA63" i="2"/>
  <c r="BA64" i="2" s="1"/>
  <c r="BA11" i="9"/>
  <c r="BA77" i="2"/>
  <c r="BD14" i="18"/>
  <c r="AZ168" i="2"/>
  <c r="AZ169" i="2" s="1"/>
  <c r="AZ204" i="2"/>
  <c r="AZ12" i="9"/>
  <c r="AZ13" i="9" s="1"/>
  <c r="BD11" i="9"/>
  <c r="AZ211" i="2" l="1"/>
  <c r="AZ212" i="2" s="1"/>
  <c r="I76" i="10" s="1"/>
  <c r="BA211" i="2"/>
  <c r="BE11" i="9"/>
  <c r="BA12" i="9"/>
  <c r="BA13" i="9" s="1"/>
  <c r="BD12" i="9"/>
  <c r="AG171" i="2"/>
  <c r="AH95" i="2"/>
  <c r="AH171" i="2" s="1"/>
  <c r="BA212" i="2" l="1"/>
  <c r="J76" i="10" s="1"/>
  <c r="AH107" i="2"/>
  <c r="AH108" i="2" s="1"/>
  <c r="AH16" i="18"/>
  <c r="AH20" i="18" s="1"/>
  <c r="AH22" i="18" s="1"/>
  <c r="AG107" i="2"/>
  <c r="AG108" i="2" s="1"/>
  <c r="AG16" i="18"/>
  <c r="AG20" i="18" s="1"/>
  <c r="AG22" i="18" s="1"/>
  <c r="BA19" i="9"/>
  <c r="D100" i="10" s="1"/>
  <c r="BE12" i="9"/>
  <c r="AI95" i="2"/>
  <c r="AH14" i="9"/>
  <c r="AH17" i="9" s="1"/>
  <c r="AH19" i="9" s="1"/>
  <c r="AG14" i="9"/>
  <c r="AG17" i="9" s="1"/>
  <c r="AG19" i="9" s="1"/>
  <c r="J127" i="10" l="1"/>
  <c r="J133" i="10" s="1"/>
  <c r="E163" i="10"/>
  <c r="G13" i="22" s="1"/>
  <c r="H20" i="22" s="1"/>
  <c r="J70" i="10"/>
  <c r="AI16" i="18"/>
  <c r="AI20" i="18" s="1"/>
  <c r="AI22" i="18" s="1"/>
  <c r="AI171" i="2"/>
  <c r="BA35" i="9"/>
  <c r="AI14" i="9"/>
  <c r="AI17" i="9" s="1"/>
  <c r="AI19" i="9" s="1"/>
  <c r="AI107" i="2"/>
  <c r="AI108" i="2" s="1"/>
  <c r="AJ95" i="2"/>
  <c r="G20" i="22" l="1"/>
  <c r="D98" i="10"/>
  <c r="J105" i="10" s="1"/>
  <c r="J111" i="10" s="1"/>
  <c r="J71" i="10"/>
  <c r="J73" i="10" s="1"/>
  <c r="AJ16" i="18"/>
  <c r="AJ20" i="18" s="1"/>
  <c r="AJ22" i="18" s="1"/>
  <c r="AJ171" i="2"/>
  <c r="AK171" i="2" s="1"/>
  <c r="AJ14" i="9"/>
  <c r="AJ17" i="9" s="1"/>
  <c r="AJ19" i="9" s="1"/>
  <c r="AJ107" i="2"/>
  <c r="AJ108" i="2" s="1"/>
  <c r="AK95" i="2"/>
  <c r="F23" i="22" l="1" a="1"/>
  <c r="AK16" i="18"/>
  <c r="BF16" i="18" s="1"/>
  <c r="AK87" i="2"/>
  <c r="AL16" i="18"/>
  <c r="AL20" i="18" s="1"/>
  <c r="AL22" i="18" s="1"/>
  <c r="AL171" i="2"/>
  <c r="AK14" i="9"/>
  <c r="AK107" i="2"/>
  <c r="AK108" i="2" s="1"/>
  <c r="AL14" i="9"/>
  <c r="AL17" i="9" s="1"/>
  <c r="AL19" i="9" s="1"/>
  <c r="AL107" i="2"/>
  <c r="AL108" i="2" s="1"/>
  <c r="F23" i="22" l="1"/>
  <c r="J23" i="22" s="1"/>
  <c r="J24" i="22"/>
  <c r="J26" i="22"/>
  <c r="J25" i="22"/>
  <c r="J27" i="22"/>
  <c r="AK20" i="18"/>
  <c r="AK22" i="18" s="1"/>
  <c r="AK39" i="18" s="1"/>
  <c r="J77" i="10"/>
  <c r="AM95" i="2"/>
  <c r="AM171" i="2" s="1"/>
  <c r="AN95" i="2"/>
  <c r="BF14" i="9"/>
  <c r="AK17" i="9"/>
  <c r="AK19" i="9" s="1"/>
  <c r="J80" i="10" l="1"/>
  <c r="J86" i="10" s="1"/>
  <c r="K77" i="10"/>
  <c r="J104" i="10"/>
  <c r="J106" i="10" s="1"/>
  <c r="AN16" i="18"/>
  <c r="AN20" i="18" s="1"/>
  <c r="AN22" i="18" s="1"/>
  <c r="AN171" i="2"/>
  <c r="AM14" i="9"/>
  <c r="AM17" i="9" s="1"/>
  <c r="AM19" i="9" s="1"/>
  <c r="AM16" i="18"/>
  <c r="AM20" i="18" s="1"/>
  <c r="AM22" i="18" s="1"/>
  <c r="AM107" i="2"/>
  <c r="AM108" i="2" s="1"/>
  <c r="F70" i="10"/>
  <c r="AK35" i="9"/>
  <c r="AN14" i="9"/>
  <c r="AN17" i="9" s="1"/>
  <c r="AN19" i="9" s="1"/>
  <c r="AN107" i="2"/>
  <c r="AN108" i="2" s="1"/>
  <c r="AO95" i="2"/>
  <c r="AO171" i="2" s="1"/>
  <c r="J81" i="10" l="1"/>
  <c r="J87" i="10" s="1"/>
  <c r="J88" i="10" s="1"/>
  <c r="J115" i="10"/>
  <c r="J110" i="10"/>
  <c r="J112" i="10" s="1"/>
  <c r="AP171" i="2"/>
  <c r="F71" i="10"/>
  <c r="F73" i="10" s="1"/>
  <c r="F77" i="10" s="1"/>
  <c r="AP95" i="2"/>
  <c r="AO16" i="18"/>
  <c r="AO20" i="18" s="1"/>
  <c r="AO22" i="18" s="1"/>
  <c r="AQ95" i="2"/>
  <c r="AO14" i="9"/>
  <c r="AO17" i="9" s="1"/>
  <c r="AO19" i="9" s="1"/>
  <c r="AO107" i="2"/>
  <c r="AO108" i="2" s="1"/>
  <c r="J82" i="10" l="1"/>
  <c r="J117" i="10"/>
  <c r="J126" i="10"/>
  <c r="J121" i="10"/>
  <c r="J123" i="10" s="1"/>
  <c r="AQ16" i="18"/>
  <c r="AQ20" i="18" s="1"/>
  <c r="AQ22" i="18" s="1"/>
  <c r="AQ171" i="2"/>
  <c r="AP16" i="18"/>
  <c r="AP20" i="18" s="1"/>
  <c r="AP22" i="18" s="1"/>
  <c r="AP39" i="18" s="1"/>
  <c r="AP14" i="9"/>
  <c r="AP17" i="9" s="1"/>
  <c r="AP19" i="9" s="1"/>
  <c r="G70" i="10" s="1"/>
  <c r="G71" i="10" s="1"/>
  <c r="G73" i="10" s="1"/>
  <c r="G77" i="10" s="1"/>
  <c r="F104" i="10"/>
  <c r="F115" i="10" s="1"/>
  <c r="F126" i="10" s="1"/>
  <c r="F80" i="10"/>
  <c r="F86" i="10" s="1"/>
  <c r="F88" i="10" s="1"/>
  <c r="AP87" i="2"/>
  <c r="AP107" i="2"/>
  <c r="AP108" i="2" s="1"/>
  <c r="AQ107" i="2"/>
  <c r="AQ108" i="2" s="1"/>
  <c r="AQ14" i="9"/>
  <c r="AQ17" i="9" s="1"/>
  <c r="AQ19" i="9" s="1"/>
  <c r="AR95" i="2"/>
  <c r="F128" i="10" l="1"/>
  <c r="F132" i="10"/>
  <c r="F134" i="10" s="1"/>
  <c r="J128" i="10"/>
  <c r="J132" i="10"/>
  <c r="J134" i="10" s="1"/>
  <c r="AR16" i="18"/>
  <c r="AR20" i="18" s="1"/>
  <c r="AR22" i="18" s="1"/>
  <c r="AR171" i="2"/>
  <c r="F117" i="10"/>
  <c r="F121" i="10"/>
  <c r="F123" i="10" s="1"/>
  <c r="F82" i="10"/>
  <c r="F106" i="10"/>
  <c r="F110" i="10"/>
  <c r="F112" i="10" s="1"/>
  <c r="G104" i="10"/>
  <c r="G115" i="10" s="1"/>
  <c r="G126" i="10" s="1"/>
  <c r="AP35" i="9"/>
  <c r="AR107" i="2"/>
  <c r="AR108" i="2" s="1"/>
  <c r="AR14" i="9"/>
  <c r="AR17" i="9" s="1"/>
  <c r="AR19" i="9" s="1"/>
  <c r="AS95" i="2"/>
  <c r="G128" i="10" l="1"/>
  <c r="G132" i="10"/>
  <c r="G134" i="10" s="1"/>
  <c r="AS16" i="18"/>
  <c r="AS20" i="18" s="1"/>
  <c r="AS22" i="18" s="1"/>
  <c r="AS171" i="2"/>
  <c r="G106" i="10"/>
  <c r="G110" i="10"/>
  <c r="G112" i="10" s="1"/>
  <c r="G80" i="10"/>
  <c r="G82" i="10" s="1"/>
  <c r="AS107" i="2"/>
  <c r="AS108" i="2" s="1"/>
  <c r="AS14" i="9"/>
  <c r="AS17" i="9" s="1"/>
  <c r="AS19" i="9" s="1"/>
  <c r="AT95" i="2"/>
  <c r="AT16" i="18" l="1"/>
  <c r="AT20" i="18" s="1"/>
  <c r="AT22" i="18" s="1"/>
  <c r="AT171" i="2"/>
  <c r="AU171" i="2" s="1"/>
  <c r="G86" i="10"/>
  <c r="G88" i="10" s="1"/>
  <c r="AT107" i="2"/>
  <c r="AT108" i="2" s="1"/>
  <c r="AT14" i="9"/>
  <c r="AT17" i="9" s="1"/>
  <c r="AT19" i="9" s="1"/>
  <c r="AU95" i="2"/>
  <c r="AU16" i="18" s="1"/>
  <c r="AU20" i="18" s="1"/>
  <c r="AU22" i="18" s="1"/>
  <c r="AU39" i="18" s="1"/>
  <c r="AV95" i="2"/>
  <c r="AV16" i="18" l="1"/>
  <c r="AV20" i="18" s="1"/>
  <c r="AV22" i="18" s="1"/>
  <c r="AV171" i="2"/>
  <c r="G117" i="10"/>
  <c r="G121" i="10"/>
  <c r="G123" i="10" s="1"/>
  <c r="AU87" i="2"/>
  <c r="AU14" i="9"/>
  <c r="AU17" i="9" s="1"/>
  <c r="AU19" i="9" s="1"/>
  <c r="AU107" i="2"/>
  <c r="AU108" i="2" s="1"/>
  <c r="AV14" i="9"/>
  <c r="AV17" i="9" s="1"/>
  <c r="AV19" i="9" s="1"/>
  <c r="AV107" i="2"/>
  <c r="AV108" i="2" s="1"/>
  <c r="AW95" i="2"/>
  <c r="AW16" i="18" l="1"/>
  <c r="AW20" i="18" s="1"/>
  <c r="AW22" i="18" s="1"/>
  <c r="AW171" i="2"/>
  <c r="H70" i="10"/>
  <c r="H71" i="10" s="1"/>
  <c r="H73" i="10" s="1"/>
  <c r="H77" i="10" s="1"/>
  <c r="H104" i="10" s="1"/>
  <c r="H115" i="10" s="1"/>
  <c r="H126" i="10" s="1"/>
  <c r="AU35" i="9"/>
  <c r="AW14" i="9"/>
  <c r="AW17" i="9" s="1"/>
  <c r="AW19" i="9" s="1"/>
  <c r="AW107" i="2"/>
  <c r="AW108" i="2" s="1"/>
  <c r="AX95" i="2"/>
  <c r="H128" i="10" l="1"/>
  <c r="H132" i="10"/>
  <c r="H134" i="10" s="1"/>
  <c r="AX16" i="18"/>
  <c r="AX20" i="18" s="1"/>
  <c r="AX22" i="18" s="1"/>
  <c r="AX171" i="2"/>
  <c r="H106" i="10"/>
  <c r="H110" i="10"/>
  <c r="H112" i="10" s="1"/>
  <c r="H80" i="10"/>
  <c r="AX14" i="9"/>
  <c r="AX17" i="9" s="1"/>
  <c r="AX19" i="9" s="1"/>
  <c r="AX107" i="2"/>
  <c r="AX108" i="2" s="1"/>
  <c r="AY95" i="2"/>
  <c r="AY171" i="2" s="1"/>
  <c r="AZ171" i="2" l="1"/>
  <c r="H86" i="10"/>
  <c r="H88" i="10" s="1"/>
  <c r="H82" i="10"/>
  <c r="AZ95" i="2"/>
  <c r="AY16" i="18"/>
  <c r="AY20" i="18" s="1"/>
  <c r="AY22" i="18" s="1"/>
  <c r="AY14" i="9"/>
  <c r="AY17" i="9" s="1"/>
  <c r="AY19" i="9" s="1"/>
  <c r="AY107" i="2"/>
  <c r="AY108" i="2" s="1"/>
  <c r="AZ14" i="9" l="1"/>
  <c r="BD14" i="9" s="1"/>
  <c r="AZ87" i="2"/>
  <c r="H117" i="10"/>
  <c r="H121" i="10"/>
  <c r="H123" i="10" s="1"/>
  <c r="AZ107" i="2"/>
  <c r="AZ108" i="2" s="1"/>
  <c r="AZ16" i="18"/>
  <c r="AZ17" i="9" l="1"/>
  <c r="AZ19" i="9" s="1"/>
  <c r="AZ35" i="9" s="1"/>
  <c r="AZ20" i="18"/>
  <c r="AZ22" i="18" s="1"/>
  <c r="AZ39" i="18" s="1"/>
  <c r="BD16" i="18"/>
  <c r="I70" i="10" l="1"/>
  <c r="I71" i="10" s="1"/>
  <c r="I73" i="10" s="1"/>
  <c r="I77" i="10" s="1"/>
  <c r="I104" i="10" s="1"/>
  <c r="I115" i="10" s="1"/>
  <c r="I126" i="10" s="1"/>
  <c r="I128" i="10" l="1"/>
  <c r="E146" i="10" s="1"/>
  <c r="I132" i="10"/>
  <c r="I134" i="10" s="1"/>
  <c r="E145" i="10" s="1"/>
  <c r="I80" i="10"/>
  <c r="I86" i="10" s="1"/>
  <c r="I88" i="10" s="1"/>
  <c r="E139" i="10" s="1"/>
  <c r="I106" i="10"/>
  <c r="E142" i="10" s="1"/>
  <c r="I110" i="10"/>
  <c r="I112" i="10" s="1"/>
  <c r="E141" i="10" s="1"/>
  <c r="D199" i="10" l="1"/>
  <c r="I82" i="10"/>
  <c r="E140" i="10" s="1"/>
  <c r="E150" i="10" s="1"/>
  <c r="D43" i="22"/>
  <c r="I117" i="10"/>
  <c r="E144" i="10" s="1"/>
  <c r="I121" i="10"/>
  <c r="D178" i="10" l="1"/>
  <c r="G34" i="22" s="1"/>
  <c r="E152" i="10"/>
  <c r="I123" i="10"/>
  <c r="D185" i="10"/>
  <c r="E155" i="10" l="1"/>
  <c r="E157" i="10" s="1"/>
  <c r="E143" i="10"/>
  <c r="D75" i="22"/>
  <c r="G67" i="22"/>
  <c r="D192" i="10" l="1"/>
  <c r="E147" i="10"/>
  <c r="D54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Wong</author>
  </authors>
  <commentList>
    <comment ref="O37" authorId="0" shapeId="0" xr:uid="{F68AB917-62BE-434B-8E30-051392CAC76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$608.00 as at 1/4/2024
http://finance.yahoo.com/quote/NFLX/history/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Wong</author>
  </authors>
  <commentList>
    <comment ref="H11" authorId="0" shapeId="0" xr:uid="{A9A0BF71-0477-4527-B856-DE24BBFCA46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11" authorId="0" shapeId="0" xr:uid="{6013BC1D-F83A-47C7-B7F2-CD100888365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11" authorId="0" shapeId="0" xr:uid="{F1527DEF-3BAA-4853-BD82-BBD33F30E78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11" authorId="0" shapeId="0" xr:uid="{8DDDDEB8-7B8F-4422-B7A2-6AD2BF9DF06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11" authorId="0" shapeId="0" xr:uid="{6103C241-7E81-47FD-8B4E-36D91C5DA13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11" authorId="0" shapeId="0" xr:uid="{41649AB9-675E-4E99-BE4B-EDE5F1DBA9F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11" authorId="0" shapeId="0" xr:uid="{7FC3E846-BAAB-4D65-85A8-0EBEAD82B24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11" authorId="0" shapeId="0" xr:uid="{8F499BCE-27B3-4D67-A879-4129890EEBA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11" authorId="0" shapeId="0" xr:uid="{DB05A6DD-6F31-42F0-B0CF-07E9B3DC8C4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11" authorId="0" shapeId="0" xr:uid="{6F3AF21D-FBD9-4169-B6AE-A18B4D995F9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11" authorId="0" shapeId="0" xr:uid="{6EE09D08-1D9A-42F5-AB22-45B208A22F9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11" authorId="0" shapeId="0" xr:uid="{38CA84BA-410B-4172-956B-A5487AB7CFC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11" authorId="0" shapeId="0" xr:uid="{173BF77F-A2B6-45B5-92FE-0904C21C451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11" authorId="0" shapeId="0" xr:uid="{A06D969A-BC4E-4405-A898-74733ECE434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11" authorId="0" shapeId="0" xr:uid="{10BE542D-80B8-4A96-B5D9-3441D1B793B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11" authorId="0" shapeId="0" xr:uid="{D210A74F-D961-484F-B783-4844F4542CA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11" authorId="0" shapeId="0" xr:uid="{CFE91A6F-6EB8-4024-930E-EF8338FEA75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11" authorId="0" shapeId="0" xr:uid="{4315FE01-97FA-488B-925B-27AF02751BD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11" authorId="0" shapeId="0" xr:uid="{A96D6AA1-E0E8-4D5E-9F83-F6259E7BA9E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11" authorId="0" shapeId="0" xr:uid="{FE602A73-E7BF-41AF-8121-E0F8BAA915C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14" authorId="0" shapeId="0" xr:uid="{A0429256-4047-4042-8AEB-B8037E61BE3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14" authorId="0" shapeId="0" xr:uid="{76172160-C785-4B2D-BF8E-4D5855AA69C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14" authorId="0" shapeId="0" xr:uid="{781B76C7-469A-46B2-B952-869FDAC69C4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14" authorId="0" shapeId="0" xr:uid="{C12B18E1-29BA-43C4-98D1-5677660A4A8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14" authorId="0" shapeId="0" xr:uid="{97BA96B0-DAF3-42BA-984D-34A29E63598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14" authorId="0" shapeId="0" xr:uid="{6F7AAC95-6A12-4638-B363-EE70C98A8B1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14" authorId="0" shapeId="0" xr:uid="{D4008897-1A3B-4466-9010-4AB6B310EF5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14" authorId="0" shapeId="0" xr:uid="{2C7A8F0D-C12E-4FCF-8A83-F2E3EE1AEBE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14" authorId="0" shapeId="0" xr:uid="{3436BBA5-65BF-4DCC-9228-1D0510786FB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14" authorId="0" shapeId="0" xr:uid="{4F55ACA1-8A7D-4B59-823E-1B757325B28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14" authorId="0" shapeId="0" xr:uid="{F01C37D3-AC2F-464B-AFC4-E9818455F40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14" authorId="0" shapeId="0" xr:uid="{28F13035-EDE0-4264-8115-76F6F8FAA61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14" authorId="0" shapeId="0" xr:uid="{C26BDB28-3152-498B-94BD-75874300961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14" authorId="0" shapeId="0" xr:uid="{DC8242FD-C772-4407-B552-6C2521E1E34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14" authorId="0" shapeId="0" xr:uid="{B27CA62E-D406-444F-8688-AED016716A8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14" authorId="0" shapeId="0" xr:uid="{70B3CA37-70EB-4300-A732-5BD3F5154B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14" authorId="0" shapeId="0" xr:uid="{BB1951FF-CDFF-4D39-A4EF-F23627C1F43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14" authorId="0" shapeId="0" xr:uid="{09423505-7453-4B77-B3C1-A1D091D91B3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14" authorId="0" shapeId="0" xr:uid="{D3C5E724-D277-4C4D-8F1B-C72E1B4FB51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14" authorId="0" shapeId="0" xr:uid="{7E85A999-1072-4796-8AD5-4D83C03D0C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15" authorId="0" shapeId="0" xr:uid="{B840492C-B4BD-4114-A918-4352003EFD8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15" authorId="0" shapeId="0" xr:uid="{C15A332F-E71B-4926-807D-4976214A897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15" authorId="0" shapeId="0" xr:uid="{EBD1B09D-FB33-4B7D-91DE-B5D0FDD91D5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15" authorId="0" shapeId="0" xr:uid="{C4B6A83E-3463-48F0-AD62-5DCD5328BB2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15" authorId="0" shapeId="0" xr:uid="{10E3C66A-2B58-443D-B46F-CDE665711E3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15" authorId="0" shapeId="0" xr:uid="{019B3AC4-09D3-4BB1-B00A-DFA254EB9D5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15" authorId="0" shapeId="0" xr:uid="{22F8AA41-340F-410A-9E41-619811256B6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15" authorId="0" shapeId="0" xr:uid="{5B48002A-98F1-4FF1-B709-08BCD33865C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15" authorId="0" shapeId="0" xr:uid="{744E3010-957B-4E37-909A-D2AE45E9822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15" authorId="0" shapeId="0" xr:uid="{3361F987-50BB-4EB9-B6E6-A28CF7A2312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15" authorId="0" shapeId="0" xr:uid="{72FE2A4F-1C71-46C2-BEEC-F31097E4C0C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15" authorId="0" shapeId="0" xr:uid="{4A03C3A0-6EDB-49DB-885E-5F98D39AAD5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15" authorId="0" shapeId="0" xr:uid="{3DEFF1CF-E3D7-43AB-9FAF-5D65585E7DA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15" authorId="0" shapeId="0" xr:uid="{33AA7BFA-8A60-4521-A451-A8FBB5E23F1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15" authorId="0" shapeId="0" xr:uid="{3B3B4AC7-A1F1-4517-A308-7556C455779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15" authorId="0" shapeId="0" xr:uid="{30AAE26E-A31B-499D-9035-0CFE2721BE4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15" authorId="0" shapeId="0" xr:uid="{17489A20-A524-48AF-88F2-791D639937F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15" authorId="0" shapeId="0" xr:uid="{D984DC8C-C39B-4A05-A2EE-F97D76E511C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15" authorId="0" shapeId="0" xr:uid="{14E603B2-9699-42D0-B9BC-466F2E6793A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15" authorId="0" shapeId="0" xr:uid="{02F1EE4C-238A-4E53-9DF6-05962480EF8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16" authorId="0" shapeId="0" xr:uid="{1F669C70-F35C-4414-9831-84BD1D7F641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16" authorId="0" shapeId="0" xr:uid="{FE1B6435-F0EF-44A3-B92D-C4CB7855C31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16" authorId="0" shapeId="0" xr:uid="{C625F40B-F3FD-48F0-988D-F6A3C172A54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16" authorId="0" shapeId="0" xr:uid="{051D199F-3021-42C7-AC3D-E5A5F65D3A2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16" authorId="0" shapeId="0" xr:uid="{F51B5BF1-9D1D-403E-B8F5-12553475F76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16" authorId="0" shapeId="0" xr:uid="{CA92FF00-3382-4277-A6A4-40645901260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16" authorId="0" shapeId="0" xr:uid="{728ADBBE-6641-407F-A8D5-6B1D509E244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16" authorId="0" shapeId="0" xr:uid="{113DB75C-6601-445B-AFBD-5BB73B293F1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16" authorId="0" shapeId="0" xr:uid="{177E0EFC-6881-49D7-8429-395119099C5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16" authorId="0" shapeId="0" xr:uid="{BF41CEB7-CE74-46EA-A055-8BCE45565BD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16" authorId="0" shapeId="0" xr:uid="{AF7A0EB4-0C1F-44D8-8488-DDB5C77E6E3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16" authorId="0" shapeId="0" xr:uid="{68D88F2E-E2A0-471A-8132-8E45F3E5FDE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16" authorId="0" shapeId="0" xr:uid="{3EF89D67-05C9-464E-A15B-D1DF5FFD42E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16" authorId="0" shapeId="0" xr:uid="{ADBF50EB-9386-4562-90FD-0DF13E59A40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16" authorId="0" shapeId="0" xr:uid="{4B4D5225-F56E-4906-AA37-EF654A9044F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16" authorId="0" shapeId="0" xr:uid="{3A2799B0-7112-46F7-80B4-6A62201568E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16" authorId="0" shapeId="0" xr:uid="{225A3587-C600-4EA2-B7E2-6D36895CDE9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16" authorId="0" shapeId="0" xr:uid="{D8601B6B-30AA-41FE-9B7E-9B83CD63ED8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16" authorId="0" shapeId="0" xr:uid="{7DCBCAAC-2FA7-4045-A58C-B0CB91B912D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16" authorId="0" shapeId="0" xr:uid="{A580529F-96A6-4690-B489-499AF7315CB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21" authorId="0" shapeId="0" xr:uid="{ABEC3A8B-D8A3-4E8E-9280-9BD020F0C9C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21" authorId="0" shapeId="0" xr:uid="{1F124530-F03E-47B7-9DBE-F7158903111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21" authorId="0" shapeId="0" xr:uid="{94E79F88-9D1B-4B93-A2C8-A23F4CA6337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21" authorId="0" shapeId="0" xr:uid="{35A5C7BF-4237-49ED-AC89-D73A2EF1E16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21" authorId="0" shapeId="0" xr:uid="{27CE5CEB-868B-452D-9847-F7C2BA93D63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21" authorId="0" shapeId="0" xr:uid="{71CC806A-20E4-4ED7-8F37-C98AA2C76AE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21" authorId="0" shapeId="0" xr:uid="{0A983433-3379-472D-9948-765FA6E7531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21" authorId="0" shapeId="0" xr:uid="{382239B9-763B-4825-ADE4-1F56D5704C7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21" authorId="0" shapeId="0" xr:uid="{318352ED-835F-4E96-B8E0-A6C4B446869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21" authorId="0" shapeId="0" xr:uid="{47441831-DFB9-449D-AA3F-59590C30606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21" authorId="0" shapeId="0" xr:uid="{4F5F3F7E-02E6-40BD-AAFF-F072DA7C41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21" authorId="0" shapeId="0" xr:uid="{3922B1FC-1363-4F1F-BCD4-E9BFEB5BDC1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21" authorId="0" shapeId="0" xr:uid="{1A9661F5-1F98-46EE-82F6-1A11EED0FE6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21" authorId="0" shapeId="0" xr:uid="{4EF443E6-135E-47F6-B783-51545817C0A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21" authorId="0" shapeId="0" xr:uid="{8ED9C65C-1997-4C0C-B8EA-9C6A51E584E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21" authorId="0" shapeId="0" xr:uid="{95FFA225-A6F2-4D99-817D-A890F883AA3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21" authorId="0" shapeId="0" xr:uid="{2ABC7F56-39E8-4651-AD54-545CE561742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21" authorId="0" shapeId="0" xr:uid="{E079C42C-768B-4F4B-B42A-ECB22E7CD5A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21" authorId="0" shapeId="0" xr:uid="{53842D20-FC60-45CE-8A73-6D9717E0F03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21" authorId="0" shapeId="0" xr:uid="{10EEC342-37DF-4541-9BA9-5328DA0E988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22" authorId="0" shapeId="0" xr:uid="{0A3222D0-7573-41AE-8EA6-CCB2B69F618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22" authorId="0" shapeId="0" xr:uid="{CC636960-CFC7-4647-8C02-B8CB2A7ACD9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22" authorId="0" shapeId="0" xr:uid="{8B62CFD9-3BAE-41C2-9AAD-4C6EFF20B55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22" authorId="0" shapeId="0" xr:uid="{F26C55D5-70CF-4FD1-BD2D-40186FFEBD6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22" authorId="0" shapeId="0" xr:uid="{0D1ED323-BBA9-4E09-8872-D2618E8DDC8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22" authorId="0" shapeId="0" xr:uid="{C22F7617-9914-469C-9C35-74E0C6E52E9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22" authorId="0" shapeId="0" xr:uid="{CE40BA76-F173-489C-8BB5-ED6D773685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22" authorId="0" shapeId="0" xr:uid="{0EC7CC01-A942-4C26-9918-868993B5767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22" authorId="0" shapeId="0" xr:uid="{C0EF0295-FDD0-44B3-B879-48DB10A7716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22" authorId="0" shapeId="0" xr:uid="{7471AC63-F92D-4B35-9FDA-70254527E6D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22" authorId="0" shapeId="0" xr:uid="{9B61D5A5-D2EF-40DE-B45D-F1A92CCD8EE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22" authorId="0" shapeId="0" xr:uid="{EDB0AE57-3A99-4D5F-8FA3-E2E1F78ED1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22" authorId="0" shapeId="0" xr:uid="{CE27054F-7B62-4EAD-BAE1-08F7B32C3FC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22" authorId="0" shapeId="0" xr:uid="{80005FA5-1507-463A-8FB7-2F70954B610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22" authorId="0" shapeId="0" xr:uid="{F2AD71BB-EBF8-48A4-9A91-AB5ACF18692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22" authorId="0" shapeId="0" xr:uid="{2CA0C60C-0FC5-4E84-9BCF-A3ED6AFA349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22" authorId="0" shapeId="0" xr:uid="{73F7C9C1-8D81-4E32-ABD3-51D1954E7DC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22" authorId="0" shapeId="0" xr:uid="{0C527758-61CB-4E06-821F-852BAF2958C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22" authorId="0" shapeId="0" xr:uid="{3C2CAB11-5BF6-4688-93D1-9A15BC8DF33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22" authorId="0" shapeId="0" xr:uid="{4E1FFAB0-62F5-4A08-9F3B-8E1DED8C581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25" authorId="0" shapeId="0" xr:uid="{B03CA25C-C6B8-402F-BAFD-267383F7FD5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25" authorId="0" shapeId="0" xr:uid="{781DC25C-0D99-4CA0-ADA4-1FB711D16B5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25" authorId="0" shapeId="0" xr:uid="{505D33EC-B421-4818-967A-65EE72ADE34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25" authorId="0" shapeId="0" xr:uid="{212B23A9-5297-4EF2-9F72-DE452EA1F30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25" authorId="0" shapeId="0" xr:uid="{1418082B-F907-4174-9B85-BFD1280D745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25" authorId="0" shapeId="0" xr:uid="{E6FA9E5D-2D1F-495B-ADE8-4D258B5B6CD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25" authorId="0" shapeId="0" xr:uid="{2345A9DD-7C80-4095-BC35-6EEDFE82123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25" authorId="0" shapeId="0" xr:uid="{23FA254E-9F5F-4DE2-95F8-ED375A1382E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25" authorId="0" shapeId="0" xr:uid="{29999512-D1FD-474C-A954-92E4B8EEEC8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25" authorId="0" shapeId="0" xr:uid="{A99B0702-9642-40E4-B262-4E5DCB992AA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25" authorId="0" shapeId="0" xr:uid="{7A77BB68-EC96-4AEF-AB2C-B5C894BAE46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25" authorId="0" shapeId="0" xr:uid="{B7303260-A803-48C7-8915-95FE1AC8DAD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25" authorId="0" shapeId="0" xr:uid="{04050D7A-6BEA-48D3-A7DB-B9086FEFAEB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25" authorId="0" shapeId="0" xr:uid="{0791841E-BEAA-4BCF-969D-FE5BFD70883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25" authorId="0" shapeId="0" xr:uid="{3A7FBCAD-0E23-44C3-A8DC-127305E0021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25" authorId="0" shapeId="0" xr:uid="{400C030F-099B-40AD-A5ED-91E9CC045E5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25" authorId="0" shapeId="0" xr:uid="{3063A1D2-0149-4335-AB4B-85B347CD770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25" authorId="0" shapeId="0" xr:uid="{34493196-C3AC-4885-8480-5B520F432E8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25" authorId="0" shapeId="0" xr:uid="{AE225A3E-7A08-4E9D-9BBC-1E221650D8A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25" authorId="0" shapeId="0" xr:uid="{FC5976DF-BFDC-4752-A8F3-BD712D2E5CE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29" authorId="0" shapeId="0" xr:uid="{7F0F6414-A0FA-4FCE-9E95-62F2D913C5A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29" authorId="0" shapeId="0" xr:uid="{4A8AEF67-2C20-4FEE-925D-1898DC2267E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29" authorId="0" shapeId="0" xr:uid="{A953577F-1170-4518-BA01-7EB57226306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29" authorId="0" shapeId="0" xr:uid="{5827DBAA-0280-4A5E-B991-4E61A90296D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29" authorId="0" shapeId="0" xr:uid="{85878E8F-744C-4551-8BCC-E5625A96AA4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29" authorId="0" shapeId="0" xr:uid="{574BD298-B076-4D5D-BE09-080BDF14396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29" authorId="0" shapeId="0" xr:uid="{CFD5BCF5-D808-4B50-8444-7DC6635EF47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29" authorId="0" shapeId="0" xr:uid="{67C47512-CFCF-46A0-A2D3-5420228F664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29" authorId="0" shapeId="0" xr:uid="{D1BF2B48-53B6-4BBC-9401-ED162EDF3BD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29" authorId="0" shapeId="0" xr:uid="{6C1FD6BA-68A2-4122-83FA-09B1A399891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29" authorId="0" shapeId="0" xr:uid="{F209E75C-3065-4F52-8F02-32F86F16889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29" authorId="0" shapeId="0" xr:uid="{CABCC174-F73B-447D-B138-10A53D7B9C7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29" authorId="0" shapeId="0" xr:uid="{68D05A13-72B0-49EF-B81B-DE356431F56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29" authorId="0" shapeId="0" xr:uid="{CE6E888D-DB7E-43BA-A9C0-DAB3F4FA4E3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29" authorId="0" shapeId="0" xr:uid="{6D2C1271-7B09-4F44-B7D0-9B5F1CFD04B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29" authorId="0" shapeId="0" xr:uid="{B3D513A5-D661-43FB-A764-8D23F56207A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29" authorId="0" shapeId="0" xr:uid="{63635B10-993B-4070-ACE8-524B3A614B2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29" authorId="0" shapeId="0" xr:uid="{68982DB9-9393-459A-A684-EAD45242552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29" authorId="0" shapeId="0" xr:uid="{55CB9529-35D7-4130-96CB-6952A31067B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29" authorId="0" shapeId="0" xr:uid="{4CEF8B8F-BC36-41C3-944A-F79453B04C0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30" authorId="0" shapeId="0" xr:uid="{D39944EC-FE3A-4042-BF27-EBF66EA0493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30" authorId="0" shapeId="0" xr:uid="{315F026B-40A6-4A43-8678-7C5A56148AC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30" authorId="0" shapeId="0" xr:uid="{ECB494FD-93C1-4C50-83A7-29A7CD155FB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30" authorId="0" shapeId="0" xr:uid="{ECFE5B30-A3FF-4556-A71A-3DABC295447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30" authorId="0" shapeId="0" xr:uid="{8326F88F-73AC-4D87-BEF7-43AF372C299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30" authorId="0" shapeId="0" xr:uid="{6A4F182F-6E9E-42A9-819D-097C1F5172A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30" authorId="0" shapeId="0" xr:uid="{BE2537C4-A13C-4238-BD2D-A6F8464A3D2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30" authorId="0" shapeId="0" xr:uid="{F9026DF9-EDB3-4398-BA8F-9F510B902C8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30" authorId="0" shapeId="0" xr:uid="{93C9DA02-5DFD-4D58-BE09-B5C41C5E9CB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30" authorId="0" shapeId="0" xr:uid="{3A9B277B-ECC8-458F-B0CE-0268E0C7BFD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30" authorId="0" shapeId="0" xr:uid="{7A0FD183-C551-4862-8A1A-653E29514E0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30" authorId="0" shapeId="0" xr:uid="{5656FD08-8E9F-4F40-A65F-FE6713D2496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30" authorId="0" shapeId="0" xr:uid="{52A77B0D-24AF-40F7-9F3E-09ACBDC5B59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30" authorId="0" shapeId="0" xr:uid="{6639F6A4-91B9-4E1E-B89B-A29A127B4E0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30" authorId="0" shapeId="0" xr:uid="{F84A4126-840D-4CB9-80C3-CCF51CBD533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30" authorId="0" shapeId="0" xr:uid="{BAD847D1-1215-43D2-A79B-91EB46A9C37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30" authorId="0" shapeId="0" xr:uid="{D330C1A4-582A-4049-9BF0-164A92FB683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30" authorId="0" shapeId="0" xr:uid="{43E39243-1643-438B-B07E-C5E9ED7D2BB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30" authorId="0" shapeId="0" xr:uid="{A1851F0A-31D8-4371-8295-74CCB1CB79F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30" authorId="0" shapeId="0" xr:uid="{D18BC8A9-E94B-4C9B-9B5E-578D7D60087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32" authorId="0" shapeId="0" xr:uid="{7B21E43E-B319-479A-9DE8-93D0D4C4C36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32" authorId="0" shapeId="0" xr:uid="{43CD7E20-77C7-4D2A-A9F8-536B9FB70F9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32" authorId="0" shapeId="0" xr:uid="{DC34D20B-8976-4204-847A-EE9C428E468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32" authorId="0" shapeId="0" xr:uid="{3CBF8582-F2CC-4906-93F5-3703AB4EE73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L32" authorId="0" shapeId="0" xr:uid="{A929F846-3A22-4DE1-8AE7-E14CA229205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32" authorId="0" shapeId="0" xr:uid="{07D96389-E9F2-485F-8633-98772E26916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32" authorId="0" shapeId="0" xr:uid="{7CAF5F0F-7CF4-4C87-AF7F-9374D924034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32" authorId="0" shapeId="0" xr:uid="{ED9143B0-C39A-4EFA-970E-51D046BFA73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32" authorId="0" shapeId="0" xr:uid="{CF1CFBBE-0624-4AE8-82C3-D9A91E73144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Q32" authorId="0" shapeId="0" xr:uid="{B4C1214A-87BC-463B-A323-40110748A1D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32" authorId="0" shapeId="0" xr:uid="{2C6BBFA6-457B-4DFE-BF2A-1419D426BD2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32" authorId="0" shapeId="0" xr:uid="{C8C8CC8E-D2D0-4B46-9916-D96AC06DC43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32" authorId="0" shapeId="0" xr:uid="{5DFEF17A-4025-4DA5-BFF5-0D280CF17FA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32" authorId="0" shapeId="0" xr:uid="{5C6B45D9-FAF5-499A-84FA-3FB543EB358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V32" authorId="0" shapeId="0" xr:uid="{3C1CB9B6-957C-40F5-A799-CC0580AEC00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32" authorId="0" shapeId="0" xr:uid="{76C92F24-E886-4D35-9BAE-AC5CB9E0F00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32" authorId="0" shapeId="0" xr:uid="{0A9B74FD-7C99-4701-AB82-0B3A6BCF1F9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32" authorId="0" shapeId="0" xr:uid="{6109117B-0823-40DC-AF17-05275601BEE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32" authorId="0" shapeId="0" xr:uid="{649F1C2F-97AD-4B0F-A7D6-CD6F5F8B67D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A32" authorId="0" shapeId="0" xr:uid="{7A56F8C7-EE93-459F-9CD2-1022A7B92A3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32" authorId="0" shapeId="0" xr:uid="{9A1118DD-51E4-4920-9A92-1C4BE6B83BA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32" authorId="0" shapeId="0" xr:uid="{DAE8B498-2B49-497B-8910-D4350D84631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32" authorId="0" shapeId="0" xr:uid="{B8AD714B-C9B5-4D54-BAFD-EC897DB65D2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32" authorId="0" shapeId="0" xr:uid="{47540846-B75D-40C1-A617-116C1E64A3D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F32" authorId="0" shapeId="0" xr:uid="{347432AD-0E20-4C9C-AE8F-DDC8F8CA6FF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33" authorId="0" shapeId="0" xr:uid="{722351D0-03B7-4B08-87A1-2A668A58965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33" authorId="0" shapeId="0" xr:uid="{36E0F8DE-2E4B-4C1A-B283-30A0BDE07BA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33" authorId="0" shapeId="0" xr:uid="{CEBEA003-D85A-41CF-9143-5FD67AE96F4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33" authorId="0" shapeId="0" xr:uid="{83ED52FC-CD54-484A-8594-4CB73765F6C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L33" authorId="0" shapeId="0" xr:uid="{C7C0551C-73CE-4A6C-9CA9-EB13344F4B1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33" authorId="0" shapeId="0" xr:uid="{25BEEE4E-6FFD-47B7-9D5F-0423DD01647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33" authorId="0" shapeId="0" xr:uid="{C938E561-D8F7-4F4C-A41A-37D82960695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33" authorId="0" shapeId="0" xr:uid="{30EFF359-4D11-49A1-BB20-469B8FEB9B3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33" authorId="0" shapeId="0" xr:uid="{1D1279CF-7E3A-47BF-873E-8326895D958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Q33" authorId="0" shapeId="0" xr:uid="{FB70193A-31F1-4130-B07B-937F2F7872A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33" authorId="0" shapeId="0" xr:uid="{AECBCD77-7830-445D-A7A6-DCBCE7295C3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33" authorId="0" shapeId="0" xr:uid="{942DA64D-F3FA-4E8B-A0AD-641F4CBA29C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33" authorId="0" shapeId="0" xr:uid="{7C6219AC-4135-4DFE-9A2A-E77C6BBEC7D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33" authorId="0" shapeId="0" xr:uid="{F3FB0752-395D-4EA1-B5BE-562850DB30F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V33" authorId="0" shapeId="0" xr:uid="{9EB206DF-F6F0-4A3B-B64C-F32BDBD3CD4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33" authorId="0" shapeId="0" xr:uid="{06C23D97-6D6D-4E93-BEC4-C0DAB28DAF4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33" authorId="0" shapeId="0" xr:uid="{CE0451ED-E124-4620-8F0A-AC2486A9CFB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33" authorId="0" shapeId="0" xr:uid="{45FB3BFB-546F-4B69-B326-A01045CBC6D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33" authorId="0" shapeId="0" xr:uid="{24DB7920-5835-4F4C-8F96-DCE059C1128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A33" authorId="0" shapeId="0" xr:uid="{70D203C5-F775-4888-83E4-65BFD4C26BA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33" authorId="0" shapeId="0" xr:uid="{3D55B1BA-0A58-4390-9D07-BA36B55F12B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33" authorId="0" shapeId="0" xr:uid="{DAC898DD-6AC4-4BA8-9C6A-DC0FCAC1A2A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33" authorId="0" shapeId="0" xr:uid="{531858F6-17D8-4001-BAFE-0AC5D1EAF55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33" authorId="0" shapeId="0" xr:uid="{62A4B872-D511-4C4A-AB58-E5077C7ADC9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F33" authorId="0" shapeId="0" xr:uid="{FE0430DE-3DF2-4203-8DD2-C61F7E6202E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40" authorId="0" shapeId="0" xr:uid="{C05C47B9-97DE-4735-B359-1F1113F7498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40" authorId="0" shapeId="0" xr:uid="{3EF92DB9-8DCD-4189-8F5E-8EB817AEC49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40" authorId="0" shapeId="0" xr:uid="{AAB53085-D38B-426F-B719-A7AE1903691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40" authorId="0" shapeId="0" xr:uid="{33A7E389-5038-4EF7-8E09-2EF8A22F8CE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40" authorId="0" shapeId="0" xr:uid="{450A502F-4E2A-4C1E-B3F9-11663E165C6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40" authorId="0" shapeId="0" xr:uid="{A74B1522-6B87-44D9-935A-BCFCDDBA7E0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40" authorId="0" shapeId="0" xr:uid="{F795F6D8-9954-4F87-864F-CEAC29E1676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40" authorId="0" shapeId="0" xr:uid="{972670F4-3ADB-474A-901C-9C9A7F34EB8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40" authorId="0" shapeId="0" xr:uid="{B63D617B-F081-48E9-9AE8-387F07245DF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40" authorId="0" shapeId="0" xr:uid="{5294CC37-4D96-4DAB-AD6C-2BE486FEB5F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40" authorId="0" shapeId="0" xr:uid="{D87B70DD-5F68-4B23-8B9D-D1E90FD2C38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40" authorId="0" shapeId="0" xr:uid="{A2113A85-86C5-4F69-BE3E-A52131EC342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40" authorId="0" shapeId="0" xr:uid="{FD0EBDF1-2506-412C-926D-C1948F460AB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40" authorId="0" shapeId="0" xr:uid="{25A79DE2-9398-4B80-96A9-B290B773E6B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40" authorId="0" shapeId="0" xr:uid="{C6B5FE37-3A59-4D93-9D79-B300E9990AF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40" authorId="0" shapeId="0" xr:uid="{5B755C57-A7EB-4BCC-AA6E-C967DD45619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40" authorId="0" shapeId="0" xr:uid="{1CE3F21B-1CCE-4138-B8C7-DAF3485A36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40" authorId="0" shapeId="0" xr:uid="{760D78D0-37F5-4647-BC60-63795A27E45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40" authorId="0" shapeId="0" xr:uid="{83EBFE50-F25D-4A4D-95A9-767F79F6FFF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40" authorId="0" shapeId="0" xr:uid="{D5B1E644-651A-4DB5-808D-1FE19C8105C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41" authorId="0" shapeId="0" xr:uid="{B4C1191B-E69B-40E5-87BE-3185A49BA03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41" authorId="0" shapeId="0" xr:uid="{7ED6845C-E23D-4A01-B282-1FB92E4AB41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41" authorId="0" shapeId="0" xr:uid="{41ECC512-F194-461B-8D03-26AD6E944A1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41" authorId="0" shapeId="0" xr:uid="{1EE4B75E-F9E2-4851-94E8-FC55D47B33B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41" authorId="0" shapeId="0" xr:uid="{0CBF3B51-11E9-4E00-BEF5-0B40F3D056A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41" authorId="0" shapeId="0" xr:uid="{EED87755-C580-489E-83CE-C6A11FB5384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41" authorId="0" shapeId="0" xr:uid="{F08AFE7D-CF58-4EF1-BEDF-B763EA5B66C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41" authorId="0" shapeId="0" xr:uid="{95E87CCC-4E62-45B1-BE05-171B1921598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41" authorId="0" shapeId="0" xr:uid="{19A67BE8-E06E-4060-801D-A9E9028B9BB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41" authorId="0" shapeId="0" xr:uid="{942F1A93-9448-4A73-944E-FB3FECA57A4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41" authorId="0" shapeId="0" xr:uid="{573A70D6-CDEA-4426-9A14-E3049DD9F18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41" authorId="0" shapeId="0" xr:uid="{CD0FE65F-5BDE-4650-802C-3B2916A075E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41" authorId="0" shapeId="0" xr:uid="{4779D4C9-A99B-46DC-8F12-0E127830DA3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41" authorId="0" shapeId="0" xr:uid="{D697D14C-2E00-46DE-9F21-1AE4527DE23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41" authorId="0" shapeId="0" xr:uid="{A4655763-9641-4772-95F1-B10E2EFD8AC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41" authorId="0" shapeId="0" xr:uid="{35C181AF-9F6D-44A9-A620-800E75391AD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41" authorId="0" shapeId="0" xr:uid="{700AFD3A-0174-4ECC-9695-8DAF3F53DB4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41" authorId="0" shapeId="0" xr:uid="{B5057EF0-E99A-4FB7-9469-D587F8C7A70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41" authorId="0" shapeId="0" xr:uid="{9ADE8707-7A1F-4320-920F-D55EF251FB5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41" authorId="0" shapeId="0" xr:uid="{8A283A35-160B-4AD1-9BCA-AA5C1A9EEE8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42" authorId="0" shapeId="0" xr:uid="{0965DEF4-CF3E-4C00-A71C-2C52517D652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42" authorId="0" shapeId="0" xr:uid="{95137130-91B4-4AE1-AD96-5EF05DBC19E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42" authorId="0" shapeId="0" xr:uid="{591D5594-6B6E-4977-AAB6-6C1271F9545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42" authorId="0" shapeId="0" xr:uid="{628FEBC6-828A-44DC-9B64-D5A96A8BBCE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42" authorId="0" shapeId="0" xr:uid="{FFF66174-F8A3-473D-9041-7F7EEC45B9F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42" authorId="0" shapeId="0" xr:uid="{72271EBC-2C39-4545-A30E-7F26BD6AE22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42" authorId="0" shapeId="0" xr:uid="{973DC814-B0E1-4BA0-9B9A-2E2ED60666D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42" authorId="0" shapeId="0" xr:uid="{2790F015-97DD-4F24-89F4-A808B21B76E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42" authorId="0" shapeId="0" xr:uid="{D53F48C8-6F16-467D-80F5-FB190023E2B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42" authorId="0" shapeId="0" xr:uid="{7065744F-5BD8-4A9C-A8D9-B2896FC6C32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42" authorId="0" shapeId="0" xr:uid="{4ECC40D4-3C57-460F-8CF2-86DDA62A830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42" authorId="0" shapeId="0" xr:uid="{2BEB2A5E-644E-4783-834B-53A1763A4FD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42" authorId="0" shapeId="0" xr:uid="{483C2FA5-4E2F-4DE0-AB53-67637C717DC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42" authorId="0" shapeId="0" xr:uid="{278320AD-4F31-4EC5-91C8-0A2862DBDB7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42" authorId="0" shapeId="0" xr:uid="{B9C84978-5112-44B6-A92F-1863AB94A6A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42" authorId="0" shapeId="0" xr:uid="{F718FC60-106B-469B-AE78-3BAD127BCE3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42" authorId="0" shapeId="0" xr:uid="{727D751C-E134-417F-AC88-5C447D20ECC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42" authorId="0" shapeId="0" xr:uid="{6214D9D9-D8F2-40EF-9863-FF3B905F52E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42" authorId="0" shapeId="0" xr:uid="{A961CD04-1FA2-4B26-9F20-0622B7A62D6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42" authorId="0" shapeId="0" xr:uid="{E2CFC42F-50AF-4D02-BB3E-64101FBC4FD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45" authorId="0" shapeId="0" xr:uid="{B712CA7B-D19F-4F24-B45C-665F6632BD5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45" authorId="0" shapeId="0" xr:uid="{291635B2-1CE1-41F5-A4F7-1D12751F988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45" authorId="0" shapeId="0" xr:uid="{62728B42-060E-4BB6-BA91-51FE5188A83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45" authorId="0" shapeId="0" xr:uid="{32B188EF-7F8D-46A0-8D37-700ECFDDBBA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45" authorId="0" shapeId="0" xr:uid="{05483014-A074-4E77-B404-BBB84B3899A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45" authorId="0" shapeId="0" xr:uid="{1ABE3A4D-E250-4627-B5E9-A7271877719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45" authorId="0" shapeId="0" xr:uid="{59F77F28-21E6-4BDF-A96F-CDBF035C8F1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45" authorId="0" shapeId="0" xr:uid="{992AF99C-EB24-451E-B339-55AF7501BC0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45" authorId="0" shapeId="0" xr:uid="{8E2F9BB5-8B48-4A9B-8960-78CD8E680AB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45" authorId="0" shapeId="0" xr:uid="{C1F41CF2-0AA6-4621-8405-67B38D53366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45" authorId="0" shapeId="0" xr:uid="{3796F7AA-7DB3-444F-A332-102A597315D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45" authorId="0" shapeId="0" xr:uid="{9957CCEF-0A0E-4715-A430-52544BF598E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45" authorId="0" shapeId="0" xr:uid="{1B583B54-1D86-48DC-972A-1C138BF7749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45" authorId="0" shapeId="0" xr:uid="{D8C52CC9-6A45-4EF6-8479-FA1746F67F1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45" authorId="0" shapeId="0" xr:uid="{D1365B8D-E321-488A-A1E7-E57E9C05D8D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45" authorId="0" shapeId="0" xr:uid="{9B31559C-DDB6-4306-9B85-7CBB979CFCA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45" authorId="0" shapeId="0" xr:uid="{86C856B5-5A7A-48EE-A981-419F9BC1FF1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45" authorId="0" shapeId="0" xr:uid="{0EAA629E-B3A4-4B63-91D8-7F43AC65A12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45" authorId="0" shapeId="0" xr:uid="{5439EA7D-26E3-4A80-BD49-B326CF34C8C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45" authorId="0" shapeId="0" xr:uid="{61AF0EA8-7738-485C-B5D0-E6CE996F861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46" authorId="0" shapeId="0" xr:uid="{FA77FDD8-ACFE-4E42-90F5-E2B79690B2D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46" authorId="0" shapeId="0" xr:uid="{09527D58-1658-4B87-8929-9FB263B45F6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46" authorId="0" shapeId="0" xr:uid="{F2ACC309-505B-416C-9738-D7B987D6CAA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46" authorId="0" shapeId="0" xr:uid="{9A6EC512-B1BF-4A7A-9591-EC606BAC00E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46" authorId="0" shapeId="0" xr:uid="{50B2E395-3355-44EB-88EF-0C160BD3F9F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46" authorId="0" shapeId="0" xr:uid="{54979AEC-BF95-4A3C-B237-DB1B7E7666D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46" authorId="0" shapeId="0" xr:uid="{D4A8A052-58BB-492D-87AA-FBD160EE074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46" authorId="0" shapeId="0" xr:uid="{401489BC-F20C-403F-B609-A3AD617E308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46" authorId="0" shapeId="0" xr:uid="{F644C938-6D38-4D9E-AFAC-D089AD1A71C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46" authorId="0" shapeId="0" xr:uid="{28D90D8B-BB81-4171-B935-0372CB9118A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46" authorId="0" shapeId="0" xr:uid="{B2AE7E83-8A13-476C-AEAF-FAC224C488E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46" authorId="0" shapeId="0" xr:uid="{53297015-79A0-47AD-AD74-9022BCCA82A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46" authorId="0" shapeId="0" xr:uid="{FAB80926-CDE0-4D4E-83D2-DF45A82617A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46" authorId="0" shapeId="0" xr:uid="{D01B8E65-8AFC-40F6-889C-49983FDF132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46" authorId="0" shapeId="0" xr:uid="{38B774B7-47AA-473F-AA97-230737AEBCB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46" authorId="0" shapeId="0" xr:uid="{150B4F21-8BBB-4B00-B854-8D7F07B5A4E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46" authorId="0" shapeId="0" xr:uid="{48ADBF48-890B-4645-A839-85BB7F7A85B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46" authorId="0" shapeId="0" xr:uid="{84C01DB7-F7C0-4C2E-AFC9-EB425747162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46" authorId="0" shapeId="0" xr:uid="{AFE0E765-614E-40CE-A140-4CFF56531C9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46" authorId="0" shapeId="0" xr:uid="{F1BAA696-483A-4BCF-AB3B-68DFCB10A0F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47" authorId="0" shapeId="0" xr:uid="{5D2D1A80-8D33-4B78-BF73-1EA02868F55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47" authorId="0" shapeId="0" xr:uid="{48606197-9A09-43DC-9039-A4A7B219927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47" authorId="0" shapeId="0" xr:uid="{BD9C5A91-1C06-45A1-A56F-C33A6D973E0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47" authorId="0" shapeId="0" xr:uid="{2905410D-39C2-471B-BC03-6D01C8E8373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47" authorId="0" shapeId="0" xr:uid="{748ACD4F-F913-4492-88B8-A087D260364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47" authorId="0" shapeId="0" xr:uid="{2B6E8A4C-093F-4552-9271-26F72CE0C88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47" authorId="0" shapeId="0" xr:uid="{B6E6859D-D925-4911-AE2C-CE641EE2D60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47" authorId="0" shapeId="0" xr:uid="{9C5A5652-1D10-44F3-9BD5-4A9FB524EB2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47" authorId="0" shapeId="0" xr:uid="{6A5811BD-E158-42A2-AEB2-EAC0133A085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47" authorId="0" shapeId="0" xr:uid="{D9B279E3-D0D1-4F0F-8195-79E186887C6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47" authorId="0" shapeId="0" xr:uid="{A9D1938A-4734-438E-B8AB-A0907363DAD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47" authorId="0" shapeId="0" xr:uid="{96C6BE39-31A5-4779-8420-E7D48CCA4D7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47" authorId="0" shapeId="0" xr:uid="{316444A3-302E-40C8-A130-EDB7FE28275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47" authorId="0" shapeId="0" xr:uid="{F0637E85-5891-4B31-B6CF-CC63279709E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47" authorId="0" shapeId="0" xr:uid="{9926377B-9BD8-43C1-B496-C7BF4CFAE94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47" authorId="0" shapeId="0" xr:uid="{5DC4AD2C-5E93-467F-9D34-6BE444EB9DF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47" authorId="0" shapeId="0" xr:uid="{14480B58-1AFD-461D-8B22-EC6EF3EB66F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47" authorId="0" shapeId="0" xr:uid="{0B399FE6-F96C-4EFD-A2AE-3B94266F6D6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47" authorId="0" shapeId="0" xr:uid="{9EFE6A29-6EDA-4570-9219-8B28F8B9EFB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47" authorId="0" shapeId="0" xr:uid="{848F0E43-1F26-48DB-8D3D-D4E2F524F96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52" authorId="0" shapeId="0" xr:uid="{DC72D9A8-A9D7-4332-9054-CE3CCD1573B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52" authorId="0" shapeId="0" xr:uid="{17DB5649-61F2-492F-A9A0-BA36695B5A8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52" authorId="0" shapeId="0" xr:uid="{3769363F-016C-47C8-858A-FA8B533820C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52" authorId="0" shapeId="0" xr:uid="{348D8B1C-A0D6-40E8-8425-53AEBFBD3A3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52" authorId="0" shapeId="0" xr:uid="{91E8825E-331B-4793-AB3D-C9DF3305256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52" authorId="0" shapeId="0" xr:uid="{BC7C568A-DCB3-46A2-BF79-3889F76C590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52" authorId="0" shapeId="0" xr:uid="{C6D75FC9-F259-4726-B5F9-22855AE76D2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52" authorId="0" shapeId="0" xr:uid="{A9FF74B6-6292-4A66-B18A-990D2389C8F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52" authorId="0" shapeId="0" xr:uid="{46F84F93-F0F0-4E41-B01F-72B50DA6655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52" authorId="0" shapeId="0" xr:uid="{34293B7F-A4EA-41DB-93CD-79DC2E61995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52" authorId="0" shapeId="0" xr:uid="{132E9EEE-3E6D-4246-9D7A-F08DBAC0D72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52" authorId="0" shapeId="0" xr:uid="{878294BA-B4C7-4738-9D15-191F514DB5A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52" authorId="0" shapeId="0" xr:uid="{79FC0501-9512-498D-9FF9-4F969CD9051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52" authorId="0" shapeId="0" xr:uid="{841B14DB-EA70-46B8-95D1-348E2E88FB4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52" authorId="0" shapeId="0" xr:uid="{AF44715D-F26C-4234-A9F4-98494B35319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52" authorId="0" shapeId="0" xr:uid="{2CD47622-15C7-4CE5-B6ED-C35E9F83EDC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52" authorId="0" shapeId="0" xr:uid="{71643927-A8CD-4C39-BE30-90BEA84A77B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52" authorId="0" shapeId="0" xr:uid="{8AC1E20B-CE8F-4CCB-9D13-DB292CFD026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52" authorId="0" shapeId="0" xr:uid="{CCEF2EBF-5E8D-44CA-8333-BBC45D4865C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52" authorId="0" shapeId="0" xr:uid="{F7FB0770-BDA6-4128-9C9E-1BAB52C5A3F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53" authorId="0" shapeId="0" xr:uid="{8E29EBCD-11ED-4793-8262-B425EDDC6F4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53" authorId="0" shapeId="0" xr:uid="{9C887097-CA95-4E7C-90E8-094B4C843B9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53" authorId="0" shapeId="0" xr:uid="{7859B1B3-0221-4D45-84F3-5C457F41A83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53" authorId="0" shapeId="0" xr:uid="{ED7F7837-0080-4F2B-9182-455D59C1E62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53" authorId="0" shapeId="0" xr:uid="{83314215-F7AD-4FFF-A00B-488A3D651A9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53" authorId="0" shapeId="0" xr:uid="{9B0BB8A3-1732-4162-873E-19FDE62FCD6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53" authorId="0" shapeId="0" xr:uid="{C1B2D4F5-6267-4FDA-BBCE-12AEA74B73D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53" authorId="0" shapeId="0" xr:uid="{61EE5B3E-7B64-4AF3-B4E5-7E0E4C922C3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53" authorId="0" shapeId="0" xr:uid="{C3966366-244F-4EE5-B60F-82DCF78B9CE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53" authorId="0" shapeId="0" xr:uid="{3CD84963-9A90-46F7-AFF3-3E8595FF4CE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53" authorId="0" shapeId="0" xr:uid="{AE586A8C-A274-4679-AE66-2ABD0B80D7D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53" authorId="0" shapeId="0" xr:uid="{9C45B7B6-3F2D-468F-8990-B44A1CB1175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53" authorId="0" shapeId="0" xr:uid="{90B6F3E4-DE7E-4084-B3BE-D871D495CC4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53" authorId="0" shapeId="0" xr:uid="{C9A0B6E3-165C-4D74-AE20-16AE168B6D7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53" authorId="0" shapeId="0" xr:uid="{D65A9FF2-03F8-40D6-8E3A-B32AB399AFA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53" authorId="0" shapeId="0" xr:uid="{37923C47-3C98-4335-ADF2-49ACF505B5B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53" authorId="0" shapeId="0" xr:uid="{BBC56F29-801E-4E4E-8C42-994BBCA27F0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53" authorId="0" shapeId="0" xr:uid="{67841BF9-37F1-49D7-9ACB-A708E40AE7D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53" authorId="0" shapeId="0" xr:uid="{CBECD165-B986-4C1C-9311-97744C52F7A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53" authorId="0" shapeId="0" xr:uid="{6CC8465B-CC75-4A92-8A99-CB30294A82F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54" authorId="0" shapeId="0" xr:uid="{09D00BFC-160B-4EE3-A72B-0FE52420724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54" authorId="0" shapeId="0" xr:uid="{322DB743-045E-4D8F-90CB-32331BD7E93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54" authorId="0" shapeId="0" xr:uid="{0C56CF77-3B33-458E-B9F9-0CF5E4B9943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54" authorId="0" shapeId="0" xr:uid="{0F9B5A0E-4257-4833-AE29-9F6AE8AA656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54" authorId="0" shapeId="0" xr:uid="{2BC29641-EF02-4FFD-8CF4-05B1038BFC1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54" authorId="0" shapeId="0" xr:uid="{17F1C5DB-E15B-4C6E-B4CA-028710E351B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54" authorId="0" shapeId="0" xr:uid="{74DC2D7C-7A77-4049-8530-EADEF47315E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54" authorId="0" shapeId="0" xr:uid="{97E1CDCF-8C4B-4354-BB09-B2F6011AA1C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54" authorId="0" shapeId="0" xr:uid="{81C01558-9532-43B0-9F3E-B2346F3FBB3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54" authorId="0" shapeId="0" xr:uid="{4B283259-79A3-4614-929C-AA8DCFD8D2E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54" authorId="0" shapeId="0" xr:uid="{54E3677D-A838-4E90-807A-7B6B5E668BA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54" authorId="0" shapeId="0" xr:uid="{83444DFA-D03C-4E03-8EB7-FEAE90C686F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54" authorId="0" shapeId="0" xr:uid="{5DED1307-32B6-467D-B55D-75DEE249252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54" authorId="0" shapeId="0" xr:uid="{49A7A65A-1DD3-46F7-9A41-BD772D37806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54" authorId="0" shapeId="0" xr:uid="{670E9B9B-846B-4A4F-9318-337F67565F6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54" authorId="0" shapeId="0" xr:uid="{CD049693-1A6E-4BAF-B42A-40595014814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54" authorId="0" shapeId="0" xr:uid="{6638D9FA-B21D-4F44-9E98-B4E6BF7359D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54" authorId="0" shapeId="0" xr:uid="{77DEC642-44C5-4C88-A58A-5F65D8ED5B4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54" authorId="0" shapeId="0" xr:uid="{29482B88-C02C-41DA-B7C7-B85EA1F44AD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54" authorId="0" shapeId="0" xr:uid="{D624A2F8-F632-4303-A348-C07961BF0B1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55" authorId="0" shapeId="0" xr:uid="{53990131-77EA-4C95-A5E1-2E780559969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55" authorId="0" shapeId="0" xr:uid="{83749C27-364C-4DC4-BFB1-5520A99C55C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55" authorId="0" shapeId="0" xr:uid="{CCA4EA5C-42C4-42A2-817D-6EBFD17C328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55" authorId="0" shapeId="0" xr:uid="{4BD28DCD-F6AD-4D1B-BDFC-378F50423F0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55" authorId="0" shapeId="0" xr:uid="{C138EAB6-4FA3-4A97-9C03-D85C8237F29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55" authorId="0" shapeId="0" xr:uid="{B6C7740A-DBE6-4D1F-9E2C-86834A5E703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55" authorId="0" shapeId="0" xr:uid="{57E39443-0A21-4B80-8409-2C1DE85171E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55" authorId="0" shapeId="0" xr:uid="{15A2643D-07A7-4BB6-9793-F6EBC2610C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55" authorId="0" shapeId="0" xr:uid="{6AD6269C-DC3D-45FA-8ACD-3BE5B1ED3DA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55" authorId="0" shapeId="0" xr:uid="{F8F8D92A-416D-4A33-A0D3-584CCDC2963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55" authorId="0" shapeId="0" xr:uid="{5CF35399-2A26-4B59-8F43-831D6C3A34A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55" authorId="0" shapeId="0" xr:uid="{B11C2D19-DB42-40B1-ABDD-AFA64BB0656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55" authorId="0" shapeId="0" xr:uid="{1EE4F6EB-632C-47B8-A060-3A6473DBC5B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55" authorId="0" shapeId="0" xr:uid="{0DFA8632-D5E8-4F24-9457-CF3A35C5FD9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55" authorId="0" shapeId="0" xr:uid="{A8C3F97C-BBCA-4A85-8246-7E07AEFE273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55" authorId="0" shapeId="0" xr:uid="{BA1928A3-1596-46B5-A5AC-E8FBA26D5DC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55" authorId="0" shapeId="0" xr:uid="{C7C56692-FE1F-4EF9-97BB-2ED0EA528C2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55" authorId="0" shapeId="0" xr:uid="{126E1D37-3E55-4CB9-8FA6-E6450ADFD86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55" authorId="0" shapeId="0" xr:uid="{E53E82D5-9B4C-49B2-8543-4C688A590AA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55" authorId="0" shapeId="0" xr:uid="{712A1AAB-B68D-4E35-9EB9-0761A2DE22E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56" authorId="0" shapeId="0" xr:uid="{BF8DC1E1-3244-4F46-9460-678BFD36785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56" authorId="0" shapeId="0" xr:uid="{BEED35B1-BAEA-4D45-B4E8-9398A19ECDB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56" authorId="0" shapeId="0" xr:uid="{A9EF5D30-EBE3-4E73-B57A-37523D70799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56" authorId="0" shapeId="0" xr:uid="{C0805319-A3EE-44A4-872D-5E1CE5BA520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56" authorId="0" shapeId="0" xr:uid="{3698F626-B6F0-4C38-9CB3-7CBF88B6D1E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56" authorId="0" shapeId="0" xr:uid="{ABB3EF60-B863-4181-B9E2-654A6E5A99B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56" authorId="0" shapeId="0" xr:uid="{0E316094-8C22-4936-8619-7F61853E18A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56" authorId="0" shapeId="0" xr:uid="{8EEF51D7-DDFF-4F22-BE12-677118711D8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56" authorId="0" shapeId="0" xr:uid="{00FA1121-C424-424C-9B71-AC8E5A70362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56" authorId="0" shapeId="0" xr:uid="{9E8F5CDC-B8F6-4578-8745-C9631D9B050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56" authorId="0" shapeId="0" xr:uid="{90E19131-943D-4CE9-A90A-142A6CCD086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56" authorId="0" shapeId="0" xr:uid="{9FD5DE8B-19EF-42A3-BC4D-906AC8B69FE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56" authorId="0" shapeId="0" xr:uid="{82949225-FAE9-4FD5-813D-F15DAA23402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56" authorId="0" shapeId="0" xr:uid="{8B1F1846-6D4A-40E3-BFF8-69C3EC11906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56" authorId="0" shapeId="0" xr:uid="{6E202E2F-AE2D-46CF-82CD-D52890C4EDB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56" authorId="0" shapeId="0" xr:uid="{6E2D18F6-3193-4334-B7D0-11982E5FBB1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56" authorId="0" shapeId="0" xr:uid="{27233722-796B-446D-B5CC-EAEE0EF6526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56" authorId="0" shapeId="0" xr:uid="{632ED0A5-45AB-400C-AB36-200196D50CA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56" authorId="0" shapeId="0" xr:uid="{C3FDDFFE-8D6D-4224-9657-3A48C07CE77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56" authorId="0" shapeId="0" xr:uid="{B4F58011-11F4-42A6-84C7-3A6513CC667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59" authorId="0" shapeId="0" xr:uid="{BE9C36BF-00D1-41B1-8E84-4C2BCB29F20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59" authorId="0" shapeId="0" xr:uid="{CE775474-0B75-438B-B3B8-46CC3FD3A44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59" authorId="0" shapeId="0" xr:uid="{C1A59AC3-A8FB-431A-AB43-578735D57B5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59" authorId="0" shapeId="0" xr:uid="{8257C545-2230-42D7-B7E9-DEC8451A98F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59" authorId="0" shapeId="0" xr:uid="{E1192524-0F96-4736-99FB-50C07F838B1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59" authorId="0" shapeId="0" xr:uid="{6226C2F1-1C01-4E33-A7D8-13A9796FED4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59" authorId="0" shapeId="0" xr:uid="{6528EC21-F0DB-4407-B75D-403F02E1FA2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59" authorId="0" shapeId="0" xr:uid="{379384EC-4144-46CB-85CD-EFB4808815D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59" authorId="0" shapeId="0" xr:uid="{E9822279-7C5A-42C8-B17D-7120F4DABDE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59" authorId="0" shapeId="0" xr:uid="{EDD0DE2E-D8AB-4B6F-ADFD-F5829B54C07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59" authorId="0" shapeId="0" xr:uid="{A5DB0D4F-DEEF-4062-9CC8-4A0F03BA558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59" authorId="0" shapeId="0" xr:uid="{D54EF408-7587-4623-A243-BD136FB6F06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59" authorId="0" shapeId="0" xr:uid="{AB679DCD-B32A-4D8E-941C-9CD6855E039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59" authorId="0" shapeId="0" xr:uid="{DFF42E7B-2B3C-46C1-A2C8-D125AD78BB0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59" authorId="0" shapeId="0" xr:uid="{3EEBF5C3-4C5F-475F-8797-E9C9E7CF18C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59" authorId="0" shapeId="0" xr:uid="{F5BA9CAB-F577-485C-8973-4463B8E7767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59" authorId="0" shapeId="0" xr:uid="{D47041B8-5CAA-48E8-B247-3D8767A6650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59" authorId="0" shapeId="0" xr:uid="{A35CC745-0904-4D33-BAAB-69FF35AEF4D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59" authorId="0" shapeId="0" xr:uid="{7687E905-3B34-4A6F-89D7-F8B507673F3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59" authorId="0" shapeId="0" xr:uid="{AA673D44-F7B7-457A-BAB6-48501932F4A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60" authorId="0" shapeId="0" xr:uid="{1BD9D407-C993-4083-9A4D-C71BEB97B28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60" authorId="0" shapeId="0" xr:uid="{5F0D005C-AB51-44C2-A075-72B29B94543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60" authorId="0" shapeId="0" xr:uid="{70A7EEDD-C5D8-45E8-B91F-EC6385D8005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60" authorId="0" shapeId="0" xr:uid="{7065DD33-B474-4E17-827C-26BDB18C9E6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60" authorId="0" shapeId="0" xr:uid="{5CCF423C-4477-42F5-855A-CD537904A1C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60" authorId="0" shapeId="0" xr:uid="{8B080F36-DD6E-4C4D-8BF3-EF9AC948EE9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60" authorId="0" shapeId="0" xr:uid="{58C94B59-545F-493D-B0EE-FE19B1A8B4A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60" authorId="0" shapeId="0" xr:uid="{03F5DB94-C017-4475-8A05-69AC1110788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60" authorId="0" shapeId="0" xr:uid="{E41BDB32-1FA5-4EDF-974B-5BF62F6FC3C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60" authorId="0" shapeId="0" xr:uid="{A6FDE041-093B-4A94-AECE-7EB83C510EC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60" authorId="0" shapeId="0" xr:uid="{09B9EF68-C2A5-4A78-A6B1-03750AD5133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60" authorId="0" shapeId="0" xr:uid="{C9B8F233-804E-4FBC-BEDB-843BBEB1C1C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60" authorId="0" shapeId="0" xr:uid="{6AC2BC75-32A0-43A8-B948-C956E30ECD8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60" authorId="0" shapeId="0" xr:uid="{B19FC1CF-C983-4708-86DA-E10418309ED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60" authorId="0" shapeId="0" xr:uid="{35A9974B-66F2-4B8A-A152-2841573ECC3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60" authorId="0" shapeId="0" xr:uid="{027648E6-65D8-47BA-9DD2-514E1DFEC4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60" authorId="0" shapeId="0" xr:uid="{770663B6-5C2B-4DA5-8B84-FB6B240702B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60" authorId="0" shapeId="0" xr:uid="{099D64F1-5F68-4B42-9FF8-C6718A54A7E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60" authorId="0" shapeId="0" xr:uid="{2A952E44-DC53-4E6E-8B35-D6E47104A95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60" authorId="0" shapeId="0" xr:uid="{487F0F92-73DD-4469-A1CE-770B9D8528E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61" authorId="0" shapeId="0" xr:uid="{77E152F1-04C6-40DF-855A-3E6A53915AA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61" authorId="0" shapeId="0" xr:uid="{9F5A6318-8628-414A-BD20-AB791333D2B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61" authorId="0" shapeId="0" xr:uid="{BFCB8385-BF27-46F4-99FC-1D5083D349F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61" authorId="0" shapeId="0" xr:uid="{29136198-E810-4A62-B7A5-6E7BBAE2FB2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61" authorId="0" shapeId="0" xr:uid="{B3055E81-C963-4B39-B1EB-5FC35BD968E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61" authorId="0" shapeId="0" xr:uid="{F578F3E3-1EB4-43E6-B1AB-5C661ED103F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61" authorId="0" shapeId="0" xr:uid="{415A2C83-F189-42F9-9F6A-C57E32A26EF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61" authorId="0" shapeId="0" xr:uid="{A0EF8744-B7E6-4C99-8D2F-30D3426DBDA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61" authorId="0" shapeId="0" xr:uid="{7BA79516-A784-4716-A88F-A77DADDA256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61" authorId="0" shapeId="0" xr:uid="{C828C542-E07F-4DD0-B74C-CD5758D845F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61" authorId="0" shapeId="0" xr:uid="{23180BA1-B2EC-4869-ABAD-9725B975236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61" authorId="0" shapeId="0" xr:uid="{F67247D5-53AA-4207-87C3-C2D0BBB960F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61" authorId="0" shapeId="0" xr:uid="{8F062248-3867-4FC6-A287-A7C34A3665D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61" authorId="0" shapeId="0" xr:uid="{17D672B4-B8AF-45C8-A7A5-2343F378269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61" authorId="0" shapeId="0" xr:uid="{45AAA6EE-5F63-44D5-A9A5-C6041040BE2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61" authorId="0" shapeId="0" xr:uid="{DC007379-E94D-4B55-939B-4C775F527C7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61" authorId="0" shapeId="0" xr:uid="{FAC1A721-417C-4796-BEFC-617DBD54246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61" authorId="0" shapeId="0" xr:uid="{08E812E7-248F-40E4-BA78-9E97CC0E615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61" authorId="0" shapeId="0" xr:uid="{E0C81CF6-CF4C-4271-B5E2-CD315EDD405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61" authorId="0" shapeId="0" xr:uid="{7F5C162A-EBDB-4CB7-BA11-5CCFA0A654C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66" authorId="0" shapeId="0" xr:uid="{F5287B17-E260-4D11-814F-9C399D008ED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66" authorId="0" shapeId="0" xr:uid="{D8A86B33-491F-480C-AAAE-D1A6A430450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66" authorId="0" shapeId="0" xr:uid="{441E15E4-A304-4E8D-889F-4EA91C990A3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66" authorId="0" shapeId="0" xr:uid="{83E180AE-A8D3-49FA-B3A7-3F1C4E702A1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66" authorId="0" shapeId="0" xr:uid="{AE35EC13-0AED-4792-970D-A82F8533A75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66" authorId="0" shapeId="0" xr:uid="{AA0C56B1-B866-4567-A134-FA0027B6CCF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66" authorId="0" shapeId="0" xr:uid="{A13A3EB4-058C-40C9-BF2D-88AAB7A0586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66" authorId="0" shapeId="0" xr:uid="{106929F9-1BFD-439D-B7EE-1F829DE0B34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66" authorId="0" shapeId="0" xr:uid="{837DA14C-57CB-44B6-AACB-44527D22E2B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66" authorId="0" shapeId="0" xr:uid="{E56FBC83-1762-4162-B1E0-C36717415F9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66" authorId="0" shapeId="0" xr:uid="{C8C50DF7-6C6A-4C34-8A69-FC4B84F8F8F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66" authorId="0" shapeId="0" xr:uid="{1D30E464-1D5F-49ED-AC7A-8D7F6F68DE7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66" authorId="0" shapeId="0" xr:uid="{8309C410-FBAB-4F8D-9BD1-FD40E17056A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66" authorId="0" shapeId="0" xr:uid="{74509700-C47E-4824-8CFD-639C3FFEF52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66" authorId="0" shapeId="0" xr:uid="{C3F3DB88-8A05-47F0-92B8-06B877C08B5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66" authorId="0" shapeId="0" xr:uid="{5E14F754-1A91-4683-8D2C-A437CD87BD1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66" authorId="0" shapeId="0" xr:uid="{EB0B4392-A402-49A7-A850-0B12DC2A1FC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66" authorId="0" shapeId="0" xr:uid="{E749BBDE-E4B8-4550-915B-1A353CA7CB9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66" authorId="0" shapeId="0" xr:uid="{C2B9D7A8-4EC3-45C0-8E15-AD52D106D00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66" authorId="0" shapeId="0" xr:uid="{9FEE51F0-8E02-4EB9-8F69-F50DCE91573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67" authorId="0" shapeId="0" xr:uid="{47991521-503B-48C1-A116-5F42FFB59DD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67" authorId="0" shapeId="0" xr:uid="{6FEE7FB6-5116-466F-A30F-8565D876636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67" authorId="0" shapeId="0" xr:uid="{24D54D30-B955-45DA-8FD6-9544544D284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67" authorId="0" shapeId="0" xr:uid="{2A9D2147-DD65-445A-ABA3-8EF8453D7C1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67" authorId="0" shapeId="0" xr:uid="{FCC31459-1525-4D92-9580-E1A0268A34F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67" authorId="0" shapeId="0" xr:uid="{C4C9B4E5-C522-4BF2-A079-682BE5C0E39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67" authorId="0" shapeId="0" xr:uid="{83BFFA23-A121-4B3E-B777-A2A7A6508AD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67" authorId="0" shapeId="0" xr:uid="{9BC07068-7494-4C85-ACBE-2CD4D7BB4CE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67" authorId="0" shapeId="0" xr:uid="{C8294EC5-9415-4E7C-9A3B-F1DB9509993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67" authorId="0" shapeId="0" xr:uid="{D20C9788-A5C1-409C-A251-6D0194BDC44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67" authorId="0" shapeId="0" xr:uid="{37DE57EF-42FF-405B-95FC-9632389913F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67" authorId="0" shapeId="0" xr:uid="{AA814416-CE19-497B-8CFB-1E761D03348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67" authorId="0" shapeId="0" xr:uid="{7FF61190-F86F-43CB-89C6-4BF9C81DE52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67" authorId="0" shapeId="0" xr:uid="{2E408EF1-ED9D-41FB-9781-8DA644165CD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67" authorId="0" shapeId="0" xr:uid="{E84F7F29-D0EC-4447-9ABF-780F970E6A9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67" authorId="0" shapeId="0" xr:uid="{2609F9A0-25B0-4740-A167-1A9AA0B8434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67" authorId="0" shapeId="0" xr:uid="{08390DCF-9F5C-409B-AC6D-2258FD34985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67" authorId="0" shapeId="0" xr:uid="{DE639EA2-6390-48A2-8CE4-7F83A539FC7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67" authorId="0" shapeId="0" xr:uid="{DC1B5CCE-C37E-44EB-996F-DF4CE125C2F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67" authorId="0" shapeId="0" xr:uid="{D1AE32DC-01F2-40F1-A7DB-CD65EDA0A19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68" authorId="0" shapeId="0" xr:uid="{6D5F528C-70EE-4C06-8DD6-6F8BF4557B0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68" authorId="0" shapeId="0" xr:uid="{18C89FF9-0948-4056-9932-0611DAE0DEB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68" authorId="0" shapeId="0" xr:uid="{A8A3C69F-5CC6-4A19-B50E-5C72ACB6992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68" authorId="0" shapeId="0" xr:uid="{810EDB74-404E-44B7-B446-A5EEDEEFF04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68" authorId="0" shapeId="0" xr:uid="{A4CB4ADF-4FA5-421D-9A9D-33A1442088A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68" authorId="0" shapeId="0" xr:uid="{86884B3B-683F-4F0A-800E-37B70CC0852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68" authorId="0" shapeId="0" xr:uid="{1B19653C-F010-46CA-99AC-BDCA7B52A43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68" authorId="0" shapeId="0" xr:uid="{5C43F971-E3EF-4626-91DD-569A5468D48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68" authorId="0" shapeId="0" xr:uid="{B2AF5748-ED69-42C5-AAA4-F7E346C3075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68" authorId="0" shapeId="0" xr:uid="{B735E181-6783-47CE-BF44-E2B23E11068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68" authorId="0" shapeId="0" xr:uid="{8F1BF091-5591-4FDD-816A-0637B0133F1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68" authorId="0" shapeId="0" xr:uid="{2CC1B70C-E050-4422-88FB-55B46DFF4DD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68" authorId="0" shapeId="0" xr:uid="{480F57CB-0B11-4EA3-8C1F-A95B41DE564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68" authorId="0" shapeId="0" xr:uid="{2880E7CE-1490-4CD1-A86B-D3DBF652D9E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68" authorId="0" shapeId="0" xr:uid="{3C21973B-7B2B-4547-873C-258956AF970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68" authorId="0" shapeId="0" xr:uid="{9F3E756C-6583-4FFE-A28D-6F51F7C9CF8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68" authorId="0" shapeId="0" xr:uid="{7A7289E8-771F-442F-BB4F-E6CD9ECD2AC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68" authorId="0" shapeId="0" xr:uid="{B98B50EC-ACF6-4F71-9BEC-DC2D66F34BB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68" authorId="0" shapeId="0" xr:uid="{DFF72DBF-CB67-49AD-986B-BC5933DA41C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68" authorId="0" shapeId="0" xr:uid="{48DD44DA-26D4-42A3-B05E-E8FE6B063DC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69" authorId="0" shapeId="0" xr:uid="{59C0E4D9-1FBF-4991-B549-BE0D79C2D4A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69" authorId="0" shapeId="0" xr:uid="{0902BA53-63E1-48A2-9E89-B55DA6AF247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69" authorId="0" shapeId="0" xr:uid="{44E36E80-DE6E-44A9-B98A-A9C6BCC516A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69" authorId="0" shapeId="0" xr:uid="{A2BDEF04-67FF-452D-BAD9-8D741BF5B40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69" authorId="0" shapeId="0" xr:uid="{61482258-5ED2-461A-886C-4F96C3904AF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69" authorId="0" shapeId="0" xr:uid="{A48001E6-7640-4228-8A9A-5D4975B8CE8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69" authorId="0" shapeId="0" xr:uid="{7E8D7FFB-FAE8-4C69-A549-8FAB90E1A6A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69" authorId="0" shapeId="0" xr:uid="{5E216F74-1CE1-491D-AEC6-EAB3794B7F3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69" authorId="0" shapeId="0" xr:uid="{6FF2085F-9970-4166-98F7-899283EC12C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69" authorId="0" shapeId="0" xr:uid="{1E804935-F44A-4C03-A8E6-5CF33607816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69" authorId="0" shapeId="0" xr:uid="{BDC89EE6-221E-4893-8EB2-6CFB1FCCEB4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69" authorId="0" shapeId="0" xr:uid="{AC5E67BB-6E9B-4A5F-B3A6-2CCC4D6A145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69" authorId="0" shapeId="0" xr:uid="{EED12A4C-4CA7-462C-87A3-7F62B92F2BA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69" authorId="0" shapeId="0" xr:uid="{4E60726A-3A7D-4CE4-BF81-231D0178ED3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69" authorId="0" shapeId="0" xr:uid="{E303823E-AC8B-4246-A952-5A2A5A0E681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69" authorId="0" shapeId="0" xr:uid="{D62F04F1-52B6-4A0E-8167-8D7BBDA73AC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69" authorId="0" shapeId="0" xr:uid="{505EA68D-F35B-44DA-A97E-D8595828A49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69" authorId="0" shapeId="0" xr:uid="{E4006E49-DDCF-441F-B5B3-C305C008D5B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69" authorId="0" shapeId="0" xr:uid="{C31133FE-4BE7-4840-BEC3-5261DB44FD7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69" authorId="0" shapeId="0" xr:uid="{1685DCFD-6D49-49B5-879A-D67E3611923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78" authorId="0" shapeId="0" xr:uid="{F3DBB473-32C3-4212-867A-78E41D218AA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78" authorId="0" shapeId="0" xr:uid="{72B5269D-E98C-4ED5-AAF5-237129AE541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78" authorId="0" shapeId="0" xr:uid="{26FBE0B4-4ECF-4DA9-BE29-4D553E1DD36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78" authorId="0" shapeId="0" xr:uid="{79892BA9-E55F-429D-BB01-18EEC3A4746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78" authorId="0" shapeId="0" xr:uid="{D3A6E54F-6E39-4ED0-98BE-51B42DB1F1D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78" authorId="0" shapeId="0" xr:uid="{00EA1A7B-5BC0-4884-AD79-B617C786967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78" authorId="0" shapeId="0" xr:uid="{16457CE7-343E-452B-A04A-13B6B7BB3A2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78" authorId="0" shapeId="0" xr:uid="{F2E843F7-BE34-497B-8076-2236CD089A9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78" authorId="0" shapeId="0" xr:uid="{608EFEA1-461E-4F81-8154-59BC66DE638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78" authorId="0" shapeId="0" xr:uid="{C8EC1DBD-BFDB-4E88-A90F-D5658F77AD9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78" authorId="0" shapeId="0" xr:uid="{56A66166-ACF7-4BE4-B528-F7F5AC434D4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78" authorId="0" shapeId="0" xr:uid="{B5F255D7-3B4E-4935-91B4-CD955E7E372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78" authorId="0" shapeId="0" xr:uid="{BF30703D-3271-4BE5-A775-6EC879814B3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78" authorId="0" shapeId="0" xr:uid="{1146D204-1868-4E50-8792-CB2BC86AEEA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78" authorId="0" shapeId="0" xr:uid="{8A905BBA-E1FD-4952-A5A8-8224431DD54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78" authorId="0" shapeId="0" xr:uid="{F710096D-AA9B-46D0-AE4D-549CA595387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78" authorId="0" shapeId="0" xr:uid="{02EEF0E0-89BC-4398-B410-F8DB8C1A5FF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78" authorId="0" shapeId="0" xr:uid="{2B86DAB8-CFAC-473F-9745-636D9835750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78" authorId="0" shapeId="0" xr:uid="{761038DB-13C8-409A-B5FB-C10338F9C3E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78" authorId="0" shapeId="0" xr:uid="{CC2DCF88-68F9-4BC6-B1E9-6F5FD02574C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79" authorId="0" shapeId="0" xr:uid="{A2326EB2-2A4E-4A35-9AD1-1A1FB679991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79" authorId="0" shapeId="0" xr:uid="{67518A18-0B61-4D72-BB51-D9C848C6CDE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79" authorId="0" shapeId="0" xr:uid="{084CA539-D836-41B5-A119-AA923501AC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79" authorId="0" shapeId="0" xr:uid="{D10E407C-E41F-489E-A98E-59E6D57573D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79" authorId="0" shapeId="0" xr:uid="{5AA43027-544A-49BC-ACAE-A72B73E0708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79" authorId="0" shapeId="0" xr:uid="{7C713151-A33B-4A8A-B11B-D40725ACD9B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79" authorId="0" shapeId="0" xr:uid="{B929F3CD-BD6B-4D88-ACE4-B283F2207A2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79" authorId="0" shapeId="0" xr:uid="{7A35B234-3B61-4DD4-BD18-B909F28091B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79" authorId="0" shapeId="0" xr:uid="{33324048-3120-4661-B5A3-CA6707BC97D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79" authorId="0" shapeId="0" xr:uid="{A58DEDE7-641D-4EF6-BBF3-C18DE5B8C86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79" authorId="0" shapeId="0" xr:uid="{46E68545-8E41-448D-88CD-45B23751816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79" authorId="0" shapeId="0" xr:uid="{D4A9B78B-C19B-4EFF-892E-6CF800B905C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79" authorId="0" shapeId="0" xr:uid="{24AB5AB7-0BEE-42FC-90C4-64AB72D3F41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79" authorId="0" shapeId="0" xr:uid="{10145C53-847E-4054-B6B2-263B226021F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79" authorId="0" shapeId="0" xr:uid="{8CD5B847-BA2B-4400-9102-F901D8DED60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79" authorId="0" shapeId="0" xr:uid="{6FF22765-4677-4C2A-AA80-A3AE26E226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79" authorId="0" shapeId="0" xr:uid="{8806B54C-1C4F-4DA4-B6C1-DE8390CC4EB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79" authorId="0" shapeId="0" xr:uid="{690E5F4C-D54E-422B-A40B-389D715D1F0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79" authorId="0" shapeId="0" xr:uid="{D8E07C22-9B92-4E9F-8A7B-35C17952CEE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79" authorId="0" shapeId="0" xr:uid="{0B986B13-79B5-474B-AA0C-B1649B3290B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80" authorId="0" shapeId="0" xr:uid="{E482C23A-9F5C-4A5D-8996-BBEEB322EA5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80" authorId="0" shapeId="0" xr:uid="{380F27AB-9E54-43C2-92DB-AAC94A16EB0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80" authorId="0" shapeId="0" xr:uid="{D10EE993-8098-4392-BB2E-B2B7C9CB7FD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80" authorId="0" shapeId="0" xr:uid="{494EF26A-1C4B-4EFD-8A43-B32A4246FF9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80" authorId="0" shapeId="0" xr:uid="{29F14166-4C2B-490F-8F80-F04D22C8D5C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80" authorId="0" shapeId="0" xr:uid="{F83CEB0F-2308-4FEB-9322-04FBD315953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80" authorId="0" shapeId="0" xr:uid="{476DEEF7-E96E-497A-863B-36E96936AB5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80" authorId="0" shapeId="0" xr:uid="{6B9902EB-548D-4FAB-AB3E-5DAF368BEEF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80" authorId="0" shapeId="0" xr:uid="{5B2920D7-1CA9-47DD-82C7-89D43008745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80" authorId="0" shapeId="0" xr:uid="{19AD7CED-B27E-4BB8-923C-EEA3165D7D5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80" authorId="0" shapeId="0" xr:uid="{DA710423-8CFB-448E-AF3E-9A83E0E7F3D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80" authorId="0" shapeId="0" xr:uid="{235BE05F-4DCB-466F-B2D5-B2AD836F278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80" authorId="0" shapeId="0" xr:uid="{4D6481CB-07AA-48AC-97E0-8BCE1FF09EE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80" authorId="0" shapeId="0" xr:uid="{C02A7FBB-BACF-4607-85A8-89100B91079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80" authorId="0" shapeId="0" xr:uid="{B43813C4-736D-4CC2-BFCF-5FAFE0ACE32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80" authorId="0" shapeId="0" xr:uid="{B7F7AA50-5A78-4BDD-A807-4329555E6F5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80" authorId="0" shapeId="0" xr:uid="{38D87623-F481-42D5-8C62-A5447ACF3B5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80" authorId="0" shapeId="0" xr:uid="{7C257517-0C27-4B05-822A-208257D2016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80" authorId="0" shapeId="0" xr:uid="{4EE37031-AB50-43E0-AC0F-0EAB9E2DB62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80" authorId="0" shapeId="0" xr:uid="{19A4BEAE-6995-4F65-A49F-BE67694E2C6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81" authorId="0" shapeId="0" xr:uid="{E6532E7E-227D-4361-BE40-2D888BED57B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81" authorId="0" shapeId="0" xr:uid="{D22BA4C5-106D-4594-BCC3-22F45AC7059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81" authorId="0" shapeId="0" xr:uid="{3E3DF865-CD2C-4480-9244-CEDF94DB145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81" authorId="0" shapeId="0" xr:uid="{0D1D08A7-A285-40B3-9B51-1A61DD1F202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81" authorId="0" shapeId="0" xr:uid="{56005BE6-1E8F-418F-A886-9ED13459399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81" authorId="0" shapeId="0" xr:uid="{3C2AB032-D258-430D-B13C-055B185272C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81" authorId="0" shapeId="0" xr:uid="{3626D1BE-8EE1-4465-BA16-8633D1B4A54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81" authorId="0" shapeId="0" xr:uid="{3F52F219-2A43-465F-A77E-E8982EC4769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81" authorId="0" shapeId="0" xr:uid="{8BFEDC54-1B9A-42EC-B29B-5D2B9025727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81" authorId="0" shapeId="0" xr:uid="{07C70738-6FE3-4F02-BE03-21398AD5016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81" authorId="0" shapeId="0" xr:uid="{768AD24A-3B0F-4391-B221-74D871FFBF3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81" authorId="0" shapeId="0" xr:uid="{668C93A5-15C7-4819-8F39-BAC9F3E7D64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81" authorId="0" shapeId="0" xr:uid="{2834287D-6629-4E76-90BE-8D9603C1C14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81" authorId="0" shapeId="0" xr:uid="{2D1A7C30-C758-468A-9A32-95E0AB70854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81" authorId="0" shapeId="0" xr:uid="{994FC706-8E6D-4459-8CFC-8ED38085DC6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81" authorId="0" shapeId="0" xr:uid="{03316706-20B9-4A5D-A57B-853E315A8E4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81" authorId="0" shapeId="0" xr:uid="{5A20DE33-AE08-411F-88C6-3676B74A8FE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81" authorId="0" shapeId="0" xr:uid="{5D8B1A65-4A9C-4358-9DD5-3BD20914885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81" authorId="0" shapeId="0" xr:uid="{981209C0-E002-43B6-B9E0-7AEA71B53A6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81" authorId="0" shapeId="0" xr:uid="{016F561A-0BCA-4064-BBA2-47B2912A8E0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82" authorId="0" shapeId="0" xr:uid="{10284BB8-312B-4E3A-8AAB-BE48B87801F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82" authorId="0" shapeId="0" xr:uid="{2F18B6D2-030E-4E1E-8B2E-76F7E6FA60F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82" authorId="0" shapeId="0" xr:uid="{BEF607B9-CCF1-4E21-8D1A-15AC99AF2BA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82" authorId="0" shapeId="0" xr:uid="{A744C1C0-824E-4608-A98D-62F572A96CD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82" authorId="0" shapeId="0" xr:uid="{8A81D2D2-0077-4534-839C-510BC381194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82" authorId="0" shapeId="0" xr:uid="{81DC5E10-1E57-4C0C-970A-CC1426C839F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82" authorId="0" shapeId="0" xr:uid="{37CAC6E6-DA57-4660-B6CC-19416495200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82" authorId="0" shapeId="0" xr:uid="{3C9D82DB-0DA7-4624-8639-D5537A9D501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82" authorId="0" shapeId="0" xr:uid="{B924E791-FF77-45FC-A3CA-22666A605CB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82" authorId="0" shapeId="0" xr:uid="{25D03667-6A07-4AB3-989B-F6909321A31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82" authorId="0" shapeId="0" xr:uid="{C74A9565-4E57-499C-96BC-7705D4C06F2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82" authorId="0" shapeId="0" xr:uid="{2432F943-989F-4AF0-A51A-C32F155A78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82" authorId="0" shapeId="0" xr:uid="{2E9CBC30-982E-43F5-B251-40A5FE3E289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82" authorId="0" shapeId="0" xr:uid="{3DCB3B05-F8DB-45C9-BA73-272FA5089D9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82" authorId="0" shapeId="0" xr:uid="{B2B29542-A379-47D1-85C1-EA2AAA7964A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82" authorId="0" shapeId="0" xr:uid="{D7864D0C-B6CC-4A22-87C3-B9FFCAED223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82" authorId="0" shapeId="0" xr:uid="{CD85785E-2647-4831-80DE-5ACEE494C7C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82" authorId="0" shapeId="0" xr:uid="{94AC67A8-4770-4CF1-A461-5C459994A72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82" authorId="0" shapeId="0" xr:uid="{8959701F-B098-41A4-9ECC-DDB791DE35F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82" authorId="0" shapeId="0" xr:uid="{4B7607E6-E1C9-4280-876D-24D9E82342C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83" authorId="0" shapeId="0" xr:uid="{0D245CC0-F0D2-46AF-B3EC-75B8317BAAE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83" authorId="0" shapeId="0" xr:uid="{B2D61D87-A2C0-412C-9D71-6F6B99E23C1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83" authorId="0" shapeId="0" xr:uid="{25E2FED6-FC71-41D9-99AD-B8AC7A24A4F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83" authorId="0" shapeId="0" xr:uid="{B43C5C80-4991-4D9D-8780-59EE5330D2B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83" authorId="0" shapeId="0" xr:uid="{C10EA5D4-FA5C-4834-8F7B-7FC4DB903D1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83" authorId="0" shapeId="0" xr:uid="{80D71D63-CF0E-41A9-BE5B-E5A7B341726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83" authorId="0" shapeId="0" xr:uid="{FF3D2109-6C54-4B6A-B043-03ADA6AB2EE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83" authorId="0" shapeId="0" xr:uid="{B267B0D8-8F3D-4CAC-853F-BEBCF208E12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83" authorId="0" shapeId="0" xr:uid="{BFBD4DF3-D7A9-413E-BC04-AB9E91D7751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83" authorId="0" shapeId="0" xr:uid="{753D999C-21A9-4B58-92CE-C86FB0DD232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83" authorId="0" shapeId="0" xr:uid="{A8317D4A-49EA-4420-9B74-FC578404510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83" authorId="0" shapeId="0" xr:uid="{E853400F-C83B-41E7-A1F5-E5BF9C31454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83" authorId="0" shapeId="0" xr:uid="{D49368B1-3574-4F6A-890C-FFF17083E1F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83" authorId="0" shapeId="0" xr:uid="{DF9526A2-D25F-4AB8-A6E3-0282E2A69EC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83" authorId="0" shapeId="0" xr:uid="{E693648A-73B4-452C-861F-5E8C13D642F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83" authorId="0" shapeId="0" xr:uid="{61F40EF9-046B-4B84-A66F-E055AE3F2B0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83" authorId="0" shapeId="0" xr:uid="{CDB6B6CF-59FF-40BA-A8EC-AF0317B57BE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83" authorId="0" shapeId="0" xr:uid="{A301652C-6F8F-4A10-833D-F5E8661586B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83" authorId="0" shapeId="0" xr:uid="{6B756180-6015-4EA7-AF19-5DC6E9410DA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83" authorId="0" shapeId="0" xr:uid="{C7AB44DC-6D06-4E1E-AADC-8B63AFD6B2D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84" authorId="0" shapeId="0" xr:uid="{4318D86D-280C-40B9-811E-29F76FBE20D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84" authorId="0" shapeId="0" xr:uid="{0073A675-2392-4A69-97DB-F0EEA5F02A8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84" authorId="0" shapeId="0" xr:uid="{0E3C6408-02ED-4A8C-8161-AC8EA4C9A41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84" authorId="0" shapeId="0" xr:uid="{C4154185-9DF5-4A1F-9577-33C6695BFEF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84" authorId="0" shapeId="0" xr:uid="{DD91D649-3E5F-4A46-A2F3-CD079493337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84" authorId="0" shapeId="0" xr:uid="{EB1374AC-58E4-4993-852C-FDC0BA3A7F2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84" authorId="0" shapeId="0" xr:uid="{4348AFAA-5B87-4454-A31E-67DA98F035C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84" authorId="0" shapeId="0" xr:uid="{B0C412E3-D1BF-4E1F-8E9B-E1696648DE1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84" authorId="0" shapeId="0" xr:uid="{AAAEF095-483A-405B-B560-54A786E81B8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84" authorId="0" shapeId="0" xr:uid="{B5AC5F8F-9D07-41CD-842C-1518D4B8B47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84" authorId="0" shapeId="0" xr:uid="{4A2A448F-53E2-4DD5-A091-6C7C89C47E7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84" authorId="0" shapeId="0" xr:uid="{8E3E89FE-54EE-4EBE-B40F-91FC795AD98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84" authorId="0" shapeId="0" xr:uid="{8F50A762-BC16-48E5-9B91-29F06BFE7CC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84" authorId="0" shapeId="0" xr:uid="{11119B6A-DC58-441E-AD4C-84861D5A02C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84" authorId="0" shapeId="0" xr:uid="{52782458-A70D-476C-A40B-F69F6030D24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84" authorId="0" shapeId="0" xr:uid="{26563D59-A022-450F-8F92-A615025EE1E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84" authorId="0" shapeId="0" xr:uid="{E5D61A0B-F789-4076-8232-16A858629B0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84" authorId="0" shapeId="0" xr:uid="{5D764427-823C-4C47-877F-F89E8B0DAD5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84" authorId="0" shapeId="0" xr:uid="{08E4388A-1E30-4E8A-B03C-5F98BBD9B6B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84" authorId="0" shapeId="0" xr:uid="{0A452889-F2B5-49F0-BE28-28666716F27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85" authorId="0" shapeId="0" xr:uid="{CEEC5391-26F7-4AB2-9E64-03AF4E13677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85" authorId="0" shapeId="0" xr:uid="{CA45030E-0D94-4517-A750-52C928194CA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85" authorId="0" shapeId="0" xr:uid="{8AD85790-C668-4E98-A5C9-6E8EC9B44FE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85" authorId="0" shapeId="0" xr:uid="{C7569D8B-E553-46B2-B832-D236C68FED5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85" authorId="0" shapeId="0" xr:uid="{7110559B-2D72-4E5C-9EDC-47D7C193ACD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85" authorId="0" shapeId="0" xr:uid="{6C2AB013-73DD-4FD3-BECF-D5C39230060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85" authorId="0" shapeId="0" xr:uid="{82408244-AB0E-4B59-81CF-394DAD127EF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85" authorId="0" shapeId="0" xr:uid="{9F6786E0-35C4-4392-9036-D3F8609AC37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85" authorId="0" shapeId="0" xr:uid="{AA7E1528-714F-4091-B45E-D42036F418D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85" authorId="0" shapeId="0" xr:uid="{99FDF4BA-86AD-41D3-9981-BBAFB44CF14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85" authorId="0" shapeId="0" xr:uid="{F53D5E7E-B222-4185-8B07-8D7D46FCFDA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85" authorId="0" shapeId="0" xr:uid="{6FD2F6C3-C03C-4BAB-86B6-F9F97CF1FCF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85" authorId="0" shapeId="0" xr:uid="{5E7F5A57-2639-48D1-83FA-DB77CB26BE8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85" authorId="0" shapeId="0" xr:uid="{7609FDA0-C2E1-497F-B2D6-DD1F71EFD8B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85" authorId="0" shapeId="0" xr:uid="{8B50C780-62BD-44DA-A2E9-8C93F039B3C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85" authorId="0" shapeId="0" xr:uid="{CE728496-F006-4E5B-A72F-AEAD4F885C4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85" authorId="0" shapeId="0" xr:uid="{69997A1B-95D9-4F3A-A599-515BF65E1B9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85" authorId="0" shapeId="0" xr:uid="{EE84C7A3-2460-4FDA-93E2-FCCC7957FDE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85" authorId="0" shapeId="0" xr:uid="{76D56095-4AE9-4BD1-8519-614750DAB29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85" authorId="0" shapeId="0" xr:uid="{F5B8BC61-05C9-4911-ADC3-202770D93B2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86" authorId="0" shapeId="0" xr:uid="{82F1C629-E567-4862-B7E3-C1169AE77F1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86" authorId="0" shapeId="0" xr:uid="{5A4BA87B-F153-49DF-9678-24766C62010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86" authorId="0" shapeId="0" xr:uid="{D73CEF75-5ACF-44E4-AEC9-DB76C17DBD3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86" authorId="0" shapeId="0" xr:uid="{BFE592F2-3CE0-4B0A-8463-AC1F409730E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86" authorId="0" shapeId="0" xr:uid="{997A72E1-8848-43BF-8593-1A772E8A01F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86" authorId="0" shapeId="0" xr:uid="{52687A7E-9585-46D3-96F0-3A07E8B1C9A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86" authorId="0" shapeId="0" xr:uid="{A0237A44-1000-4722-A9B3-1C3424BCA3A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86" authorId="0" shapeId="0" xr:uid="{D1404795-3FF6-4AF0-BA31-6A38F633CF6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86" authorId="0" shapeId="0" xr:uid="{BB6B488E-94F6-4A8E-9650-A0D4BCD5F1B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86" authorId="0" shapeId="0" xr:uid="{310D274D-7D25-4D38-9110-02D0E2A56D7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86" authorId="0" shapeId="0" xr:uid="{EADD7F3D-0FCA-458D-9F02-BBC8D4D3EEC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86" authorId="0" shapeId="0" xr:uid="{C928E340-3804-403F-BC6A-6472EF11561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86" authorId="0" shapeId="0" xr:uid="{951C03F9-26ED-4899-837E-A7762406D4F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86" authorId="0" shapeId="0" xr:uid="{C82EC83F-182D-413A-8F54-AB511F33440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86" authorId="0" shapeId="0" xr:uid="{C2E4CB2A-BAD8-4C5D-93EF-1143717A6C4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86" authorId="0" shapeId="0" xr:uid="{925B646D-F37F-497E-8325-A299A8E6FA2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86" authorId="0" shapeId="0" xr:uid="{4CDF9186-D43A-4586-A5AD-59AE2ADBE66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86" authorId="0" shapeId="0" xr:uid="{81340173-3307-47CF-ABCF-9E17A03BD14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86" authorId="0" shapeId="0" xr:uid="{BD85541F-FF3F-457D-ACA9-9FB48A22D19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86" authorId="0" shapeId="0" xr:uid="{A59269F6-2131-4D58-AC18-210AFCB5055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87" authorId="0" shapeId="0" xr:uid="{180A31D6-B152-4279-B856-F4B6D36C84A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87" authorId="0" shapeId="0" xr:uid="{E371C241-CEBA-4F96-9F19-9C3770EA255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87" authorId="0" shapeId="0" xr:uid="{1E81A966-1FD3-4919-A94A-00A7556893D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87" authorId="0" shapeId="0" xr:uid="{D552406D-6C9A-4915-B90E-4E9C1765A01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87" authorId="0" shapeId="0" xr:uid="{60D68238-B58B-4E9E-A30C-05FEEE39397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87" authorId="0" shapeId="0" xr:uid="{6D089500-6EBE-4C00-9962-243612C9B25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87" authorId="0" shapeId="0" xr:uid="{F9AA9D8C-88C7-4D45-8715-1AC9832D332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87" authorId="0" shapeId="0" xr:uid="{30900663-35E9-4AD0-A32C-C992A1981ED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87" authorId="0" shapeId="0" xr:uid="{D535334D-2064-4AFF-957C-2C7312A01DD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87" authorId="0" shapeId="0" xr:uid="{4D2E29C5-336E-4770-AC76-3D22178367D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87" authorId="0" shapeId="0" xr:uid="{B28F903F-7FF7-4B49-A5F7-C4428D09E6C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87" authorId="0" shapeId="0" xr:uid="{85CB36E4-615E-4112-88F8-387A111ABFA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87" authorId="0" shapeId="0" xr:uid="{4741E3AB-2EC3-4093-A1D1-FAC78729CF2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87" authorId="0" shapeId="0" xr:uid="{23DB9A5F-141E-49BB-9922-D3B8FE105A9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87" authorId="0" shapeId="0" xr:uid="{987D7F19-29AF-4DB9-96D4-77B4B8A79E1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87" authorId="0" shapeId="0" xr:uid="{F1DBC370-294F-40A9-B5FD-C17B769591D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87" authorId="0" shapeId="0" xr:uid="{89DC116A-CA85-44EF-8AF6-D784C61A72B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87" authorId="0" shapeId="0" xr:uid="{9DE68B30-5314-4CE3-B3D4-FF5BDE00B08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87" authorId="0" shapeId="0" xr:uid="{6313B772-BFAA-49FE-AAFC-CD1082C9535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87" authorId="0" shapeId="0" xr:uid="{51B28FF4-CEA6-4DBF-B5CD-BF77BFB63D1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88" authorId="0" shapeId="0" xr:uid="{9CF733D1-1C4E-46C3-BC9C-82C87A8E03D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88" authorId="0" shapeId="0" xr:uid="{20C941E6-63BA-4697-942E-3E7072FEC7C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88" authorId="0" shapeId="0" xr:uid="{4C817886-33C8-4ED8-8E6E-0C3CF11F968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88" authorId="0" shapeId="0" xr:uid="{96EF6B11-9451-4943-86BF-16200714770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88" authorId="0" shapeId="0" xr:uid="{CC5EB511-D78A-4720-8093-A4AAF263F5F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88" authorId="0" shapeId="0" xr:uid="{0FD39FFF-813E-4BB8-AA91-60D5C6DD7B8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88" authorId="0" shapeId="0" xr:uid="{9025A591-166D-4E19-8B9F-2A2F802F75F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88" authorId="0" shapeId="0" xr:uid="{5870F0AE-56DC-4C2A-A612-AE32B3018D8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88" authorId="0" shapeId="0" xr:uid="{95C0F150-DD1C-4D56-9A59-917945C4F9F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88" authorId="0" shapeId="0" xr:uid="{5E5B31F8-A8D2-489B-B216-A2378B8CF71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88" authorId="0" shapeId="0" xr:uid="{B8638E20-A16A-4619-B832-EEC7188952D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88" authorId="0" shapeId="0" xr:uid="{22AADFE5-48E3-4C92-BB23-1DEED2115C5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88" authorId="0" shapeId="0" xr:uid="{0D5F174A-FD71-4B90-B556-A8782A8F1E4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88" authorId="0" shapeId="0" xr:uid="{B6461044-539D-4FB2-A5C0-BF0F8643DD5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88" authorId="0" shapeId="0" xr:uid="{AE4A4A8A-EA2A-4403-A408-139E600650A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88" authorId="0" shapeId="0" xr:uid="{D572F6D9-6959-47E3-84E7-3D585AC2003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88" authorId="0" shapeId="0" xr:uid="{93FD64FB-BC5C-4B10-A783-731950B8EB0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88" authorId="0" shapeId="0" xr:uid="{441A83BE-29EA-4A07-8188-8F7C679FDD0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88" authorId="0" shapeId="0" xr:uid="{F233D4D7-4545-4354-82F7-CBFA4625E7E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88" authorId="0" shapeId="0" xr:uid="{1F2C600D-F769-4C70-B945-83339303C5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89" authorId="0" shapeId="0" xr:uid="{85FF5C06-222A-4562-A93F-F452D79E515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89" authorId="0" shapeId="0" xr:uid="{6E843694-EB18-4B6F-B9E5-22DA637857F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89" authorId="0" shapeId="0" xr:uid="{2E15FE75-22D2-40B7-9BCC-CD780F754A0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89" authorId="0" shapeId="0" xr:uid="{DADD7889-EEDE-4457-9A7F-02D569EADD3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89" authorId="0" shapeId="0" xr:uid="{AC10B472-4615-410D-9527-DF7720C46C3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89" authorId="0" shapeId="0" xr:uid="{57B0CE02-C34F-4612-9453-1ABF0247DD8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89" authorId="0" shapeId="0" xr:uid="{4B27A6F2-A580-4388-B1EB-DA2FC5CDF71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89" authorId="0" shapeId="0" xr:uid="{4A9F76C1-2E81-488E-A6D1-84A7702A0EC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89" authorId="0" shapeId="0" xr:uid="{51382F98-3C3C-4C5D-A309-5E6EAB17BCD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89" authorId="0" shapeId="0" xr:uid="{FF7B5977-95C6-4E54-BF4F-714B1998018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89" authorId="0" shapeId="0" xr:uid="{AEFE2ACC-EB8A-405D-9B61-064A62406FC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89" authorId="0" shapeId="0" xr:uid="{164006AA-7A81-47E7-BF02-05666B2EC4F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89" authorId="0" shapeId="0" xr:uid="{E175E93C-7232-466B-AC4F-BEF8A46F71B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89" authorId="0" shapeId="0" xr:uid="{B93CE2A8-B030-41F1-AEF8-2A75E9028A3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89" authorId="0" shapeId="0" xr:uid="{82112505-6C5D-4CF4-B8A6-10A31DC5CB7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89" authorId="0" shapeId="0" xr:uid="{73D16D00-3CE0-4B97-9DC1-4842C8A0FC0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89" authorId="0" shapeId="0" xr:uid="{6A31CFD8-2D0B-422A-8511-EAA147D72D8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89" authorId="0" shapeId="0" xr:uid="{0FFB9E93-22C6-4A8C-8BC7-22DCD6B8D86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89" authorId="0" shapeId="0" xr:uid="{C04A5551-4D91-4AAA-91CD-06316A68A0C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89" authorId="0" shapeId="0" xr:uid="{730B6FDD-91B3-4E60-9BB0-753053A0F08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90" authorId="0" shapeId="0" xr:uid="{B8074F31-BC7B-4360-A8F5-5830235C3D9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90" authorId="0" shapeId="0" xr:uid="{B76D0283-244A-4255-8FAE-2F2A3BBFBF9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90" authorId="0" shapeId="0" xr:uid="{B8B8D0A9-B9B8-4BD5-B26F-8D2C916B516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90" authorId="0" shapeId="0" xr:uid="{D796D80A-A030-424B-9142-CC9A3E0AF6C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90" authorId="0" shapeId="0" xr:uid="{63156C6C-8AF9-4920-9257-C977BB25EA3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90" authorId="0" shapeId="0" xr:uid="{7575C692-C028-4BCA-B385-FA6FBE95CEE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90" authorId="0" shapeId="0" xr:uid="{2106BD70-5E00-46A9-95BD-F5E5C653442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90" authorId="0" shapeId="0" xr:uid="{DF6D56CC-6975-4E9F-9998-793C1E67085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90" authorId="0" shapeId="0" xr:uid="{27BB2505-29CD-4B77-B7D9-5FDBEAD43EF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90" authorId="0" shapeId="0" xr:uid="{725315BC-F191-47E0-A66C-559B94E0033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90" authorId="0" shapeId="0" xr:uid="{2E72B1CD-E655-45BB-A119-B83F52F3465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90" authorId="0" shapeId="0" xr:uid="{3F4D7071-4C99-45E6-A407-58B5F087C23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90" authorId="0" shapeId="0" xr:uid="{DCEBAA43-C6F1-4B5E-94DF-2AEB440B71F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90" authorId="0" shapeId="0" xr:uid="{DD288CE0-9A7E-4230-89B3-38769F51C55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90" authorId="0" shapeId="0" xr:uid="{FC730C2E-8895-42A5-B8DC-F94B3535A88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90" authorId="0" shapeId="0" xr:uid="{F1978AF3-CB69-4878-863F-82D5F94010D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90" authorId="0" shapeId="0" xr:uid="{021730AC-E05C-4322-895D-3F0EB171422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90" authorId="0" shapeId="0" xr:uid="{DCB9CE92-AE39-4637-B25D-A222FC4AC69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90" authorId="0" shapeId="0" xr:uid="{DE7DBCA3-4B43-4C2A-BECC-71A2B9D5C7D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90" authorId="0" shapeId="0" xr:uid="{6C4EFE61-86BA-4ACC-A755-64F0532708C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93" authorId="0" shapeId="0" xr:uid="{59C66219-0903-4A99-AA83-5DB7B4117E9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93" authorId="0" shapeId="0" xr:uid="{F040D62D-A920-4931-A358-1A0DAAED47D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93" authorId="0" shapeId="0" xr:uid="{601F8AA1-5D8D-4C02-84CD-01AA83ED88E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93" authorId="0" shapeId="0" xr:uid="{78D2373C-ADEE-4D9C-B26F-A52663BA80B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93" authorId="0" shapeId="0" xr:uid="{85229C24-F67C-4582-815E-CD87E37D749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93" authorId="0" shapeId="0" xr:uid="{FDAEB40A-547F-43A0-A3FF-CD1318F20D2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93" authorId="0" shapeId="0" xr:uid="{EEE8F6DA-63EC-47AA-83B0-067B60AD274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93" authorId="0" shapeId="0" xr:uid="{F6B96477-892C-4C3E-844D-A273EE5D818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93" authorId="0" shapeId="0" xr:uid="{85EEA536-752C-4A0C-8E86-ED2FDC42DEA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93" authorId="0" shapeId="0" xr:uid="{FB60D751-44DC-4CD2-A8D2-0A525C3496A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93" authorId="0" shapeId="0" xr:uid="{CA646D3B-127C-44E4-B962-00567071F83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93" authorId="0" shapeId="0" xr:uid="{8D4A9ACA-6102-4948-B6A8-6BC697E88A5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93" authorId="0" shapeId="0" xr:uid="{C1867A0D-6B96-4B2D-BEFA-CC792C13F86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93" authorId="0" shapeId="0" xr:uid="{CCBA50A8-D20F-4F07-8F55-A9E8E6750F2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93" authorId="0" shapeId="0" xr:uid="{521D8E07-C4BD-4E65-B8AD-D86CF591F27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93" authorId="0" shapeId="0" xr:uid="{58387A96-94BF-491E-8A6E-EE41DE1AD25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93" authorId="0" shapeId="0" xr:uid="{136FC6C2-9EF4-45E0-8F31-5018FDF3628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93" authorId="0" shapeId="0" xr:uid="{D6369E85-1102-4F21-83A0-9129DA859FC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93" authorId="0" shapeId="0" xr:uid="{8D854A1D-559E-4D35-B03C-7037CC8D768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93" authorId="0" shapeId="0" xr:uid="{855D37BF-0DDC-46FE-B2E3-CE48D5BF904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94" authorId="0" shapeId="0" xr:uid="{F6934DAB-2854-4DD0-9E76-EDB1B0770BA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94" authorId="0" shapeId="0" xr:uid="{A97C9DAC-BA79-4FA2-B098-ED1178914D0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94" authorId="0" shapeId="0" xr:uid="{C22F2B47-A660-4856-AB02-049F2A6820D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94" authorId="0" shapeId="0" xr:uid="{DB77E70E-DF08-4276-BBD3-9AA4E765F60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94" authorId="0" shapeId="0" xr:uid="{86BC78E6-BA11-4EE6-A8DF-DB739AFF710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94" authorId="0" shapeId="0" xr:uid="{F8A682A2-F3C3-46B9-8C40-372906B2D6C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94" authorId="0" shapeId="0" xr:uid="{DD3885BA-E8F6-4E44-B86B-A4B25DC1965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94" authorId="0" shapeId="0" xr:uid="{B8824B53-F815-4124-A5BF-992E7D7216E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94" authorId="0" shapeId="0" xr:uid="{076C0E68-F0F6-4B4D-9997-B992653440D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94" authorId="0" shapeId="0" xr:uid="{46009D28-F826-41DA-BE71-FBAC4DDDDA7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94" authorId="0" shapeId="0" xr:uid="{49657E73-E627-4114-95C1-074459C65BA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94" authorId="0" shapeId="0" xr:uid="{AC901F3F-5E0E-42B2-A8CE-75E6EBFBFAE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94" authorId="0" shapeId="0" xr:uid="{0C543951-6C41-4A4D-9B01-87AFCC6F7B3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94" authorId="0" shapeId="0" xr:uid="{97CC054D-EC0A-474C-B0E4-D028F5035A3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94" authorId="0" shapeId="0" xr:uid="{9DFF24BE-594C-48C1-964D-56BD38B13F2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94" authorId="0" shapeId="0" xr:uid="{5EF8E9EC-63E1-4FCC-BDB2-C6450728324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94" authorId="0" shapeId="0" xr:uid="{DEF415CF-624A-40A7-AC8D-75649235241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94" authorId="0" shapeId="0" xr:uid="{BB1C390D-7F3C-4142-BEDA-3602CFB2650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94" authorId="0" shapeId="0" xr:uid="{40E0AD20-5610-4CD4-B500-936DF9977A3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94" authorId="0" shapeId="0" xr:uid="{D124FADF-3ECA-44FA-82C0-33568FB189E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95" authorId="0" shapeId="0" xr:uid="{5BB72AE4-6F2C-4173-B770-950EB34D481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95" authorId="0" shapeId="0" xr:uid="{924FCF3D-798F-42DD-B4B9-40AE01A6B49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95" authorId="0" shapeId="0" xr:uid="{5FB6923F-FB0F-44C7-A83C-99D4112A528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95" authorId="0" shapeId="0" xr:uid="{E595EDAD-F27F-48FC-9A60-068DC09ED3A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95" authorId="0" shapeId="0" xr:uid="{DEC4538E-3E8D-423B-90DD-C21A60B56A9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95" authorId="0" shapeId="0" xr:uid="{9EE3DD74-3CFF-4A88-BEB3-AB3714F1B7B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95" authorId="0" shapeId="0" xr:uid="{FCFB7422-6E0E-45C7-800E-A3598C9B516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95" authorId="0" shapeId="0" xr:uid="{6E10566D-5FD0-453B-82DF-ED242584168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95" authorId="0" shapeId="0" xr:uid="{8CBB8826-A954-4204-8E44-7B73A93C246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95" authorId="0" shapeId="0" xr:uid="{CA8B9209-CC5B-4791-A326-3B69FD2CAC8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95" authorId="0" shapeId="0" xr:uid="{1DE65883-0430-4D69-BC3A-5BD34D2F379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95" authorId="0" shapeId="0" xr:uid="{D6FDFD84-B8A3-45CC-B0E6-F7FBF2F4BC0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95" authorId="0" shapeId="0" xr:uid="{2B5238AB-19D3-4049-B297-8D446369BF2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95" authorId="0" shapeId="0" xr:uid="{CE25292D-802A-41B3-B4D8-5AD0B920E2E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95" authorId="0" shapeId="0" xr:uid="{FFB066EB-4965-4765-81C4-E461303A5FE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95" authorId="0" shapeId="0" xr:uid="{3A446EB4-2822-49A1-83EF-509960C694C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95" authorId="0" shapeId="0" xr:uid="{92AE3E94-846A-4BA4-A78C-8CDAFFB6332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95" authorId="0" shapeId="0" xr:uid="{A7CC33FE-E258-4C68-8947-151E8C71E79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95" authorId="0" shapeId="0" xr:uid="{C64E4DD0-148E-43A9-A6E2-DC0BFCD3AA6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95" authorId="0" shapeId="0" xr:uid="{5D6ADE1B-C2E5-4E69-BF39-662F3C90AC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96" authorId="0" shapeId="0" xr:uid="{4F695E3C-23D5-497B-AE6F-9BE2194C120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96" authorId="0" shapeId="0" xr:uid="{8954A89F-CF3F-478B-A268-FE381C9F0A1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96" authorId="0" shapeId="0" xr:uid="{36058BD4-F5B9-40FF-8AA4-5157CEFEFB4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96" authorId="0" shapeId="0" xr:uid="{80C05E93-855B-40E9-A379-D4DCED1E7E1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96" authorId="0" shapeId="0" xr:uid="{D849313F-2348-4649-81D3-D38D98E8E87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96" authorId="0" shapeId="0" xr:uid="{8AA5AC1D-90C2-43C3-83DF-2155FA5C28E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96" authorId="0" shapeId="0" xr:uid="{7C197CAA-9283-4C7D-A910-BAC9C6414DF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96" authorId="0" shapeId="0" xr:uid="{BF0CBFA5-600A-4A4E-B15E-DFD0C455CB9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96" authorId="0" shapeId="0" xr:uid="{2887394E-0DFC-4841-BE95-A8DB2A2E4C8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96" authorId="0" shapeId="0" xr:uid="{B4860112-D43B-42BF-B5B7-0D93BC3E2CF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96" authorId="0" shapeId="0" xr:uid="{5218BC9B-91FC-431C-9E49-A872B763619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96" authorId="0" shapeId="0" xr:uid="{A0A9918A-1A70-489A-9932-34505322A97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96" authorId="0" shapeId="0" xr:uid="{1375997A-DBDE-4182-80EC-0FC793487EC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96" authorId="0" shapeId="0" xr:uid="{88DBE32D-74B1-4CEF-8315-2CCC1A10CF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96" authorId="0" shapeId="0" xr:uid="{49792AB6-496F-4EF4-BF83-2D35BE8DF4F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96" authorId="0" shapeId="0" xr:uid="{13EEC585-FBB9-454A-B1E5-02D75069BD6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96" authorId="0" shapeId="0" xr:uid="{BF850B39-AD92-4A9B-8998-764999AF2A2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96" authorId="0" shapeId="0" xr:uid="{2AD98B4D-015C-43EB-9555-ECBB7BC1004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96" authorId="0" shapeId="0" xr:uid="{96193453-BFA4-4356-A632-A6A9E3FF0A5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96" authorId="0" shapeId="0" xr:uid="{BB1BEC07-4A03-4624-807A-5B7E103D7F8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97" authorId="0" shapeId="0" xr:uid="{B86E442D-412C-44BF-87FC-AE2C9B082F4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97" authorId="0" shapeId="0" xr:uid="{AC0875B7-9DEF-4F2D-B16E-5A4F640C583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97" authorId="0" shapeId="0" xr:uid="{AD650C11-405E-4F9E-9C25-9C5C99A09F1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97" authorId="0" shapeId="0" xr:uid="{DEABED16-F0DE-407A-8A28-7B86DF68805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97" authorId="0" shapeId="0" xr:uid="{C17F79BF-B978-498B-AFDF-03099CE48A7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97" authorId="0" shapeId="0" xr:uid="{8A4FF383-3562-41D1-8DE5-9069FD7D213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97" authorId="0" shapeId="0" xr:uid="{6E4D6E5E-F1FC-4B7D-883B-2F6C830CC21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97" authorId="0" shapeId="0" xr:uid="{F2DC55F9-9A4F-4FD2-AF85-1DBD099B37A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97" authorId="0" shapeId="0" xr:uid="{72DD44E8-DEC9-4D9B-AFF2-F9657DB8C00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97" authorId="0" shapeId="0" xr:uid="{FE70AB28-0632-4324-9F4F-48B0A4317B8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97" authorId="0" shapeId="0" xr:uid="{8D973D45-C4C2-4984-BE1E-42DF68344BB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97" authorId="0" shapeId="0" xr:uid="{2745477E-4AA4-4762-92B2-551ECB7682D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97" authorId="0" shapeId="0" xr:uid="{13D84F8B-4131-4AC5-ACAC-BEC4AC8FEBF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97" authorId="0" shapeId="0" xr:uid="{25F4F654-BED6-4564-90A4-2F2EB6A9F04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97" authorId="0" shapeId="0" xr:uid="{BB7EB1ED-184E-42CD-8B26-F5718DED019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97" authorId="0" shapeId="0" xr:uid="{9289FB03-73BA-4EB9-AFCF-5900D468EA4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97" authorId="0" shapeId="0" xr:uid="{2F9B6611-4F91-4ADC-AFB5-2027FB6D85A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97" authorId="0" shapeId="0" xr:uid="{475F7F0F-4BFD-479B-AD6C-6C376DF6DB7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97" authorId="0" shapeId="0" xr:uid="{0F566A37-495C-44E7-9429-5FF17C3E232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97" authorId="0" shapeId="0" xr:uid="{97992EBF-E5B5-4189-9E09-C625AAEC4DC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00" authorId="0" shapeId="0" xr:uid="{5B3F1BA7-2868-4C4C-8ECD-6C53779F955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100" authorId="0" shapeId="0" xr:uid="{A4694EDD-E519-4756-887E-83AD2911617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100" authorId="0" shapeId="0" xr:uid="{2023E642-515B-40FA-A03F-03782E41276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100" authorId="0" shapeId="0" xr:uid="{97DD2B8B-7782-4F11-9CB8-98C0D9574E0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100" authorId="0" shapeId="0" xr:uid="{988B8789-BF9C-47B8-A31F-386A3DB080C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100" authorId="0" shapeId="0" xr:uid="{85585958-1729-4C89-AE94-53BD25B2BA5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100" authorId="0" shapeId="0" xr:uid="{60372164-1E74-424D-A259-8D385095477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100" authorId="0" shapeId="0" xr:uid="{CE058A1E-A25C-429D-8A39-3BBE39DFE97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100" authorId="0" shapeId="0" xr:uid="{7F4C3B38-B3CD-417C-8319-86D208EB828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100" authorId="0" shapeId="0" xr:uid="{AD9E5C0A-2C98-4C15-96E9-6775C3D9729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100" authorId="0" shapeId="0" xr:uid="{8A03995C-C65F-40D3-B733-89B15D33594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100" authorId="0" shapeId="0" xr:uid="{A3B3E7C1-4316-4377-A30A-66E364388EF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100" authorId="0" shapeId="0" xr:uid="{838747F2-EB88-44B8-8F99-744923B6CBC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100" authorId="0" shapeId="0" xr:uid="{27C2F757-D287-4D66-BE87-B7DE1BF479A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100" authorId="0" shapeId="0" xr:uid="{0BA922D6-D518-49D6-ABC4-3AD3DE1B04D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100" authorId="0" shapeId="0" xr:uid="{492DD3D3-CEBA-4B03-815B-51ED006A330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100" authorId="0" shapeId="0" xr:uid="{26C2DBEE-C571-40EA-84EC-28AE5167E70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100" authorId="0" shapeId="0" xr:uid="{3D560790-C83D-467B-B887-C120C961D0F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100" authorId="0" shapeId="0" xr:uid="{5179352B-A476-45E8-B37B-05A368D1BAC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100" authorId="0" shapeId="0" xr:uid="{A1ABF620-3A5A-4D8D-B9FB-356AF706A81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01" authorId="0" shapeId="0" xr:uid="{F67DB183-2B14-446E-B7A0-53CF5D994F5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101" authorId="0" shapeId="0" xr:uid="{972A58E8-324B-4BE1-80E9-F2389D694B0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101" authorId="0" shapeId="0" xr:uid="{EA3EB777-867B-493F-95D7-D7929705882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101" authorId="0" shapeId="0" xr:uid="{AAE2A118-8B9F-405E-998B-1848A10A0F9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101" authorId="0" shapeId="0" xr:uid="{F493C6A6-BB9C-45C3-B25F-148ACD621AF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101" authorId="0" shapeId="0" xr:uid="{D9B3762D-8457-4515-8FCA-EAF1D474C4A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101" authorId="0" shapeId="0" xr:uid="{6180418F-2C6D-4F2C-A7B6-8C8AF9BF2FE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101" authorId="0" shapeId="0" xr:uid="{B66E5A37-1498-464A-9012-24E31122F91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101" authorId="0" shapeId="0" xr:uid="{855EA685-8A9A-40AD-BEA3-376201A9E42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101" authorId="0" shapeId="0" xr:uid="{EF1F9905-BAA9-4D42-A2CA-07C702872D0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101" authorId="0" shapeId="0" xr:uid="{5B9D9C2A-9A39-46DF-BCB6-9C79D42F5F2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101" authorId="0" shapeId="0" xr:uid="{CDC762D4-4E48-4B10-BD1B-4C6DB35E8B7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101" authorId="0" shapeId="0" xr:uid="{07D34D6B-EAB6-49C9-9A87-DDA67A4CE37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101" authorId="0" shapeId="0" xr:uid="{5466C772-3953-47BE-AE7A-D4C56C80E01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101" authorId="0" shapeId="0" xr:uid="{52C0D36E-E1FF-43FC-86DC-1097F60C6E9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101" authorId="0" shapeId="0" xr:uid="{C618F9CE-681C-4463-8C14-4FEA5157233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101" authorId="0" shapeId="0" xr:uid="{25983057-F334-4F86-AF21-499100A51E0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101" authorId="0" shapeId="0" xr:uid="{0C64512A-C25A-4BE4-88CD-96F1797B5E2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101" authorId="0" shapeId="0" xr:uid="{09E18BCC-DA3E-4F77-9C2E-0E4C3D49936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101" authorId="0" shapeId="0" xr:uid="{B223145B-4E89-439E-888C-9D4C9F6ED8C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02" authorId="0" shapeId="0" xr:uid="{B2F47A01-9AFE-46B9-AFB1-6ED5E3CE5F5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102" authorId="0" shapeId="0" xr:uid="{19960681-3C81-4752-8703-116350429C2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102" authorId="0" shapeId="0" xr:uid="{A50648B3-A349-4112-8C7A-795E1301189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102" authorId="0" shapeId="0" xr:uid="{7CD672FC-EAB5-4D86-87BB-418DD179436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102" authorId="0" shapeId="0" xr:uid="{F9956E61-82F6-468C-A2B9-5D9C5F07F17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102" authorId="0" shapeId="0" xr:uid="{86B5814D-CAE9-45C8-9795-5B1DB8392FE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102" authorId="0" shapeId="0" xr:uid="{AA983D35-5C56-42E9-A764-BF3AAA31F6E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102" authorId="0" shapeId="0" xr:uid="{5732F79E-D939-40FA-B3D1-7BA78C350D9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102" authorId="0" shapeId="0" xr:uid="{7D513369-2327-44C6-AE50-12AA151BBF2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102" authorId="0" shapeId="0" xr:uid="{C063DD45-0F61-472C-8747-653821E1B28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102" authorId="0" shapeId="0" xr:uid="{808A2CED-2DBC-42CD-BFEA-B1A6AD16C1B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102" authorId="0" shapeId="0" xr:uid="{1ED19D7B-F1F4-4754-966F-55CA2F40B48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102" authorId="0" shapeId="0" xr:uid="{F9B36EF8-40FA-4E6C-881D-5F509249CFD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102" authorId="0" shapeId="0" xr:uid="{24E01F87-420A-4292-BFEB-AD36BF2C3F4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102" authorId="0" shapeId="0" xr:uid="{F6DA4025-0AFE-4D90-BBBB-ED7308F7724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102" authorId="0" shapeId="0" xr:uid="{A12AD3FD-BD29-4242-AFEF-E6B4B1C0341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102" authorId="0" shapeId="0" xr:uid="{0939060F-4EF8-49D3-89EC-0899149C67E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102" authorId="0" shapeId="0" xr:uid="{42F1CBB7-5C23-4A75-A1E4-D4B8122E966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102" authorId="0" shapeId="0" xr:uid="{BD5AF0EC-C697-48A2-B319-49D6EDC6F20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102" authorId="0" shapeId="0" xr:uid="{EAED4453-4D8A-4459-8AEF-036CC57509F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03" authorId="0" shapeId="0" xr:uid="{4C09C561-E10B-445B-B782-BD8A06757C5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103" authorId="0" shapeId="0" xr:uid="{6240DE15-5AE8-44C8-8577-51F5B3C4AA3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103" authorId="0" shapeId="0" xr:uid="{D388E2EE-3C73-425F-8D58-D4B08708D20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103" authorId="0" shapeId="0" xr:uid="{FC0193D3-BE8E-4108-8FEA-DF901E463E1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103" authorId="0" shapeId="0" xr:uid="{50C5C777-F616-4266-AB4E-A08F13F31B6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103" authorId="0" shapeId="0" xr:uid="{D81FAD48-75BB-4EC6-9E8B-A37D1C45A43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103" authorId="0" shapeId="0" xr:uid="{354933F8-F58D-42F6-84B6-B386E8151D0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103" authorId="0" shapeId="0" xr:uid="{08E2FA1C-D638-4294-B71A-805BE5252C4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103" authorId="0" shapeId="0" xr:uid="{F9CA7365-CB2F-4FD2-B140-7A3CEEA57E8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103" authorId="0" shapeId="0" xr:uid="{A0EC608A-B257-4697-A91E-1B0D5CAD351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103" authorId="0" shapeId="0" xr:uid="{B7272A10-62D8-4DE0-8F41-99D752BF2F7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103" authorId="0" shapeId="0" xr:uid="{ACC5CA97-B112-41B4-83A9-595F6931C42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103" authorId="0" shapeId="0" xr:uid="{3B8A1B4D-86AD-4B40-B048-79B5AB7E5A7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103" authorId="0" shapeId="0" xr:uid="{98962CBC-0495-4F60-A2ED-BFC99766113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103" authorId="0" shapeId="0" xr:uid="{8AE0D71A-AB41-4C2F-A51D-2E6DB589E2E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103" authorId="0" shapeId="0" xr:uid="{2B815341-3115-4B0E-B90E-105D4694519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103" authorId="0" shapeId="0" xr:uid="{85845C09-84D1-4B1F-ADE7-1E273F07EA8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103" authorId="0" shapeId="0" xr:uid="{3219E6D6-D5CF-4E7E-A17E-14BEC440B51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103" authorId="0" shapeId="0" xr:uid="{A1D34C40-918E-4C1B-BBCB-602A5505000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103" authorId="0" shapeId="0" xr:uid="{E80335AB-B7B0-4906-9BBE-6C94BD4876F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04" authorId="0" shapeId="0" xr:uid="{AFD56D12-3A28-4CC1-B4FE-F4087CD9269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104" authorId="0" shapeId="0" xr:uid="{69E99BFF-EE82-4D16-9AFB-9B79CEA3139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104" authorId="0" shapeId="0" xr:uid="{FC717E4A-8E23-42B6-8409-E9A6BCE71A3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104" authorId="0" shapeId="0" xr:uid="{83F17DCB-0E91-4125-9403-FB75C230B47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104" authorId="0" shapeId="0" xr:uid="{848C9718-005A-40B5-9539-A3077D5EC1B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104" authorId="0" shapeId="0" xr:uid="{4E6386D2-A9F6-4E4A-BC15-6CC9A05BB9A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104" authorId="0" shapeId="0" xr:uid="{E414D4A5-907D-49BB-918C-5073BDBC388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104" authorId="0" shapeId="0" xr:uid="{039DA460-5C31-40D4-8BF0-E151EBADEC9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104" authorId="0" shapeId="0" xr:uid="{27F8831C-1928-45D9-9968-9AA8484B9E5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104" authorId="0" shapeId="0" xr:uid="{1E075570-DB35-4A83-868C-81C1E45BA99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104" authorId="0" shapeId="0" xr:uid="{87E6D716-FD36-4300-AA2F-1B54C4BB78D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104" authorId="0" shapeId="0" xr:uid="{A8717BBE-FC5F-471C-B151-C3B37BBDD7F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104" authorId="0" shapeId="0" xr:uid="{840C3A01-B20C-4B5E-B85B-64F56CAD012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104" authorId="0" shapeId="0" xr:uid="{23040ED9-A265-4EBC-A4AF-14FC0460CFD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104" authorId="0" shapeId="0" xr:uid="{8BBEB52A-DDC2-4471-BC3B-C797A89F340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104" authorId="0" shapeId="0" xr:uid="{9D8A7B03-8898-4903-A533-02D97B10E6A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104" authorId="0" shapeId="0" xr:uid="{F2D232B8-A09B-43C6-A6D1-5423F330721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104" authorId="0" shapeId="0" xr:uid="{0783A1FE-8F07-4AC9-AE68-3B9C39D5A0C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104" authorId="0" shapeId="0" xr:uid="{4249DDA3-C62E-4CA3-BE35-5443BE97B35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104" authorId="0" shapeId="0" xr:uid="{2CD4417D-9BB0-4789-A81A-46567F0EDD5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05" authorId="0" shapeId="0" xr:uid="{242DCE18-A69C-4AFF-AA76-68C5132CEF0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105" authorId="0" shapeId="0" xr:uid="{CF621F0B-D674-49C9-88DC-26D15CD891C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105" authorId="0" shapeId="0" xr:uid="{FD0E0152-B430-4A99-A87F-69E4A994D7A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105" authorId="0" shapeId="0" xr:uid="{532C343A-FD99-458C-A5C2-4C13BD6B187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105" authorId="0" shapeId="0" xr:uid="{078B9787-4390-43AE-8CD1-32131CE41FC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105" authorId="0" shapeId="0" xr:uid="{5A79414B-5D83-4D0E-8DF2-5AE7DED4E28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105" authorId="0" shapeId="0" xr:uid="{C074468F-BDE6-49F2-A0E4-C590CFE754A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105" authorId="0" shapeId="0" xr:uid="{52339924-D1FD-42CF-AB2D-CF6944BB54F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105" authorId="0" shapeId="0" xr:uid="{18DF6A34-9EEC-49A7-861A-9E87CA54C4F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105" authorId="0" shapeId="0" xr:uid="{9031CB6A-4CB1-4F48-BAF3-F90BB8E4187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105" authorId="0" shapeId="0" xr:uid="{91B3F878-576F-4B07-B74B-86A6DCC4960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105" authorId="0" shapeId="0" xr:uid="{AB9446CC-D6D7-4640-962B-4E4D0C5FA1F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105" authorId="0" shapeId="0" xr:uid="{8C28DB73-11E0-4006-BD6F-53BA4A2BC5A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105" authorId="0" shapeId="0" xr:uid="{7028779D-ACC7-4E3E-8115-7EFF5370885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105" authorId="0" shapeId="0" xr:uid="{E6B1A50F-024A-4A22-A8EF-DB4C0FEF735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105" authorId="0" shapeId="0" xr:uid="{D1A3786E-F79B-4930-AF48-3F6F221A629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105" authorId="0" shapeId="0" xr:uid="{1FBCDF57-C86D-4926-882D-AD227ADF59F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105" authorId="0" shapeId="0" xr:uid="{FFC4A83D-6984-4567-9FA4-46CDE69B55E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105" authorId="0" shapeId="0" xr:uid="{85A00ABB-47AC-4C60-BE26-45E6DCBD12B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105" authorId="0" shapeId="0" xr:uid="{C51F5552-8307-440F-8C67-5498CBE52B0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06" authorId="0" shapeId="0" xr:uid="{B7CA8FBE-9C56-46FB-9FBA-9E90FDD5315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106" authorId="0" shapeId="0" xr:uid="{9054DFCD-3266-440F-92F0-5AF35B49241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106" authorId="0" shapeId="0" xr:uid="{BA4F3C45-82CA-4066-8B04-F576EEAA154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106" authorId="0" shapeId="0" xr:uid="{4583DBD2-F38E-4EAC-BCF1-690D747DC3C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106" authorId="0" shapeId="0" xr:uid="{85DEE526-D6CA-4CC8-B47D-B913151625C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106" authorId="0" shapeId="0" xr:uid="{239F8452-0031-4ADD-A6F4-8F090825473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106" authorId="0" shapeId="0" xr:uid="{2C99123E-565C-4555-87A0-A705E630279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106" authorId="0" shapeId="0" xr:uid="{A05C94AC-A8CF-4008-A516-374905ADF29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106" authorId="0" shapeId="0" xr:uid="{AF34D879-3B43-4A77-8DDA-D40AADC4BF7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106" authorId="0" shapeId="0" xr:uid="{6B029EB5-BB75-442E-8494-44BB7D24C33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106" authorId="0" shapeId="0" xr:uid="{501DD47D-F85A-4520-9A20-D1CC64DBDCF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106" authorId="0" shapeId="0" xr:uid="{100A9572-0640-4A73-B3FD-C4CC8649C01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106" authorId="0" shapeId="0" xr:uid="{1BA5EEF0-6E25-459B-8535-D6014FAFBB3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106" authorId="0" shapeId="0" xr:uid="{BEA96BD9-A4EA-4A27-8160-61DCD92AC9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106" authorId="0" shapeId="0" xr:uid="{7D27C821-0FF2-44F2-84C4-93D56ED8986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106" authorId="0" shapeId="0" xr:uid="{17F76742-2D29-4037-B9CC-3E70DAA487A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106" authorId="0" shapeId="0" xr:uid="{E144E577-2E89-4FB2-BA9C-599D914A46D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106" authorId="0" shapeId="0" xr:uid="{CA3D52D1-83E7-413E-BDA7-8C0BEE60381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106" authorId="0" shapeId="0" xr:uid="{504A3D21-7851-4B2E-8C01-9C56ED30D07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106" authorId="0" shapeId="0" xr:uid="{8B793009-9C65-473D-9FE9-0D0566C8554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09" authorId="0" shapeId="0" xr:uid="{029180CD-9D8C-43E3-A9B8-5AE4CB78066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109" authorId="0" shapeId="0" xr:uid="{FCA3F784-55B7-4E54-A4DB-CD6085D9E3C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109" authorId="0" shapeId="0" xr:uid="{7C9A0E0C-FEC4-47CE-9217-0399E953C5D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109" authorId="0" shapeId="0" xr:uid="{37F0E009-6E7B-4764-B221-FD1CE6C8CC4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109" authorId="0" shapeId="0" xr:uid="{0B43F109-031C-4B1F-BAB2-D66ED1E8CB3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109" authorId="0" shapeId="0" xr:uid="{A0069B41-11BD-45B3-89D4-1D386E50DC7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109" authorId="0" shapeId="0" xr:uid="{DEEB4604-FA13-487B-9D07-E689AEC4FE0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109" authorId="0" shapeId="0" xr:uid="{61F61C12-CE05-4579-868E-3F7D7E5525D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109" authorId="0" shapeId="0" xr:uid="{15B2C644-B5D8-46A6-AA61-0C4FB98C158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109" authorId="0" shapeId="0" xr:uid="{78B49C4E-BE58-49FE-9117-7C1D64F4A7C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109" authorId="0" shapeId="0" xr:uid="{41DDF9A7-3AAF-479B-B9F8-5FD3D415FD4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109" authorId="0" shapeId="0" xr:uid="{2AAD5E7F-7246-424D-863D-DFD8F844E85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109" authorId="0" shapeId="0" xr:uid="{78E5BAE7-76CF-4650-89E8-E6D79F5794F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109" authorId="0" shapeId="0" xr:uid="{A854EAD2-3BCA-4280-8B5C-BE5CB2FFCAD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109" authorId="0" shapeId="0" xr:uid="{5D3D4602-BB11-4482-95EA-8402ACFAE3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109" authorId="0" shapeId="0" xr:uid="{FE91CEC3-7F4C-4678-AC8A-F37C685E818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109" authorId="0" shapeId="0" xr:uid="{14C5C362-0E45-48A1-878F-4404B93463D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109" authorId="0" shapeId="0" xr:uid="{4B9E4D3E-3925-47C3-9726-CD5198E378E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109" authorId="0" shapeId="0" xr:uid="{6AE4E2E5-3A6D-4B89-96DB-8D97E61D441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109" authorId="0" shapeId="0" xr:uid="{FEE8307A-CE4A-4489-8AE3-A0C3E125CBD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13" authorId="0" shapeId="0" xr:uid="{E8E18421-DB89-4A98-96DD-BAE370A1D09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L120" authorId="0" shapeId="0" xr:uid="{07E34B43-03D5-431B-AB44-BED42E25A6A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Q120" authorId="0" shapeId="0" xr:uid="{94C55F23-4F1E-4DDE-BC58-9B1BB84FE39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V120" authorId="0" shapeId="0" xr:uid="{6CED421E-ED64-404C-8603-44D76BC691E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A120" authorId="0" shapeId="0" xr:uid="{9E82C75A-3813-4AB4-AB20-50556155F79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F120" authorId="0" shapeId="0" xr:uid="{46925765-37C8-4ECC-AEAA-B8B365CFD30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L122" authorId="0" shapeId="0" xr:uid="{A3AB7662-25F4-4458-B615-414A7A25830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Q122" authorId="0" shapeId="0" xr:uid="{FF681162-17B7-4C53-A111-BBB69D55E4C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V122" authorId="0" shapeId="0" xr:uid="{B7AB283E-077A-4C79-8950-79CE1C6C336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A122" authorId="0" shapeId="0" xr:uid="{639C16D8-A0BE-477D-9F5F-43CC7DFF589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F122" authorId="0" shapeId="0" xr:uid="{FF1BB1C1-DB11-4A53-89D2-2A2A488F388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L126" authorId="0" shapeId="0" xr:uid="{EB3825A4-D5FE-4FF5-83C6-D997024504E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Q126" authorId="0" shapeId="0" xr:uid="{4EF5A466-0CB3-4E03-9899-2B303E3240A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V126" authorId="0" shapeId="0" xr:uid="{2832666F-1C07-475D-9A70-C2CF3DC577F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A126" authorId="0" shapeId="0" xr:uid="{1DC79A6F-0A5A-49E8-8527-BECFF8C2BC4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F126" authorId="0" shapeId="0" xr:uid="{7A907AB0-F23C-46CA-8124-DC5049FD7A0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L127" authorId="0" shapeId="0" xr:uid="{9D8C1507-5A7B-4FAC-A57D-CBA011AA01B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Q127" authorId="0" shapeId="0" xr:uid="{ABE92EC1-1215-4713-892A-A952E528717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V127" authorId="0" shapeId="0" xr:uid="{376E40AD-998C-4A7D-9870-2E7A0A57930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A127" authorId="0" shapeId="0" xr:uid="{1AA9ED60-BB64-42BF-916C-A1E828B0FC6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F127" authorId="0" shapeId="0" xr:uid="{55E38464-A4C8-45A9-B9FE-1F13C9BC125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Wong</author>
  </authors>
  <commentList>
    <comment ref="AE12" authorId="0" shapeId="0" xr:uid="{6CE6B5D2-2D9C-4E22-98D4-6A959DD6BC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Ceased September 29, 2023 --&gt; Q4'23 Annual Report</t>
        </r>
      </text>
    </comment>
    <comment ref="C21" authorId="0" shapeId="0" xr:uid="{8CBA4F55-8C79-4575-A73D-106787CB1FD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Revenues = Avg monthly rev * 3 * paid memberships at end of period</t>
        </r>
      </text>
    </comment>
    <comment ref="H21" authorId="0" shapeId="0" xr:uid="{15AF51C2-7BBB-427B-840C-B98B2976B79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21" authorId="0" shapeId="0" xr:uid="{578286DE-6FBC-4769-9E14-805972C11A6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21" authorId="0" shapeId="0" xr:uid="{9678E404-2662-43AE-A17A-6EC0010ED0C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21" authorId="0" shapeId="0" xr:uid="{54272208-1872-455A-BFFF-61EF3D6D6AC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21" authorId="0" shapeId="0" xr:uid="{BB49C54A-88F5-46AF-8500-8264C83CE04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21" authorId="0" shapeId="0" xr:uid="{8D591C5A-4BEB-436F-B481-05907128032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21" authorId="0" shapeId="0" xr:uid="{819B61D1-69E5-4615-961E-690E7411CE3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21" authorId="0" shapeId="0" xr:uid="{AABDE094-29E9-499F-BCB2-012780603C1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21" authorId="0" shapeId="0" xr:uid="{91C37064-6CAF-4A60-88A9-7E0C062AEDA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21" authorId="0" shapeId="0" xr:uid="{815369A0-2F4B-42B6-9629-0CAA60035BD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21" authorId="0" shapeId="0" xr:uid="{1B772995-2344-4CAB-A796-4D2D5B4E557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21" authorId="0" shapeId="0" xr:uid="{5611A4EF-08C8-4795-AAE1-4384AEBF562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21" authorId="0" shapeId="0" xr:uid="{B8149084-6AF6-4E35-8FC0-E55727F8EFE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21" authorId="0" shapeId="0" xr:uid="{E344741D-0526-417B-ACD3-6F467C24706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21" authorId="0" shapeId="0" xr:uid="{BDACAB07-30D9-4B0B-B851-5F6032A6BBC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21" authorId="0" shapeId="0" xr:uid="{A032AC10-088A-4F7A-8B99-098233827C6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21" authorId="0" shapeId="0" xr:uid="{5A8ACCFE-8C86-41B9-B904-ECBBE989AA2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21" authorId="0" shapeId="0" xr:uid="{197EF629-4E72-4174-AFD9-6778B515700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21" authorId="0" shapeId="0" xr:uid="{4A9DDFBD-18B7-44F3-901E-65E790E9686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21" authorId="0" shapeId="0" xr:uid="{5F4D0464-62E3-4AB4-BE70-1498F256207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21" authorId="0" shapeId="0" xr:uid="{9A7AFBEC-C988-4B53-BA97-EC83A2403A61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22" authorId="0" shapeId="0" xr:uid="{A72F9BF4-C531-488F-B7C8-2D6D0918464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22" authorId="0" shapeId="0" xr:uid="{54F3FC33-6620-4519-9ABF-FFFC7814B5A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22" authorId="0" shapeId="0" xr:uid="{E4CFFF4B-3712-44DB-8F8E-10EBC22C931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22" authorId="0" shapeId="0" xr:uid="{D510C0EC-54B7-4649-AAC2-4616F8E0F47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22" authorId="0" shapeId="0" xr:uid="{12A5CCB9-2CC4-4694-8719-F94E9707FB2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22" authorId="0" shapeId="0" xr:uid="{3851A5D5-0FA3-4196-B008-F3CD80B3950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22" authorId="0" shapeId="0" xr:uid="{D044E3B0-0902-4033-BBD7-9506B70FDC6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22" authorId="0" shapeId="0" xr:uid="{45D359AA-47BB-402F-AFDF-5CB0904A494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22" authorId="0" shapeId="0" xr:uid="{99794A32-5ECB-4188-AF34-02EADA2D330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22" authorId="0" shapeId="0" xr:uid="{2108162C-35F5-4173-8C0C-67F494A20AF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22" authorId="0" shapeId="0" xr:uid="{BA11D901-0AF4-44D8-87BA-5ED3EA9A865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22" authorId="0" shapeId="0" xr:uid="{55B10329-A8D4-4882-91D8-279C0B489E7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22" authorId="0" shapeId="0" xr:uid="{9DF34D43-CDDC-4BD2-BD8A-B06BF5D17E4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22" authorId="0" shapeId="0" xr:uid="{04CD042F-244E-4D10-BDB1-6CA5746E498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22" authorId="0" shapeId="0" xr:uid="{DDACF97E-03C5-4454-A12F-BA76ED44955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22" authorId="0" shapeId="0" xr:uid="{2AAEC029-45DF-4516-A497-FBAF19EF643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22" authorId="0" shapeId="0" xr:uid="{66E92282-E453-4E0D-B4C8-24CC371CA34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22" authorId="0" shapeId="0" xr:uid="{F9480183-809D-4C0F-8E1B-C3A80359559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22" authorId="0" shapeId="0" xr:uid="{AF289836-DFE9-4852-8E8A-CDED0F812A3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22" authorId="0" shapeId="0" xr:uid="{221B4D51-3CE1-4D88-A6DF-4DF6A3A159B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22" authorId="0" shapeId="0" xr:uid="{7BC33102-F1FD-41F9-8B82-D2CEF4C57C33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23" authorId="0" shapeId="0" xr:uid="{3C1C569E-1B60-4A54-AAE6-7D76781AC33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23" authorId="0" shapeId="0" xr:uid="{84ED80CC-2C4D-402B-9AE6-AD14A63BDCB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23" authorId="0" shapeId="0" xr:uid="{A1D1D789-21A9-4822-A31C-CA098DD34B7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23" authorId="0" shapeId="0" xr:uid="{A7324085-9454-4F94-8988-E0D44543E66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23" authorId="0" shapeId="0" xr:uid="{07401BFE-2D01-4D37-9935-4E766FCA26E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23" authorId="0" shapeId="0" xr:uid="{3E241B8E-85AE-4442-B7AA-2D7D702F92A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23" authorId="0" shapeId="0" xr:uid="{32B4F4A8-1FCA-4A90-A123-B614126B44A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23" authorId="0" shapeId="0" xr:uid="{BDA59D00-2E32-4C37-940F-244167AA37A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23" authorId="0" shapeId="0" xr:uid="{C0346952-3247-4C6C-8D2A-504E619C928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23" authorId="0" shapeId="0" xr:uid="{709BDB56-5556-4DD0-AB35-6A5E58EEC6B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23" authorId="0" shapeId="0" xr:uid="{72CF7346-66D1-4503-8975-D7CCBFADB59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23" authorId="0" shapeId="0" xr:uid="{58984DB7-570F-4B97-A6BF-84D7E56A67C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23" authorId="0" shapeId="0" xr:uid="{A192A57D-819B-4196-A27C-B45E8D654CD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23" authorId="0" shapeId="0" xr:uid="{87C4DEFD-7F7B-40E8-AC4E-08B20E9F3D4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23" authorId="0" shapeId="0" xr:uid="{82CD3A0A-6BA4-4657-B7A7-B18CB8DB90A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23" authorId="0" shapeId="0" xr:uid="{8AFCE6DC-62A2-4C7E-BAB9-2A727B89655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23" authorId="0" shapeId="0" xr:uid="{FDCCA53B-AC25-4316-AD75-22C65E0AA38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23" authorId="0" shapeId="0" xr:uid="{20D01357-D34B-4A42-9ED3-32AEF8D03F2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23" authorId="0" shapeId="0" xr:uid="{DC55176F-9C66-44C5-A37E-ACC3BE3D0C3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23" authorId="0" shapeId="0" xr:uid="{1B174488-BBF3-4825-8339-5CB1CF2F365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23" authorId="0" shapeId="0" xr:uid="{237CE488-9A8C-4271-8193-6A68B432758C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24" authorId="0" shapeId="0" xr:uid="{BEB8CC8C-B557-4307-A4DC-DD07D333399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24" authorId="0" shapeId="0" xr:uid="{AE52047E-7176-4DFB-994F-98A2BC9A29D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24" authorId="0" shapeId="0" xr:uid="{0EA30994-A79C-4571-BA2C-76226B015AD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24" authorId="0" shapeId="0" xr:uid="{4BDA6C7D-696A-441E-942C-9CBBDEFC788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24" authorId="0" shapeId="0" xr:uid="{25DD4E76-C107-437F-89AC-165209367CA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24" authorId="0" shapeId="0" xr:uid="{941CE1B0-7849-4220-B6CF-36B8E2BD5B4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24" authorId="0" shapeId="0" xr:uid="{7CF582F3-0EA8-4EA8-9452-CE472A0BBB3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24" authorId="0" shapeId="0" xr:uid="{D14F0FB1-931F-4BF3-B981-791CDC25F81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24" authorId="0" shapeId="0" xr:uid="{987DE445-C667-41CB-8A5D-3AED91B6DD9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24" authorId="0" shapeId="0" xr:uid="{5114C55D-43A2-4187-B180-C6982A4CD2D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24" authorId="0" shapeId="0" xr:uid="{BE402181-E7BA-4C91-A006-79520B83C26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24" authorId="0" shapeId="0" xr:uid="{C45477F5-3E91-4525-9627-F58FFB10AA1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24" authorId="0" shapeId="0" xr:uid="{9AA6F6EC-B738-431D-9B6B-FAD62035D5B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24" authorId="0" shapeId="0" xr:uid="{B303D3BB-CE23-495F-92B2-78E18910313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24" authorId="0" shapeId="0" xr:uid="{F37B8DD1-F4D2-434A-8C15-62DD8672BA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24" authorId="0" shapeId="0" xr:uid="{90B25ED6-6E99-446E-BFA2-0B21202694B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24" authorId="0" shapeId="0" xr:uid="{6D32ADFD-835E-40C0-9D07-835FF961F46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24" authorId="0" shapeId="0" xr:uid="{DFB5E0DC-A00A-42BB-A921-5AAF82BCEB6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24" authorId="0" shapeId="0" xr:uid="{45A78007-61E9-40CB-BE06-EA1885E16D1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24" authorId="0" shapeId="0" xr:uid="{6BE00D66-DBDF-41D8-984B-2748094C621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24" authorId="0" shapeId="0" xr:uid="{EED5FEBE-32A3-40A3-B4F5-2E1EA609F613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25" authorId="0" shapeId="0" xr:uid="{2F9195FB-CD5D-4CCA-81FB-ECA046BA802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25" authorId="0" shapeId="0" xr:uid="{4F64FD66-9336-4291-822F-C07F746D5C4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25" authorId="0" shapeId="0" xr:uid="{3BEB96B9-0486-4A74-818E-837BA137A76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25" authorId="0" shapeId="0" xr:uid="{5CCF892E-FA55-498C-86B3-4C614A28B88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25" authorId="0" shapeId="0" xr:uid="{4A350EF8-6847-460F-ACD3-960D2E8BFF4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25" authorId="0" shapeId="0" xr:uid="{F32299DD-9729-48FA-87B5-85A8E521E69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25" authorId="0" shapeId="0" xr:uid="{F79EA8B3-7F4E-4D99-8644-2208053CE4B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25" authorId="0" shapeId="0" xr:uid="{4021E7D1-0336-4346-B281-45BE7F282F1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25" authorId="0" shapeId="0" xr:uid="{82755A86-F716-4437-8C46-0B6A7E3FD81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25" authorId="0" shapeId="0" xr:uid="{742E2A34-41AF-42FF-BE6F-96EDD89BFB2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25" authorId="0" shapeId="0" xr:uid="{837B78E1-1146-4A57-93C4-D2CAA65C76B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25" authorId="0" shapeId="0" xr:uid="{5466EF9B-C9A0-4F5D-BF1A-34C9F24A0F0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25" authorId="0" shapeId="0" xr:uid="{61524473-ED4B-4C71-9E4D-0E1BC29A2D3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25" authorId="0" shapeId="0" xr:uid="{D4F34921-67ED-40D4-A82F-248849128E9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25" authorId="0" shapeId="0" xr:uid="{5ACE90CB-2AEA-4A2E-98AC-A88E134BD76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25" authorId="0" shapeId="0" xr:uid="{E4A02737-D790-4FF9-8FEA-5141E6A9B65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25" authorId="0" shapeId="0" xr:uid="{FEBF2160-05D8-48F6-9715-A56D8674B5F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25" authorId="0" shapeId="0" xr:uid="{4500F547-D333-4297-9D06-DF823C67A67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25" authorId="0" shapeId="0" xr:uid="{D2C460C8-7375-499E-90D4-FFBDE8AA60F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25" authorId="0" shapeId="0" xr:uid="{10A6B0C7-B2A2-495E-999A-25CC7E7FE8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25" authorId="0" shapeId="0" xr:uid="{BEE70953-B1ED-4FCE-9DB7-225963D73AE3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28" authorId="0" shapeId="0" xr:uid="{FCC37E7B-C298-4E20-9513-2B446DD3BB6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28" authorId="0" shapeId="0" xr:uid="{E5D41411-6C85-4FBD-A882-1E64EEEC52E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28" authorId="0" shapeId="0" xr:uid="{EB7337F8-DF78-4062-81B8-8D25973853B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28" authorId="0" shapeId="0" xr:uid="{C01E48F8-A940-40CC-AE64-00A399A48DA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28" authorId="0" shapeId="0" xr:uid="{F9B1D852-A8A5-42E1-AA2A-B68944E30F1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28" authorId="0" shapeId="0" xr:uid="{AE7ECEE7-34E5-44D6-9272-FDE3B045505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28" authorId="0" shapeId="0" xr:uid="{0E8FDDAC-697A-4E67-9B7D-08AC8B2470D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28" authorId="0" shapeId="0" xr:uid="{C36D03D7-3A93-4649-8FE0-78DE4A69833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28" authorId="0" shapeId="0" xr:uid="{08A7D741-DDFA-4889-875B-2CA4FCFBCEE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28" authorId="0" shapeId="0" xr:uid="{64FA6403-6F01-4C25-AF3B-DC913B40A41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28" authorId="0" shapeId="0" xr:uid="{C2D3CC02-4C96-4602-A41B-19508534FAB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28" authorId="0" shapeId="0" xr:uid="{E99EAF3F-632C-4339-8AA0-9FE00C0E79D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28" authorId="0" shapeId="0" xr:uid="{62053EC0-BDDB-4464-A2A9-220EEE2D4D6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28" authorId="0" shapeId="0" xr:uid="{99E3A07D-89F1-4D15-922D-54457B48E8F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28" authorId="0" shapeId="0" xr:uid="{3453D54A-ABF7-418E-9DB2-1EB4101B418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28" authorId="0" shapeId="0" xr:uid="{94C8E2C4-F2AE-4730-88A2-0D425CEA862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28" authorId="0" shapeId="0" xr:uid="{4B439DBB-7B52-4A17-AE40-A861B3C50FD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28" authorId="0" shapeId="0" xr:uid="{97431893-82D0-406E-ACD0-39600CC79BB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28" authorId="0" shapeId="0" xr:uid="{4495D6E9-E361-4CC1-83AF-2F3772CF715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28" authorId="0" shapeId="0" xr:uid="{624E4137-55E8-4080-9291-8913CCB115A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28" authorId="0" shapeId="0" xr:uid="{683DC2C8-B7D2-4602-B537-151D8FDC7E1A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29" authorId="0" shapeId="0" xr:uid="{6CEADBB8-704D-4171-9360-4C302F8300B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29" authorId="0" shapeId="0" xr:uid="{311A142C-4B9A-4570-9AF1-D7A4F9D0CF6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29" authorId="0" shapeId="0" xr:uid="{0288BBC2-372F-4F11-8756-8DA944BE03D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29" authorId="0" shapeId="0" xr:uid="{420DB1C5-0335-46BB-A9D4-306CA6FCFA3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29" authorId="0" shapeId="0" xr:uid="{2CD4285D-5C48-4128-81C7-20723A18470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29" authorId="0" shapeId="0" xr:uid="{6729FE91-64A3-4502-AB97-FBF4FE9F1A8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29" authorId="0" shapeId="0" xr:uid="{561F3537-09E3-45A4-8D22-1FEB791A951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29" authorId="0" shapeId="0" xr:uid="{A86E8A0C-A4E7-4798-90E0-20D59DD19BC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29" authorId="0" shapeId="0" xr:uid="{1083F22F-DD3F-4B3F-B489-31125A92AB9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29" authorId="0" shapeId="0" xr:uid="{637111DF-6597-475C-9F84-ED015A9E1FE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29" authorId="0" shapeId="0" xr:uid="{29018405-7C3E-4B07-982B-8440D08B907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29" authorId="0" shapeId="0" xr:uid="{4F29AD8B-C98E-4573-988B-04774FFE105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29" authorId="0" shapeId="0" xr:uid="{2F4390A9-DFB8-41AC-B14F-42E308AF32F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29" authorId="0" shapeId="0" xr:uid="{7B413C8E-5598-4ED4-BD30-C53A3BE49F0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29" authorId="0" shapeId="0" xr:uid="{CEEDB226-A1BC-4465-B70D-6ED56266F04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29" authorId="0" shapeId="0" xr:uid="{334AB33E-8C06-472F-BB93-6A775B5CBA7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29" authorId="0" shapeId="0" xr:uid="{7AAD1C76-7511-4C36-88F7-09979FFA535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29" authorId="0" shapeId="0" xr:uid="{146F21E6-79D5-4882-B68A-554137D3BEC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29" authorId="0" shapeId="0" xr:uid="{18DA7D1D-B219-46AC-AFBD-43BB386291E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29" authorId="0" shapeId="0" xr:uid="{E5B5C440-E1EA-44B1-989C-996193448E3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29" authorId="0" shapeId="0" xr:uid="{B871D510-7015-490D-973F-FA01B9A2DF74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30" authorId="0" shapeId="0" xr:uid="{ECB669F5-49DE-43B1-879C-256F65974FF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30" authorId="0" shapeId="0" xr:uid="{5AA402EB-AAAE-4D7F-A18A-516F8621EFF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30" authorId="0" shapeId="0" xr:uid="{471D837A-FA03-4640-9140-2D8E5C56C5D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30" authorId="0" shapeId="0" xr:uid="{E52D9F6C-D5DC-4048-B96C-9C89AE51DBC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30" authorId="0" shapeId="0" xr:uid="{CDD0D843-3D4E-4189-8017-B5D023FB11B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30" authorId="0" shapeId="0" xr:uid="{B942EBAF-7ADA-4C1D-AADA-953C77D2A10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30" authorId="0" shapeId="0" xr:uid="{6AFED613-F31B-408A-9BAE-9681C4EF528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30" authorId="0" shapeId="0" xr:uid="{4BE92B4D-9081-4376-B251-0EE71855C6F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30" authorId="0" shapeId="0" xr:uid="{DDFA8C29-8899-4971-A878-B014BBF6364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30" authorId="0" shapeId="0" xr:uid="{897C3FF8-2BF3-4605-82F7-8DE0328C622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30" authorId="0" shapeId="0" xr:uid="{20563997-2863-4C50-BD1D-07580585414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30" authorId="0" shapeId="0" xr:uid="{8A57329D-6D09-4B4B-804C-B9C71AF4C14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30" authorId="0" shapeId="0" xr:uid="{8CC41763-E7FF-45F4-8571-435EC281669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30" authorId="0" shapeId="0" xr:uid="{D65646EA-E668-4A25-80EB-D87DE0FF519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30" authorId="0" shapeId="0" xr:uid="{CB646591-4682-494C-912A-A326FBC5A9E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30" authorId="0" shapeId="0" xr:uid="{CD911720-93A0-4226-A2F2-B5DB2541FF2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30" authorId="0" shapeId="0" xr:uid="{B0D3088E-62CD-4A91-97BC-261937F5034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30" authorId="0" shapeId="0" xr:uid="{9AA28437-CDDE-4A75-A746-55B08A9A5AC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30" authorId="0" shapeId="0" xr:uid="{B6ADF79F-0FC5-4BEC-B7CB-D6B2D33BD64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30" authorId="0" shapeId="0" xr:uid="{6377DBDF-D613-4912-8A43-B3E640C183F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30" authorId="0" shapeId="0" xr:uid="{005ADC3A-6676-4750-9CDB-B56BBBE7F9EF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31" authorId="0" shapeId="0" xr:uid="{943B4FAE-AA8D-43E5-B68E-D75B2249FFB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31" authorId="0" shapeId="0" xr:uid="{E7B3ACBA-DEC8-4172-9A36-B7EB8C77EEC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31" authorId="0" shapeId="0" xr:uid="{C893233A-FA9C-4674-90C2-C8D863BEA52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31" authorId="0" shapeId="0" xr:uid="{F1479487-BBCB-461C-B5A5-F4DFB6166C2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31" authorId="0" shapeId="0" xr:uid="{84CB83B5-5EF6-4E72-8C4D-98A9E4FF72F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31" authorId="0" shapeId="0" xr:uid="{D59D402E-FCEF-46C1-9904-43BF9E85090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31" authorId="0" shapeId="0" xr:uid="{6C910DF4-9385-4F7B-87C3-5F6723BC81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31" authorId="0" shapeId="0" xr:uid="{8FB77DB3-059F-481C-8A71-33A73B6EB46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31" authorId="0" shapeId="0" xr:uid="{F463766E-7CEB-47F4-A61D-3D922616132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31" authorId="0" shapeId="0" xr:uid="{50ABB10F-8109-412A-8E8F-98A57D2FD20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31" authorId="0" shapeId="0" xr:uid="{2DDD38B7-DB38-4FF6-946B-517FE67582A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31" authorId="0" shapeId="0" xr:uid="{1ED275A9-E07D-452E-A45B-DA1935C1AEA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31" authorId="0" shapeId="0" xr:uid="{8A62D73E-2979-458F-A001-F6B2A3EE167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31" authorId="0" shapeId="0" xr:uid="{17FFF7D5-E360-48FE-8B9F-1F93CF0FBF8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31" authorId="0" shapeId="0" xr:uid="{E1514155-F9EC-497B-8FE5-5A1402F6118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31" authorId="0" shapeId="0" xr:uid="{9D1A320D-5DF9-4BEE-8E64-53407C1C07B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31" authorId="0" shapeId="0" xr:uid="{72F729B2-283F-40B1-9CF5-98A39D02E5D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31" authorId="0" shapeId="0" xr:uid="{021EAC0E-CB90-4A3E-B78E-D78D2C8A073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31" authorId="0" shapeId="0" xr:uid="{5D6DFDBA-12E1-4BAE-8B36-B7948845E19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31" authorId="0" shapeId="0" xr:uid="{C35AB253-6547-411C-8274-31E8DF6A621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31" authorId="0" shapeId="0" xr:uid="{E7D97726-2343-454E-9D62-F1972BB04883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32" authorId="0" shapeId="0" xr:uid="{307D39B0-3C89-4EA1-95B0-98045E25FE5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32" authorId="0" shapeId="0" xr:uid="{0D4B6C23-3D2A-4FEC-A8FE-D2B1F5394E0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32" authorId="0" shapeId="0" xr:uid="{88F60AF2-0D79-4B81-8947-50292BC504F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32" authorId="0" shapeId="0" xr:uid="{DC4A1BC3-CB14-446B-A45F-85471BDC6A1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32" authorId="0" shapeId="0" xr:uid="{2BC5E7E6-D216-4866-A260-F8B3166D915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32" authorId="0" shapeId="0" xr:uid="{2BF1F6A3-3890-4A2C-A63C-28047F9594C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32" authorId="0" shapeId="0" xr:uid="{EA538FD7-BFCE-4822-9933-2A84AE89562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32" authorId="0" shapeId="0" xr:uid="{1763397F-D109-460C-A166-7C4EBACE71F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32" authorId="0" shapeId="0" xr:uid="{4558D939-8BC3-4CF6-99EC-9B39DEEF3D9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32" authorId="0" shapeId="0" xr:uid="{D6919656-0FFF-4950-ABB6-D0EBE8E2B93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32" authorId="0" shapeId="0" xr:uid="{28327349-D6D9-42EE-8252-A6D3D6BC892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32" authorId="0" shapeId="0" xr:uid="{F490096D-E44E-4A22-BB98-05028CC7B09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32" authorId="0" shapeId="0" xr:uid="{E0E247CC-9183-4E76-9D63-F2F3B48830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32" authorId="0" shapeId="0" xr:uid="{3C0C263E-FCF0-49ED-8E29-C13EEF39866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32" authorId="0" shapeId="0" xr:uid="{EF75A1EA-EAB2-4269-8DBD-657037F2141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32" authorId="0" shapeId="0" xr:uid="{E1B1CAEC-21C3-4DB0-B7A0-4904B0DDB21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32" authorId="0" shapeId="0" xr:uid="{C4BFC9E7-2279-47F4-91CD-B59C2161AD1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32" authorId="0" shapeId="0" xr:uid="{DCABA3D9-6577-44EF-9DEB-6F361E88395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32" authorId="0" shapeId="0" xr:uid="{53A1335B-329A-44A8-A061-38E908041D2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32" authorId="0" shapeId="0" xr:uid="{47CB6039-6892-4E58-BC2C-C635A925227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32" authorId="0" shapeId="0" xr:uid="{B20944B2-688F-4125-9905-16E896DF87E5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35" authorId="0" shapeId="0" xr:uid="{832DBACB-7640-4A03-8672-101A4A93F39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35" authorId="0" shapeId="0" xr:uid="{E56AAD12-3B7F-4400-8547-2A7FEFE94BC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35" authorId="0" shapeId="0" xr:uid="{A5C88973-652D-4E15-B1F1-6B6712FA0FB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35" authorId="0" shapeId="0" xr:uid="{3492AACE-F1E3-41E6-B7A0-C0226844ABC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35" authorId="0" shapeId="0" xr:uid="{864541AB-1357-4798-8584-E1DD65F28C1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35" authorId="0" shapeId="0" xr:uid="{E9198CA5-7AEC-46B5-89D9-62E15A865C9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35" authorId="0" shapeId="0" xr:uid="{D1DA303B-D869-4064-8BCD-16F9646112B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35" authorId="0" shapeId="0" xr:uid="{23C198DB-F8CE-4E4F-BDD1-5E82DBF5844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35" authorId="0" shapeId="0" xr:uid="{DA9FC6F9-0158-4A4B-80CB-4E6A3B1E07E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35" authorId="0" shapeId="0" xr:uid="{62BCB33F-FEC8-4784-81FF-C9D87613014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35" authorId="0" shapeId="0" xr:uid="{992A52BA-B46E-4360-AB51-D30E2CE9016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35" authorId="0" shapeId="0" xr:uid="{7B70C38D-D13E-44E8-BF24-CB62F0F2DCE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35" authorId="0" shapeId="0" xr:uid="{F02694B8-C28D-40D0-AA14-678627A87F4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35" authorId="0" shapeId="0" xr:uid="{C93285B4-D45A-4E34-9FD1-DB8E80AA5B5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35" authorId="0" shapeId="0" xr:uid="{2F6BAEF9-2CB1-44EC-BE23-40A27D476D2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35" authorId="0" shapeId="0" xr:uid="{19EA01E0-C7C5-4BF7-A9B3-8E4CE74D26B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35" authorId="0" shapeId="0" xr:uid="{1DD842EC-805A-4152-BE61-96D7443307E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35" authorId="0" shapeId="0" xr:uid="{9289D393-5A6B-4DB0-8E83-C35BFC510BB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35" authorId="0" shapeId="0" xr:uid="{01BD26C8-07A5-4939-9891-C79B80682B5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35" authorId="0" shapeId="0" xr:uid="{09D77B13-0203-4B48-A412-FBDF68197CF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35" authorId="0" shapeId="0" xr:uid="{2213A390-81F1-48F5-8E18-527DD9BBA117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36" authorId="0" shapeId="0" xr:uid="{3ABD39E5-FA4F-46EC-B8DE-19A73C0B1F1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36" authorId="0" shapeId="0" xr:uid="{A34A4AB8-62A6-48DD-8B87-D021B0E2ADA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36" authorId="0" shapeId="0" xr:uid="{4AD947F7-A2B3-424C-B02D-228B0816FB4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36" authorId="0" shapeId="0" xr:uid="{E1B4E515-FB11-4D99-BEBE-E5B3F707CE6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36" authorId="0" shapeId="0" xr:uid="{E6B480BF-7638-4838-991F-16A4FD4DA43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36" authorId="0" shapeId="0" xr:uid="{7635C119-7773-4E52-93E5-15A14DF6951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36" authorId="0" shapeId="0" xr:uid="{E1C11675-A65A-4268-99B6-CF3E05C31A2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36" authorId="0" shapeId="0" xr:uid="{C2EE5594-E2CC-4240-B653-3D9C393D6BC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36" authorId="0" shapeId="0" xr:uid="{0AED66C2-4D09-482F-A7BE-6D692B9F5DB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36" authorId="0" shapeId="0" xr:uid="{B81227F6-C9C3-449A-8FDF-148EBDCD2C6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36" authorId="0" shapeId="0" xr:uid="{35A32D24-E07B-4E0B-88C4-F5DED5171C9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36" authorId="0" shapeId="0" xr:uid="{126A8534-182F-4DD4-B018-100A90E85F9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36" authorId="0" shapeId="0" xr:uid="{A38CAF65-536E-479E-AE50-F47B61798D8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36" authorId="0" shapeId="0" xr:uid="{07A45D0E-C542-4833-9827-156A5CD8DFD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36" authorId="0" shapeId="0" xr:uid="{9246A136-F9ED-4636-826A-42445FD55A9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36" authorId="0" shapeId="0" xr:uid="{69EB0F63-9B94-4085-8B1E-70EDC18A0F2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36" authorId="0" shapeId="0" xr:uid="{95354610-7089-4BB6-B905-CFC8173B2B7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36" authorId="0" shapeId="0" xr:uid="{6C12089D-FF5E-45A9-816B-150AA530054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36" authorId="0" shapeId="0" xr:uid="{8597D92D-C9A8-41BE-B4C5-8E0CE036680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36" authorId="0" shapeId="0" xr:uid="{8F6FC8F4-61C6-4F0D-ABE3-3DEA04A3BA7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36" authorId="0" shapeId="0" xr:uid="{D8ABC340-0797-4F07-8757-F1B805B9E881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37" authorId="0" shapeId="0" xr:uid="{76236328-B675-460E-A075-95CD46025D8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37" authorId="0" shapeId="0" xr:uid="{7C8943E4-1E1D-42E1-B276-4FF1B98EBEB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37" authorId="0" shapeId="0" xr:uid="{F53E0EFE-90C2-4BB1-883B-86E72C4BFA0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37" authorId="0" shapeId="0" xr:uid="{E942F9D9-F56B-40E7-9BBA-1C5BBB44D06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37" authorId="0" shapeId="0" xr:uid="{019CB3DD-39D8-4BDB-B452-6A65EBED4AB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37" authorId="0" shapeId="0" xr:uid="{AC9553EB-E68F-43FD-9F45-13C54CD28DF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37" authorId="0" shapeId="0" xr:uid="{76475C7A-1398-43E7-BE4A-5E6273540E5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37" authorId="0" shapeId="0" xr:uid="{5DBFCD5E-A048-4C26-925E-11B76FA0C1F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37" authorId="0" shapeId="0" xr:uid="{D4FC52A0-C5C9-4D3E-9928-D87B6E4B3A5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37" authorId="0" shapeId="0" xr:uid="{FE51266C-24FA-40FB-821E-886B80E2B2F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37" authorId="0" shapeId="0" xr:uid="{E877CD31-7095-4677-8360-45C412F7B72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37" authorId="0" shapeId="0" xr:uid="{72465164-BA1E-4084-AEA1-8B31D6A1BF2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37" authorId="0" shapeId="0" xr:uid="{097D4C65-D399-4C0A-8BD7-B75EA3DB3DA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37" authorId="0" shapeId="0" xr:uid="{DB552B9C-8EDB-4EFA-AF68-79CB90414EE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37" authorId="0" shapeId="0" xr:uid="{E03B7ED6-3C39-4440-853C-E3D53E223A5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37" authorId="0" shapeId="0" xr:uid="{C9BEEFA8-9D21-4D77-86A6-3E6FF015D01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37" authorId="0" shapeId="0" xr:uid="{10090F5B-01F5-43FC-80D9-F9C773ABD75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37" authorId="0" shapeId="0" xr:uid="{F0486661-6689-4006-9123-5F2FFD59B96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37" authorId="0" shapeId="0" xr:uid="{1CEEA18F-A4F0-48ED-A6BE-2296B7863B8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37" authorId="0" shapeId="0" xr:uid="{39658426-96AF-4E3E-953F-7C72735F754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37" authorId="0" shapeId="0" xr:uid="{9ACB0039-72D5-4E2D-82A3-DD0A4B721728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38" authorId="0" shapeId="0" xr:uid="{87BAAF94-D290-4D1B-9A89-E5DA2C8BE56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38" authorId="0" shapeId="0" xr:uid="{BEEAA72F-DCBB-4857-A1A2-F21233CD062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38" authorId="0" shapeId="0" xr:uid="{652EF4C9-8971-4B2E-91B5-733AEFBF5FC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38" authorId="0" shapeId="0" xr:uid="{DC9A5A25-8F59-4608-B6A9-A6F0FE42924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38" authorId="0" shapeId="0" xr:uid="{5E5C6552-6ACC-4BBC-9073-A8F2BED087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38" authorId="0" shapeId="0" xr:uid="{0FBFEFCE-94E5-4C06-A259-C0D476F785E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38" authorId="0" shapeId="0" xr:uid="{BADFAC87-66F5-4058-9388-62D33DFDC78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38" authorId="0" shapeId="0" xr:uid="{7EE6FE15-ED46-4B03-B850-D4A94B0C5FC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38" authorId="0" shapeId="0" xr:uid="{1CE6525A-A885-4B69-A0B6-980897B76C1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38" authorId="0" shapeId="0" xr:uid="{67332508-81C4-4501-9749-6F6D822AB8A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38" authorId="0" shapeId="0" xr:uid="{EDEFA0BB-7A62-4AEF-9469-3ABB5E536B2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38" authorId="0" shapeId="0" xr:uid="{ACD0D1A7-B9C7-4EAA-BDB2-F151DDD73C1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38" authorId="0" shapeId="0" xr:uid="{A12F4D12-6689-451A-8C2A-34D779640CF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38" authorId="0" shapeId="0" xr:uid="{CDA54B49-634C-4D6E-B82A-EC17CF77A33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38" authorId="0" shapeId="0" xr:uid="{04712DD6-8FE3-4C60-A3F7-3A993407F3B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38" authorId="0" shapeId="0" xr:uid="{2EDD5A8C-0B38-4BB6-9080-1557009B052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38" authorId="0" shapeId="0" xr:uid="{1350597B-A36B-4598-89E9-A996EA33B08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38" authorId="0" shapeId="0" xr:uid="{0E3088D1-91BE-4E16-9E06-E1B39307B40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38" authorId="0" shapeId="0" xr:uid="{8A0E10AA-2309-4CDC-B718-D56D790AC95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38" authorId="0" shapeId="0" xr:uid="{B4FF1618-D419-4C6E-9861-81C2C078FFE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38" authorId="0" shapeId="0" xr:uid="{9F43640E-AF7D-4E61-8031-C8D09C5E945A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39" authorId="0" shapeId="0" xr:uid="{343F8A04-2DF1-4A34-B06A-97EF2AA7279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39" authorId="0" shapeId="0" xr:uid="{F6EDE154-DBB8-4D3F-BB93-F9AC5AEBDB4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39" authorId="0" shapeId="0" xr:uid="{AC0D7FCD-8EE4-4774-B964-0AE2C8A7108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39" authorId="0" shapeId="0" xr:uid="{67A061A6-E533-45C5-8DE5-01324BD437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39" authorId="0" shapeId="0" xr:uid="{97651C16-1ED3-4282-813D-0AD519051DB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39" authorId="0" shapeId="0" xr:uid="{279EEEB3-DC1D-486C-A498-1D3C3698D24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39" authorId="0" shapeId="0" xr:uid="{B7347373-8F72-4858-A00C-795200E4BD8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39" authorId="0" shapeId="0" xr:uid="{7C0742B8-3BF8-475B-8249-41179F0191F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39" authorId="0" shapeId="0" xr:uid="{1BFEC330-7659-42C3-A115-787BB948348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39" authorId="0" shapeId="0" xr:uid="{8F350DC2-3C5F-491E-857B-A7642914D00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39" authorId="0" shapeId="0" xr:uid="{46400BBA-D34E-4428-9FBC-6A3655E0077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39" authorId="0" shapeId="0" xr:uid="{33CC374C-9DB4-40A6-B8DC-0B237540E8A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39" authorId="0" shapeId="0" xr:uid="{59A93C06-CD71-4192-B26B-FA44D6B2C8C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39" authorId="0" shapeId="0" xr:uid="{315BE92B-7640-49A6-91EF-0AD202E1CF5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39" authorId="0" shapeId="0" xr:uid="{46E7B2C4-CCEA-4AA7-B078-24163A9D8F9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39" authorId="0" shapeId="0" xr:uid="{DF3C4C7D-9068-4DE5-AFEF-77C6BEC8D7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39" authorId="0" shapeId="0" xr:uid="{81955378-6CAD-48D9-A3E8-65455640E7B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39" authorId="0" shapeId="0" xr:uid="{D1686CB1-C0E0-44B8-A52B-BD8A98D2269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39" authorId="0" shapeId="0" xr:uid="{BC0DD337-37F1-49D4-ACB9-6432F46CC9C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39" authorId="0" shapeId="0" xr:uid="{C59F256C-7A65-4F3B-A336-AD39E62A500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39" authorId="0" shapeId="0" xr:uid="{B57E5EC8-4E44-4B68-9279-4F13C376CDE7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42" authorId="0" shapeId="0" xr:uid="{5C38046D-7C53-4949-B0FF-0ABDB475B6C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42" authorId="0" shapeId="0" xr:uid="{AE1B66FB-BAA3-4F5A-8668-22505631EAC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42" authorId="0" shapeId="0" xr:uid="{A1B5C2B8-4262-44E5-839C-09B07BB532F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42" authorId="0" shapeId="0" xr:uid="{A1ADFFEC-8515-41D6-9EBD-AAFDF1892A0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42" authorId="0" shapeId="0" xr:uid="{A801CB09-D931-4B48-BF8A-83ACD67FF9B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42" authorId="0" shapeId="0" xr:uid="{FA3F8C1C-D2B3-4C5F-AADE-8DBB21E8481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42" authorId="0" shapeId="0" xr:uid="{E4BEF4E9-8C2A-4EFD-A089-F592DCA5A78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42" authorId="0" shapeId="0" xr:uid="{BF21F790-06F6-450C-AA92-541B1091FC7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42" authorId="0" shapeId="0" xr:uid="{BE50B9B2-CF2B-4BBD-9AC0-246B02A16A9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42" authorId="0" shapeId="0" xr:uid="{95D338F9-D20E-4262-A08D-8CCF857A330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42" authorId="0" shapeId="0" xr:uid="{5666FEDD-C47A-4D2F-96E0-DF6803C8CB9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42" authorId="0" shapeId="0" xr:uid="{69F472F2-3161-4093-87E6-666E295DFD5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42" authorId="0" shapeId="0" xr:uid="{C3BF994D-6FD9-4A42-A988-992AA67A998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42" authorId="0" shapeId="0" xr:uid="{47A178C9-8379-4310-ACD1-4EC26A37D18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42" authorId="0" shapeId="0" xr:uid="{3E9093C1-A733-46EE-9761-031BDAE3BAD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42" authorId="0" shapeId="0" xr:uid="{67C59140-6FBD-4437-8211-9B288485081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42" authorId="0" shapeId="0" xr:uid="{1AB739FF-5885-4416-A54D-1CBB1330814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42" authorId="0" shapeId="0" xr:uid="{D9CB6DF6-DC9D-466F-9571-467FA3A7C7B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42" authorId="0" shapeId="0" xr:uid="{AEDDE2B7-CA75-46D6-8F7D-5DFD320379E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42" authorId="0" shapeId="0" xr:uid="{F0693131-E285-498D-84C0-1E81F7451D2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42" authorId="0" shapeId="0" xr:uid="{F9C854CC-616E-46E4-8CD3-8EAD32B1B66F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43" authorId="0" shapeId="0" xr:uid="{CA2BA15B-478E-4B9D-8080-BEA954F3DAC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43" authorId="0" shapeId="0" xr:uid="{44B8E0C5-8982-4500-8053-DD880061E43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43" authorId="0" shapeId="0" xr:uid="{F24BD99C-D71E-4F51-9A09-C1EF4158469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43" authorId="0" shapeId="0" xr:uid="{037C484A-9D1E-4E96-ABAF-68F452EFA7A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43" authorId="0" shapeId="0" xr:uid="{CBD1E7E8-841C-496E-9CDD-64A97CD0D0A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43" authorId="0" shapeId="0" xr:uid="{F02C3BA0-69F1-48D6-893B-D0534AEC246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43" authorId="0" shapeId="0" xr:uid="{507EADA3-8C71-496D-9696-7DD1B1276E7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43" authorId="0" shapeId="0" xr:uid="{88FF91AD-F61A-4641-B333-A1365970EA2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43" authorId="0" shapeId="0" xr:uid="{44270A0B-4F05-4895-B926-77317141782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43" authorId="0" shapeId="0" xr:uid="{14FBCB7B-B08D-4766-BBF1-C32CC142910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43" authorId="0" shapeId="0" xr:uid="{79A3A674-5C43-4F63-90D2-0E619EB3FB6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43" authorId="0" shapeId="0" xr:uid="{DC979B3E-AF60-4462-92CF-560E7E8E2E4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43" authorId="0" shapeId="0" xr:uid="{69A545E3-CB07-414F-A03E-F67A1DCF548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43" authorId="0" shapeId="0" xr:uid="{723C3DE7-8A42-4CA1-AE62-384D90A13EF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43" authorId="0" shapeId="0" xr:uid="{60B5D65B-4BD7-4098-B7A7-8C949CD14A1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43" authorId="0" shapeId="0" xr:uid="{BCAE7723-2535-40DE-B539-0E40733CB5D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43" authorId="0" shapeId="0" xr:uid="{F0A2EB78-F013-40CD-AD9C-787F32AB3C3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43" authorId="0" shapeId="0" xr:uid="{139BC526-C230-45C5-9472-04C53A70172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43" authorId="0" shapeId="0" xr:uid="{B9FC6803-C4B6-4145-B9BD-6E595F40BD3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43" authorId="0" shapeId="0" xr:uid="{D06BBF6B-CECD-48BD-8914-E4EC95486F1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43" authorId="0" shapeId="0" xr:uid="{EF67F6EC-E98E-4519-B141-C59898C5BF65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44" authorId="0" shapeId="0" xr:uid="{CB35BE91-85BD-4655-BB5B-8E4B5BA081A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44" authorId="0" shapeId="0" xr:uid="{4BB27A4D-A9CF-4201-B5F8-EE74B1386C3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44" authorId="0" shapeId="0" xr:uid="{5BB3550F-7B88-46FE-BCC5-CA5A5C6BA66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44" authorId="0" shapeId="0" xr:uid="{E9FF3964-1505-4761-9D8A-EBED53AADDD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44" authorId="0" shapeId="0" xr:uid="{E05846E2-4A53-4548-9882-C2B4A12568C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44" authorId="0" shapeId="0" xr:uid="{E1E440A8-7127-478A-9069-98229C1FD5E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44" authorId="0" shapeId="0" xr:uid="{0B456813-B3A6-422D-AD43-FD6A7C55D85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44" authorId="0" shapeId="0" xr:uid="{E565B550-B38B-4034-A990-53A95178590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44" authorId="0" shapeId="0" xr:uid="{BC6309D4-A597-4897-BB3A-ABF71B9E3B5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44" authorId="0" shapeId="0" xr:uid="{4C5D17EB-8D7B-4423-827B-E81621D0694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44" authorId="0" shapeId="0" xr:uid="{271563E4-49EB-4790-AE1B-F91B36FA1F2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44" authorId="0" shapeId="0" xr:uid="{67669FA5-19B2-413D-9AD1-E259CFC208B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44" authorId="0" shapeId="0" xr:uid="{8DABD066-BFB5-4618-BD7F-5B1A83FCB8F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44" authorId="0" shapeId="0" xr:uid="{0F3B5DBF-EEFC-41FF-9CDC-26377D4CD3E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44" authorId="0" shapeId="0" xr:uid="{8D9B63A7-2D39-470F-99E3-9E0479E2A77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44" authorId="0" shapeId="0" xr:uid="{28A8C8E3-30CB-4A8C-8C2F-357234175D8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44" authorId="0" shapeId="0" xr:uid="{9EB7BF94-90C1-43C9-8ED9-13EA434301E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44" authorId="0" shapeId="0" xr:uid="{134BA990-083C-484A-84FE-1C03166F619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44" authorId="0" shapeId="0" xr:uid="{02D7A005-F626-4C88-A02D-2FF19A2A024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44" authorId="0" shapeId="0" xr:uid="{52F1084E-1C24-436F-9539-4B18FC99AC6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44" authorId="0" shapeId="0" xr:uid="{31F23B63-2D12-4E12-A2DC-743992666358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45" authorId="0" shapeId="0" xr:uid="{6181A86C-77BE-4969-91F1-8402F33D925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45" authorId="0" shapeId="0" xr:uid="{3A2CE835-17F5-4A4A-9432-6F5424FE455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45" authorId="0" shapeId="0" xr:uid="{B00BEBF6-5622-4399-866F-F61403C91FB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45" authorId="0" shapeId="0" xr:uid="{E01D8F39-125A-4DB7-9093-A016B957902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45" authorId="0" shapeId="0" xr:uid="{64CF8E8B-0679-4107-BEC7-863772098D8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45" authorId="0" shapeId="0" xr:uid="{199B7C6E-75E4-4960-AB71-C3FFEFF0549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45" authorId="0" shapeId="0" xr:uid="{EFF796CF-2823-4070-BEBA-37D2757FB83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45" authorId="0" shapeId="0" xr:uid="{500CE3A2-7E9D-478C-B662-EA30459128B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45" authorId="0" shapeId="0" xr:uid="{982CE8A7-8A47-43F2-85F3-F43A26F579D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45" authorId="0" shapeId="0" xr:uid="{9AEE08F5-970F-422F-8038-2A06D8E6AE8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45" authorId="0" shapeId="0" xr:uid="{E4428E79-5BC9-4B38-BF4B-A3E36C374BC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45" authorId="0" shapeId="0" xr:uid="{EFB49C83-1F98-44F4-BFF3-A2467CC9C88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45" authorId="0" shapeId="0" xr:uid="{6FD6B5F0-DDD2-4EE1-BF3E-0F28D1029D9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45" authorId="0" shapeId="0" xr:uid="{03D9E07F-D457-4815-B062-D1A0D5C3DB9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45" authorId="0" shapeId="0" xr:uid="{1A437340-01AD-45FF-A2D4-246C2FC1FD0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45" authorId="0" shapeId="0" xr:uid="{D2798BDA-F2F2-4BDB-AEE2-3E3CDD6CE5F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45" authorId="0" shapeId="0" xr:uid="{D541B225-C66E-4691-B77F-EFB57F48671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45" authorId="0" shapeId="0" xr:uid="{AF334DE7-1AB6-4673-971B-32D9A620BBD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45" authorId="0" shapeId="0" xr:uid="{31183C25-A7A5-4EE2-B5A0-67A6DA8C98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45" authorId="0" shapeId="0" xr:uid="{FA44FA9A-C18A-41D4-B220-DB165775B48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45" authorId="0" shapeId="0" xr:uid="{3546849B-3A8F-4912-A05D-69426FFDE355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46" authorId="0" shapeId="0" xr:uid="{0E8761B7-3E21-4032-BC21-7A334432FDB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46" authorId="0" shapeId="0" xr:uid="{46C4E9AB-9CA7-4657-89FD-55BF27B0734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46" authorId="0" shapeId="0" xr:uid="{CEAAA448-FB85-407C-9CE1-D59C92CA9B3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46" authorId="0" shapeId="0" xr:uid="{5B536965-B419-42E1-87FF-52ADA7678C4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46" authorId="0" shapeId="0" xr:uid="{06770FF8-CA4B-40C5-9488-EC6F3EAC732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46" authorId="0" shapeId="0" xr:uid="{B1AA3F0A-0755-4808-8823-0BE14C99327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46" authorId="0" shapeId="0" xr:uid="{E77C6A5C-8A2C-4C8C-8767-C4CA6E89C4E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46" authorId="0" shapeId="0" xr:uid="{15DBE57A-4C25-47E8-9396-AAB27A62C7A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46" authorId="0" shapeId="0" xr:uid="{7540DC63-D1CC-456B-94E4-0773F1B45A4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46" authorId="0" shapeId="0" xr:uid="{C3ED2659-348D-449B-A345-4CED200585F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46" authorId="0" shapeId="0" xr:uid="{C38CA5B9-823E-4F5B-9459-C30D87F01B0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46" authorId="0" shapeId="0" xr:uid="{ECF30D1B-F7BD-4632-92DD-DE668E0750E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46" authorId="0" shapeId="0" xr:uid="{5F49596D-ECA7-45E7-976C-E146954C397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46" authorId="0" shapeId="0" xr:uid="{A7FACC8A-CD14-4A7C-BCC8-5BDBAFAC816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46" authorId="0" shapeId="0" xr:uid="{7B6DCF58-95B8-4E2F-8C09-948456968B0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46" authorId="0" shapeId="0" xr:uid="{1CA671D2-801D-41DD-A442-C3868D757F2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46" authorId="0" shapeId="0" xr:uid="{A3AEAE75-55E7-4093-A06E-25A2066EE7B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46" authorId="0" shapeId="0" xr:uid="{9F481FB7-0E73-4B94-B136-8F154E9584C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46" authorId="0" shapeId="0" xr:uid="{14C1ED33-74DB-4386-B3E9-CAC088ADDD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46" authorId="0" shapeId="0" xr:uid="{AED88E1E-29A9-4366-8F6E-7BBBE8D8394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BA46" authorId="0" shapeId="0" xr:uid="{583803F7-686F-4B93-831A-2DBC27F49676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Terminal quarters</t>
        </r>
      </text>
    </comment>
    <comment ref="H50" authorId="0" shapeId="0" xr:uid="{EA0574B4-1FB5-427D-BAAF-BA5DB56426F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I50" authorId="0" shapeId="0" xr:uid="{805E04B3-028E-451E-8725-23B50C4C665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J50" authorId="0" shapeId="0" xr:uid="{B8D7E22B-69DA-4347-AA4E-124F2BE9E49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K50" authorId="0" shapeId="0" xr:uid="{5D40A668-D572-4625-8ECA-F8DAEDBADE4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Q4'19 Annual Report - Historic Segment Information</t>
        </r>
      </text>
    </comment>
    <comment ref="M50" authorId="0" shapeId="0" xr:uid="{3C4BF712-5C45-44F4-B927-92970C0FACA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N50" authorId="0" shapeId="0" xr:uid="{179363E9-9113-430E-9CD5-D95D5B8AF89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O50" authorId="0" shapeId="0" xr:uid="{A38E95F2-4C17-42B1-AEB4-1F0E384A9AC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P50" authorId="0" shapeId="0" xr:uid="{F57315C5-D848-4121-8505-4A369902739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Q4'20 Annual Report - Historic Segment Information</t>
        </r>
      </text>
    </comment>
    <comment ref="R50" authorId="0" shapeId="0" xr:uid="{9D7663D0-4078-4686-9959-241072A715F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S50" authorId="0" shapeId="0" xr:uid="{1B268540-FC4F-4C06-9A2D-D85937D1C56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T50" authorId="0" shapeId="0" xr:uid="{C088C655-2EB7-4491-947E-909A9FDC466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U50" authorId="0" shapeId="0" xr:uid="{E6F5BBD4-F942-481E-AE8D-A366F214BB5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Q4'21 Annual Report - Historic Segment Information</t>
        </r>
      </text>
    </comment>
    <comment ref="W50" authorId="0" shapeId="0" xr:uid="{1441F928-7D9D-4251-8F35-AFC561552EC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X50" authorId="0" shapeId="0" xr:uid="{20EFD2C6-8D0B-4C02-A6C0-6DE4A1A7B9E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Y50" authorId="0" shapeId="0" xr:uid="{ACA045E5-06F9-4C91-95B1-902E31F00B1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Z50" authorId="0" shapeId="0" xr:uid="{80634D22-EB99-4794-B5E0-E31EB85645F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Q4'22 Annual Report - Historic Segment Information</t>
        </r>
      </text>
    </comment>
    <comment ref="AB50" authorId="0" shapeId="0" xr:uid="{949726ED-3367-4E3B-A96B-21CA644896E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C50" authorId="0" shapeId="0" xr:uid="{7159ED93-3079-4F84-BF9C-4E7B507BE46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D50" authorId="0" shapeId="0" xr:uid="{A0CCB2E6-8A78-4ADE-8A1A-055739B8E4E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Q4'23 Annual Report - Historic Segment Information</t>
        </r>
      </text>
    </comment>
    <comment ref="AE50" authorId="0" shapeId="0" xr:uid="{78E502CA-D1D0-42F6-A387-0B5422B15B7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Ceased September 29, 2023 --&gt; Q4'23 Annual Report</t>
        </r>
      </text>
    </comment>
    <comment ref="AE57" authorId="0" shapeId="0" xr:uid="{6C25B69F-D33F-499A-B31A-D663E63B35C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Ceased September 29, 2023 --&gt; Q4'23 Annual Report</t>
        </r>
      </text>
    </comment>
    <comment ref="C119" authorId="0" shapeId="0" xr:uid="{4C73F155-5701-4373-B30C-99285990708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Revenues = Avg monthly rev * 3 * paid memberships at end of period</t>
        </r>
      </text>
    </comment>
    <comment ref="C200" authorId="0" shapeId="0" xr:uid="{19DFECDC-F7C5-4865-80C6-927FF661243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has no inventory..?</t>
        </r>
      </text>
    </comment>
    <comment ref="F219" authorId="0" shapeId="0" xr:uid="{A857C076-0FAB-4915-B9D0-69C7CBDBE10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Pg45 Annual Report 2023
"Average life of 3 -- up to 30 years"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Wong</author>
  </authors>
  <commentList>
    <comment ref="G10" authorId="0" shapeId="0" xr:uid="{481F613E-8319-4DDD-9A15-0C102AF3607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Adjust from output worksheet</t>
        </r>
      </text>
    </comment>
    <comment ref="H18" authorId="0" shapeId="0" xr:uid="{255719F6-6C13-4403-9970-45D93BCA0D8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Growth % * average of past FY</t>
        </r>
      </text>
    </comment>
    <comment ref="M18" authorId="0" shapeId="0" xr:uid="{9EED73BB-56C1-4FF5-8DF3-CE7B7A6F079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Growth % * average of past FY</t>
        </r>
      </text>
    </comment>
    <comment ref="R18" authorId="0" shapeId="0" xr:uid="{4FFDC238-3DB8-4BE8-BD6C-F050B29D8A3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Growth % * average of past FY</t>
        </r>
      </text>
    </comment>
    <comment ref="W18" authorId="0" shapeId="0" xr:uid="{F7391086-230A-444D-AC24-E08E67D93F3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Growth % * average of past FY</t>
        </r>
      </text>
    </comment>
    <comment ref="H56" authorId="0" shapeId="0" xr:uid="{EFF3CC6A-59BA-400F-8826-2BF94F173D0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Expected to hike in EMEA
https://www.euronews.com/business/2023/10/19/netflix-raises-prices-again-in-uk-us-and-france-after-password-crackdown-brings-in-more-su</t>
        </r>
      </text>
    </comment>
    <comment ref="H57" authorId="0" shapeId="0" xr:uid="{65CBC47D-5116-409F-8C74-8E00D8CB47D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Expected to increase in UCAN
https://www.forbes.com/sites/paultassi/2024/02/28/netflix-may-be-about-to-raise-prices-yet-again-simply-because-it-can/?sh=325281562c88</t>
        </r>
      </text>
    </comment>
    <comment ref="H58" authorId="0" shapeId="0" xr:uid="{2AA8D362-A256-4746-A997-BDC03595495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Assumed to be unchanged;
https://www.businesstimes.com.sg/companies-markets/netflix-lowers-price-plans-50-over-100-countries</t>
        </r>
      </text>
    </comment>
    <comment ref="H59" authorId="0" shapeId="0" xr:uid="{83CE2F79-A8D4-4208-8ABA-CA97C27F0B6C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Prices expected to hike in SG;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https://cordcuttersnews.com/netflix-quietly-raises-its-prices-in-singapore-will-u-s-see-an-increase-next/</t>
        </r>
      </text>
    </comment>
    <comment ref="I62" authorId="0" shapeId="0" xr:uid="{BD1B6ED8-B834-4DB1-8EE1-BA5CF6FA5F4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Assumed as is</t>
        </r>
      </text>
    </comment>
    <comment ref="I63" authorId="0" shapeId="0" xr:uid="{CA173FB3-03E1-4792-A72B-5C6D253F774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Assumed as is</t>
        </r>
      </text>
    </comment>
    <comment ref="I64" authorId="0" shapeId="0" xr:uid="{37DD52D4-82FC-4CAB-9C88-33F0C7E76CD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Assumed as is</t>
        </r>
      </text>
    </comment>
    <comment ref="I65" authorId="0" shapeId="0" xr:uid="{330F375B-8926-4F21-B359-92866A70578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Assumed as is</t>
        </r>
      </text>
    </comment>
    <comment ref="M84" authorId="0" shapeId="0" xr:uid="{9C69E1BE-38B0-42FF-81D0-3588870A343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 per report. Ballpark figure</t>
        </r>
      </text>
    </comment>
    <comment ref="R84" authorId="0" shapeId="0" xr:uid="{03D148A2-D462-4753-BC96-0D15160A78A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 per report. Ballpark figure</t>
        </r>
      </text>
    </comment>
    <comment ref="W84" authorId="0" shapeId="0" xr:uid="{65A40506-C5AF-46D5-97E3-ECFF1D3FFC2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 per report. Ballpark figure</t>
        </r>
      </text>
    </comment>
    <comment ref="M89" authorId="0" shapeId="0" xr:uid="{474B5153-6594-4BF8-9C0C-BEB4451F466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 per report. Ballpark figure</t>
        </r>
      </text>
    </comment>
    <comment ref="R89" authorId="0" shapeId="0" xr:uid="{509784E1-D815-4C9E-BFFC-D0721D98B59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 per report. Ballpark figure</t>
        </r>
      </text>
    </comment>
    <comment ref="W89" authorId="0" shapeId="0" xr:uid="{187FF546-6CE3-4F37-94AA-8E2F8DC37C4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 per report. Ballpark figure</t>
        </r>
      </text>
    </comment>
    <comment ref="M94" authorId="0" shapeId="0" xr:uid="{557D7EB2-4255-40AD-898A-A7B55484C86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One-off costs from launch. TBC</t>
        </r>
      </text>
    </comment>
    <comment ref="R94" authorId="0" shapeId="0" xr:uid="{3BCA0329-3384-4890-8C29-1579CF13EAE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One-off costs from launch. TBC</t>
        </r>
      </text>
    </comment>
    <comment ref="W94" authorId="0" shapeId="0" xr:uid="{21D652BF-6A62-43B9-85D4-6C19705A14F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One-off costs from launch. TBC</t>
        </r>
      </text>
    </comment>
    <comment ref="M97" authorId="0" shapeId="0" xr:uid="{DE3EFC8E-CFD8-4892-9A70-BF73871285A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One-off costs from launch. TBC</t>
        </r>
      </text>
    </comment>
    <comment ref="R97" authorId="0" shapeId="0" xr:uid="{D5676700-706B-4859-B698-F609402925F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One-off costs from launch. TBC</t>
        </r>
      </text>
    </comment>
    <comment ref="W97" authorId="0" shapeId="0" xr:uid="{D7CA6D0A-BD5A-4F23-874D-B9CFFC8AC09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One-off costs from launch. TBC</t>
        </r>
      </text>
    </comment>
    <comment ref="H102" authorId="0" shapeId="0" xr:uid="{38F189FC-768A-49B1-B2AA-CED9729BB9CC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As per trends in ARPU</t>
        </r>
      </text>
    </comment>
    <comment ref="M102" authorId="0" shapeId="0" xr:uid="{0ED42026-CC33-41F6-AE20-724B9F281015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As per trends in ARPU</t>
        </r>
      </text>
    </comment>
    <comment ref="R102" authorId="0" shapeId="0" xr:uid="{5262AC64-74ED-4DF0-955C-F2F962C9F0C6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As per trends in ARPU</t>
        </r>
      </text>
    </comment>
    <comment ref="W102" authorId="0" shapeId="0" xr:uid="{1D09D11F-C234-45F5-AF3F-7871C913ED48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As per trends in ARPU</t>
        </r>
      </text>
    </comment>
    <comment ref="H107" authorId="0" shapeId="0" xr:uid="{CA08E17A-5397-4145-B641-D3973E30216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Global</t>
        </r>
      </text>
    </comment>
    <comment ref="M107" authorId="0" shapeId="0" xr:uid="{CFE87CC3-544D-4971-9914-23AF60B0971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Global</t>
        </r>
      </text>
    </comment>
    <comment ref="R107" authorId="0" shapeId="0" xr:uid="{7E3E7793-5917-4DBC-9174-F04E9D50823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Global</t>
        </r>
      </text>
    </comment>
    <comment ref="W107" authorId="0" shapeId="0" xr:uid="{74861DB5-5E7F-4191-B021-FB27347E9C6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Global</t>
        </r>
      </text>
    </comment>
    <comment ref="H112" authorId="0" shapeId="0" xr:uid="{1E13E7E7-8797-4BFB-85A6-9F84730F93D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New business line. 3-4 years till reach maturity</t>
        </r>
      </text>
    </comment>
    <comment ref="M112" authorId="0" shapeId="0" xr:uid="{641A98EE-5774-48ED-A12F-3FB8CC25ADE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New business line. 3-4 years till reach maturity</t>
        </r>
      </text>
    </comment>
    <comment ref="R112" authorId="0" shapeId="0" xr:uid="{34F025A8-0BEB-4C24-BB0A-958AC21B6AF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New business line. 3-4 years till reach maturity</t>
        </r>
      </text>
    </comment>
    <comment ref="W112" authorId="0" shapeId="0" xr:uid="{383D0456-29B4-4824-8736-8DC676B50EA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New business line. 3-4 years till reach maturity</t>
        </r>
      </text>
    </comment>
    <comment ref="H113" authorId="0" shapeId="0" xr:uid="{C7FFDAA2-F3C6-495F-9546-7690BC158F1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Content assets ~70% of COGS; gaming should take up more </t>
        </r>
      </text>
    </comment>
    <comment ref="M113" authorId="0" shapeId="0" xr:uid="{041527F0-102A-4053-BB6B-31E153165DA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Content assets ~70% of COGS; gaming should take up more </t>
        </r>
      </text>
    </comment>
    <comment ref="R113" authorId="0" shapeId="0" xr:uid="{D28C38F4-D5E8-4062-9F49-B822B3CEA32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Content assets ~70% of COGS; gaming should take up more </t>
        </r>
      </text>
    </comment>
    <comment ref="W113" authorId="0" shapeId="0" xr:uid="{5FBBD4D5-AD12-417E-8F7B-A87C9C5BA0C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Content assets ~70% of COGS; gaming should take up more </t>
        </r>
      </text>
    </comment>
    <comment ref="H136" authorId="0" shapeId="0" xr:uid="{B71E252B-D115-4367-8CBF-AFBC8FAEB20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Expected to hike in EMEA
https://www.euronews.com/business/2023/10/19/netflix-raises-prices-again-in-uk-us-and-france-after-password-crackdown-brings-in-more-su</t>
        </r>
      </text>
    </comment>
    <comment ref="H137" authorId="0" shapeId="0" xr:uid="{335BCAF2-BA50-44C9-8748-42CCFFBED5F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Expected to increase in UCAN
https://www.forbes.com/sites/paultassi/2024/02/28/netflix-may-be-about-to-raise-prices-yet-again-simply-because-it-can/?sh=325281562c88</t>
        </r>
      </text>
    </comment>
    <comment ref="H138" authorId="0" shapeId="0" xr:uid="{3D37B41C-DC4E-40F3-A1BB-76D8147A4BD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Assumed to be unchanged;
https://www.businesstimes.com.sg/companies-markets/netflix-lowers-price-plans-50-over-100-countries</t>
        </r>
      </text>
    </comment>
    <comment ref="H139" authorId="0" shapeId="0" xr:uid="{23519C82-68E3-4C91-A679-AEBC2BBFDD22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Prices expected to hike in SG;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https://cordcuttersnews.com/netflix-quietly-raises-its-prices-in-singapore-will-u-s-see-an-increase-next/</t>
        </r>
      </text>
    </comment>
    <comment ref="I142" authorId="0" shapeId="0" xr:uid="{2D1B274F-1A00-4961-AB20-72BBC4B73AB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Assumed as is</t>
        </r>
      </text>
    </comment>
    <comment ref="I143" authorId="0" shapeId="0" xr:uid="{F4204838-4D07-4A97-95ED-1D4639221FD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Assumed as is</t>
        </r>
      </text>
    </comment>
    <comment ref="I144" authorId="0" shapeId="0" xr:uid="{93C36863-920B-43FF-A852-6F34BADC3F3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Assumed as is</t>
        </r>
      </text>
    </comment>
    <comment ref="I145" authorId="0" shapeId="0" xr:uid="{4CC6DD08-31DF-4B90-9656-C0F486383CD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Assumed as is</t>
        </r>
      </text>
    </comment>
    <comment ref="M160" authorId="0" shapeId="0" xr:uid="{55A44FBC-4479-4427-93A2-C530D12E9A9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 per report. Ballpark figure</t>
        </r>
      </text>
    </comment>
    <comment ref="M165" authorId="0" shapeId="0" xr:uid="{140769DB-2EC7-4A1D-AC9D-A4C5EF110F1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 per report. Ballpark figure</t>
        </r>
      </text>
    </comment>
    <comment ref="M170" authorId="0" shapeId="0" xr:uid="{E101409B-BE2E-4FD3-945D-A97556C2538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One-off costs from launch. TBC</t>
        </r>
      </text>
    </comment>
    <comment ref="M173" authorId="0" shapeId="0" xr:uid="{69125080-5679-455B-9A94-3A9CB64D6BC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One-off costs from launch. TBC</t>
        </r>
      </text>
    </comment>
    <comment ref="H178" authorId="0" shapeId="0" xr:uid="{1C8BD72E-168A-4B51-8266-15FB7302501C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As per trends in ARPU</t>
        </r>
      </text>
    </comment>
    <comment ref="H183" authorId="0" shapeId="0" xr:uid="{A1A6DBA5-844C-453A-9206-CD6C64D1890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Global</t>
        </r>
      </text>
    </comment>
    <comment ref="H188" authorId="0" shapeId="0" xr:uid="{91FAD978-C604-4F57-A307-C992EFBF43B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New business line. 3-4 years till reach maturity</t>
        </r>
      </text>
    </comment>
    <comment ref="H189" authorId="0" shapeId="0" xr:uid="{A8F31792-C820-4F0A-A582-19510820BE3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Content assets ~70% of COGS; gaming should take up more </t>
        </r>
      </text>
    </comment>
    <comment ref="H206" authorId="0" shapeId="0" xr:uid="{A679AF0C-053D-4C08-9560-AE696C7F19D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Optimistic outlook in EMEA &amp; APAC especially</t>
        </r>
      </text>
    </comment>
    <comment ref="H212" authorId="0" shapeId="0" xr:uid="{C39AE955-2ACD-46C8-840F-0C2FEC495DA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EMEA &amp; APAC, following investments into these regions</t>
        </r>
      </text>
    </comment>
    <comment ref="I218" authorId="0" shapeId="0" xr:uid="{86303090-060F-48EE-8A51-BFC808F3CFE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Assumed as is, still</t>
        </r>
      </text>
    </comment>
    <comment ref="I219" authorId="0" shapeId="0" xr:uid="{8E265009-3C53-4DAC-8874-14DC6DC30DF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Assumed as is, still</t>
        </r>
      </text>
    </comment>
    <comment ref="I220" authorId="0" shapeId="0" xr:uid="{0542AC09-FA77-478C-9F6E-6DE007D1F3F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Assumed as is, still</t>
        </r>
      </text>
    </comment>
    <comment ref="I221" authorId="0" shapeId="0" xr:uid="{C5FEF5DB-4988-45A9-BDC0-8942AD02884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Assumed as is, still</t>
        </r>
      </text>
    </comment>
    <comment ref="H224" authorId="0" shapeId="0" xr:uid="{039B27E9-E428-4E1B-9292-BD8F9DD41E2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 is</t>
        </r>
      </text>
    </comment>
    <comment ref="H232" authorId="0" shapeId="0" xr:uid="{60D50FE0-870E-42E8-A99B-92E4D888B9D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Lower spending in Tech &amp; Dev planned
https://techcrunch.com/2023/05/12/netflix-cut-spending-by-300-million-this-year/?guccounter=1&amp;guce_referrer=aHR0cHM6Ly93d3cuZ29vZ2xlLmNvbS8&amp;guce_referrer_sig=AQAAAEErkJorzjRHNguWHRjpJLObZrVDfdCNaNKK0UqouoGhDtcdsHxHEbu-A6mKIu33d7dpDNRNqXu8kg7FbG29Ao_PYMOog4oyzLn9_Qxu1lpYsXCO9VPr-Lo3LFoxe6EAsPUFoZzwKiKBbkMETGrhxCnZGPIcguLSYUbR4HtaQ5wq</t>
        </r>
      </text>
    </comment>
    <comment ref="H233" authorId="0" shapeId="0" xr:uid="{4324A314-3348-44DD-97F3-D47F5DD0F43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Lower G&amp;A targets
https://techcrunch.com/2023/05/12/netflix-cut-spending-by-300-million-this-year/?guccounter=1&amp;guce_referrer=aHR0cHM6Ly93d3cuZ29vZ2xlLmNvbS8&amp;guce_referrer_sig=AQAAAEErkJorzjRHNguWHRjpJLObZrVDfdCNaNKK0UqouoGhDtcdsHxHEbu-A6mKIu33d7dpDNRNqXu8kg7FbG29Ao_PYMOog4oyzLn9_Qxu1lpYsXCO9VPr-Lo3LFoxe6EAsPUFoZzwKiKBbkMETGrhxCnZGPIcguLSYUbR4HtaQ5wq</t>
        </r>
      </text>
    </comment>
    <comment ref="M236" authorId="0" shapeId="0" xr:uid="{4894A80C-55DE-4B4D-B3FF-986B940F14D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 per report. Ballpark figure</t>
        </r>
      </text>
    </comment>
    <comment ref="M241" authorId="0" shapeId="0" xr:uid="{E3EB88B0-4153-4850-B872-BCB72B3D525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 per report. Ballpark figure</t>
        </r>
      </text>
    </comment>
    <comment ref="M246" authorId="0" shapeId="0" xr:uid="{4A12854C-DE77-49E2-8E1E-3A09B38720B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One-off costs from launch. TBC</t>
        </r>
      </text>
    </comment>
    <comment ref="M249" authorId="0" shapeId="0" xr:uid="{CB93B9EA-B08E-4394-91D6-6488C2AB18D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One-off costs from launch. TBC</t>
        </r>
      </text>
    </comment>
    <comment ref="H254" authorId="0" shapeId="0" xr:uid="{785EB0BC-1F80-45BF-85B4-0F834E1E292C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As per trends in ARPU</t>
        </r>
      </text>
    </comment>
    <comment ref="H259" authorId="0" shapeId="0" xr:uid="{0BFDE5BA-21AB-4E5B-9081-D61D740A0AD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Global</t>
        </r>
      </text>
    </comment>
    <comment ref="H264" authorId="0" shapeId="0" xr:uid="{30FA300C-4156-49A2-AEDC-C8238941DF1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New business line. 3-4 years till reach maturity</t>
        </r>
      </text>
    </comment>
    <comment ref="H265" authorId="0" shapeId="0" xr:uid="{3CA194C7-C932-4921-9325-6A8205DA592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Content assets ~70% of COGS; gaming should take up more </t>
        </r>
      </text>
    </comment>
    <comment ref="I294" authorId="0" shapeId="0" xr:uid="{694F3C18-F8C7-4557-95C6-803B78A2DAE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Assumed as is</t>
        </r>
      </text>
    </comment>
    <comment ref="I295" authorId="0" shapeId="0" xr:uid="{C2622005-A829-4346-828C-C350D191481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Assumed as is</t>
        </r>
      </text>
    </comment>
    <comment ref="I296" authorId="0" shapeId="0" xr:uid="{706DA72B-A333-45AB-9874-15D1624F1B3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Assumed as is</t>
        </r>
      </text>
    </comment>
    <comment ref="I297" authorId="0" shapeId="0" xr:uid="{97FCDA7F-38EF-4ACE-96A3-160A8525761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Assumed as is</t>
        </r>
      </text>
    </comment>
    <comment ref="M312" authorId="0" shapeId="0" xr:uid="{F8C5398A-3D91-470C-B3CD-AB6806D1F76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 per report. Ballpark figure</t>
        </r>
      </text>
    </comment>
    <comment ref="M317" authorId="0" shapeId="0" xr:uid="{5FCF4C83-C833-4264-AFBC-57A95FF8A3F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As per report. Ballpark figure</t>
        </r>
      </text>
    </comment>
    <comment ref="M322" authorId="0" shapeId="0" xr:uid="{D28214F5-9CC0-49D2-A784-283F9D34092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One-off costs from launch. TBC</t>
        </r>
      </text>
    </comment>
    <comment ref="M325" authorId="0" shapeId="0" xr:uid="{FB243FED-24E5-47C9-8D04-A3E8445B927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One-off costs from launch. TBC</t>
        </r>
      </text>
    </comment>
    <comment ref="H330" authorId="0" shapeId="0" xr:uid="{6A7BEEA1-AF01-4ECD-B548-FD90B3833508}">
      <text>
        <r>
          <rPr>
            <b/>
            <sz val="9"/>
            <color indexed="81"/>
            <rFont val="Tahoma"/>
            <family val="2"/>
          </rPr>
          <t xml:space="preserve">Sean Wong:
</t>
        </r>
        <r>
          <rPr>
            <sz val="9"/>
            <color indexed="81"/>
            <rFont val="Tahoma"/>
            <family val="2"/>
          </rPr>
          <t>As per trends in ARPU</t>
        </r>
      </text>
    </comment>
    <comment ref="H335" authorId="0" shapeId="0" xr:uid="{27B7D80C-FFD1-4D89-8A8B-08505C479C0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Global</t>
        </r>
      </text>
    </comment>
    <comment ref="H340" authorId="0" shapeId="0" xr:uid="{18BB20BF-3A5A-418C-AFDF-756776000CB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New business line. 3-4 years till reach maturity</t>
        </r>
      </text>
    </comment>
    <comment ref="H341" authorId="0" shapeId="0" xr:uid="{C3433422-EB14-4D34-81D6-356B5C2C10B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Content assets ~70% of COGS; gaming should take up more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tc={15FDF686-36F2-49C4-BA89-3917CDA7FBE3}</author>
    <author>Sean Wong</author>
  </authors>
  <commentList>
    <comment ref="E23" authorId="0" shapeId="0" xr:uid="{15FDF686-36F2-49C4-BA89-3917CDA7FBE3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most of the revenue is from western europe</t>
      </text>
    </comment>
    <comment ref="D65" authorId="1" shapeId="0" xr:uid="{5464A52D-4F10-427B-BB41-D3190B88013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Fixed</t>
        </r>
      </text>
    </comment>
    <comment ref="C179" authorId="1" shapeId="0" xr:uid="{62872147-EA98-402B-803D-4EA82BF3BB3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D179" authorId="1" shapeId="0" xr:uid="{E2A42160-78E0-471A-82A3-5EA7CCB48FB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E179" authorId="1" shapeId="0" xr:uid="{76CC6DB4-2EC1-476D-B018-DFB2F29795A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F179" authorId="1" shapeId="0" xr:uid="{38DCD69A-7AAF-4537-982D-59C4CF7194C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G179" authorId="1" shapeId="0" xr:uid="{7ACBF520-20D2-4371-85FC-C7C3AA477A2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H179" authorId="1" shapeId="0" xr:uid="{8970449B-058A-43E0-9EB7-500F89AA2B1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I179" authorId="1" shapeId="0" xr:uid="{24E1EE21-165A-4EF0-B086-50C7E98258C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C186" authorId="1" shapeId="0" xr:uid="{6F271834-D8CA-4151-835E-8A547C34DE6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D186" authorId="1" shapeId="0" xr:uid="{3B600097-8E51-407C-98EC-626E1419BBD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E186" authorId="1" shapeId="0" xr:uid="{B18B73D7-3293-4108-98FE-E259078173E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F186" authorId="1" shapeId="0" xr:uid="{23831A50-D19D-4364-85F2-4084CC036FA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G186" authorId="1" shapeId="0" xr:uid="{D26AEDBE-1F95-463E-B091-8595D323BBA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H186" authorId="1" shapeId="0" xr:uid="{D2DE08EF-D853-46FF-8ED1-464E997010B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I186" authorId="1" shapeId="0" xr:uid="{171E37E0-4DED-4125-A919-7BA4E6B3510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C193" authorId="1" shapeId="0" xr:uid="{05AEEB2E-2B51-46E2-9680-04D20318564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D193" authorId="1" shapeId="0" xr:uid="{0818545C-140B-4280-A808-92366F53FAD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E193" authorId="1" shapeId="0" xr:uid="{6FAF7700-2D86-42BE-9284-8B36EF68E63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F193" authorId="1" shapeId="0" xr:uid="{60817463-2D54-4C4F-B2CC-8DD96B759C2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G193" authorId="1" shapeId="0" xr:uid="{60D650D1-5769-40E4-89FD-B69A744208C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H193" authorId="1" shapeId="0" xr:uid="{C078B52D-D9EF-4C2F-B5CB-BAE8C894749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I193" authorId="1" shapeId="0" xr:uid="{A167D01F-3514-4A4A-80CD-963344EDF35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C200" authorId="1" shapeId="0" xr:uid="{2210D459-6D36-45DC-8A05-690361109F7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D200" authorId="1" shapeId="0" xr:uid="{14DB31A7-0AE6-4DB9-8315-1FFB9E3780E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E200" authorId="1" shapeId="0" xr:uid="{E21E0CDD-0CFD-40EA-AB40-14C108FC37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F200" authorId="1" shapeId="0" xr:uid="{20804565-950B-4C60-91A0-46C67F185A3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G200" authorId="1" shapeId="0" xr:uid="{7F8F990A-7CD4-465F-8464-F78939867B4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H200" authorId="1" shapeId="0" xr:uid="{37F53FE3-D0A4-439A-B79A-AFAF211AB53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  <comment ref="I200" authorId="1" shapeId="0" xr:uid="{5F98C98B-7B58-446A-BC0D-44408505DEF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Data table glitch, please be careful of this table (don’t click if your settings are manual)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tc={A7E1307F-9C28-4C09-B331-FA3F4D8699F7}</author>
  </authors>
  <commentList>
    <comment ref="K10" authorId="0" shapeId="0" xr:uid="{A7E1307F-9C28-4C09-B331-FA3F4D8699F7}">
      <text>
        <t>[Threaded comment]
Your version of Excel allows you to read this threaded comment; however, any edits to it will get removed if the file is opened in a newer version of Excel. Learn more: https://go.microsoft.com/fwlink/?linkid=870924
Comment:
    I assume this sheet is the finalised version? Will use these figures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Wong</author>
  </authors>
  <commentList>
    <comment ref="H12" authorId="0" shapeId="0" xr:uid="{BEC29821-0EC2-47E0-BC52-ACAB966F157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12" authorId="0" shapeId="0" xr:uid="{E888E60F-EA34-4119-B381-0FD318C1934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12" authorId="0" shapeId="0" xr:uid="{ABE204E9-90E8-46AC-B220-566BEB0C994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12" authorId="0" shapeId="0" xr:uid="{8391949E-A21F-4EAE-AD35-16C946FF70F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12" authorId="0" shapeId="0" xr:uid="{F290C1F9-CE26-46BD-9A3C-52DED8B6C43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12" authorId="0" shapeId="0" xr:uid="{6842AB58-F187-4B1E-8098-DEBDABDCE9A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12" authorId="0" shapeId="0" xr:uid="{C794D11C-4A40-4880-ACB4-916EF2297E1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12" authorId="0" shapeId="0" xr:uid="{6051DF7C-3E25-4230-8BB9-D7372B23543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12" authorId="0" shapeId="0" xr:uid="{B3963D92-8DE2-4901-84B9-FE96A571C63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12" authorId="0" shapeId="0" xr:uid="{14A7621F-FBF0-4492-98C1-B7E452B8D0B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12" authorId="0" shapeId="0" xr:uid="{A748CF68-EA75-4396-B63E-3F331F48271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12" authorId="0" shapeId="0" xr:uid="{0F95EAA0-FE05-42A2-AB8B-A50AE56958A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12" authorId="0" shapeId="0" xr:uid="{9F5DAABC-69A6-4850-A187-6C8BF632BAC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12" authorId="0" shapeId="0" xr:uid="{B639FC77-9B0E-47C4-9FB4-9327912396D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12" authorId="0" shapeId="0" xr:uid="{F8181B42-391E-40CB-8230-D401F4EEFC4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12" authorId="0" shapeId="0" xr:uid="{2A0D61CA-033B-4B40-8FE4-721CF06AF7E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12" authorId="0" shapeId="0" xr:uid="{45DC6A1B-EF17-499F-94AF-0AD0606A795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12" authorId="0" shapeId="0" xr:uid="{D6709E76-E6CD-4B1F-A1E0-2AB00BBFBF6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12" authorId="0" shapeId="0" xr:uid="{0A8CD387-234E-449C-B0C3-B9C0897EBC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12" authorId="0" shapeId="0" xr:uid="{F061C80B-3F09-44B5-B79A-DF45A26C202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16" authorId="0" shapeId="0" xr:uid="{9C43C9AE-0B70-4136-9F06-F9E361E0D36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16" authorId="0" shapeId="0" xr:uid="{936543D9-DE86-4B3F-AAE7-0B4874A9D2D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16" authorId="0" shapeId="0" xr:uid="{9E9E5D03-C6E0-415B-ADF1-42D645058F8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16" authorId="0" shapeId="0" xr:uid="{203ADD6F-33ED-470C-9CE0-0BADBA1FE7F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16" authorId="0" shapeId="0" xr:uid="{708A8A84-03C4-449B-B561-D4EAF35DDCB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16" authorId="0" shapeId="0" xr:uid="{D714CDCF-DF8A-4B5F-BD19-F30745645E8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16" authorId="0" shapeId="0" xr:uid="{F01A15E1-B978-4B28-ACDE-1D867200868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16" authorId="0" shapeId="0" xr:uid="{B89605D8-C656-4A20-9040-3AAA59F213B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16" authorId="0" shapeId="0" xr:uid="{D1D3D7D1-62FF-45B2-8E55-B8804F49465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16" authorId="0" shapeId="0" xr:uid="{077FEFA6-16C2-4919-811F-E856AC857B6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16" authorId="0" shapeId="0" xr:uid="{782AC680-F76A-4744-B8F7-2AD26603375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16" authorId="0" shapeId="0" xr:uid="{1D78BAF4-3FC5-447B-8FF4-4CC992D420C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16" authorId="0" shapeId="0" xr:uid="{F5D333C2-6E12-4B66-B26C-E0DDAC988A4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16" authorId="0" shapeId="0" xr:uid="{DF798552-DEE3-4D92-B760-9C54737BA43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16" authorId="0" shapeId="0" xr:uid="{FD39598A-42CF-41B4-8CE1-07C9AFB7BC3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16" authorId="0" shapeId="0" xr:uid="{C96159F1-A5CB-4C36-A874-E5854BCA6F3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16" authorId="0" shapeId="0" xr:uid="{911530E7-0E93-4EEA-A9DE-A9CC8BBE287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16" authorId="0" shapeId="0" xr:uid="{9C6B174E-E036-4FF0-9794-F17871AB4E6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16" authorId="0" shapeId="0" xr:uid="{F11A0386-000E-43E0-95C9-C1C7B722593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16" authorId="0" shapeId="0" xr:uid="{9CC7AAD0-A16A-4B2A-8621-FA155CBEB7D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18" authorId="0" shapeId="0" xr:uid="{C114CDD0-9860-40B5-8573-3DCBA71D60E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18" authorId="0" shapeId="0" xr:uid="{AFA5070E-59C2-4F69-B7B6-DF6247E4C73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18" authorId="0" shapeId="0" xr:uid="{C00BA731-AE85-4483-9172-5564066E9BA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18" authorId="0" shapeId="0" xr:uid="{1E44DC8A-5F9B-4322-BD4E-51B819BAED4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18" authorId="0" shapeId="0" xr:uid="{6788557B-3578-4A45-8FF4-5F7FFD3124C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18" authorId="0" shapeId="0" xr:uid="{08A16751-FF8E-4386-9C6F-E4E08B66ACD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18" authorId="0" shapeId="0" xr:uid="{BD498192-4249-4B49-AECC-B5B13D22A42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18" authorId="0" shapeId="0" xr:uid="{A58CE36B-CDB2-4CE3-8016-B1955EDB1B8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18" authorId="0" shapeId="0" xr:uid="{EE17377D-E586-4309-8483-802AF9502B0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18" authorId="0" shapeId="0" xr:uid="{84A0E670-4237-4ACE-824C-37CFB29AC71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18" authorId="0" shapeId="0" xr:uid="{E831DBAC-3182-4331-9233-0BA34F55D02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18" authorId="0" shapeId="0" xr:uid="{5FD82AEE-6FDE-4E08-A9B0-B35C57F84AD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18" authorId="0" shapeId="0" xr:uid="{8BE173D8-1D4E-40CC-B70B-21647E31BE6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18" authorId="0" shapeId="0" xr:uid="{D84A5B7B-B908-4FDC-950F-6A4F5803580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18" authorId="0" shapeId="0" xr:uid="{6BD6B949-37F8-4399-98CA-C9C3B445D3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18" authorId="0" shapeId="0" xr:uid="{A3E6B515-6C57-4086-AE47-85F86006424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18" authorId="0" shapeId="0" xr:uid="{2568D157-207B-4FC9-9043-E8D6E8A3DDD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18" authorId="0" shapeId="0" xr:uid="{89C568A3-CDDC-41D5-A1F9-AB715CBF32B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18" authorId="0" shapeId="0" xr:uid="{8879423E-1BF6-40A9-ABA6-59F9C0D6C96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18" authorId="0" shapeId="0" xr:uid="{E6C33C17-7F74-4961-98A3-5978025A8F6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19" authorId="0" shapeId="0" xr:uid="{A2784434-DD62-4B03-AA24-5BFD17F8FF8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19" authorId="0" shapeId="0" xr:uid="{F49D8541-62B0-4EF5-BD2D-5F4B6F0C7E7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19" authorId="0" shapeId="0" xr:uid="{E4709042-882D-4F6C-8F39-B927660A372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19" authorId="0" shapeId="0" xr:uid="{B9A3CF7A-BCBA-4E7B-BD40-F03A81B158A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19" authorId="0" shapeId="0" xr:uid="{BA3FF051-9D9F-4B56-8978-24E0AB7D2FA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19" authorId="0" shapeId="0" xr:uid="{0A156032-B07F-4B2D-B491-6A561939ADC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19" authorId="0" shapeId="0" xr:uid="{76B3C971-F326-4C5A-9B23-4199D86195E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19" authorId="0" shapeId="0" xr:uid="{96282193-FFBB-43A1-B549-C2281BC7D36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19" authorId="0" shapeId="0" xr:uid="{6339AA5A-8D7C-42AC-A44C-10F42DFA820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19" authorId="0" shapeId="0" xr:uid="{EC48B1F3-501E-47AE-9A6B-91CE8FEC942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19" authorId="0" shapeId="0" xr:uid="{9060DAA9-A2A3-495B-B5E4-DFB09883D64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19" authorId="0" shapeId="0" xr:uid="{6EE032B7-2A7C-4217-8794-9FB480B511B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19" authorId="0" shapeId="0" xr:uid="{10062535-2117-4EE9-9D13-7B75CCD01E9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19" authorId="0" shapeId="0" xr:uid="{2D7C20DB-7D87-4EBA-8776-EFE29EDDD69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19" authorId="0" shapeId="0" xr:uid="{D58DA270-486D-4874-A5F6-B29EDB06435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19" authorId="0" shapeId="0" xr:uid="{EE1A8CE6-B97B-489F-B993-27CA0626042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19" authorId="0" shapeId="0" xr:uid="{9931F60B-74C5-41B2-8149-D2EE41D3141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19" authorId="0" shapeId="0" xr:uid="{D5FDAA4C-98DB-4E82-B44B-51F82CF6510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19" authorId="0" shapeId="0" xr:uid="{DA6F4EDC-B771-4B39-82AB-4650513EE46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19" authorId="0" shapeId="0" xr:uid="{86FA04DA-F41E-4A79-84D3-778EB9FF23F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25" authorId="0" shapeId="0" xr:uid="{4FF1AB24-5251-460B-83C1-C815B44E079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25" authorId="0" shapeId="0" xr:uid="{B40D0055-69C4-42B5-A818-B880FA028AE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25" authorId="0" shapeId="0" xr:uid="{0B8D563C-01F5-44B0-B802-A9C540A4D36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25" authorId="0" shapeId="0" xr:uid="{5005804F-9E43-4978-9FF4-460C3BDC625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25" authorId="0" shapeId="0" xr:uid="{05AD1D85-92B9-42D9-AE6A-E628EF4B999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25" authorId="0" shapeId="0" xr:uid="{8955D27E-DD35-49AE-9719-9136A9890AD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25" authorId="0" shapeId="0" xr:uid="{C832D36F-ABCC-44FE-9DE6-8F8A3E79D8C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25" authorId="0" shapeId="0" xr:uid="{AC267B36-EA1F-415A-87E0-49D0BCA6C02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25" authorId="0" shapeId="0" xr:uid="{9A0EC3F5-EE8A-4D57-A801-91C81D1D1E4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25" authorId="0" shapeId="0" xr:uid="{C6234DA2-F867-4587-81A1-1DE21A57FA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25" authorId="0" shapeId="0" xr:uid="{BAF55313-06A6-4D5E-992E-99FDDCFFFBA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25" authorId="0" shapeId="0" xr:uid="{77856CAC-2190-4D7F-A701-03700289746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25" authorId="0" shapeId="0" xr:uid="{68B393D6-B3BB-49FF-9CCE-63F5280C2ED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25" authorId="0" shapeId="0" xr:uid="{FC65157A-8676-4A4E-9367-1B61BED2ADA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25" authorId="0" shapeId="0" xr:uid="{E3DBBA1E-E6E2-48A9-9C71-0A5B4777F6A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25" authorId="0" shapeId="0" xr:uid="{A37E774C-3B8A-4AE3-91FF-0ABC950DFFC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25" authorId="0" shapeId="0" xr:uid="{07971F0C-0C37-4624-A571-56385383888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25" authorId="0" shapeId="0" xr:uid="{EB0A774D-C97E-4E32-B02B-1B19C38BA3F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25" authorId="0" shapeId="0" xr:uid="{3C2B1866-0C89-4A07-BDA9-182C8784116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25" authorId="0" shapeId="0" xr:uid="{A9A7EFE8-78C3-4AB7-AB10-15159D6E12D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26" authorId="0" shapeId="0" xr:uid="{103D52C1-CA47-4634-A888-C6E6DF4A4FF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26" authorId="0" shapeId="0" xr:uid="{3CBC72AB-EA3C-4ADA-9EFA-5473EDEA0CE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26" authorId="0" shapeId="0" xr:uid="{BE3ED96C-5763-49CC-9824-39E87F4D864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26" authorId="0" shapeId="0" xr:uid="{A0AC80E9-967D-43E2-8E9E-D3E8C96409D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26" authorId="0" shapeId="0" xr:uid="{4C63BECE-15EC-465A-B499-346E8F44853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26" authorId="0" shapeId="0" xr:uid="{317267B1-738E-4DCB-B7B8-20DF01F0C02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26" authorId="0" shapeId="0" xr:uid="{DAB66651-85EC-42AD-B80B-6B5C6D6D8E2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26" authorId="0" shapeId="0" xr:uid="{B96A5C14-CFA1-4127-BDE5-59C37E914C6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26" authorId="0" shapeId="0" xr:uid="{56EA33C5-0306-426F-81C6-0BCA9FAFADE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26" authorId="0" shapeId="0" xr:uid="{8E7EF33E-FDF7-4461-9841-3FFE59868C7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26" authorId="0" shapeId="0" xr:uid="{73426AC7-8190-430C-9CAD-48EC8F0019B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26" authorId="0" shapeId="0" xr:uid="{7102016F-B45E-451A-9A83-921395C8DB3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26" authorId="0" shapeId="0" xr:uid="{AA4FF9F9-BA5F-4ED1-8BB5-BFE3B98540D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26" authorId="0" shapeId="0" xr:uid="{30D23C77-2A31-4D7F-8324-AB758E53ED7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26" authorId="0" shapeId="0" xr:uid="{B41AFF30-E857-4455-B545-59224A0805A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26" authorId="0" shapeId="0" xr:uid="{8082E043-47B4-4823-AA0A-96E5F94E713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26" authorId="0" shapeId="0" xr:uid="{879E7063-7815-4993-8305-84D66775AFE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26" authorId="0" shapeId="0" xr:uid="{A6365903-A8AB-4CD2-A2FD-5881CFC26B5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26" authorId="0" shapeId="0" xr:uid="{F07A0C02-FEE9-4618-A360-26FF65B7AA0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26" authorId="0" shapeId="0" xr:uid="{3CE483DF-61DB-4D59-8A03-2CD5775AA2B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29" authorId="0" shapeId="0" xr:uid="{CC112405-FEEC-482C-B683-D59A33EA779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29" authorId="0" shapeId="0" xr:uid="{D86AEE6B-2ECE-4CC8-95C3-3D0A6F2784A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29" authorId="0" shapeId="0" xr:uid="{0A822D28-7D97-44CC-80FD-A724BA35A59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29" authorId="0" shapeId="0" xr:uid="{672F4B21-8246-4161-AB03-36236820D14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29" authorId="0" shapeId="0" xr:uid="{4ECD9BB9-A91C-4ACB-8957-1D609F92CF0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29" authorId="0" shapeId="0" xr:uid="{62AD8A33-04F6-4514-8928-463D4701B0D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29" authorId="0" shapeId="0" xr:uid="{3528BA6E-ED69-4383-BB91-E5AA27EEA41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29" authorId="0" shapeId="0" xr:uid="{048A838D-6087-4853-8BE1-B8A99C0D61A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29" authorId="0" shapeId="0" xr:uid="{6626D78B-F4A5-4AB7-B1C0-87943BC928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29" authorId="0" shapeId="0" xr:uid="{E0DC5876-AED1-4F5D-8310-0CF261469BB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29" authorId="0" shapeId="0" xr:uid="{9782E74B-0B56-4E72-BC27-41EE4B276B3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29" authorId="0" shapeId="0" xr:uid="{1005FA54-4246-4483-8F04-19CC781B87C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29" authorId="0" shapeId="0" xr:uid="{33D2B31B-B001-498C-8BA0-A8B493649B0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29" authorId="0" shapeId="0" xr:uid="{C68DCFF2-87EC-4CB3-9A1A-D70FBE4C884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29" authorId="0" shapeId="0" xr:uid="{A49FFC0C-F311-4F30-8B85-6EF8CE57379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29" authorId="0" shapeId="0" xr:uid="{C4498D8C-19EE-465E-B2BC-F834DC0CD9F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29" authorId="0" shapeId="0" xr:uid="{FAE49C91-BF55-4EB1-8767-FC7C29A62DE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29" authorId="0" shapeId="0" xr:uid="{6178F117-91B4-49B3-907B-CCAC02EB373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29" authorId="0" shapeId="0" xr:uid="{F5967149-95C4-4C03-B604-6A75ED344D0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29" authorId="0" shapeId="0" xr:uid="{33EADCE5-154B-4943-8DAC-6D517DC902C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33" authorId="0" shapeId="0" xr:uid="{D57D1C92-D0F0-486F-A808-60D53AE1AC2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33" authorId="0" shapeId="0" xr:uid="{A8DFDB29-CB7F-494D-B2F9-A987CC948D8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33" authorId="0" shapeId="0" xr:uid="{9BC94503-A3B1-4B54-949A-B3E76292993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33" authorId="0" shapeId="0" xr:uid="{41526BB4-DCBF-4037-9380-B2B4C791D67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33" authorId="0" shapeId="0" xr:uid="{9CAAFD56-91F0-4168-8E88-6C51E245D56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33" authorId="0" shapeId="0" xr:uid="{A597A379-19F1-4BB8-91CD-106694E3A14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33" authorId="0" shapeId="0" xr:uid="{B0ABABA6-E848-4F4B-9669-0BCD9846362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33" authorId="0" shapeId="0" xr:uid="{50B08983-F5F2-4F6F-8CA7-3B9DF94AF45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33" authorId="0" shapeId="0" xr:uid="{D8ABDDD5-3772-41FC-B511-27FC2302AC0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33" authorId="0" shapeId="0" xr:uid="{C25C631C-9FE1-4158-8926-F3D8CC24979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33" authorId="0" shapeId="0" xr:uid="{05706DA9-F46F-4040-A21A-7FB74793B03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33" authorId="0" shapeId="0" xr:uid="{6B6BEA8D-0DC9-4FEE-A4FF-C2BA5F217B3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33" authorId="0" shapeId="0" xr:uid="{BF2E3FAA-A82C-4F93-A33B-482362AC307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33" authorId="0" shapeId="0" xr:uid="{39921A2C-0046-4A27-B7E1-6364522EF91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33" authorId="0" shapeId="0" xr:uid="{D9E2CB46-C452-4DB5-812F-CFD2064C858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33" authorId="0" shapeId="0" xr:uid="{411D3472-943A-469A-8730-A1F054E7CD4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33" authorId="0" shapeId="0" xr:uid="{81667BA1-DDC3-49DA-9B9D-22658E3DE89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33" authorId="0" shapeId="0" xr:uid="{361601F3-B507-49E1-914A-9CD93F9A4DD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33" authorId="0" shapeId="0" xr:uid="{81A222AD-2A64-4962-9632-A218CA482DA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33" authorId="0" shapeId="0" xr:uid="{021A981C-540B-43CA-9775-921CA518DFC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34" authorId="0" shapeId="0" xr:uid="{BF161D80-2C3A-48FB-B325-7E25B1D8662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34" authorId="0" shapeId="0" xr:uid="{18A4AFD8-0233-432C-931E-7DCE93A8546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34" authorId="0" shapeId="0" xr:uid="{1157435C-C765-453F-9266-4EC3D75E3B4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34" authorId="0" shapeId="0" xr:uid="{A0868819-4C67-43BD-B44D-218741D8A05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34" authorId="0" shapeId="0" xr:uid="{B2160484-B1D5-4FAD-8A5E-95A00DBEE81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34" authorId="0" shapeId="0" xr:uid="{00C7146E-7745-4592-92AE-91AB1E2C76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34" authorId="0" shapeId="0" xr:uid="{B2866959-4186-4C83-9A53-C6EFDF86624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34" authorId="0" shapeId="0" xr:uid="{4B95EB61-A5BD-454A-83D4-520D8CD821C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34" authorId="0" shapeId="0" xr:uid="{5CFB2AD0-9F39-46A4-8D19-C6F4435D4C4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34" authorId="0" shapeId="0" xr:uid="{4ED46271-BC0E-4698-ADE7-423A8F57F50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34" authorId="0" shapeId="0" xr:uid="{173C5D55-3D8F-48EF-94FD-AFB13B35C47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34" authorId="0" shapeId="0" xr:uid="{88C38236-DD0E-4F5C-B611-6DA88FAF2B4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34" authorId="0" shapeId="0" xr:uid="{258F7298-C0C3-4619-A9D0-FAA2CA5F6C2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34" authorId="0" shapeId="0" xr:uid="{89C7BC46-1B61-4DBC-8CD3-90A145F43AE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34" authorId="0" shapeId="0" xr:uid="{DE2A984D-98D6-4786-91C2-62CEB701C6C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34" authorId="0" shapeId="0" xr:uid="{82523A86-E452-4B92-A74C-25D61D63B6F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34" authorId="0" shapeId="0" xr:uid="{B4036914-5B84-4E50-ABBD-E2EEA9ADF3C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34" authorId="0" shapeId="0" xr:uid="{5889B9EC-F410-4B41-9022-0A4E650538D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34" authorId="0" shapeId="0" xr:uid="{AF4ED492-B5EE-4C18-9B37-92B7CDF0173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34" authorId="0" shapeId="0" xr:uid="{6D150078-9E8F-4F51-9E32-7FB4E7362FD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36" authorId="0" shapeId="0" xr:uid="{5CAE65E9-DCF6-4BB3-80AA-84813DFF19E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36" authorId="0" shapeId="0" xr:uid="{8AF6316F-7CEB-4375-BA64-99CF8F23DC6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36" authorId="0" shapeId="0" xr:uid="{791B4196-AD81-4831-B333-6B1146B6D58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36" authorId="0" shapeId="0" xr:uid="{EE221840-34EA-4414-A5E4-4C3C48BBBCF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L36" authorId="0" shapeId="0" xr:uid="{8BCE0C8F-C3EF-4306-ACEE-17E8B356DF9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36" authorId="0" shapeId="0" xr:uid="{DA13D7A1-3240-4863-BE34-DF4FB981C3B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36" authorId="0" shapeId="0" xr:uid="{1F7864BE-B80B-4DF3-B7FF-F0E88EFB6D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36" authorId="0" shapeId="0" xr:uid="{2379E6C0-8B54-42A0-9A04-5D56CC83322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36" authorId="0" shapeId="0" xr:uid="{89B992CB-2E6D-426A-820B-E603E17A5DD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Q36" authorId="0" shapeId="0" xr:uid="{E60BD4A6-986F-4F0F-A12A-2CADED76932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36" authorId="0" shapeId="0" xr:uid="{742369D4-C0BE-462F-A8AE-437FED918A1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36" authorId="0" shapeId="0" xr:uid="{9504914B-129B-45EE-8856-EE9DC4B39E6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36" authorId="0" shapeId="0" xr:uid="{234ABC94-D83D-4B2F-9AE2-1AF01D5E439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36" authorId="0" shapeId="0" xr:uid="{1D5FC998-58B1-412C-83DF-CE3E3521780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V36" authorId="0" shapeId="0" xr:uid="{21E82D4B-7A97-4424-ABA2-B84229BBFD8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36" authorId="0" shapeId="0" xr:uid="{5CFA3BED-C6F3-4102-925F-85A4B5E7AE5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36" authorId="0" shapeId="0" xr:uid="{DE13BE15-1BB1-440C-B916-0477FE9091E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36" authorId="0" shapeId="0" xr:uid="{2461AA05-4792-4FD5-B0A8-C28487F939E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36" authorId="0" shapeId="0" xr:uid="{37389151-59B9-4A33-9963-B8A83CF8E86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A36" authorId="0" shapeId="0" xr:uid="{47BAFC85-827F-4E2A-AE0B-3273444DABA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36" authorId="0" shapeId="0" xr:uid="{827B1FEE-1B20-4D51-89ED-C46D3A9A812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36" authorId="0" shapeId="0" xr:uid="{8B3B7F8A-6AF2-4F7D-BFF4-461E6574206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36" authorId="0" shapeId="0" xr:uid="{9A6AFAC0-758E-4BEA-8918-F1DD5C18B2E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36" authorId="0" shapeId="0" xr:uid="{87C899EE-DF20-4807-BF23-A092D043B51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F36" authorId="0" shapeId="0" xr:uid="{800AAD12-66D2-4994-BE79-3E7D9E5FDAF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37" authorId="0" shapeId="0" xr:uid="{7AECD84A-69F0-425E-8E12-50264A1335D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I37" authorId="0" shapeId="0" xr:uid="{4D00AA39-FC0E-47BA-85D4-1EA6DE940BC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J37" authorId="0" shapeId="0" xr:uid="{FA347CFE-80D5-42BD-88E8-FB014C29727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K37" authorId="0" shapeId="0" xr:uid="{1990E5CA-85FC-4E28-A8FF-2742C60C8B3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L37" authorId="0" shapeId="0" xr:uid="{1176ADE7-CC8A-4C64-A5DD-6754F62B616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Income Statement</t>
        </r>
      </text>
    </comment>
    <comment ref="M37" authorId="0" shapeId="0" xr:uid="{5F9E202B-F5E6-4547-A402-B6D8021ACCF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N37" authorId="0" shapeId="0" xr:uid="{61E4126D-6C0A-4616-B474-C3EE7A94CD5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O37" authorId="0" shapeId="0" xr:uid="{CD25C5FF-1040-4D40-9BA7-D20A7E036C3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P37" authorId="0" shapeId="0" xr:uid="{32397DA7-01E8-47CA-B2D5-9BEE9D1F62A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Q37" authorId="0" shapeId="0" xr:uid="{503DEB59-D2F9-4A2F-8C5F-17AFE641ED1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Income Statement</t>
        </r>
      </text>
    </comment>
    <comment ref="R37" authorId="0" shapeId="0" xr:uid="{5B35E332-76AD-4557-8974-EB882BEA0FA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S37" authorId="0" shapeId="0" xr:uid="{760A8C04-4BAB-4790-B7F1-CB3222C2B98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T37" authorId="0" shapeId="0" xr:uid="{A015FF27-2567-45D0-AA9B-D2299774C8F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U37" authorId="0" shapeId="0" xr:uid="{F785DC0D-AB76-477C-B94C-75391D282D1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V37" authorId="0" shapeId="0" xr:uid="{E3E475B6-7045-4CDF-A9F7-C0EAEDAAF76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Income Statement</t>
        </r>
      </text>
    </comment>
    <comment ref="W37" authorId="0" shapeId="0" xr:uid="{E897AE2B-46E2-4E37-988E-EB2FD57203A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X37" authorId="0" shapeId="0" xr:uid="{F561663E-FF7F-4BFB-826F-26CE036D104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Y37" authorId="0" shapeId="0" xr:uid="{42741BF4-98DE-4776-B208-10D36D03DF9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Z37" authorId="0" shapeId="0" xr:uid="{371C0223-407D-4395-B7C3-B5F1C5C94BF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A37" authorId="0" shapeId="0" xr:uid="{17AB8DE2-29C7-48C9-8A1B-E304C4D3DDA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Income Statement</t>
        </r>
      </text>
    </comment>
    <comment ref="AB37" authorId="0" shapeId="0" xr:uid="{6F41CDD7-F8E5-4145-93AF-EE1E497BC32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C37" authorId="0" shapeId="0" xr:uid="{77F20FB8-0DE9-49B8-9674-9226DE0799A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D37" authorId="0" shapeId="0" xr:uid="{885994B5-9432-4637-859F-37DE9522C60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E37" authorId="0" shapeId="0" xr:uid="{61EE7413-305A-4439-8547-8D362B560A8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AF37" authorId="0" shapeId="0" xr:uid="{1521210F-6A77-428F-8432-CF2029059B9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Income Statement</t>
        </r>
      </text>
    </comment>
    <comment ref="H44" authorId="0" shapeId="0" xr:uid="{F0A72153-3E91-4C22-884E-9535B072526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44" authorId="0" shapeId="0" xr:uid="{92007BDD-EB9A-454B-94BC-3B24F3983A1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44" authorId="0" shapeId="0" xr:uid="{578BB013-6BCA-4230-A856-CBABABBD7B9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44" authorId="0" shapeId="0" xr:uid="{BF7C3883-748D-4DA5-AEBD-C83E36BED92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44" authorId="0" shapeId="0" xr:uid="{29107C07-58CA-4BE2-BE19-367DC3EDB6E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44" authorId="0" shapeId="0" xr:uid="{06FA3873-21F0-4C68-9C76-EF81B1A0C7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44" authorId="0" shapeId="0" xr:uid="{9EFE3054-E121-42D4-B180-9E00597B7A1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44" authorId="0" shapeId="0" xr:uid="{98CD15CF-666A-4A4B-8EC3-CE3456AD5B3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44" authorId="0" shapeId="0" xr:uid="{DF184F95-E272-4604-B875-DD2B717F178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44" authorId="0" shapeId="0" xr:uid="{140AFFC4-70CD-4772-8047-718F375ACB3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44" authorId="0" shapeId="0" xr:uid="{12F50C9B-BEC9-4A30-873B-F8F9AB17D18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44" authorId="0" shapeId="0" xr:uid="{440313BB-628D-49D6-BB7D-4E697762E04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44" authorId="0" shapeId="0" xr:uid="{6D9FE8C7-2636-4C7D-94E8-083986AC7E3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44" authorId="0" shapeId="0" xr:uid="{796701CF-C196-44C1-AEC4-88B12B3ECB0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44" authorId="0" shapeId="0" xr:uid="{1DD4DB4C-FE44-447B-AE4E-E40C577C2C5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44" authorId="0" shapeId="0" xr:uid="{959D0612-8B3D-4FFE-8E63-4D0F8A7894F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44" authorId="0" shapeId="0" xr:uid="{DCA33E61-5BFF-4824-AEA2-070C3994D82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44" authorId="0" shapeId="0" xr:uid="{F3F6A84C-CD70-4DC7-B48E-587DCCDCA01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44" authorId="0" shapeId="0" xr:uid="{997F60F4-809E-44A6-915A-A9FF8D22F27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44" authorId="0" shapeId="0" xr:uid="{CE671FEF-34E9-4227-A5A1-73AA9FF431F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45" authorId="0" shapeId="0" xr:uid="{5DDF8162-67CA-4901-92A0-D5700E6A6E6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45" authorId="0" shapeId="0" xr:uid="{BCB829A0-873E-498C-AF51-FE6D67D3585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45" authorId="0" shapeId="0" xr:uid="{51747AD1-DB22-4E7D-BBB9-BE800871A4F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45" authorId="0" shapeId="0" xr:uid="{8EE3CD9F-19A6-4BCA-B853-F0577F6F098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45" authorId="0" shapeId="0" xr:uid="{5D9A5378-5D1F-4CAE-8030-DD0F3E5905F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45" authorId="0" shapeId="0" xr:uid="{20E9D15D-5355-4927-8B19-701715D64B7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45" authorId="0" shapeId="0" xr:uid="{D35B3834-93F0-4419-984F-5C8050CF318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45" authorId="0" shapeId="0" xr:uid="{A770A896-1022-4FD6-BE85-1936858009A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45" authorId="0" shapeId="0" xr:uid="{95AB4C28-1EDA-4E9C-9547-1AC12D6A9AD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45" authorId="0" shapeId="0" xr:uid="{D95E5D56-C0E4-49C4-8220-8CE42A9F9EC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45" authorId="0" shapeId="0" xr:uid="{E8385049-031A-402D-9A90-9A44451C503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45" authorId="0" shapeId="0" xr:uid="{91F9E835-90AC-428A-BAC1-89A277B8779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45" authorId="0" shapeId="0" xr:uid="{DD97BF82-8E4C-4F6D-90A8-2ED8E55A0DD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45" authorId="0" shapeId="0" xr:uid="{1B35C614-4DFD-4944-80DF-B5AD3D5EF6D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45" authorId="0" shapeId="0" xr:uid="{9AF87FDC-55DA-4BA0-B964-BF3E163902F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45" authorId="0" shapeId="0" xr:uid="{8C03186D-FE08-431F-8DAD-CFA9D9CE8D4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45" authorId="0" shapeId="0" xr:uid="{87DAE606-31B8-4CF8-A464-245225D6072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45" authorId="0" shapeId="0" xr:uid="{3F81129E-B0FB-43FC-AE4C-CDAA9D27F53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45" authorId="0" shapeId="0" xr:uid="{CEA477C6-4451-43F5-81D6-B6802D926F7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45" authorId="0" shapeId="0" xr:uid="{4B67FB5C-4D70-48F2-816A-2AF7477CDEE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46" authorId="0" shapeId="0" xr:uid="{7C0E46AD-E139-4E2A-BDC1-0440A718BC8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46" authorId="0" shapeId="0" xr:uid="{04339EDB-9EB8-4AC1-837F-A95FC2B97FD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46" authorId="0" shapeId="0" xr:uid="{6FA92BB9-0BE1-4974-9F9A-EB17E62D513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46" authorId="0" shapeId="0" xr:uid="{3C54B1C4-F294-4C4E-B85F-C622D287212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46" authorId="0" shapeId="0" xr:uid="{5DC08CF7-B103-4A4E-AFDE-23EE95CE2D0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46" authorId="0" shapeId="0" xr:uid="{9A39473C-0826-48DB-A923-CBEF3FFDDA7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46" authorId="0" shapeId="0" xr:uid="{076C4D26-AE00-4B6F-BD10-DBCDD6704DD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46" authorId="0" shapeId="0" xr:uid="{D405C5B1-996F-439F-8D2B-0E01DA8F732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46" authorId="0" shapeId="0" xr:uid="{F40B8591-D60A-4DA2-AB99-FCD52CF8161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46" authorId="0" shapeId="0" xr:uid="{27CE4797-43C7-4D1C-8776-9C98B4BDE8B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46" authorId="0" shapeId="0" xr:uid="{88863576-FC0D-4877-BCF6-4D0A2FD4A99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46" authorId="0" shapeId="0" xr:uid="{96F07C8A-99FA-46FD-A8B2-A0BD06D8CC3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46" authorId="0" shapeId="0" xr:uid="{9A2BFCD7-D2ED-473B-95EF-BEED709AA48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46" authorId="0" shapeId="0" xr:uid="{C43D1BB4-1A51-47F3-B55E-B7D5BB926AA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46" authorId="0" shapeId="0" xr:uid="{F48293CA-47BA-4947-89DD-E2BF8895E39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46" authorId="0" shapeId="0" xr:uid="{EB1D594C-4596-453F-825C-2792CED6F1F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46" authorId="0" shapeId="0" xr:uid="{B7B3CBB7-238C-4F8B-95FD-84FE1CB0EE0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46" authorId="0" shapeId="0" xr:uid="{12429575-8272-454A-9BC0-14FEF2C0208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46" authorId="0" shapeId="0" xr:uid="{B1C8E10F-4C6A-48EF-9870-66288E9EBD2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46" authorId="0" shapeId="0" xr:uid="{CAD187F1-434A-48AC-AE1C-B4AC2F05CC5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49" authorId="0" shapeId="0" xr:uid="{D6927BB4-603F-4C74-9BA1-7C8691200B0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49" authorId="0" shapeId="0" xr:uid="{C559B5B3-E597-47FC-ABF3-E14E72ABC03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49" authorId="0" shapeId="0" xr:uid="{60AAAD5A-1A14-4BE5-830B-21F8CAF7FF4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49" authorId="0" shapeId="0" xr:uid="{BA943512-BCCF-452E-BE39-2E56DE5F943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49" authorId="0" shapeId="0" xr:uid="{AC09370C-5661-49B3-B92A-C0DB9CA8385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49" authorId="0" shapeId="0" xr:uid="{8DB6B7FE-1976-4972-BCB5-3F93BD29A8F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49" authorId="0" shapeId="0" xr:uid="{7E475970-5633-4992-BB4A-EC8B886B327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49" authorId="0" shapeId="0" xr:uid="{B9E0722A-2572-4C16-ACDA-E509A69E9A1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49" authorId="0" shapeId="0" xr:uid="{E1D04B92-8E5E-4981-83DA-E635FB543C7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49" authorId="0" shapeId="0" xr:uid="{1BC1C87C-CDAD-4A0A-8AA8-A0FFAF83E9B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49" authorId="0" shapeId="0" xr:uid="{762E82F9-439A-4A95-8C62-7F5CFE18F7B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49" authorId="0" shapeId="0" xr:uid="{AAC65456-BD5C-40B6-823F-F8E60776093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49" authorId="0" shapeId="0" xr:uid="{FCA171AA-4A6C-4248-B3E7-30767E87BA3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49" authorId="0" shapeId="0" xr:uid="{EB1D6105-2551-458D-968B-84AE3542E75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49" authorId="0" shapeId="0" xr:uid="{BE031726-9466-4B35-9BE0-78F6A2A4451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49" authorId="0" shapeId="0" xr:uid="{9984E162-7761-426B-A3F3-ED2F9705182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49" authorId="0" shapeId="0" xr:uid="{60C67B18-78FB-46FA-8A17-BC6B2C62619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49" authorId="0" shapeId="0" xr:uid="{27D0EF4E-9480-4A0E-A3FD-7BB6098B895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49" authorId="0" shapeId="0" xr:uid="{45D0EADD-0D6C-403D-AB8B-BE28E8F77C7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49" authorId="0" shapeId="0" xr:uid="{5BAC9DAF-4623-468A-8511-1516388DEC4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50" authorId="0" shapeId="0" xr:uid="{07F4868F-9E57-4A58-863F-0027B1BD027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50" authorId="0" shapeId="0" xr:uid="{D54D437E-CC0E-45E2-B3E2-54E6A3E5439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50" authorId="0" shapeId="0" xr:uid="{C1E1B22B-60F8-4994-B57F-8FC446D938C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50" authorId="0" shapeId="0" xr:uid="{1104C215-6887-4FFE-83A7-9587DF1FBC8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50" authorId="0" shapeId="0" xr:uid="{286CEBE5-1311-4994-860F-69FE95C7F7F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50" authorId="0" shapeId="0" xr:uid="{D9BB60C0-0793-4C75-809D-99AA86C08DE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50" authorId="0" shapeId="0" xr:uid="{2FEE772C-ED76-451A-8D1B-F2B84B81157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50" authorId="0" shapeId="0" xr:uid="{7E8F2465-CD32-499F-BB11-BF100D40329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50" authorId="0" shapeId="0" xr:uid="{4261D116-37BA-4658-89E4-AB55FCBDEF0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50" authorId="0" shapeId="0" xr:uid="{DEAA527D-0F43-416C-8BBE-8FEC3C99132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50" authorId="0" shapeId="0" xr:uid="{15AAC4F5-FA04-4224-89F6-BA7CA84CCB2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50" authorId="0" shapeId="0" xr:uid="{B82B1503-BC80-46E0-9D9B-39F9C2A85B3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50" authorId="0" shapeId="0" xr:uid="{671ABFE8-8D45-45C2-837D-9E14518D36B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50" authorId="0" shapeId="0" xr:uid="{79D97927-68C5-46B6-9889-04399DBE1B0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50" authorId="0" shapeId="0" xr:uid="{55A340A8-D2EB-430F-A81E-2EA308302E7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50" authorId="0" shapeId="0" xr:uid="{6A5E1122-82B2-4375-A1F9-735D0FAF37E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50" authorId="0" shapeId="0" xr:uid="{07A0740E-B04F-41FF-A2FB-A93A78F5B40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50" authorId="0" shapeId="0" xr:uid="{A7F6BD4E-D7BB-425D-A773-B8A135DB8BF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50" authorId="0" shapeId="0" xr:uid="{592E0A5D-A320-4ED7-AC20-5A565C13A5F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50" authorId="0" shapeId="0" xr:uid="{20A30DD2-B473-4B6E-863B-77B3831FDB8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51" authorId="0" shapeId="0" xr:uid="{EC4802AD-316A-4922-8937-991FAFB5AA7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51" authorId="0" shapeId="0" xr:uid="{4274EAA9-19EF-4A71-AA94-A8E08758DAF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51" authorId="0" shapeId="0" xr:uid="{42569158-CBC2-42BD-B53D-81DBBEF01FA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51" authorId="0" shapeId="0" xr:uid="{6B2BFF6F-66AE-4BD3-A8CB-6C5715371E2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51" authorId="0" shapeId="0" xr:uid="{F45DBA6C-56D1-4710-8978-BB0D83A1151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51" authorId="0" shapeId="0" xr:uid="{58257B0A-A988-4AC3-AE37-4D21A83E65C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51" authorId="0" shapeId="0" xr:uid="{1F6D1E77-6D24-49A1-99BD-883391B7316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51" authorId="0" shapeId="0" xr:uid="{B30756F0-18B1-4136-8A42-6D48DEC05B4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51" authorId="0" shapeId="0" xr:uid="{554232B3-E5CF-436B-B23F-B118D867B66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51" authorId="0" shapeId="0" xr:uid="{51EE1738-DCB8-42DE-B873-997CD0AA6FD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51" authorId="0" shapeId="0" xr:uid="{047D0B7D-E1ED-446F-B869-92CDF3857C1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51" authorId="0" shapeId="0" xr:uid="{BBAAAA62-628B-49AC-BDBC-1C70170415B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51" authorId="0" shapeId="0" xr:uid="{86F5CA48-6FA3-4C3D-A2A1-E62E26AA34C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51" authorId="0" shapeId="0" xr:uid="{966F2703-00DA-430C-903A-015D2081A2E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51" authorId="0" shapeId="0" xr:uid="{C93FF8F9-256E-4CB6-BE24-5EF0ECADCAF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51" authorId="0" shapeId="0" xr:uid="{E8DDC415-FE1E-48DC-BD5E-FF06FA12F77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51" authorId="0" shapeId="0" xr:uid="{424E154F-70EC-4677-8BF4-231B141333A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51" authorId="0" shapeId="0" xr:uid="{4E769720-028B-44DA-8762-E46EA74D6AE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51" authorId="0" shapeId="0" xr:uid="{618B4603-FE42-4A7A-93CF-D5ABD690187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51" authorId="0" shapeId="0" xr:uid="{86C75161-770C-4B5B-A3CB-9BFB12480CE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56" authorId="0" shapeId="0" xr:uid="{592251A8-4C3A-47AD-BD60-F749ED57457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56" authorId="0" shapeId="0" xr:uid="{624E1A98-0CB0-4D93-BBF2-3B27E43B5CD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56" authorId="0" shapeId="0" xr:uid="{91E401E2-0DAF-4C40-ACD9-464688B2E2E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56" authorId="0" shapeId="0" xr:uid="{465E89CE-20E2-4010-9AC9-A20A068AC9D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56" authorId="0" shapeId="0" xr:uid="{512402E1-595D-4770-AB14-1159985A79D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56" authorId="0" shapeId="0" xr:uid="{307B29C5-A83D-42B0-BF43-C08099369CD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56" authorId="0" shapeId="0" xr:uid="{70B4ADEA-E8CD-4121-850F-D7E678C3320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56" authorId="0" shapeId="0" xr:uid="{FA077495-B943-4C4B-A47A-7CFF1F8317F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56" authorId="0" shapeId="0" xr:uid="{7D56455B-C273-452A-9EB3-871B3C57D13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56" authorId="0" shapeId="0" xr:uid="{8D824790-BD88-4247-BEDB-C54E3CB3964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56" authorId="0" shapeId="0" xr:uid="{73C921D7-9576-4C15-AA5F-3E0D794384C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56" authorId="0" shapeId="0" xr:uid="{F5987ECD-14DC-4789-AF11-2E488E88B45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56" authorId="0" shapeId="0" xr:uid="{4DA2F65B-5772-43CD-BF3A-CD49218A9A7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56" authorId="0" shapeId="0" xr:uid="{F19BC8F2-1D01-4D16-92AF-C00EF583A76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56" authorId="0" shapeId="0" xr:uid="{6DAF67BB-6D8B-4BA9-96A9-D938D20F3E0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56" authorId="0" shapeId="0" xr:uid="{736E9EA6-B2B6-4B56-AD0B-628723EE64F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56" authorId="0" shapeId="0" xr:uid="{6E9776A5-8B27-4988-8AC1-6725F505B0D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56" authorId="0" shapeId="0" xr:uid="{D60E7985-3CFB-4BD5-93D2-94AC57B0A5D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56" authorId="0" shapeId="0" xr:uid="{E749EC67-1956-47DC-B86F-7AD510CBD1E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56" authorId="0" shapeId="0" xr:uid="{783E164F-1655-4B6C-9FD9-0866BC2B389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57" authorId="0" shapeId="0" xr:uid="{C660FCB7-074F-4992-ACE3-2DB9C5CBFFB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57" authorId="0" shapeId="0" xr:uid="{7786674B-A19A-4B99-A734-BF4014162E2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57" authorId="0" shapeId="0" xr:uid="{066421C9-B741-4EEA-8772-DE6D3189714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57" authorId="0" shapeId="0" xr:uid="{F971E8B0-D049-4437-809F-207760B989F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57" authorId="0" shapeId="0" xr:uid="{340E0030-2248-44A0-94AF-8328DE6EB18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57" authorId="0" shapeId="0" xr:uid="{F51D04CF-173C-4749-B1F3-26DBC5D8741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57" authorId="0" shapeId="0" xr:uid="{5DBD24DE-DF6B-4C10-9126-CA89C957B3E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57" authorId="0" shapeId="0" xr:uid="{434E0948-ACE4-42BD-9646-88119BB6620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57" authorId="0" shapeId="0" xr:uid="{C5D5BE0D-C057-4DEC-B881-DEF6F3945DF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57" authorId="0" shapeId="0" xr:uid="{42E3A462-DABD-4416-9712-91D48F1AD32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57" authorId="0" shapeId="0" xr:uid="{75C7425E-94B6-499D-87C3-490132FAD2B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57" authorId="0" shapeId="0" xr:uid="{CB02A5B4-7B56-499F-845C-B652FAF6FA6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57" authorId="0" shapeId="0" xr:uid="{B4ECDA6B-0900-4898-BEA7-D08B79C4661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57" authorId="0" shapeId="0" xr:uid="{283B8431-A00F-4389-96D4-E35495799D0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57" authorId="0" shapeId="0" xr:uid="{E1559B28-5B49-475C-B172-ECC1DD61705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57" authorId="0" shapeId="0" xr:uid="{2293914D-A957-4239-B8B4-DD909E7A5B5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57" authorId="0" shapeId="0" xr:uid="{A0C3848A-4A56-49C3-B571-2796347B3EE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57" authorId="0" shapeId="0" xr:uid="{3C9676A9-AC62-4D6C-97FB-50DF1559D9F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57" authorId="0" shapeId="0" xr:uid="{650270E4-4665-4BE6-9423-3950A426633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57" authorId="0" shapeId="0" xr:uid="{371F8B01-FB82-4FD8-A6A4-7B04C9FCD41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58" authorId="0" shapeId="0" xr:uid="{BE39023D-2F3C-4515-8F6E-305CBA97679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58" authorId="0" shapeId="0" xr:uid="{748AC62A-CED9-4FB6-B51F-79D3CCC8ADA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58" authorId="0" shapeId="0" xr:uid="{39A65E3B-8D39-45C0-BFF6-28396DBEC19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58" authorId="0" shapeId="0" xr:uid="{FF143978-E9E5-4DA7-A6B2-00DF8D7700F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58" authorId="0" shapeId="0" xr:uid="{27CE0D57-E613-439F-875C-8F439AF4CDE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58" authorId="0" shapeId="0" xr:uid="{A9C949FB-1F87-4DC6-86CB-37A28BBEAFF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58" authorId="0" shapeId="0" xr:uid="{5B529AA9-A8FE-4D8E-A1FC-52B3478529B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58" authorId="0" shapeId="0" xr:uid="{82D6C72F-7380-451D-9FFD-C624C1F5FA3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58" authorId="0" shapeId="0" xr:uid="{7F0591E2-4DA4-439C-BC4E-793B26469C8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58" authorId="0" shapeId="0" xr:uid="{417D260E-F416-4113-9F62-1FA3A215E16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58" authorId="0" shapeId="0" xr:uid="{8816AF17-A0F9-4D87-A0EB-E01D2D6308A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58" authorId="0" shapeId="0" xr:uid="{25C44CE5-32AE-4843-B83E-6E13443322A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58" authorId="0" shapeId="0" xr:uid="{D143337F-F83A-415F-BF3F-2C2868E7FB7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58" authorId="0" shapeId="0" xr:uid="{7D652702-0026-4592-A7DD-9F99F998DA5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58" authorId="0" shapeId="0" xr:uid="{3DAC36CD-8FFA-4337-8A13-76EC46B4DBA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58" authorId="0" shapeId="0" xr:uid="{F8E22C47-E655-42D5-B7FB-861130FAEE6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58" authorId="0" shapeId="0" xr:uid="{15C65D0A-DDD6-442E-9687-A71D8C959A3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58" authorId="0" shapeId="0" xr:uid="{A9A594F1-B482-49FB-8534-0B378BA76D2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58" authorId="0" shapeId="0" xr:uid="{CEF77999-3B1C-4F90-9A1F-47BBAE49909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58" authorId="0" shapeId="0" xr:uid="{7FB49B46-D94F-4EA2-904B-2A97EBC19CE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59" authorId="0" shapeId="0" xr:uid="{64DAD327-756A-4B4D-A70C-4E564EE5CAF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59" authorId="0" shapeId="0" xr:uid="{FD94D70B-E200-4E3C-BABA-AD0BAC36E17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59" authorId="0" shapeId="0" xr:uid="{3CAC60A7-2D07-413E-B4EA-7F26CF83EE2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59" authorId="0" shapeId="0" xr:uid="{9AE9A6E7-3837-4EFF-919B-9606429E633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59" authorId="0" shapeId="0" xr:uid="{0FF03EFC-EEBB-4FF5-B007-1A7D6B79FAA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59" authorId="0" shapeId="0" xr:uid="{49F070DC-16E2-4567-936E-15A34A8187E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59" authorId="0" shapeId="0" xr:uid="{441613AB-151B-41C4-8D33-39F71BB904C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59" authorId="0" shapeId="0" xr:uid="{3C997312-CB8E-4672-BC2A-DEF9D75E610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59" authorId="0" shapeId="0" xr:uid="{DE94EAC0-A675-4841-B3FF-AC4B680120A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59" authorId="0" shapeId="0" xr:uid="{5733712A-9F1C-4917-8D00-7107257004A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59" authorId="0" shapeId="0" xr:uid="{77ECEE94-3B92-4025-B418-DA4EF47A474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59" authorId="0" shapeId="0" xr:uid="{38A8C4BB-0B86-4D0E-8AAE-923B2313E44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59" authorId="0" shapeId="0" xr:uid="{CC892F7E-4639-4D9B-9F1B-AC2CFAC9C36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59" authorId="0" shapeId="0" xr:uid="{E02C6272-2122-4A94-8282-95E632DF5E3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59" authorId="0" shapeId="0" xr:uid="{17875255-88F6-41A6-A553-4F88561D29A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59" authorId="0" shapeId="0" xr:uid="{FF8A1CE0-4B60-44DC-9948-AEAB44AAFF5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59" authorId="0" shapeId="0" xr:uid="{8271B999-F226-4926-A6A8-BDC8CE83CA6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59" authorId="0" shapeId="0" xr:uid="{B5032340-957E-4869-AD0F-1A94A271C84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59" authorId="0" shapeId="0" xr:uid="{354DEE99-38AA-4EE9-80BC-AA0644095CF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59" authorId="0" shapeId="0" xr:uid="{391A91F6-AEE9-473B-AD44-24A00884BF5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60" authorId="0" shapeId="0" xr:uid="{39A51A27-A6BC-4B4D-A788-BBCFF15EBD8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60" authorId="0" shapeId="0" xr:uid="{43987E70-81F5-44A0-9860-69D0363A8CC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60" authorId="0" shapeId="0" xr:uid="{55A6AB0C-A3A0-4E73-976A-A6994CCF56D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60" authorId="0" shapeId="0" xr:uid="{2153214A-4144-4A3F-9AE5-F145C01E242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60" authorId="0" shapeId="0" xr:uid="{9CD44ABA-73C8-4B52-971D-0E24AD8CD4F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60" authorId="0" shapeId="0" xr:uid="{62D26D6F-A5B0-403D-B17F-02D76A2B818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60" authorId="0" shapeId="0" xr:uid="{1A188B9C-D389-4CA5-B91B-7A3C76FE4ED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60" authorId="0" shapeId="0" xr:uid="{B1BC62DB-6BFC-4D2D-9567-F447EAB5343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60" authorId="0" shapeId="0" xr:uid="{86CC296F-4FE9-42F4-946E-2B988355E3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60" authorId="0" shapeId="0" xr:uid="{DA853AEA-77AA-48B7-A7FA-9477996ED8C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60" authorId="0" shapeId="0" xr:uid="{0DAB8F43-D49A-44A6-8F53-55D26B7EDEE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60" authorId="0" shapeId="0" xr:uid="{8745CD8A-7F0F-48FC-9236-A4246105A00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60" authorId="0" shapeId="0" xr:uid="{E27F6194-E3B7-4B1E-B3C5-31B5D9B3933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60" authorId="0" shapeId="0" xr:uid="{3E230E79-7785-49E7-8E51-0E7F439CD61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60" authorId="0" shapeId="0" xr:uid="{E5DBF020-132E-472B-920D-DC8D115FFC5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60" authorId="0" shapeId="0" xr:uid="{A547022B-0FA0-4886-80AA-37A8A6B5320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60" authorId="0" shapeId="0" xr:uid="{C4F3F511-EAB0-4A6D-B96D-ED64FE31C1C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60" authorId="0" shapeId="0" xr:uid="{ECE12D42-38B8-4A16-91E5-B437566E502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60" authorId="0" shapeId="0" xr:uid="{354B4CB5-061C-4CF7-9634-968E412B4FF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60" authorId="0" shapeId="0" xr:uid="{89940315-66DD-49D8-A8E2-A0346E4278B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63" authorId="0" shapeId="0" xr:uid="{94B13A81-C7F1-4602-B8D8-48715322E05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63" authorId="0" shapeId="0" xr:uid="{12ABAED8-CFF2-487C-BD26-5869AEC5851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63" authorId="0" shapeId="0" xr:uid="{A3D6244B-E696-489A-96AD-2465D643E8A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63" authorId="0" shapeId="0" xr:uid="{263780C1-38F6-49A3-8ABF-924482052E5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63" authorId="0" shapeId="0" xr:uid="{D1F0F114-636C-4B9D-B6B1-B5FB5FA74EC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63" authorId="0" shapeId="0" xr:uid="{74EC1533-F2E5-4AA0-B60E-30D87546DD6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63" authorId="0" shapeId="0" xr:uid="{5E37BBB1-66E6-45B2-938F-D4C80DA0605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63" authorId="0" shapeId="0" xr:uid="{B28FCC57-4A23-48BB-A058-D6352110380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63" authorId="0" shapeId="0" xr:uid="{62D34579-E864-4185-A2E9-B324672E1E3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63" authorId="0" shapeId="0" xr:uid="{659C73BA-9F30-4A56-8259-38B7D1B2359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63" authorId="0" shapeId="0" xr:uid="{CB93E43A-C0D8-45BF-926B-F288F20A16B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63" authorId="0" shapeId="0" xr:uid="{DD365BDB-A3E5-40EA-A361-5465EF229AF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63" authorId="0" shapeId="0" xr:uid="{643DF260-717D-4B45-A515-C91068B2486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63" authorId="0" shapeId="0" xr:uid="{CEEF580F-1AD1-47C6-9C55-0FEE09F8278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63" authorId="0" shapeId="0" xr:uid="{8F5BD3D4-4689-49FA-8A03-B8345DD3332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63" authorId="0" shapeId="0" xr:uid="{91E18FFE-F38A-4427-8599-9AE580813A1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63" authorId="0" shapeId="0" xr:uid="{8401D22A-F1EE-4CB1-BBC9-9CE2D0B12D3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63" authorId="0" shapeId="0" xr:uid="{F8012ED8-F1EF-464D-8F90-59BC661F2A7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63" authorId="0" shapeId="0" xr:uid="{74397BBD-FEF3-4E21-ADEC-5256150CB19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63" authorId="0" shapeId="0" xr:uid="{5982E4E7-A7E8-4A52-BEE4-3AD3FE74C6B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64" authorId="0" shapeId="0" xr:uid="{33FD56B8-1A58-4FCD-9409-ECA14ECB4C2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64" authorId="0" shapeId="0" xr:uid="{B2A63F0F-3E23-4153-8C34-9EC6C6A9542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64" authorId="0" shapeId="0" xr:uid="{41E2A36F-ECB1-4645-9920-74B9A9C3D51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64" authorId="0" shapeId="0" xr:uid="{32FD3600-6B95-463A-B319-279B77A115E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64" authorId="0" shapeId="0" xr:uid="{BA69509D-3E8A-4B04-8514-2AF1C83E07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64" authorId="0" shapeId="0" xr:uid="{D6DA4BDC-6BA9-47A1-AAAF-49715DBC403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64" authorId="0" shapeId="0" xr:uid="{9A38C50F-0C53-40C2-A8B1-8732E310BF4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64" authorId="0" shapeId="0" xr:uid="{F884F532-7120-46C2-A672-2E45B9BEEEE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64" authorId="0" shapeId="0" xr:uid="{B08F8D43-ED35-4D48-A0B3-FBAFA763072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64" authorId="0" shapeId="0" xr:uid="{27C58A1F-BCFF-4FEA-9498-7BDDE0A019F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64" authorId="0" shapeId="0" xr:uid="{36C6667D-F571-4FA7-9AB2-502D0CBE48D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64" authorId="0" shapeId="0" xr:uid="{69B88F8F-E3D1-4C89-AB98-86D26EDBEDB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64" authorId="0" shapeId="0" xr:uid="{C0E231AC-9C92-477F-B26C-B5F02C17AAC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64" authorId="0" shapeId="0" xr:uid="{8627A73D-65CD-4FC0-8A81-5188C4663AE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64" authorId="0" shapeId="0" xr:uid="{10E31B48-DC81-4AFF-95CE-682883071F5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64" authorId="0" shapeId="0" xr:uid="{E59FC5DA-2924-4F6B-8827-65ACC05909B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64" authorId="0" shapeId="0" xr:uid="{8A1FCF1C-18C9-417B-B04A-39E0B9C1783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64" authorId="0" shapeId="0" xr:uid="{00B92CA4-F41A-4C3A-8FA5-CC731E7736F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64" authorId="0" shapeId="0" xr:uid="{0609E4E6-28BC-4B90-99D3-4EC194BEFB3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64" authorId="0" shapeId="0" xr:uid="{612A7792-AC42-4F08-B170-271B8946E20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65" authorId="0" shapeId="0" xr:uid="{B198DC9F-12A0-4BBE-B283-5DAD33DCDFE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65" authorId="0" shapeId="0" xr:uid="{53F51531-C7D8-47B6-B22E-65815F47B7C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65" authorId="0" shapeId="0" xr:uid="{3592FFC0-B6AD-42CD-BB86-BCDBB0CE224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65" authorId="0" shapeId="0" xr:uid="{C2FDE0B4-266C-4CFF-ACA1-8795B0036BB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65" authorId="0" shapeId="0" xr:uid="{2A27F3BC-60ED-47DC-910C-799B4C576D7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65" authorId="0" shapeId="0" xr:uid="{536FA8BC-846F-4225-B208-C3023A63209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65" authorId="0" shapeId="0" xr:uid="{D5A4F5CF-563B-494E-8428-7A84C92FF21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65" authorId="0" shapeId="0" xr:uid="{22D4BBCC-0785-4F73-9E33-C3EEFB4EFBF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65" authorId="0" shapeId="0" xr:uid="{7B7ECEA6-00CE-41EB-92BC-EFE23119E1D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65" authorId="0" shapeId="0" xr:uid="{B358243C-2D63-465C-AB3D-492334D7F5F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65" authorId="0" shapeId="0" xr:uid="{DDC53685-8D13-49F6-95A1-E254A39A014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65" authorId="0" shapeId="0" xr:uid="{7A08443B-C9D0-4365-84B4-8EF5B9CD0B4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65" authorId="0" shapeId="0" xr:uid="{536A344B-9B4C-467E-A9B7-F6100906D15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65" authorId="0" shapeId="0" xr:uid="{BE54CBBC-5048-46CA-9E3D-4B29B261F8F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65" authorId="0" shapeId="0" xr:uid="{4B658265-7BE8-4AAA-9160-A0E39B4828E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65" authorId="0" shapeId="0" xr:uid="{295C7295-B29D-4B87-A62B-E7DC8EFA1DE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65" authorId="0" shapeId="0" xr:uid="{63653FD6-1DD6-4F2B-818D-073E4995008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65" authorId="0" shapeId="0" xr:uid="{0E0ABB91-95D0-48F4-8BF5-DE24D6F321C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65" authorId="0" shapeId="0" xr:uid="{52BB99DB-3450-4BCA-93F4-32F3098424E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65" authorId="0" shapeId="0" xr:uid="{CD37B23E-6A3A-4CAF-BB6A-5BDB75A9268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70" authorId="0" shapeId="0" xr:uid="{8F520522-7106-4044-8F24-311454EC98E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70" authorId="0" shapeId="0" xr:uid="{45CB5B6B-6121-41A7-B933-7B5490A86B6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70" authorId="0" shapeId="0" xr:uid="{85B206AA-A22A-4943-82CA-9225D1B971D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70" authorId="0" shapeId="0" xr:uid="{82982670-5939-4C86-AB8A-8E8B8813F5A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70" authorId="0" shapeId="0" xr:uid="{7523F0F6-95E2-4C95-8D96-36BC13D08E9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70" authorId="0" shapeId="0" xr:uid="{EAFA319C-2E73-4422-B64E-39D87E464C9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70" authorId="0" shapeId="0" xr:uid="{238F6650-3953-4947-AE7D-FA0BCE358F6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70" authorId="0" shapeId="0" xr:uid="{FEF3E8FB-9373-421F-8E12-1BC3C87CA82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70" authorId="0" shapeId="0" xr:uid="{78DBBEAA-6C4C-4CC9-9C65-FE171C5A142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70" authorId="0" shapeId="0" xr:uid="{0B8CF171-CAB4-45D6-85BE-583FF250A92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70" authorId="0" shapeId="0" xr:uid="{1F613748-910A-44ED-9549-88157C984E0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70" authorId="0" shapeId="0" xr:uid="{49BF21F4-3743-4E6F-88CB-4D3A6BC5B85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70" authorId="0" shapeId="0" xr:uid="{1193F62E-1371-4EEC-974C-5ED78DD61DF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70" authorId="0" shapeId="0" xr:uid="{28845971-8C56-4909-BBC6-8AE85E7A8E8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70" authorId="0" shapeId="0" xr:uid="{91EB9429-1CAB-4F63-B676-D4444996B03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70" authorId="0" shapeId="0" xr:uid="{4BB252C5-9E93-4379-9464-1A87B135870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70" authorId="0" shapeId="0" xr:uid="{9C0F8FF8-05BC-4750-A719-548A5172790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70" authorId="0" shapeId="0" xr:uid="{A94EA29D-3D2D-4FC0-8486-AF92089BEBC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70" authorId="0" shapeId="0" xr:uid="{C5F2E79B-2BF9-4A64-8E4F-8ED8CAC755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70" authorId="0" shapeId="0" xr:uid="{9DD834F7-839C-4203-91BE-236C1136A5E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71" authorId="0" shapeId="0" xr:uid="{A994FE6B-3F75-4F9E-A1CE-471905E8404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71" authorId="0" shapeId="0" xr:uid="{541F3E24-01F6-44EF-A401-2B7CA3F281B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71" authorId="0" shapeId="0" xr:uid="{AA909DCD-E269-4E72-A44B-DFD10CB9F2D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71" authorId="0" shapeId="0" xr:uid="{E8CB485A-8F4E-42EE-A7FE-918009BE168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71" authorId="0" shapeId="0" xr:uid="{3CEDF647-28AC-4FBA-91BF-2EC8CE74F97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71" authorId="0" shapeId="0" xr:uid="{40C62D15-6B3F-4D55-B927-DC897F4715F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71" authorId="0" shapeId="0" xr:uid="{8F43FD1F-CC2E-4EA7-88CC-4170EF696C4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71" authorId="0" shapeId="0" xr:uid="{76744EF7-FCE9-4FE1-AD71-883CECDBC0F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71" authorId="0" shapeId="0" xr:uid="{4E9105AC-9C8B-454A-8BD8-EFC3219FE50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71" authorId="0" shapeId="0" xr:uid="{3C336E93-FC9E-45BD-981F-7F11A52AE62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71" authorId="0" shapeId="0" xr:uid="{3DC90D1F-ED1E-41E3-92D2-839F25CEC5F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71" authorId="0" shapeId="0" xr:uid="{7D5B62B5-3DD5-43DD-B73D-B95790386B2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71" authorId="0" shapeId="0" xr:uid="{9EF65364-7509-4B83-AD65-7489C9705BE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71" authorId="0" shapeId="0" xr:uid="{D2B11D89-98F5-4E29-9305-504C33FF623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71" authorId="0" shapeId="0" xr:uid="{FF310622-5183-4537-95BE-274B365FC42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71" authorId="0" shapeId="0" xr:uid="{17BCB7FF-94D8-40E4-8766-196D4117741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71" authorId="0" shapeId="0" xr:uid="{76200848-7D86-402B-AAC9-C5D584DAD0A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71" authorId="0" shapeId="0" xr:uid="{9B86B057-2128-4FF5-BB49-DBBDAA6865A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71" authorId="0" shapeId="0" xr:uid="{1C18D794-831D-48D6-A9C3-19BCDCF9A80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71" authorId="0" shapeId="0" xr:uid="{AB527BEC-B2EC-47B6-AD6F-51480998AFB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72" authorId="0" shapeId="0" xr:uid="{7A93D3A3-3C89-4A25-8DC0-48152DA398F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72" authorId="0" shapeId="0" xr:uid="{23B74DAD-89A4-4985-A5A2-BEBB8DC8624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72" authorId="0" shapeId="0" xr:uid="{91EE93A2-F72A-4E96-83E7-EC839279C8C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72" authorId="0" shapeId="0" xr:uid="{26C3937D-0227-4F70-8875-4937A99AB78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72" authorId="0" shapeId="0" xr:uid="{FFE5E370-BDF5-478A-BD2A-CC44F525494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72" authorId="0" shapeId="0" xr:uid="{1ADAA83D-3488-4D55-896A-66D9AD0B099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72" authorId="0" shapeId="0" xr:uid="{644AB6E4-197B-4155-83DE-F3125C9410F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72" authorId="0" shapeId="0" xr:uid="{31B220D7-2CF1-47DC-A81B-945C7BE8DF0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72" authorId="0" shapeId="0" xr:uid="{7A3D30E8-9A5A-485D-B3AD-75ED90033F9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72" authorId="0" shapeId="0" xr:uid="{866AF7EB-9547-4769-BD19-9217F33E5DA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72" authorId="0" shapeId="0" xr:uid="{2DD7255D-4E37-4A55-A378-1CA0CF6F108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72" authorId="0" shapeId="0" xr:uid="{1CDA68A1-749F-465F-A55A-B1047D08F00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72" authorId="0" shapeId="0" xr:uid="{FB7991E2-6581-425A-AA49-87381814E86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72" authorId="0" shapeId="0" xr:uid="{48B4EE5F-DA89-4CFA-A14D-8408BDB0E5F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72" authorId="0" shapeId="0" xr:uid="{CDDB480F-0162-4077-830F-6FFA02FFCEE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72" authorId="0" shapeId="0" xr:uid="{29ECEAC8-F5CE-4127-9F2D-35C9118E6C8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72" authorId="0" shapeId="0" xr:uid="{D86DB1B2-6CDC-439F-A6A3-0D86592B9E0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72" authorId="0" shapeId="0" xr:uid="{A34C3D8F-B1D9-4CA6-B553-98C6063986C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72" authorId="0" shapeId="0" xr:uid="{AC130391-0422-43F5-9FEC-076AC392CA6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72" authorId="0" shapeId="0" xr:uid="{871CA00B-BF63-4328-BDDB-6E915B561D3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73" authorId="0" shapeId="0" xr:uid="{E3171A07-B175-4498-B5AA-F787A8E78CA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I73" authorId="0" shapeId="0" xr:uid="{08FDE517-B75C-4D2D-9A06-7A209125940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J73" authorId="0" shapeId="0" xr:uid="{C3FA42F1-929F-45AF-A223-10AC7350F80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K73" authorId="0" shapeId="0" xr:uid="{8BA95706-7172-4175-BB56-57715F99637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Balance Sheet</t>
        </r>
      </text>
    </comment>
    <comment ref="M73" authorId="0" shapeId="0" xr:uid="{94F3CB95-D058-4AA8-A13E-50B5AF95033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N73" authorId="0" shapeId="0" xr:uid="{E4A77C21-6231-4584-8FCB-C6F4F078D4D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O73" authorId="0" shapeId="0" xr:uid="{05D61F74-C82B-40AB-BA5D-47F1577494A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P73" authorId="0" shapeId="0" xr:uid="{5FC6C215-65B5-4D13-B963-E3A34984AC5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Balance Sheet</t>
        </r>
      </text>
    </comment>
    <comment ref="R73" authorId="0" shapeId="0" xr:uid="{7F806843-8A6F-41B8-B5EC-C2D6C68C620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S73" authorId="0" shapeId="0" xr:uid="{A45314D5-9938-4FF8-843B-14A199EF00A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T73" authorId="0" shapeId="0" xr:uid="{1CC13EBC-11DC-4920-81D0-D12D21E4D23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U73" authorId="0" shapeId="0" xr:uid="{3CA797C1-3122-49CF-8D3E-15307A75BC4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Balance Sheet</t>
        </r>
      </text>
    </comment>
    <comment ref="W73" authorId="0" shapeId="0" xr:uid="{25237950-7397-4A01-97CF-996BBEAF1ED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X73" authorId="0" shapeId="0" xr:uid="{E5037032-DA8A-4074-83CC-BB4D7B3FD7F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Y73" authorId="0" shapeId="0" xr:uid="{80113CA6-4F51-4E77-8CAA-40F9306C4E9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Z73" authorId="0" shapeId="0" xr:uid="{5CF47FB1-0D2B-4BCE-9BDD-58DC887FE8D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Balance Sheet</t>
        </r>
      </text>
    </comment>
    <comment ref="AB73" authorId="0" shapeId="0" xr:uid="{F7EBB525-E4C9-43E9-BF4A-B658E900803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C73" authorId="0" shapeId="0" xr:uid="{FC24FBEA-51B9-404C-9941-099965DBFF2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D73" authorId="0" shapeId="0" xr:uid="{7885A968-B171-4196-AE2D-BDE8DCB39C5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AE73" authorId="0" shapeId="0" xr:uid="{8263E677-0F39-43B5-98DF-FF6B7A0DADE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Balance Sheet</t>
        </r>
      </text>
    </comment>
    <comment ref="H82" authorId="0" shapeId="0" xr:uid="{3446ED78-3C76-498B-9B1B-D9CD4755CE6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82" authorId="0" shapeId="0" xr:uid="{EF3CB135-5A37-494C-B696-06FD739FD6A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82" authorId="0" shapeId="0" xr:uid="{546D9D08-5772-46BC-89A3-7F0CD0FF298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82" authorId="0" shapeId="0" xr:uid="{B9A650A7-5761-49D8-9F15-A238F37E697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82" authorId="0" shapeId="0" xr:uid="{C035A904-378B-404B-A9AE-2C7EA12D46A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82" authorId="0" shapeId="0" xr:uid="{509CB318-3A7A-481C-9788-48CD37BAA2B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82" authorId="0" shapeId="0" xr:uid="{4E6ED410-CBEB-4745-8BA6-F137238A505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82" authorId="0" shapeId="0" xr:uid="{DA142FB7-DE1B-45A6-AD7D-FB2C4DE7006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82" authorId="0" shapeId="0" xr:uid="{F1F81CF4-B160-4CA6-8EF3-EE46447028B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82" authorId="0" shapeId="0" xr:uid="{501A9703-7577-40B0-BE71-7393C1D6041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82" authorId="0" shapeId="0" xr:uid="{5F471DFD-3984-4F07-A180-E0C4B69C22C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82" authorId="0" shapeId="0" xr:uid="{7F4F7309-451B-4E0D-9DD5-290A33B196A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82" authorId="0" shapeId="0" xr:uid="{7A817652-3F1E-445F-8ECA-6FCEF25EF4D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82" authorId="0" shapeId="0" xr:uid="{9399C7C3-36EA-4256-A832-4CD1A5451C0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82" authorId="0" shapeId="0" xr:uid="{CC0D420C-76E1-4B34-A260-99EEE736CEE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82" authorId="0" shapeId="0" xr:uid="{D6A3468C-A8D3-47D3-BCF2-6E683E877D9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82" authorId="0" shapeId="0" xr:uid="{F85F4226-D0EA-4215-A122-55266228256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82" authorId="0" shapeId="0" xr:uid="{392933F8-E092-4D15-8B42-0ED1D817903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82" authorId="0" shapeId="0" xr:uid="{3A063192-0065-41AB-9D4D-C93FAF3BBFB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82" authorId="0" shapeId="0" xr:uid="{089332DE-09D8-4A08-B51A-BB2BC5DBB85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83" authorId="0" shapeId="0" xr:uid="{11FAE69B-B904-4621-80B4-846F99EDA57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83" authorId="0" shapeId="0" xr:uid="{4C744C07-99E6-4D61-8181-ACFD368F48F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83" authorId="0" shapeId="0" xr:uid="{FB2CF095-527B-4B53-8095-D77D0260412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83" authorId="0" shapeId="0" xr:uid="{DA2A6480-E61D-491A-8E0B-3EB650429C6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83" authorId="0" shapeId="0" xr:uid="{D38344DB-3BE7-4DBD-9D19-07785C943C3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83" authorId="0" shapeId="0" xr:uid="{7C3A4C33-965C-4AEE-B493-186EB2FAED9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83" authorId="0" shapeId="0" xr:uid="{E2363BF7-6618-4ED5-8805-547F9D2E4AD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83" authorId="0" shapeId="0" xr:uid="{9E784A4F-A6FE-41B6-A90F-9D252EEB019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83" authorId="0" shapeId="0" xr:uid="{CE2E331E-526D-492A-A016-BCD833947D7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83" authorId="0" shapeId="0" xr:uid="{FAD3F0D6-679B-4B6B-B628-43BC9EFFC36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83" authorId="0" shapeId="0" xr:uid="{F192EE00-9FA4-4BAB-BE1C-455DF0A8734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83" authorId="0" shapeId="0" xr:uid="{02E25104-95CA-458F-BA7F-F8177C1C784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83" authorId="0" shapeId="0" xr:uid="{19B65750-DE4F-4F3C-B0A9-0BA69BD9772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83" authorId="0" shapeId="0" xr:uid="{908D5AB6-08A7-49BC-99AD-AC98D7024F6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83" authorId="0" shapeId="0" xr:uid="{C35CBE61-A3DC-41DE-8DC7-EB9177C27D4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83" authorId="0" shapeId="0" xr:uid="{4F41DA43-C7BD-4499-A2ED-F7769C3CF22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83" authorId="0" shapeId="0" xr:uid="{E522299A-CAC6-4564-8B86-4D5FC02AFA4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83" authorId="0" shapeId="0" xr:uid="{AD8AAAEB-07E1-4D5A-B1AB-F2FAB9097EA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83" authorId="0" shapeId="0" xr:uid="{1DBC8E25-FB4D-44B6-8281-66C9FEA8250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83" authorId="0" shapeId="0" xr:uid="{2B21970B-82E6-46F3-A129-B1ACFFC93C8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84" authorId="0" shapeId="0" xr:uid="{40CF98AE-AD71-4200-8373-B3BF474BBDA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84" authorId="0" shapeId="0" xr:uid="{1C3F502B-0391-4056-AF2A-AAFCE88EC7F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84" authorId="0" shapeId="0" xr:uid="{213F68C0-6FCF-4956-983B-13E53BEC3AA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84" authorId="0" shapeId="0" xr:uid="{0E25A7B1-C720-47CC-86AC-A57D2E96958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84" authorId="0" shapeId="0" xr:uid="{E41A97A5-EA9B-4811-9074-E713973BB34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84" authorId="0" shapeId="0" xr:uid="{4E7A2C15-F8C1-4958-8BD7-ED5C8B1BB81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84" authorId="0" shapeId="0" xr:uid="{7EEAE91C-0F8C-4166-A0B2-D10255D84F0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84" authorId="0" shapeId="0" xr:uid="{948134E1-82BE-4DCE-AD15-DFE131D54E8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84" authorId="0" shapeId="0" xr:uid="{51E3CD06-3902-4FE5-8503-ABF05ACA8C3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84" authorId="0" shapeId="0" xr:uid="{DBC7CB0D-2346-4CFA-94D7-3A97F86369F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84" authorId="0" shapeId="0" xr:uid="{3A715607-7729-41FD-8BE4-EC04A9EFE59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84" authorId="0" shapeId="0" xr:uid="{78ADAFE4-C4AF-4F55-9B50-1024FD072D9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84" authorId="0" shapeId="0" xr:uid="{E7F9A614-BB84-4474-938B-44D9812818B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84" authorId="0" shapeId="0" xr:uid="{56040C4E-3990-4B07-81AB-0A39B7341CB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84" authorId="0" shapeId="0" xr:uid="{6ED6789C-F77B-4DFA-8854-F38CD71EF72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84" authorId="0" shapeId="0" xr:uid="{811806E7-52A6-4E95-845C-61497A138BB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84" authorId="0" shapeId="0" xr:uid="{0187ACE9-B56C-4D59-AFC9-26CA64FF963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84" authorId="0" shapeId="0" xr:uid="{7450434E-9E7C-490B-85C7-E1653BB9046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84" authorId="0" shapeId="0" xr:uid="{712B8652-2CC3-4637-8134-DDC5944944A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84" authorId="0" shapeId="0" xr:uid="{115B59BD-051D-4F98-B51D-280F32EA476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85" authorId="0" shapeId="0" xr:uid="{EA2AC86C-8C92-4AD8-B69C-A3D9DDB4413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85" authorId="0" shapeId="0" xr:uid="{F9BAB51C-0845-4836-8321-844813A56E9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85" authorId="0" shapeId="0" xr:uid="{0DDDB944-A634-444A-82E8-4196BB4C7DE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85" authorId="0" shapeId="0" xr:uid="{E44E93BC-F618-48F8-AFE5-65A0F8C52CE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85" authorId="0" shapeId="0" xr:uid="{83F66509-5FBE-4D8D-9921-2CF5F132231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85" authorId="0" shapeId="0" xr:uid="{2B7B5FFC-44CB-4D02-A8E0-A926C8D5415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85" authorId="0" shapeId="0" xr:uid="{01B3B73A-9152-459B-8D86-17716698626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85" authorId="0" shapeId="0" xr:uid="{0510F7E6-D8F3-4814-BBA9-2843C2707ED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85" authorId="0" shapeId="0" xr:uid="{F4854696-54FA-4D4D-B3BA-9FC7028947B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85" authorId="0" shapeId="0" xr:uid="{2E2650C4-6D5E-4DC2-AC30-542866C723B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85" authorId="0" shapeId="0" xr:uid="{A6AF08EA-5B66-4F0E-8488-12371DC4696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85" authorId="0" shapeId="0" xr:uid="{7C56F2A0-AACB-4B99-A50D-511627E75FE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85" authorId="0" shapeId="0" xr:uid="{8DD6BA90-5E30-415B-B9B9-AA47B649BE3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85" authorId="0" shapeId="0" xr:uid="{46EB4AEE-8BE4-4D91-9956-BDF8512CAE5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85" authorId="0" shapeId="0" xr:uid="{AA64ACFD-7B26-49AB-B22F-74EFA4A1EC0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85" authorId="0" shapeId="0" xr:uid="{710DB3BD-F847-4AE4-AD03-8161E74ED5F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85" authorId="0" shapeId="0" xr:uid="{97714AF9-FEB3-4A01-9538-D2D81952762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85" authorId="0" shapeId="0" xr:uid="{A8177A56-8508-49E2-AFAF-6D9FACA8E15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85" authorId="0" shapeId="0" xr:uid="{298A41EB-06CE-47D0-A744-4F03294B0C7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85" authorId="0" shapeId="0" xr:uid="{6DE963A7-F73E-491B-B663-1590EE7986A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86" authorId="0" shapeId="0" xr:uid="{570058AF-9568-4A6E-81D1-2586D8EF4AC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86" authorId="0" shapeId="0" xr:uid="{EA786C44-57BD-4E38-ABCC-AA8CC4B12CF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86" authorId="0" shapeId="0" xr:uid="{EC15ABD9-491C-4E93-880F-F29BFE2A771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86" authorId="0" shapeId="0" xr:uid="{93B389A8-CDF0-43EE-8EA3-44DDF9CF1F9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86" authorId="0" shapeId="0" xr:uid="{424A74F0-E4BE-48E1-A881-35BFB396D30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86" authorId="0" shapeId="0" xr:uid="{BB64C595-9CA7-4B30-AE93-18B1D2413B5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86" authorId="0" shapeId="0" xr:uid="{F19C587D-184C-4824-8FB8-B6C43886061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86" authorId="0" shapeId="0" xr:uid="{A2223106-8EC0-4337-8368-9D7FC99C9A5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86" authorId="0" shapeId="0" xr:uid="{E7B38ABE-1E9F-4E7D-9447-405194348FF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86" authorId="0" shapeId="0" xr:uid="{620139AA-E816-4666-88FD-9F02A8D0328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86" authorId="0" shapeId="0" xr:uid="{25FCEDE1-0001-4BD8-AFC1-FE57EACDBEC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86" authorId="0" shapeId="0" xr:uid="{205E260E-B0B5-4A21-8E93-E257E34560C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86" authorId="0" shapeId="0" xr:uid="{DB7BDD15-2CF5-439B-91CD-87DE1F2628E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86" authorId="0" shapeId="0" xr:uid="{F952F236-EAD7-47C7-896F-08006E95B34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86" authorId="0" shapeId="0" xr:uid="{07658147-56F1-4B48-9663-F2DC355D935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86" authorId="0" shapeId="0" xr:uid="{8D0F6DEB-54DD-4B0B-A800-B1AE03021D9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86" authorId="0" shapeId="0" xr:uid="{E969B2FA-7EC6-45A0-99AB-9F94838D1BC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86" authorId="0" shapeId="0" xr:uid="{FF025281-A80A-43A2-8084-7A42FF88020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86" authorId="0" shapeId="0" xr:uid="{4C3CCFF3-1265-4D4C-8502-3F29F3939DC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86" authorId="0" shapeId="0" xr:uid="{A1A3336B-37E1-4D69-95C1-123BB5BF187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87" authorId="0" shapeId="0" xr:uid="{B3290C87-5CDC-47BC-9571-1987705623F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87" authorId="0" shapeId="0" xr:uid="{068EF3DB-ACA3-4ED4-AF7E-C43403A8A4A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87" authorId="0" shapeId="0" xr:uid="{76D83724-6FEE-47DF-93B0-C122F4E8433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87" authorId="0" shapeId="0" xr:uid="{ED169DF5-2AD9-4821-A5CF-A9E35D32CC1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87" authorId="0" shapeId="0" xr:uid="{4BF86DF0-585E-4E5D-A14F-C20866EA890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87" authorId="0" shapeId="0" xr:uid="{EE23D586-2CFF-4310-89A2-53FC1494AD3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87" authorId="0" shapeId="0" xr:uid="{8B1C4DF3-1D56-4E64-8502-19EAAFE5A9B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87" authorId="0" shapeId="0" xr:uid="{40976B42-C8D3-41E2-9A4B-8646F56A08F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87" authorId="0" shapeId="0" xr:uid="{F5C85B97-110D-41BA-AD2A-0746DFE245E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87" authorId="0" shapeId="0" xr:uid="{2AB621AB-6B07-47A8-9C5C-6A7ECAE8C77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87" authorId="0" shapeId="0" xr:uid="{08D06157-8351-4001-AEF2-42987C8EFB6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87" authorId="0" shapeId="0" xr:uid="{E7B6CD50-0805-45DA-A0A0-81945493F00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87" authorId="0" shapeId="0" xr:uid="{2F27C7FD-1685-4F8D-A73F-9FC5B3158FB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87" authorId="0" shapeId="0" xr:uid="{B7019FFE-D879-4A6A-9F3D-389D30A2514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87" authorId="0" shapeId="0" xr:uid="{6ECB5974-73F4-46E7-8C30-1F84C789B19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87" authorId="0" shapeId="0" xr:uid="{DA9535BA-4499-40DF-9AC0-68F1D1A2BF4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87" authorId="0" shapeId="0" xr:uid="{7BF2A47C-EF38-4415-A8AC-197342B3E22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87" authorId="0" shapeId="0" xr:uid="{F2B300BD-CD88-46C8-B8F7-7B199FA9B2C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87" authorId="0" shapeId="0" xr:uid="{EC00878A-17BB-4916-93A1-C622455BB71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87" authorId="0" shapeId="0" xr:uid="{01A9AB48-3AF3-402A-A7CB-D3005A64B82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88" authorId="0" shapeId="0" xr:uid="{5B17A8A9-6B55-4D8D-B6C0-89B9BF831F6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88" authorId="0" shapeId="0" xr:uid="{B93D0840-3767-4EBC-AAEB-A0B3918CB43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88" authorId="0" shapeId="0" xr:uid="{7FACB9B5-77CF-43A6-9118-52E9FDB9AA8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88" authorId="0" shapeId="0" xr:uid="{FA1D0054-9811-40E4-A504-3FF0024E04B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88" authorId="0" shapeId="0" xr:uid="{3D7678F3-47D4-4F76-B0E4-8A33AEF4947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88" authorId="0" shapeId="0" xr:uid="{E6829B05-77BA-476E-BFB3-81F9D1574E7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88" authorId="0" shapeId="0" xr:uid="{8BDBBB55-2473-4B38-A0E4-EDD6D6B5855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88" authorId="0" shapeId="0" xr:uid="{CBEA2017-16FC-48D6-ADE6-9A2F404D72B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88" authorId="0" shapeId="0" xr:uid="{195B89CC-BFD3-47CE-9174-F740B8D3458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88" authorId="0" shapeId="0" xr:uid="{DE8F141B-A477-4D08-B2CC-78BDFEA2C39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88" authorId="0" shapeId="0" xr:uid="{394A0B2E-E472-4539-AAC6-D2193E01B9A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88" authorId="0" shapeId="0" xr:uid="{34200625-1992-4A71-8820-BDF8DFE799C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88" authorId="0" shapeId="0" xr:uid="{47F6292D-CE16-4466-BB9E-F813C7835B9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88" authorId="0" shapeId="0" xr:uid="{3A3BC6E9-07D1-4E48-BDD4-7F62D165B1B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88" authorId="0" shapeId="0" xr:uid="{97200B4D-78EB-4D5B-9B22-45079AC2C3E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88" authorId="0" shapeId="0" xr:uid="{0B7C60BB-37D9-4810-8B48-089679E4F01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88" authorId="0" shapeId="0" xr:uid="{A4AAB28D-42DA-4AAB-BF55-58AA18F00C6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88" authorId="0" shapeId="0" xr:uid="{AB0B4C59-AEA3-447A-90A9-1B3011DF13B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88" authorId="0" shapeId="0" xr:uid="{3ECE9033-0DF2-42F6-8795-130C0BCB2E2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88" authorId="0" shapeId="0" xr:uid="{C11A35B5-F836-4157-9965-5682071C695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89" authorId="0" shapeId="0" xr:uid="{2738EF11-78C4-4E02-81B9-F17B9849BB0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89" authorId="0" shapeId="0" xr:uid="{68CDD932-8390-4ECA-894A-902A3FC7B1B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89" authorId="0" shapeId="0" xr:uid="{2D2630A2-C898-4870-9BDC-5B80593858B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89" authorId="0" shapeId="0" xr:uid="{2B7E995A-C117-4CD4-AD75-11DB2919822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89" authorId="0" shapeId="0" xr:uid="{00BA60AF-3A78-4082-83A9-76C7E9AC390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89" authorId="0" shapeId="0" xr:uid="{2DC29697-AD18-4D3E-9AF5-312D4B1028E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89" authorId="0" shapeId="0" xr:uid="{444A90CF-DECD-47BB-980F-F9FB9628995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89" authorId="0" shapeId="0" xr:uid="{3B036BAB-88F4-406F-AD87-3FA9A903C5A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89" authorId="0" shapeId="0" xr:uid="{E815FBBA-9F51-4276-ABC1-349F9B3C83F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89" authorId="0" shapeId="0" xr:uid="{85080259-D494-49E3-A2C1-1D70D635E0E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89" authorId="0" shapeId="0" xr:uid="{131EF553-942A-4EB2-9665-99B8229F5E1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89" authorId="0" shapeId="0" xr:uid="{2AB61AA9-6E1C-4087-94EA-026D0DD1942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89" authorId="0" shapeId="0" xr:uid="{5CE5436C-B3B9-452D-B4D7-0EA3C94F9A5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89" authorId="0" shapeId="0" xr:uid="{2F0C394E-9D02-49E9-B2AF-F3E6C39540C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89" authorId="0" shapeId="0" xr:uid="{C3CBFDB3-A17E-47D4-B1A5-DB041CE6176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89" authorId="0" shapeId="0" xr:uid="{4070143C-886F-4132-A2D5-2FFD0387758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89" authorId="0" shapeId="0" xr:uid="{3FAEBC81-C1AC-476F-BF31-FEFAF1B17C0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89" authorId="0" shapeId="0" xr:uid="{E2B1F04C-8D5C-4FF9-9945-BAC6BD2F0C2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89" authorId="0" shapeId="0" xr:uid="{02D78ADD-E5EA-489B-8914-C2326954643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89" authorId="0" shapeId="0" xr:uid="{4B1B8758-B2C5-4DF6-BF60-01FF31F8714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90" authorId="0" shapeId="0" xr:uid="{AF277881-7564-4802-AEE4-00E79DE93D4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90" authorId="0" shapeId="0" xr:uid="{03CC8F61-8608-430C-B2BA-5B92B49D376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90" authorId="0" shapeId="0" xr:uid="{6385541A-83DF-49D6-A466-08AF6D7A2D7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90" authorId="0" shapeId="0" xr:uid="{E2596AEE-9937-4396-8A21-239930AFBA8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90" authorId="0" shapeId="0" xr:uid="{2F010941-27D1-43AA-845A-1A3320C0D36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90" authorId="0" shapeId="0" xr:uid="{31921E5B-73C5-4F79-9548-EC6F6BE9AE5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90" authorId="0" shapeId="0" xr:uid="{BED63334-2677-4208-B795-F387EBA7438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90" authorId="0" shapeId="0" xr:uid="{E9EC0FED-EA9E-4512-8DE0-A2A77C227B6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90" authorId="0" shapeId="0" xr:uid="{B77FF4D6-1D6C-4AB7-87AF-28DEA6FD30A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90" authorId="0" shapeId="0" xr:uid="{ED370D5E-013E-44EA-BD72-E40CF215BFB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90" authorId="0" shapeId="0" xr:uid="{5B8C0BFD-1BC4-4A91-838B-8A620F80DAC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90" authorId="0" shapeId="0" xr:uid="{C16C9FE6-610E-4AC7-83D9-9B9EECD8BE7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90" authorId="0" shapeId="0" xr:uid="{7EF60A1B-1DA6-4EEB-A7D5-C9ECE6F614D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90" authorId="0" shapeId="0" xr:uid="{71CC4E43-B00C-4CC1-87F0-16B7F59DD24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90" authorId="0" shapeId="0" xr:uid="{1B14AB47-BC94-44C2-A139-C16E0A08676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90" authorId="0" shapeId="0" xr:uid="{A9296929-F32E-4CB5-A79C-D434B97BDDD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90" authorId="0" shapeId="0" xr:uid="{3734F5D4-CEFA-4271-BA15-C2585C497F1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90" authorId="0" shapeId="0" xr:uid="{6DA80FB0-1BE9-4B02-A415-270930502C0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90" authorId="0" shapeId="0" xr:uid="{5E7D4E6C-39AE-485A-B3F3-CB84BF815BA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90" authorId="0" shapeId="0" xr:uid="{66A25066-5D97-4342-9E1F-2B5339A49F2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91" authorId="0" shapeId="0" xr:uid="{185C849C-4C7A-4A19-8E17-0CC50DF57C2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91" authorId="0" shapeId="0" xr:uid="{57432A6D-1201-4FA4-A3E1-DBCF5645E29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91" authorId="0" shapeId="0" xr:uid="{41141FE1-064D-4C5F-8AC2-EBC1277FB9E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91" authorId="0" shapeId="0" xr:uid="{9835323B-85F6-4BF6-A9B7-B6A33AFF994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91" authorId="0" shapeId="0" xr:uid="{E932D892-42F9-40C1-B05E-4E97724160C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91" authorId="0" shapeId="0" xr:uid="{1C6DEDCC-64C6-493B-9AE8-0018E4BDD34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91" authorId="0" shapeId="0" xr:uid="{E5BED2DA-81DB-4A4D-AE60-9B39DB9DFC6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91" authorId="0" shapeId="0" xr:uid="{252BC80F-5D77-4C52-98D4-17945FED39B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91" authorId="0" shapeId="0" xr:uid="{5EF72973-8CBC-4512-A5C6-B2BF2CBDBC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91" authorId="0" shapeId="0" xr:uid="{C471FAF9-41CA-456F-99EC-397EAD98987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91" authorId="0" shapeId="0" xr:uid="{82C81569-BF5B-4B0E-AF80-D92BDDC6239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91" authorId="0" shapeId="0" xr:uid="{2236BF12-66EA-417E-956C-C017EAAFF4B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91" authorId="0" shapeId="0" xr:uid="{CDE0ECEB-F12E-48C0-98A3-7ADFDF931E6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91" authorId="0" shapeId="0" xr:uid="{588C542F-6033-4A06-BB2D-B59E9982C4E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91" authorId="0" shapeId="0" xr:uid="{D6730AA1-5A7F-49C3-B783-8FAE014E74C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91" authorId="0" shapeId="0" xr:uid="{6FB1E511-01ED-426B-A848-1B15CD9F89A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91" authorId="0" shapeId="0" xr:uid="{8BAB2FB4-9B96-45D9-AB69-B3BC9FBA0A5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91" authorId="0" shapeId="0" xr:uid="{480F6FE9-31E1-4113-A4BB-A4119D60237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91" authorId="0" shapeId="0" xr:uid="{22CF242E-053C-40F2-888C-8FE1C45D3A0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91" authorId="0" shapeId="0" xr:uid="{CE2B80FB-47B6-4C9F-9821-878E434762C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92" authorId="0" shapeId="0" xr:uid="{33CFA2EE-B8BE-470F-BB40-76DDAC3AA50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92" authorId="0" shapeId="0" xr:uid="{497B961B-D408-4276-BE21-5038871EC9B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92" authorId="0" shapeId="0" xr:uid="{D3A69856-E421-453B-82BB-7E6D669247D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92" authorId="0" shapeId="0" xr:uid="{499BFD82-E43D-4209-A695-EBA3FBB6E17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92" authorId="0" shapeId="0" xr:uid="{33A12AC4-CCC4-4E13-A318-4220611EFE8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92" authorId="0" shapeId="0" xr:uid="{D239B620-EBF0-48ED-938C-813EA92018F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92" authorId="0" shapeId="0" xr:uid="{83E2A7C7-398E-4B49-A01C-044859E7958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92" authorId="0" shapeId="0" xr:uid="{C5855BF6-BD27-4111-A085-89257B960AB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92" authorId="0" shapeId="0" xr:uid="{DE6F15FC-B234-4C27-8F9A-3A75CDB089A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92" authorId="0" shapeId="0" xr:uid="{98797B18-85C2-4CEC-A71D-2EE9370CD1A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92" authorId="0" shapeId="0" xr:uid="{6258EDDF-EFA2-41A5-8FE8-0C0547B24BA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92" authorId="0" shapeId="0" xr:uid="{00B556D1-DE1D-4F12-B276-8E1B60C2216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92" authorId="0" shapeId="0" xr:uid="{E2F04FB9-234C-411E-8C9C-C3111BADCAC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92" authorId="0" shapeId="0" xr:uid="{B1803728-CD9F-4B35-8838-F155D353312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92" authorId="0" shapeId="0" xr:uid="{C8964B94-82A0-4D31-BC3E-AD5896099F5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92" authorId="0" shapeId="0" xr:uid="{934C83C8-D74D-439B-A8F3-ED46DAE251D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92" authorId="0" shapeId="0" xr:uid="{79934564-D295-4D0A-A78D-FCF04BF9D0C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92" authorId="0" shapeId="0" xr:uid="{B2A328AF-77D0-4B78-B760-68DA88EB781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92" authorId="0" shapeId="0" xr:uid="{26DF1E15-0B9E-4C6D-872A-84B71FFD66B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92" authorId="0" shapeId="0" xr:uid="{1E8FAF19-9F1E-4A77-BCF1-87EB2745848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93" authorId="0" shapeId="0" xr:uid="{CEF91C7E-296C-4F75-8EA8-D4ABC88E1CD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93" authorId="0" shapeId="0" xr:uid="{8E94B236-A135-4C4F-8A0D-490D3CC994F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93" authorId="0" shapeId="0" xr:uid="{DA1B7CDD-5E13-4C1A-9517-02DED6DA240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93" authorId="0" shapeId="0" xr:uid="{9FB5DBD2-B651-4B57-A356-E7A9BEE4220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93" authorId="0" shapeId="0" xr:uid="{FC0B198B-75B5-49F4-8C55-7C57441CA1D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93" authorId="0" shapeId="0" xr:uid="{A2DE43CD-09FA-47E2-9E4D-4A556A2408A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93" authorId="0" shapeId="0" xr:uid="{89E0F58C-A43D-40F9-90E7-BABE1B2149F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93" authorId="0" shapeId="0" xr:uid="{D5E323C7-82C5-49EC-B2CC-9484E949E48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93" authorId="0" shapeId="0" xr:uid="{84A6A129-D43E-415E-B643-A2CD66E7CDF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93" authorId="0" shapeId="0" xr:uid="{5837D38F-193F-4191-A5F7-CA7229D9C45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93" authorId="0" shapeId="0" xr:uid="{4074AE44-E5E2-4563-AEA1-C359236A3EF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93" authorId="0" shapeId="0" xr:uid="{C9979EE4-3F82-4108-A335-A466B5A1CC4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93" authorId="0" shapeId="0" xr:uid="{ED206586-2D91-4EE6-9E63-31BEE2CA3C0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93" authorId="0" shapeId="0" xr:uid="{6A31855B-93FC-4314-BE93-DF972CECA7A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93" authorId="0" shapeId="0" xr:uid="{69B3664A-443E-4C80-A178-D1EE58A085D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93" authorId="0" shapeId="0" xr:uid="{C6D5534A-9672-463D-89C3-005398CC893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93" authorId="0" shapeId="0" xr:uid="{3C772A54-CCBF-4540-BF96-8ECB5B8236E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93" authorId="0" shapeId="0" xr:uid="{5F7D5D7D-3E93-45FD-BA2B-237C6EEDBC6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93" authorId="0" shapeId="0" xr:uid="{24473C86-6DEA-4694-82DE-1A670688AE7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93" authorId="0" shapeId="0" xr:uid="{38FF5137-E211-46CA-9C3B-B3FB6AB2B3B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94" authorId="0" shapeId="0" xr:uid="{84D75673-3C8A-4AB6-93AA-C1D8FC9FABC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94" authorId="0" shapeId="0" xr:uid="{23759B2F-29A5-4E81-9EBD-D4465AF164F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94" authorId="0" shapeId="0" xr:uid="{22C1E3FD-0884-439C-A076-1A40CC16D51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94" authorId="0" shapeId="0" xr:uid="{565941A5-C02C-432B-8F37-F9D63E6A923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94" authorId="0" shapeId="0" xr:uid="{63B978D4-518B-42E8-BC62-499B4580CD2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94" authorId="0" shapeId="0" xr:uid="{A9D367BF-A2EF-4905-9F8E-9A7D00224DE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94" authorId="0" shapeId="0" xr:uid="{E2D6391F-9FD5-4E64-AEF3-503A6AD3E79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94" authorId="0" shapeId="0" xr:uid="{73739E6F-9A57-4B8D-80AE-87BBFD78F62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94" authorId="0" shapeId="0" xr:uid="{EF5C2ED4-2054-43A5-A45C-C306CD51451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94" authorId="0" shapeId="0" xr:uid="{06A52079-7F81-498A-82D0-AC26304DA34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94" authorId="0" shapeId="0" xr:uid="{3447E38C-8328-4DE5-8962-04FF0C53B5E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94" authorId="0" shapeId="0" xr:uid="{1F05016F-350E-4098-8039-B9B812EB4B8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94" authorId="0" shapeId="0" xr:uid="{9F27B542-C490-47E9-8FED-A635A3FD71B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94" authorId="0" shapeId="0" xr:uid="{4838B705-B892-424E-8189-20645ADCCD0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94" authorId="0" shapeId="0" xr:uid="{C6F8A456-DC3F-4B02-AE00-433A2AEFE5D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94" authorId="0" shapeId="0" xr:uid="{CDB368B0-BF40-476D-BF85-CCF383F0AE3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94" authorId="0" shapeId="0" xr:uid="{2D1A1359-48C2-4E99-A6E5-ED0E7778859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94" authorId="0" shapeId="0" xr:uid="{E9E027D9-E128-4D9E-BF71-555418289D1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94" authorId="0" shapeId="0" xr:uid="{64B4F395-85B2-41B0-9A8C-69F44D6D22C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94" authorId="0" shapeId="0" xr:uid="{737875DA-FFE0-46BB-8B09-2A05308027F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97" authorId="0" shapeId="0" xr:uid="{22721FBE-C033-4237-91E4-BE783097ACC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97" authorId="0" shapeId="0" xr:uid="{DD1C55DA-25A3-485A-B7A9-C8046D31BB4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97" authorId="0" shapeId="0" xr:uid="{CBD02DC6-3DD1-4368-ACCB-B8FA1DB3A0C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97" authorId="0" shapeId="0" xr:uid="{7B54CBF9-539B-4E56-ABB6-A159D3EBA6F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97" authorId="0" shapeId="0" xr:uid="{154C6954-508E-4D62-9F47-AC288B1553D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97" authorId="0" shapeId="0" xr:uid="{84FD491A-4E29-4C67-963B-CDB52417C2D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97" authorId="0" shapeId="0" xr:uid="{2C40B49A-B724-4E39-96A6-225EAAD9090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97" authorId="0" shapeId="0" xr:uid="{ACD330CA-2EED-49C0-B7C8-D3F8EECA16D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97" authorId="0" shapeId="0" xr:uid="{536A6BB8-B803-4666-95E9-4C9225B869F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97" authorId="0" shapeId="0" xr:uid="{1CDA4216-4F6D-4035-8E99-D7C2146C73D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97" authorId="0" shapeId="0" xr:uid="{469A2E3B-5E0B-459F-988A-50479EB9B87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97" authorId="0" shapeId="0" xr:uid="{4EE46366-6C9B-45AE-9056-5EA78C4AA88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97" authorId="0" shapeId="0" xr:uid="{2230AF85-DB1A-4D9B-82B8-B48D1DA8D30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97" authorId="0" shapeId="0" xr:uid="{C26DF4D9-F40F-4B52-A25D-94E8B4F738D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97" authorId="0" shapeId="0" xr:uid="{0BDDC7E1-1139-42ED-80B5-51E731CE886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97" authorId="0" shapeId="0" xr:uid="{EBF78591-E93A-4543-B0A9-31F835F1E02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97" authorId="0" shapeId="0" xr:uid="{CF6970A3-63A3-4490-BDA7-3B79464724A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97" authorId="0" shapeId="0" xr:uid="{BADA0436-93B6-4ACA-B734-E8651347BC6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97" authorId="0" shapeId="0" xr:uid="{7276BABC-6572-4D8B-937C-192E31D0E38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97" authorId="0" shapeId="0" xr:uid="{22CE3D98-3E69-487B-9A3E-A3DEE1CFC37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98" authorId="0" shapeId="0" xr:uid="{C749ACB5-3FA5-4D4E-8B6B-902E37440CB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98" authorId="0" shapeId="0" xr:uid="{D43F62D1-A326-4426-9173-97DA3CE243B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98" authorId="0" shapeId="0" xr:uid="{DFE60C90-1466-4CF1-ABE6-25EEDE9F3A0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98" authorId="0" shapeId="0" xr:uid="{6760D0DB-E603-45F7-BD58-466D1988991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98" authorId="0" shapeId="0" xr:uid="{DC9A83AD-5BA0-42C6-88D0-BC493D8DDF0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98" authorId="0" shapeId="0" xr:uid="{7E6EA5FF-52DE-4D0C-A491-90E198DEF81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98" authorId="0" shapeId="0" xr:uid="{9F8954EF-517C-4934-AB64-0E028F451D3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98" authorId="0" shapeId="0" xr:uid="{91611A99-E572-4368-BFCB-595BB9E9444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98" authorId="0" shapeId="0" xr:uid="{BA2957DA-1E25-48AC-AB3A-4041CFFB4ED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98" authorId="0" shapeId="0" xr:uid="{DC69389B-F30C-462E-BD68-0C7DE6A55ED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98" authorId="0" shapeId="0" xr:uid="{C16570ED-D463-4ED3-99A8-9518AFA1A33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98" authorId="0" shapeId="0" xr:uid="{9812C493-214E-4D44-B540-FDF7952D0CF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98" authorId="0" shapeId="0" xr:uid="{374835FE-B0F1-4964-8EEE-6A1B61FC305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98" authorId="0" shapeId="0" xr:uid="{62A99300-CC73-4649-B442-46A4DC69779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98" authorId="0" shapeId="0" xr:uid="{8BFA3843-1881-448B-8820-3ADA682149B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98" authorId="0" shapeId="0" xr:uid="{83CBEDCA-F3C6-4C25-991F-01E53103600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98" authorId="0" shapeId="0" xr:uid="{D3E682E1-AE3D-4B9F-9024-FC6033C2347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98" authorId="0" shapeId="0" xr:uid="{CBBF571F-7F8F-48B2-B936-D54EA3DFB39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98" authorId="0" shapeId="0" xr:uid="{415C79FD-DC30-469B-BEAB-079DE620E58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98" authorId="0" shapeId="0" xr:uid="{3F04B87D-943E-4D92-AD8B-447DA2888EA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99" authorId="0" shapeId="0" xr:uid="{95DA1355-5616-4860-97CF-C7927BB30B7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99" authorId="0" shapeId="0" xr:uid="{0127738D-443A-48E7-A2D2-728E22353C7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99" authorId="0" shapeId="0" xr:uid="{7686881D-E68D-4150-99E0-DF8717FD82D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99" authorId="0" shapeId="0" xr:uid="{7D6FE300-382F-4407-A3BF-F548453632B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99" authorId="0" shapeId="0" xr:uid="{9BF523B7-C060-45A7-A3E7-AF1DB73406F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99" authorId="0" shapeId="0" xr:uid="{CE4C6DAA-9D2D-4B54-BF41-B87637675F9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99" authorId="0" shapeId="0" xr:uid="{E4854798-AF87-45E6-838D-B6BED26A9B5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99" authorId="0" shapeId="0" xr:uid="{DDA417D7-1585-4A21-891E-6D4598E37B4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99" authorId="0" shapeId="0" xr:uid="{0119C409-F3D8-4CB3-AAF8-41037D5B44D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99" authorId="0" shapeId="0" xr:uid="{D2F78853-BF42-461F-B522-20ABF7EE491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99" authorId="0" shapeId="0" xr:uid="{55BB5914-1985-47F2-A45B-E4F3AFBDE07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99" authorId="0" shapeId="0" xr:uid="{7383AC58-A09A-4F0A-8ADE-5ECCD454658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99" authorId="0" shapeId="0" xr:uid="{340591EC-FD71-40B9-A815-6505F917A67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99" authorId="0" shapeId="0" xr:uid="{0E167473-B27A-41CB-891C-0412B2B5DE2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99" authorId="0" shapeId="0" xr:uid="{34AA6BF3-4106-4B21-88B5-19A537B24DD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99" authorId="0" shapeId="0" xr:uid="{A1B31B48-4ADF-4C84-BEEC-807DFDA2E17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99" authorId="0" shapeId="0" xr:uid="{F57C57F1-0D8F-476E-BB69-22891C8BF1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99" authorId="0" shapeId="0" xr:uid="{51E295A3-FA51-4716-BACB-582DD9866C9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99" authorId="0" shapeId="0" xr:uid="{840E2932-88A2-45C6-83A5-9C953CDF7FE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99" authorId="0" shapeId="0" xr:uid="{B4BA3017-6F5B-4035-B0CD-D60DBBF5688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00" authorId="0" shapeId="0" xr:uid="{5C369252-315F-46A9-B370-6F05ACCC3CC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100" authorId="0" shapeId="0" xr:uid="{515293BC-6C6A-412D-AF87-8B06485D120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100" authorId="0" shapeId="0" xr:uid="{08CF8E3C-C5A5-43B7-9220-849C6A714EC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100" authorId="0" shapeId="0" xr:uid="{E3EE7D81-A6CF-417D-8BF8-503EFC88E93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100" authorId="0" shapeId="0" xr:uid="{FEFF058F-9058-42EA-A075-EA5720E3C7D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100" authorId="0" shapeId="0" xr:uid="{C8B46FDA-C23F-4169-8E25-7F8BE950FA4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100" authorId="0" shapeId="0" xr:uid="{E6256CF5-E65E-4001-AAFC-6963C83E6FB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100" authorId="0" shapeId="0" xr:uid="{37FB9F3E-26BF-4BAD-9BF9-FEEEFD18CA2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100" authorId="0" shapeId="0" xr:uid="{DA08B169-E101-446B-9A8B-F778DD7819E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100" authorId="0" shapeId="0" xr:uid="{525C92DE-BCA6-441B-9FFA-581E7175D3A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100" authorId="0" shapeId="0" xr:uid="{CE7E9E7F-B438-4FED-9B2F-B01C23C8219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100" authorId="0" shapeId="0" xr:uid="{E6B65CB1-F412-48AF-A237-64FEC3F3551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100" authorId="0" shapeId="0" xr:uid="{F83C6579-4988-43B4-A49F-C50F27B676C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100" authorId="0" shapeId="0" xr:uid="{9AF4FE4C-DDAC-4E52-9BA4-C1E0DAF0312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100" authorId="0" shapeId="0" xr:uid="{52F6BC70-286C-4946-9D3A-5488B810939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100" authorId="0" shapeId="0" xr:uid="{6411DA69-D765-4EFA-9B61-3B48C1B8E64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100" authorId="0" shapeId="0" xr:uid="{79A79596-4346-4BD8-A337-701C76B5024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100" authorId="0" shapeId="0" xr:uid="{F855F28A-4136-4DDC-AB28-BBDB2A59A18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100" authorId="0" shapeId="0" xr:uid="{4398BE21-468D-42E8-A3F5-B38C9B073FE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100" authorId="0" shapeId="0" xr:uid="{15EA3701-FF7D-4340-A523-225CC93E9F2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01" authorId="0" shapeId="0" xr:uid="{53C6B949-8392-4630-8F9F-2DC09C41F45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101" authorId="0" shapeId="0" xr:uid="{EF6D3FB1-41C8-456F-81B4-3A70233BFB4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101" authorId="0" shapeId="0" xr:uid="{27BF3142-7EEB-4571-B0AE-F90B260D97B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101" authorId="0" shapeId="0" xr:uid="{E64C5353-C48D-49FF-9E89-72C551F0DED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101" authorId="0" shapeId="0" xr:uid="{3A499A76-1D38-4C13-AD96-71380DC2EE2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101" authorId="0" shapeId="0" xr:uid="{B0BD052A-F1FD-4D45-B5AD-A7F4E428282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101" authorId="0" shapeId="0" xr:uid="{499F230F-53AC-4D45-81DE-9B2B5A27681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101" authorId="0" shapeId="0" xr:uid="{2B6C4E4E-DFE5-4640-B8ED-F01E0B9FC96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101" authorId="0" shapeId="0" xr:uid="{65F535BE-B124-44BA-82E4-269D3E9AE84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101" authorId="0" shapeId="0" xr:uid="{7D2A60DC-D050-452A-AD01-20002775659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101" authorId="0" shapeId="0" xr:uid="{7B95B801-C256-4896-B36E-C571654DC77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101" authorId="0" shapeId="0" xr:uid="{A42699ED-276F-4E3C-BF02-F05811F8DFD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101" authorId="0" shapeId="0" xr:uid="{C84B5110-4A23-4555-AE98-EACEBF60C44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101" authorId="0" shapeId="0" xr:uid="{1720CA27-201D-4826-A7E9-F47B2040BD7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101" authorId="0" shapeId="0" xr:uid="{F9CCB242-49EB-48FB-8324-2C28FD28B6F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101" authorId="0" shapeId="0" xr:uid="{0ECF2829-E2B0-4392-AFB5-A51FCD3F47C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101" authorId="0" shapeId="0" xr:uid="{9B0BEF5A-93A5-42C8-8C75-B4A5331A0CB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101" authorId="0" shapeId="0" xr:uid="{15B3D3E8-15E9-4E03-946E-B784894A945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101" authorId="0" shapeId="0" xr:uid="{1BC55E7B-8BC1-4B48-827F-01E91AE601D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101" authorId="0" shapeId="0" xr:uid="{90B39C0D-C9D3-4C15-BB01-70015E3B75A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04" authorId="0" shapeId="0" xr:uid="{8BB00C62-9509-4738-8857-3382E57D6D7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104" authorId="0" shapeId="0" xr:uid="{DD11D8D0-4A8D-4FD6-8731-266AF041997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104" authorId="0" shapeId="0" xr:uid="{70F1CA5E-EE76-4BD8-9AB2-E3B8886739E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104" authorId="0" shapeId="0" xr:uid="{815C5EC0-A33B-4398-AFDE-004D800BF66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104" authorId="0" shapeId="0" xr:uid="{44A2C0B7-A30E-43C9-863C-C33FA320AA1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104" authorId="0" shapeId="0" xr:uid="{A272C114-5689-47F8-9E5B-E143B06A19D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104" authorId="0" shapeId="0" xr:uid="{CA86E909-1AE0-4812-9012-0EAF60888DF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104" authorId="0" shapeId="0" xr:uid="{61D1C1C4-7B9C-4E27-91B7-AFE07F660E9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104" authorId="0" shapeId="0" xr:uid="{9457CBDC-2332-4E75-9DB1-75F95EBC943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104" authorId="0" shapeId="0" xr:uid="{887B6892-4050-44FF-90B6-9135CD5EB89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104" authorId="0" shapeId="0" xr:uid="{0A206A78-3663-462F-8B33-0B9FA621138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104" authorId="0" shapeId="0" xr:uid="{FD8D57A2-DA27-425A-8B49-CEC419E8B8A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104" authorId="0" shapeId="0" xr:uid="{77C23A7A-F1A4-4022-B5B4-78F998F1BE3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104" authorId="0" shapeId="0" xr:uid="{7BBF69BB-E611-46B5-AB5E-9F1E07F766C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104" authorId="0" shapeId="0" xr:uid="{6183E2C4-ADB6-484B-A49E-6DC2F89D7E6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104" authorId="0" shapeId="0" xr:uid="{E20968F7-96A9-42AD-8B79-FEEBF9C0202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104" authorId="0" shapeId="0" xr:uid="{135F4756-CA3D-4B0F-827F-57635F9D2E2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104" authorId="0" shapeId="0" xr:uid="{8C683DAF-D497-46BF-833C-6A45D0A389B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104" authorId="0" shapeId="0" xr:uid="{E619A945-E54C-4D00-AB02-442758B7A20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104" authorId="0" shapeId="0" xr:uid="{43D17901-1A48-4678-A18B-C7E1F9951C2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05" authorId="0" shapeId="0" xr:uid="{0F38B3A1-E900-4F19-8B62-E37EFB144D6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105" authorId="0" shapeId="0" xr:uid="{2BAEEDB2-0E94-4ABE-B8EE-7EC74D738B0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105" authorId="0" shapeId="0" xr:uid="{75AB1540-A4D7-4363-96C6-D7E79ED10C7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105" authorId="0" shapeId="0" xr:uid="{D88F5F2F-EB19-4FF6-ADD5-161E1A3F750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105" authorId="0" shapeId="0" xr:uid="{78917ED2-7593-4390-ACCE-E43D5A40A6E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105" authorId="0" shapeId="0" xr:uid="{D34A480B-26F8-4CAD-B38E-27AA8EB5468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105" authorId="0" shapeId="0" xr:uid="{9BB914A8-9FE7-4DC8-AF7E-F3EB96EB05B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105" authorId="0" shapeId="0" xr:uid="{7120F9E5-6B0A-487B-B81F-0A1F353803B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105" authorId="0" shapeId="0" xr:uid="{DD376F0C-C07C-4F29-ADEB-8A9AD6C62D9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105" authorId="0" shapeId="0" xr:uid="{6C00244E-CD77-4CAC-B765-B48F0E1C568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105" authorId="0" shapeId="0" xr:uid="{EE9A536C-7A7F-4B09-ABCA-2F045C07AEF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105" authorId="0" shapeId="0" xr:uid="{5325FBB6-0EC5-473C-BD18-02215149F71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105" authorId="0" shapeId="0" xr:uid="{DEE4C23F-DEE9-460A-97C6-0D798F3EE6E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105" authorId="0" shapeId="0" xr:uid="{117B160C-50B3-491B-ACFB-B32C45F1033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105" authorId="0" shapeId="0" xr:uid="{0458D111-72B6-46CE-A3AF-5324EBD23CC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105" authorId="0" shapeId="0" xr:uid="{792E7235-544C-4F49-B9F6-590EEDFA26D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105" authorId="0" shapeId="0" xr:uid="{8DFF06A5-51DC-449C-BFA5-76A55D9C851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105" authorId="0" shapeId="0" xr:uid="{5841E14D-1147-41EE-AF66-6DB40A6F552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105" authorId="0" shapeId="0" xr:uid="{88348053-237F-4593-AD18-CED2A610623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105" authorId="0" shapeId="0" xr:uid="{D1B34C8F-78C4-4152-9703-90D9CD929FA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06" authorId="0" shapeId="0" xr:uid="{92C3F4CC-B01E-46A5-A120-2FE59CCCAD6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106" authorId="0" shapeId="0" xr:uid="{DF5253C2-6585-4307-ADC2-BF3151FE1A2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106" authorId="0" shapeId="0" xr:uid="{AAC75CE3-5EE4-47D6-9E2F-37DF9F6CF52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106" authorId="0" shapeId="0" xr:uid="{18DC1ED0-D809-44AA-930C-6560702FD1C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106" authorId="0" shapeId="0" xr:uid="{7D2666C5-FBD0-4FD6-A768-43DE47D04E6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106" authorId="0" shapeId="0" xr:uid="{02DCBDE2-C7C4-4907-B071-F1B88A9A225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106" authorId="0" shapeId="0" xr:uid="{0425B9EB-EFBD-4601-8BF6-B153F6B8BD3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106" authorId="0" shapeId="0" xr:uid="{F0F2D0BD-4C04-4F08-A2BA-CDC23FF729C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106" authorId="0" shapeId="0" xr:uid="{588604FC-37D5-453B-9510-1E774CFD654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106" authorId="0" shapeId="0" xr:uid="{FFD779D3-C1DE-4D9B-B9A9-295332EC4E5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106" authorId="0" shapeId="0" xr:uid="{0014DC96-1D8E-4BF8-8409-9C97A1FBB23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106" authorId="0" shapeId="0" xr:uid="{A4107A77-CC99-4FE6-AE3E-60AE5324975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106" authorId="0" shapeId="0" xr:uid="{F069A73E-13E0-4F4E-8134-BDB12832E77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106" authorId="0" shapeId="0" xr:uid="{13B0ED7F-7011-4EC3-A3DD-4D45E8DAE43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106" authorId="0" shapeId="0" xr:uid="{C613D438-2C44-4800-8A87-0BB34C64CC5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106" authorId="0" shapeId="0" xr:uid="{6C4CC13F-99F9-4ABA-8BCE-4B51F0FE0CB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106" authorId="0" shapeId="0" xr:uid="{203F0441-8A4D-47CE-B34B-9D3BD201C44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106" authorId="0" shapeId="0" xr:uid="{48A855E3-5530-448A-B54D-363D478803A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106" authorId="0" shapeId="0" xr:uid="{6BFD631E-8E69-4AFC-8717-6A96DF0973C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106" authorId="0" shapeId="0" xr:uid="{391B73EC-0A74-47D1-9553-97E19F82874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07" authorId="0" shapeId="0" xr:uid="{8931BB11-FCC1-47D4-B4B7-83AE4A378FD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107" authorId="0" shapeId="0" xr:uid="{2C180A06-11C2-49AC-A2D1-3B2D28BA93E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107" authorId="0" shapeId="0" xr:uid="{10388407-35BD-49DB-817E-C9730103FE3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107" authorId="0" shapeId="0" xr:uid="{29667A5D-9230-47D1-8B8F-04D3C98E4F0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107" authorId="0" shapeId="0" xr:uid="{8872D8D1-384D-4BC2-90C7-14B7BB95975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107" authorId="0" shapeId="0" xr:uid="{BF01999B-BCD2-4281-B6F5-B21C6B3C2D9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107" authorId="0" shapeId="0" xr:uid="{B2DAB91C-2ED8-4AB9-9D12-AE9A8BADC79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107" authorId="0" shapeId="0" xr:uid="{387222C9-A6FE-4029-90B6-0E40546C57C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107" authorId="0" shapeId="0" xr:uid="{C3EA1990-8C6E-4D4C-B15B-6EA29D85F00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107" authorId="0" shapeId="0" xr:uid="{23125109-D5F9-4AED-89F4-413E989FF71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107" authorId="0" shapeId="0" xr:uid="{287D5BB7-4F5A-4615-9D07-A479CD84D30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107" authorId="0" shapeId="0" xr:uid="{359AEF96-E446-4EA4-8371-B0068BAE107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107" authorId="0" shapeId="0" xr:uid="{A98A1C75-DF41-4F80-B491-28FA2DBD606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107" authorId="0" shapeId="0" xr:uid="{67B42367-1358-41DB-A6D7-589D3830454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107" authorId="0" shapeId="0" xr:uid="{82D7EF40-5F51-476B-A247-620867A7772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107" authorId="0" shapeId="0" xr:uid="{7AC7D563-E4C9-4FC5-9166-7BE77B7F150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107" authorId="0" shapeId="0" xr:uid="{1C6D7937-ECEA-4A62-A7EB-A069B73A128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107" authorId="0" shapeId="0" xr:uid="{0831D6CF-2108-4438-96E6-3C002BABBE8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107" authorId="0" shapeId="0" xr:uid="{F7F53BAB-7A11-4E25-B6A9-EC633D1925B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107" authorId="0" shapeId="0" xr:uid="{31AD1C7D-D23B-4499-8EC6-805E2196E16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08" authorId="0" shapeId="0" xr:uid="{318211B5-A9C7-4ACA-94B0-08B5C4BE54F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108" authorId="0" shapeId="0" xr:uid="{14BF7EF1-771F-4A61-9CFA-8C92DCD0B76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108" authorId="0" shapeId="0" xr:uid="{F402EB5A-1C68-4557-9B91-EDDDD3B4ADC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108" authorId="0" shapeId="0" xr:uid="{DBEE0D46-E9E4-4864-A87E-9A985F1856D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108" authorId="0" shapeId="0" xr:uid="{733AA371-1BA6-467D-8BC3-8224DD2460A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108" authorId="0" shapeId="0" xr:uid="{D92C7E29-F908-49F4-A479-EEB315CC6B3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108" authorId="0" shapeId="0" xr:uid="{F4CA23E4-71AD-4E1C-BE4B-4B6153CA267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108" authorId="0" shapeId="0" xr:uid="{2A7B90A6-075B-4FC4-9201-3C11E717405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108" authorId="0" shapeId="0" xr:uid="{A9A8EC5B-EC1A-430C-8E92-84A970295D9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108" authorId="0" shapeId="0" xr:uid="{1819495F-587F-476C-A8BB-E7D8762789F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108" authorId="0" shapeId="0" xr:uid="{120A8CE9-668A-432C-BBB6-63531AA48D7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108" authorId="0" shapeId="0" xr:uid="{2F2E6C9D-6C7C-4533-975A-3EE33F275E9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108" authorId="0" shapeId="0" xr:uid="{312181C8-052D-4491-BECC-704167F2B38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108" authorId="0" shapeId="0" xr:uid="{02D0E8F8-F44D-491E-A820-80556BE5EA0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108" authorId="0" shapeId="0" xr:uid="{DE2835E0-F361-4C71-ACFE-30690FDE91B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108" authorId="0" shapeId="0" xr:uid="{D4980368-5BDF-4402-8174-6797B64A553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108" authorId="0" shapeId="0" xr:uid="{1E825D36-3164-48E2-8077-BC9285DD620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108" authorId="0" shapeId="0" xr:uid="{41E80A63-7C05-4012-8F54-724045A027D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108" authorId="0" shapeId="0" xr:uid="{145B57B2-5B81-4BFB-AE6E-F67495F0E59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108" authorId="0" shapeId="0" xr:uid="{6F7A649C-E60C-48E4-A2AF-FD3817D44E5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09" authorId="0" shapeId="0" xr:uid="{B7D0713D-F4DD-4EBF-8667-5E238E76CD8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109" authorId="0" shapeId="0" xr:uid="{5254A730-29FA-4CBB-B3FA-76B32FA6AE5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109" authorId="0" shapeId="0" xr:uid="{04EF0EED-30BC-4274-8110-AE4189B2735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109" authorId="0" shapeId="0" xr:uid="{3C1525F2-0540-4A6D-8F0C-8D8E69DB077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109" authorId="0" shapeId="0" xr:uid="{B3ED994C-6501-41A6-8EBC-F8861CCB404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109" authorId="0" shapeId="0" xr:uid="{A2E717D3-1D23-4F01-9F74-149C149FE65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109" authorId="0" shapeId="0" xr:uid="{1D1D20D0-3CDD-4E0A-A979-E8293AC9BC9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109" authorId="0" shapeId="0" xr:uid="{74B4A26A-6443-4AC4-BE7B-BADA4D2719C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109" authorId="0" shapeId="0" xr:uid="{9AF76459-D31E-4F50-9173-3CD1F126FC5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109" authorId="0" shapeId="0" xr:uid="{5F91AD4C-79DE-453E-B162-8A80B1F145C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109" authorId="0" shapeId="0" xr:uid="{F47B8B50-7AE2-4083-8512-7C59F0D577A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109" authorId="0" shapeId="0" xr:uid="{A6F2C7C1-6349-4E23-BD93-14A44B18F50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109" authorId="0" shapeId="0" xr:uid="{C560B08F-7F04-4D16-AF9A-6D287B0E1B7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109" authorId="0" shapeId="0" xr:uid="{6B44467E-E141-4CCB-9172-77192BF7407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109" authorId="0" shapeId="0" xr:uid="{88624CF0-3771-4468-ABAF-EBD0C30BA50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109" authorId="0" shapeId="0" xr:uid="{161C9D90-EFCD-4DF3-B9EB-1476C0E4FB0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109" authorId="0" shapeId="0" xr:uid="{B7A01740-21B8-4AAB-B979-04ACAC3327A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109" authorId="0" shapeId="0" xr:uid="{BDF16E12-B7A5-4E87-9A57-D14418CEF33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109" authorId="0" shapeId="0" xr:uid="{1D482DA0-5E92-4029-8DBA-A5C09A05A1E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109" authorId="0" shapeId="0" xr:uid="{E5132B8E-3147-476D-8CA0-CB9AE49D9BE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10" authorId="0" shapeId="0" xr:uid="{38B9AB5E-D55B-4246-87F8-B58DFBD4E8D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110" authorId="0" shapeId="0" xr:uid="{84151CAE-2CB2-40DF-942D-96EE74BA0EE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110" authorId="0" shapeId="0" xr:uid="{5D2E058A-2260-45DA-B541-A07B9CE2EA7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110" authorId="0" shapeId="0" xr:uid="{E9C3B48D-E7EA-4745-BA39-7ACE31C03E0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110" authorId="0" shapeId="0" xr:uid="{B313D6B2-FFC2-4DD8-B114-061C6647EF0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110" authorId="0" shapeId="0" xr:uid="{0F7A6DB2-2A2F-4493-B033-A82462CD8008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110" authorId="0" shapeId="0" xr:uid="{D5C050B7-87A0-4179-9DE4-9829BB52A66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110" authorId="0" shapeId="0" xr:uid="{3378F97E-8321-4F25-BA7D-33F223AC911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110" authorId="0" shapeId="0" xr:uid="{CC6E1D22-6781-4B1E-8118-C01E91BF218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110" authorId="0" shapeId="0" xr:uid="{ED484866-FB46-4C26-BE7F-6A42AC6A355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110" authorId="0" shapeId="0" xr:uid="{0049BC4B-E4F2-4684-BAC8-F2D97576DA5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110" authorId="0" shapeId="0" xr:uid="{C3871C89-E22F-4F70-95A2-7040C293B11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110" authorId="0" shapeId="0" xr:uid="{BC3B7E11-2000-4041-BB12-C29005270CC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110" authorId="0" shapeId="0" xr:uid="{B51E44B8-0DE7-4A70-B3C3-27C4810812A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110" authorId="0" shapeId="0" xr:uid="{3DFAEEDB-D0D8-4870-97A8-1BE99856E8E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110" authorId="0" shapeId="0" xr:uid="{B3FA9219-E723-4E8A-AA47-AEAF2C50BE1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110" authorId="0" shapeId="0" xr:uid="{B977EA51-779F-4B34-961B-D5C8F004612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110" authorId="0" shapeId="0" xr:uid="{D6235D04-7469-4092-9FF4-D09F7ECD8DD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110" authorId="0" shapeId="0" xr:uid="{5235A04B-F38B-47B4-BB71-0EF81ED206D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110" authorId="0" shapeId="0" xr:uid="{9E592718-FFCC-4863-A176-CF50370B2E5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13" authorId="0" shapeId="0" xr:uid="{06DB6BD1-9D4B-45C8-935F-46D340DCB3C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I113" authorId="0" shapeId="0" xr:uid="{A07D9300-70EA-4AE4-B2D8-4328ABFAEC4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J113" authorId="0" shapeId="0" xr:uid="{82C3C338-A334-4ED4-94B4-31D40227C0B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K113" authorId="0" shapeId="0" xr:uid="{D55F2C9A-A907-4FCE-9D19-B6FF15EDFB4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M113" authorId="0" shapeId="0" xr:uid="{AD15CA37-6098-47A7-9FCF-E229ACE50ED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N113" authorId="0" shapeId="0" xr:uid="{EE69E1BD-9662-4DFD-B713-71FD34D5B35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O113" authorId="0" shapeId="0" xr:uid="{C4D8276A-FEA2-4EB0-8414-B2B6B0DBC23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P113" authorId="0" shapeId="0" xr:uid="{901AEE7F-1E85-40F2-A6B8-031AE8C1323A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2020 Annual Reports - Cash Flow Statement</t>
        </r>
      </text>
    </comment>
    <comment ref="R113" authorId="0" shapeId="0" xr:uid="{4E10F272-1C2C-4B9E-866B-3121EFEA6F7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S113" authorId="0" shapeId="0" xr:uid="{C11F4AC2-6E99-406E-B343-D4BF96482F8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T113" authorId="0" shapeId="0" xr:uid="{EEA6A827-68D7-42F1-A65F-856389B8D37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U113" authorId="0" shapeId="0" xr:uid="{7EC8C6A4-C403-4AAF-B010-39583E7236D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2021 Annual Reports - Cash Flow Statement</t>
        </r>
      </text>
    </comment>
    <comment ref="W113" authorId="0" shapeId="0" xr:uid="{9FB3E1E5-8BFC-406C-B6EE-525429735DC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X113" authorId="0" shapeId="0" xr:uid="{60F6BBB6-D57F-4341-8D4A-EC5B762CC4D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Y113" authorId="0" shapeId="0" xr:uid="{01E399F8-8D9E-4098-A20F-DDB15D4CDDA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Z113" authorId="0" shapeId="0" xr:uid="{551053AF-9272-4D09-890D-16BEE875403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2022 Annual Reports - Cash Flow Statement</t>
        </r>
      </text>
    </comment>
    <comment ref="AB113" authorId="0" shapeId="0" xr:uid="{72452AEC-8154-4D78-910B-1C69138DB73C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C113" authorId="0" shapeId="0" xr:uid="{6620F756-4421-46A2-A1F7-30B83EC5225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D113" authorId="0" shapeId="0" xr:uid="{5A38A2FE-0304-44EC-9424-474050C4C13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E113" authorId="0" shapeId="0" xr:uid="{2231ECD2-4991-4071-BFF3-F2598B2C5B9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H117" authorId="0" shapeId="0" xr:uid="{716D4F7F-44A0-4B5F-BD99-517F0C68A47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2019 Annual Reports - Cash Flow Statement
</t>
        </r>
      </text>
    </comment>
    <comment ref="L124" authorId="0" shapeId="0" xr:uid="{94DC15B4-AEFB-48FE-B5E6-221F684064E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Q124" authorId="0" shapeId="0" xr:uid="{9634B87C-1AB5-474C-9448-94DB8942073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V124" authorId="0" shapeId="0" xr:uid="{73FFE115-25F2-4FBE-BD9E-300FDD12FA6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A124" authorId="0" shapeId="0" xr:uid="{E1028A98-E821-43E1-9783-8CF15F19DDF3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F124" authorId="0" shapeId="0" xr:uid="{4B1D91B9-BB2F-4AC1-B869-20D21E4C7D6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L126" authorId="0" shapeId="0" xr:uid="{147FC556-EC8C-4DE4-9986-AD8211E5F43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Q126" authorId="0" shapeId="0" xr:uid="{8F930DF3-203C-46AD-80EE-4618528E0C89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V126" authorId="0" shapeId="0" xr:uid="{683F4B8C-B6A8-46EA-8936-83365B846945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A126" authorId="0" shapeId="0" xr:uid="{83284628-3A52-4719-8527-1B369C6C245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F126" authorId="0" shapeId="0" xr:uid="{86F5C1C1-8578-476F-878E-710AF8A1E0D0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L130" authorId="0" shapeId="0" xr:uid="{1B7F6EAA-4C21-4B43-8091-6A6D307B7317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Q130" authorId="0" shapeId="0" xr:uid="{A52CCC9B-3142-4F0E-A59F-A0F7AE182A8E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V130" authorId="0" shapeId="0" xr:uid="{15426A39-6108-48E5-A44E-93B92AB875C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A130" authorId="0" shapeId="0" xr:uid="{AFCF03AE-1DBB-49A4-B6C4-1A0526670172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F130" authorId="0" shapeId="0" xr:uid="{9FD2F5EC-0A51-4567-B06B-5343AB7E675F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L131" authorId="0" shapeId="0" xr:uid="{3FD52C97-B5FE-4243-A098-97E62255C831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Q131" authorId="0" shapeId="0" xr:uid="{E220B948-EFD6-4754-B76D-8A4B757255CD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V131" authorId="0" shapeId="0" xr:uid="{AD1E5AD5-891E-478D-AD6B-A8069357532B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A131" authorId="0" shapeId="0" xr:uid="{BB020864-D315-4ACE-8CD4-386D3E1E14C4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  <comment ref="AF131" authorId="0" shapeId="0" xr:uid="{5E999887-7F9E-4AC7-BBA7-8F8607752E46}">
      <text>
        <r>
          <rPr>
            <b/>
            <sz val="9"/>
            <color indexed="81"/>
            <rFont val="Tahoma"/>
            <family val="2"/>
          </rPr>
          <t>Sean Wong:</t>
        </r>
        <r>
          <rPr>
            <sz val="9"/>
            <color indexed="81"/>
            <rFont val="Tahoma"/>
            <family val="2"/>
          </rPr>
          <t xml:space="preserve">
Netflix 2023 Annual Reports - Cash Flow Statement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tc={AB63ADD0-CED3-4583-8558-09F9DB690C0D}</author>
    <author>tc={CD599DF4-4E8F-4558-9B30-E0DD86C0EB26}</author>
  </authors>
  <commentList>
    <comment ref="B1" authorId="0" shapeId="0" xr:uid="{AB63ADD0-CED3-4583-8558-09F9DB690C0D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https://www.gurufocus.com/stock/DIS/summary</t>
      </text>
    </comment>
    <comment ref="E20" authorId="1" shapeId="0" xr:uid="{CD599DF4-4E8F-4558-9B30-E0DD86C0EB26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https://www.gurufocus.com/stock/DIS/summary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<sst xmlns="http://schemas.openxmlformats.org/spreadsheetml/2006/main" count="67231" uniqueCount="593">
  <si>
    <t>Drivers set to</t>
  </si>
  <si>
    <t>Valuation Summary</t>
  </si>
  <si>
    <t>Equity Value</t>
  </si>
  <si>
    <t>Low</t>
  </si>
  <si>
    <t>Med</t>
  </si>
  <si>
    <t>High</t>
  </si>
  <si>
    <t>DCF - EV/EBITDA</t>
  </si>
  <si>
    <t>DCF - EV/EBIT</t>
  </si>
  <si>
    <t>DCF - EV/Sales</t>
  </si>
  <si>
    <t>DCF - Perpetuity</t>
  </si>
  <si>
    <t>Trading Comps</t>
  </si>
  <si>
    <t>Percentiles</t>
  </si>
  <si>
    <t>Sorted EV</t>
  </si>
  <si>
    <t>Dashboard: Multiples Method (EV/EBITDA)</t>
  </si>
  <si>
    <t>Main Outputs</t>
  </si>
  <si>
    <t>Selected Inputs</t>
  </si>
  <si>
    <t>Enterprise</t>
  </si>
  <si>
    <t>Equity</t>
  </si>
  <si>
    <t>Valuation Date</t>
  </si>
  <si>
    <t>Value</t>
  </si>
  <si>
    <t>Per Share</t>
  </si>
  <si>
    <t>Terminal Multiple</t>
  </si>
  <si>
    <t>WACC</t>
  </si>
  <si>
    <t>Base Case</t>
  </si>
  <si>
    <t>Net Debt</t>
  </si>
  <si>
    <t>Bull Case</t>
  </si>
  <si>
    <t>Shares Outstanding</t>
  </si>
  <si>
    <t>Bear Case</t>
  </si>
  <si>
    <t>Actual Stock Price</t>
  </si>
  <si>
    <t>Enterprise Value</t>
  </si>
  <si>
    <t>Equity Value per Share</t>
  </si>
  <si>
    <t>Premium (Discount) to Stock Price</t>
  </si>
  <si>
    <t>Dashboard: Perpetuity Method</t>
  </si>
  <si>
    <t>Terminal Growth Rate</t>
  </si>
  <si>
    <t>Key Financial Statements</t>
  </si>
  <si>
    <t>Historicals</t>
  </si>
  <si>
    <t>Forecasts</t>
  </si>
  <si>
    <t>CAGR</t>
  </si>
  <si>
    <t>Units</t>
  </si>
  <si>
    <t>19Q1</t>
  </si>
  <si>
    <t>19Q2</t>
  </si>
  <si>
    <t>19Q3</t>
  </si>
  <si>
    <t>19Q4</t>
  </si>
  <si>
    <t>2019A</t>
  </si>
  <si>
    <t>20Q1</t>
  </si>
  <si>
    <t>20Q2</t>
  </si>
  <si>
    <t>20Q3</t>
  </si>
  <si>
    <t>20Q4</t>
  </si>
  <si>
    <t>2020A</t>
  </si>
  <si>
    <t>21Q1</t>
  </si>
  <si>
    <t>21Q2</t>
  </si>
  <si>
    <t>21Q3</t>
  </si>
  <si>
    <t>21Q4</t>
  </si>
  <si>
    <t>2021A</t>
  </si>
  <si>
    <t>22Q1</t>
  </si>
  <si>
    <t>22Q2</t>
  </si>
  <si>
    <t>22Q3</t>
  </si>
  <si>
    <t>22Q4</t>
  </si>
  <si>
    <t>2022A</t>
  </si>
  <si>
    <t>23Q1</t>
  </si>
  <si>
    <t>23Q2</t>
  </si>
  <si>
    <t>23Q3</t>
  </si>
  <si>
    <t>23Q4</t>
  </si>
  <si>
    <t>2023A</t>
  </si>
  <si>
    <t>24Q1</t>
  </si>
  <si>
    <t>24Q2</t>
  </si>
  <si>
    <t>24Q3</t>
  </si>
  <si>
    <t>24Q4</t>
  </si>
  <si>
    <t>2024E</t>
  </si>
  <si>
    <t>25Q1</t>
  </si>
  <si>
    <t>25Q2</t>
  </si>
  <si>
    <t>25Q3</t>
  </si>
  <si>
    <t>25Q4</t>
  </si>
  <si>
    <t>2025E</t>
  </si>
  <si>
    <t>26Q1</t>
  </si>
  <si>
    <t>26Q2</t>
  </si>
  <si>
    <t>26Q3</t>
  </si>
  <si>
    <t>26Q4</t>
  </si>
  <si>
    <t>2026E</t>
  </si>
  <si>
    <t>27Q1</t>
  </si>
  <si>
    <t>27Q2</t>
  </si>
  <si>
    <t>27Q3</t>
  </si>
  <si>
    <t>27Q4</t>
  </si>
  <si>
    <t>2027E</t>
  </si>
  <si>
    <t>2028E</t>
  </si>
  <si>
    <t>2020A - 2022A</t>
  </si>
  <si>
    <t>2023E - 2026E</t>
  </si>
  <si>
    <t>2027E - 2030E</t>
  </si>
  <si>
    <t>2023E - 2030E</t>
  </si>
  <si>
    <t>I</t>
  </si>
  <si>
    <t>Income Statement</t>
  </si>
  <si>
    <t xml:space="preserve">  </t>
  </si>
  <si>
    <t>Revenues</t>
  </si>
  <si>
    <t>USD'k</t>
  </si>
  <si>
    <t>Cost of sales</t>
  </si>
  <si>
    <t>Gross Profit</t>
  </si>
  <si>
    <t>Marketing</t>
  </si>
  <si>
    <t>Technology and development</t>
  </si>
  <si>
    <t>General and administrative</t>
  </si>
  <si>
    <t>Operating Expenses</t>
  </si>
  <si>
    <t>EBIT</t>
  </si>
  <si>
    <t xml:space="preserve">Interest expense </t>
  </si>
  <si>
    <t>%</t>
  </si>
  <si>
    <t>Interest and other income (expense)</t>
  </si>
  <si>
    <t>EBT</t>
  </si>
  <si>
    <t>Benefit from (provision for) income taxes</t>
  </si>
  <si>
    <t>Net Income (loss)</t>
  </si>
  <si>
    <t>Basic EPS</t>
  </si>
  <si>
    <t>USD</t>
  </si>
  <si>
    <t>Diluted EPS</t>
  </si>
  <si>
    <t>Basic weighted-average shares of common stock outstanding</t>
  </si>
  <si>
    <t>#</t>
  </si>
  <si>
    <t>Diluted weighted-average shares of common stock outstanding</t>
  </si>
  <si>
    <t>EBITDA</t>
  </si>
  <si>
    <t>B</t>
  </si>
  <si>
    <t>Balance Sheet</t>
  </si>
  <si>
    <t>Check</t>
  </si>
  <si>
    <t>Cash and cash equivalents</t>
  </si>
  <si>
    <t>Current content assets, net</t>
  </si>
  <si>
    <t>Other current assets</t>
  </si>
  <si>
    <t>Total current assets</t>
  </si>
  <si>
    <t>Non-current content assets, net</t>
  </si>
  <si>
    <t>Property and equipment, net</t>
  </si>
  <si>
    <t>Other non-current assets</t>
  </si>
  <si>
    <t>Total non-current assets</t>
  </si>
  <si>
    <t>Total assets</t>
  </si>
  <si>
    <t>Current content liabilities</t>
  </si>
  <si>
    <t>Accounts payable</t>
  </si>
  <si>
    <t>Accrued expenses and other liabilities</t>
  </si>
  <si>
    <t>Deferred revenue</t>
  </si>
  <si>
    <t>Short-term debt</t>
  </si>
  <si>
    <t>Total current liabilities</t>
  </si>
  <si>
    <t>Non-current content liabilities</t>
  </si>
  <si>
    <t>Long-term debt</t>
  </si>
  <si>
    <t>Other non-current liabilities</t>
  </si>
  <si>
    <t>Total liabilities</t>
  </si>
  <si>
    <t>Common stock</t>
  </si>
  <si>
    <t>Treasury stock at cost</t>
  </si>
  <si>
    <t>Accumulated other comprehensive income (loss)</t>
  </si>
  <si>
    <t>Retained earnings</t>
  </si>
  <si>
    <t>Total stockholder's equity</t>
  </si>
  <si>
    <t>Total liabilities and stockholder's equity</t>
  </si>
  <si>
    <t>C</t>
  </si>
  <si>
    <t>Cash Flow Statement</t>
  </si>
  <si>
    <t>Net income (loss)</t>
  </si>
  <si>
    <t>Additions to content assets</t>
  </si>
  <si>
    <t>Change in content liabilities</t>
  </si>
  <si>
    <t>Amortization of content assets</t>
  </si>
  <si>
    <t>Depreciation and amortization of property, equipment and intangibles</t>
  </si>
  <si>
    <t>Stock-based compensation expense</t>
  </si>
  <si>
    <t>Foreign currency remeasurement loss (gain) on debt</t>
  </si>
  <si>
    <t>Other non-cash items</t>
  </si>
  <si>
    <t>Deferred income taxes</t>
  </si>
  <si>
    <t>Other non-current assets and liabilities</t>
  </si>
  <si>
    <t>Net cash provided by (used in) operating activities</t>
  </si>
  <si>
    <t>Purchases of property and equipment</t>
  </si>
  <si>
    <t>Change in other assets</t>
  </si>
  <si>
    <t>Acquisitions</t>
  </si>
  <si>
    <t>Purchases of short-term investments</t>
  </si>
  <si>
    <t>Proceeds from maturities of short-term investments</t>
  </si>
  <si>
    <t>Net cash provided by (used in) investing activities</t>
  </si>
  <si>
    <t>Proceeds from issuance of debt</t>
  </si>
  <si>
    <t>Debt issuance costs</t>
  </si>
  <si>
    <t>Proceeds from issuance of common stock</t>
  </si>
  <si>
    <t>Repurchases of common stock</t>
  </si>
  <si>
    <t>Taxes paid related to net share settlement of equity awards</t>
  </si>
  <si>
    <t>Repayments of debt</t>
  </si>
  <si>
    <t>Other financing activities</t>
  </si>
  <si>
    <t>Net cash provided by (used in) financing activities</t>
  </si>
  <si>
    <t>Effect on exchange rate changes on cash and equivalents</t>
  </si>
  <si>
    <t>Net increase (decrease) in cash and equivalents</t>
  </si>
  <si>
    <t>Cash and equivalents at beginning of period</t>
  </si>
  <si>
    <t>Cash and equivalents at end of period</t>
  </si>
  <si>
    <t>Relevant Financial Information</t>
  </si>
  <si>
    <t>Debt</t>
  </si>
  <si>
    <t>Current portion of long-term debt</t>
  </si>
  <si>
    <t>Current portion of lease liabilities</t>
  </si>
  <si>
    <t>Long-term leases</t>
  </si>
  <si>
    <t>Total debt</t>
  </si>
  <si>
    <t>Receivables</t>
  </si>
  <si>
    <t>Accounts receivable</t>
  </si>
  <si>
    <t>Other receivables</t>
  </si>
  <si>
    <t>Accounts and other receivables</t>
  </si>
  <si>
    <t>Operating Schedules</t>
  </si>
  <si>
    <t>2019A - 2020A</t>
  </si>
  <si>
    <t>2020A - 2021A</t>
  </si>
  <si>
    <t>2021A - 2022A</t>
  </si>
  <si>
    <t>2022A - 2023A</t>
  </si>
  <si>
    <t>R</t>
  </si>
  <si>
    <t>Revenue Schedule</t>
  </si>
  <si>
    <t>Summary</t>
  </si>
  <si>
    <t>Total streaming revenue</t>
  </si>
  <si>
    <t>Domestic DVD revenue</t>
  </si>
  <si>
    <t>Total revenue</t>
  </si>
  <si>
    <t>YoY growth rate</t>
  </si>
  <si>
    <t>Streaming as a % of total revenue</t>
  </si>
  <si>
    <t>Domestic DVD as a % of total revenue</t>
  </si>
  <si>
    <t>Streaming revenue breakdown</t>
  </si>
  <si>
    <t>Europe, Middle East, and Africa (EMEA)</t>
  </si>
  <si>
    <t>Paid net membership additions</t>
  </si>
  <si>
    <t>#'k</t>
  </si>
  <si>
    <t>Paid memberships at end of period</t>
  </si>
  <si>
    <t>Average paying memberships</t>
  </si>
  <si>
    <t>Average monthly revenue per paying membership (ARPU)</t>
  </si>
  <si>
    <t>United States and Canada (UCAN)</t>
  </si>
  <si>
    <t>Latin America (LATAM)</t>
  </si>
  <si>
    <t>Asia Pacific (APAC)</t>
  </si>
  <si>
    <t>DVD revenue breakdown</t>
  </si>
  <si>
    <t>Profitability by business segment</t>
  </si>
  <si>
    <t>Streaming</t>
  </si>
  <si>
    <t>Domestic DVD</t>
  </si>
  <si>
    <t>Cost Schedule</t>
  </si>
  <si>
    <t>COGS margin</t>
  </si>
  <si>
    <t>Gross margin</t>
  </si>
  <si>
    <t>Amortisation of content assets</t>
  </si>
  <si>
    <t>% of COGS</t>
  </si>
  <si>
    <t>% of sales</t>
  </si>
  <si>
    <t>Content assets COGS margin incremental step-up / step-down</t>
  </si>
  <si>
    <t>WWE impact on COGS</t>
  </si>
  <si>
    <t>Gaming impact on COGS</t>
  </si>
  <si>
    <t>Other cost of sales</t>
  </si>
  <si>
    <t>Other COS margin incremental step-up / step-down</t>
  </si>
  <si>
    <t>Operating expenses</t>
  </si>
  <si>
    <t>Revenue for the year</t>
  </si>
  <si>
    <t>Marketing as % of sales</t>
  </si>
  <si>
    <t>Tech &amp; development as % of sales</t>
  </si>
  <si>
    <t>SG&amp;A as % of sales</t>
  </si>
  <si>
    <t>Average marketing % of actual</t>
  </si>
  <si>
    <t>Average tech &amp; development % of actual</t>
  </si>
  <si>
    <t>Average SG&amp;A % of actual</t>
  </si>
  <si>
    <t>Marketing expenses</t>
  </si>
  <si>
    <t>Tech and development expenses</t>
  </si>
  <si>
    <t>SG&amp;A</t>
  </si>
  <si>
    <t>% change in marketing</t>
  </si>
  <si>
    <t>% change in tech &amp; development</t>
  </si>
  <si>
    <t>% change in SG&amp;A</t>
  </si>
  <si>
    <t>Bolt-on % change in marketing</t>
  </si>
  <si>
    <t>Bolt-on % change in tech &amp; development</t>
  </si>
  <si>
    <t>Bolt-on % change in SG&amp;A</t>
  </si>
  <si>
    <t>Derived OPEX</t>
  </si>
  <si>
    <t>OPEX as % of sales</t>
  </si>
  <si>
    <t>Base Schedule</t>
  </si>
  <si>
    <t>COGS</t>
  </si>
  <si>
    <t>Base OPEX</t>
  </si>
  <si>
    <t>OPEX</t>
  </si>
  <si>
    <t>Tech &amp; development</t>
  </si>
  <si>
    <t>Bolt-on Expansions</t>
  </si>
  <si>
    <t>Impact on revenue</t>
  </si>
  <si>
    <t>Impact on COGS</t>
  </si>
  <si>
    <t>Net change in gross profit</t>
  </si>
  <si>
    <t>Impact on marketing</t>
  </si>
  <si>
    <t>Impact on tech &amp; development</t>
  </si>
  <si>
    <t>Impact on SG&amp;A</t>
  </si>
  <si>
    <t>WWE &amp; Gaming</t>
  </si>
  <si>
    <t>EMEA revenue impact</t>
  </si>
  <si>
    <t>UCAN revenue impact</t>
  </si>
  <si>
    <t>LATAM revenue impact</t>
  </si>
  <si>
    <t>APAC revenue impact</t>
  </si>
  <si>
    <t>EMEA memberships impact</t>
  </si>
  <si>
    <t>UCAN memberships impact</t>
  </si>
  <si>
    <t>LATAM memberships impact</t>
  </si>
  <si>
    <t>APAC memberships impact</t>
  </si>
  <si>
    <t>EMEA take rate impact</t>
  </si>
  <si>
    <t>UCAN take rate impact</t>
  </si>
  <si>
    <t>LATAM take rate impact</t>
  </si>
  <si>
    <t>APAC take rate impact</t>
  </si>
  <si>
    <t>Working Capital Schedule</t>
  </si>
  <si>
    <t>Inputs</t>
  </si>
  <si>
    <t>Days in year</t>
  </si>
  <si>
    <t>Days</t>
  </si>
  <si>
    <t>Total COGS</t>
  </si>
  <si>
    <t>Projections</t>
  </si>
  <si>
    <t>Days receivable</t>
  </si>
  <si>
    <t>Days payable</t>
  </si>
  <si>
    <t>% change in days receivable</t>
  </si>
  <si>
    <t>% change in days payable</t>
  </si>
  <si>
    <t>Increase / (decrease) in days receivable</t>
  </si>
  <si>
    <t>Increase / (decrease) in days payable</t>
  </si>
  <si>
    <t>Change in NOWC</t>
  </si>
  <si>
    <t>Depreciation &amp; Amortisation Schedule</t>
  </si>
  <si>
    <t>CAPEX</t>
  </si>
  <si>
    <t>Assumptions:</t>
  </si>
  <si>
    <t>Useful life of all assets</t>
  </si>
  <si>
    <t>% change in terminal year CAPEX</t>
  </si>
  <si>
    <t>% change in CAPEX</t>
  </si>
  <si>
    <t>PPE</t>
  </si>
  <si>
    <t>Beginning PPE</t>
  </si>
  <si>
    <t>Additions: CAPEX</t>
  </si>
  <si>
    <t>Additions / (subtractions) in other CAPEX</t>
  </si>
  <si>
    <t>Depreciation of existing PPE</t>
  </si>
  <si>
    <t>Depreciation of new CAPEX:</t>
  </si>
  <si>
    <t>Total depreciation of new CAPEX</t>
  </si>
  <si>
    <t>Total depreciation</t>
  </si>
  <si>
    <t>Closing PPE</t>
  </si>
  <si>
    <t>Drivers</t>
  </si>
  <si>
    <t>Live Case</t>
  </si>
  <si>
    <t>Scenario</t>
  </si>
  <si>
    <t>Derived paid net membership additions</t>
  </si>
  <si>
    <t>Total Q growth in EMEA memberships</t>
  </si>
  <si>
    <t>Total Q growth in UCAN memberships</t>
  </si>
  <si>
    <t>Total Q growth in LATAM memberships</t>
  </si>
  <si>
    <t>Total Q growth in APAC memberships</t>
  </si>
  <si>
    <t>Base Q growth in EMEA memberships</t>
  </si>
  <si>
    <t>Base Q growth in UCAN memberships</t>
  </si>
  <si>
    <t>Base Q growth in LATAM memberships</t>
  </si>
  <si>
    <t>Base Q growth in APAC memberships</t>
  </si>
  <si>
    <t>Expected % increase in memberships</t>
  </si>
  <si>
    <t>Base growth in EMEA memberships</t>
  </si>
  <si>
    <t>Base growth in UCAN memberships</t>
  </si>
  <si>
    <t>Base growth in LATAM memberships</t>
  </si>
  <si>
    <t>Base growth in APAC memberships</t>
  </si>
  <si>
    <t>YoY growth in EMEA memberships</t>
  </si>
  <si>
    <t>YoY growth in UCAN memberships</t>
  </si>
  <si>
    <t>YoY growth in LATAM memberships</t>
  </si>
  <si>
    <t>YoY growth in APAC memberships</t>
  </si>
  <si>
    <t>EMEA growth from bolt-on expansions</t>
  </si>
  <si>
    <t>UCAN growth from bolt-on expansions</t>
  </si>
  <si>
    <t>LATAM growth from bolt-on expansions</t>
  </si>
  <si>
    <t>APAC growth from bolt-on expansions</t>
  </si>
  <si>
    <t>Derived monthly revenue per paying membership</t>
  </si>
  <si>
    <t>EMEA</t>
  </si>
  <si>
    <t>US$</t>
  </si>
  <si>
    <t>UCAN</t>
  </si>
  <si>
    <t>LATAM</t>
  </si>
  <si>
    <t>APAC</t>
  </si>
  <si>
    <t>EMEA (base)</t>
  </si>
  <si>
    <t>UCAN (base)</t>
  </si>
  <si>
    <t>LATAM (base)</t>
  </si>
  <si>
    <t>APAC (base)</t>
  </si>
  <si>
    <t>Net growth in EMEA take rate</t>
  </si>
  <si>
    <t>Net growth on UCAN take rate</t>
  </si>
  <si>
    <t>Net growth in LATAM take rate</t>
  </si>
  <si>
    <t>Net growth in APAC take rate</t>
  </si>
  <si>
    <t>Growth in take rate per membership</t>
  </si>
  <si>
    <t>Q growth in EMEA take rate</t>
  </si>
  <si>
    <t>Q growth in UCAN take rate</t>
  </si>
  <si>
    <t>Q growth in LATAM take rate</t>
  </si>
  <si>
    <t>Q growth in APAC take rate</t>
  </si>
  <si>
    <t>EMEA paying membership %</t>
  </si>
  <si>
    <t>UCAN paying membership %</t>
  </si>
  <si>
    <t>LATAM paying membership %</t>
  </si>
  <si>
    <t>APAC paying membership %</t>
  </si>
  <si>
    <t>Content Assets</t>
  </si>
  <si>
    <t>Q growth in content assets (net)</t>
  </si>
  <si>
    <t>Cost of Sales</t>
  </si>
  <si>
    <t>Marketing incremental % change</t>
  </si>
  <si>
    <t>Technology and development incremental % change</t>
  </si>
  <si>
    <t>General and administrative incremental % change</t>
  </si>
  <si>
    <t>Marketing implied % of sales</t>
  </si>
  <si>
    <t>Technology and development implied % of sales</t>
  </si>
  <si>
    <t>General and administrative implied % of sales</t>
  </si>
  <si>
    <t>WWE expansion</t>
  </si>
  <si>
    <t>Effect on EMEA take rate</t>
  </si>
  <si>
    <t>Effect on UCAN take rate</t>
  </si>
  <si>
    <t>Effect on LATAM take rate</t>
  </si>
  <si>
    <t>Effect on APAC take rate</t>
  </si>
  <si>
    <t>Effect on EMEA growth in subs</t>
  </si>
  <si>
    <t>Effect on UCAN growth in subs</t>
  </si>
  <si>
    <t>Effect on LATAM growth in subs</t>
  </si>
  <si>
    <t>Effect on APAC growth in subs</t>
  </si>
  <si>
    <t>Effect on COGS incremental step-up / step-down</t>
  </si>
  <si>
    <t>Effect on other COS incremental step-up / step-down</t>
  </si>
  <si>
    <t>Effect on marketing</t>
  </si>
  <si>
    <t>Effect on technology and development</t>
  </si>
  <si>
    <t>Effect on general and administrative</t>
  </si>
  <si>
    <t>Gaming expansion</t>
  </si>
  <si>
    <t>Effect on content assets COS incremental step-up / step-down</t>
  </si>
  <si>
    <t>NWC</t>
  </si>
  <si>
    <t>Days receivable change</t>
  </si>
  <si>
    <t>Days payable change</t>
  </si>
  <si>
    <t>Increase / (decrease) in PPE</t>
  </si>
  <si>
    <t>Increase / (decrease) in terminal year CAPEX</t>
  </si>
  <si>
    <t xml:space="preserve">Bottom-up beta </t>
  </si>
  <si>
    <t>(source: CAPIQ)</t>
  </si>
  <si>
    <t>Company Name (Ticker)</t>
  </si>
  <si>
    <t>5Y Equity beta</t>
  </si>
  <si>
    <t xml:space="preserve">
Market Cap 
(USD'm)</t>
  </si>
  <si>
    <t>Total Debt 
(USD'm)</t>
  </si>
  <si>
    <t>D/E Ratio</t>
  </si>
  <si>
    <t>Marginal Tax Rate</t>
  </si>
  <si>
    <t>Asset Beta</t>
  </si>
  <si>
    <t>Cash 
(USD'm)</t>
  </si>
  <si>
    <t>Cash/Firm value</t>
  </si>
  <si>
    <t>Asset Beta corrected 
for cash</t>
  </si>
  <si>
    <t>used BV of debt as proxy for MV of debt</t>
  </si>
  <si>
    <t>Warner Bros. Discovery, Inc. (WBD)</t>
  </si>
  <si>
    <t>im not sure if market cap needs to be 31/12/2023 value</t>
  </si>
  <si>
    <t>The Walt Disney Company (DIS)</t>
  </si>
  <si>
    <t>also dk if need use marginal tax rate but idk how to find</t>
  </si>
  <si>
    <t>Fox Corporation (FOXA)</t>
  </si>
  <si>
    <t>Paramount Global (PARA)</t>
  </si>
  <si>
    <t>Comcast Corporation (CMCSA)</t>
  </si>
  <si>
    <t>AMC Networks Inc. (AMCX)</t>
  </si>
  <si>
    <t>Average Unlevered Beta</t>
  </si>
  <si>
    <t xml:space="preserve">Cost of debt </t>
  </si>
  <si>
    <t>(source: Netflix Form 10-K)</t>
  </si>
  <si>
    <t xml:space="preserve">As of </t>
  </si>
  <si>
    <t>Senior Notes Rate</t>
  </si>
  <si>
    <t>PV (Level 2 FV)</t>
  </si>
  <si>
    <t>FV</t>
  </si>
  <si>
    <t>Issuance Date</t>
  </si>
  <si>
    <t>Maturity</t>
  </si>
  <si>
    <t>PMT</t>
  </si>
  <si>
    <t>N</t>
  </si>
  <si>
    <t>YTM</t>
  </si>
  <si>
    <t>Based on the latest senior notes issued</t>
  </si>
  <si>
    <t xml:space="preserve">Operating regions ERP </t>
  </si>
  <si>
    <t>Region</t>
  </si>
  <si>
    <t>ERP</t>
  </si>
  <si>
    <t>Weight</t>
  </si>
  <si>
    <t>Weighted ERP</t>
  </si>
  <si>
    <t>From Damodaran estimates, Jan 2024</t>
  </si>
  <si>
    <t>Row Labels</t>
  </si>
  <si>
    <t>Average of Adj. Default Spread</t>
  </si>
  <si>
    <t>Average of Country Risk Premium</t>
  </si>
  <si>
    <t>Average of Equity Risk Premium</t>
  </si>
  <si>
    <t>Average of Corporate Tax Rate</t>
  </si>
  <si>
    <t>Africa</t>
  </si>
  <si>
    <t>Asia</t>
  </si>
  <si>
    <t>Australia &amp; New Zealand</t>
  </si>
  <si>
    <t>Caribbean</t>
  </si>
  <si>
    <t>Total</t>
  </si>
  <si>
    <t>Central and South America</t>
  </si>
  <si>
    <t>Equity Risk Premium</t>
  </si>
  <si>
    <t>Eastern Europe &amp; Russia</t>
  </si>
  <si>
    <t>Middle East</t>
  </si>
  <si>
    <t>North America</t>
  </si>
  <si>
    <t>Western Europe</t>
  </si>
  <si>
    <t>Grand Total</t>
  </si>
  <si>
    <t>WACC &amp; Inputs</t>
  </si>
  <si>
    <t>Source</t>
  </si>
  <si>
    <t>Marginal tax rate</t>
  </si>
  <si>
    <t>Total debt ('000)</t>
  </si>
  <si>
    <t>Netflix Form 10-K</t>
  </si>
  <si>
    <t>Market cap ('000)</t>
  </si>
  <si>
    <t>CAPIQ</t>
  </si>
  <si>
    <t>Market D/E ratio</t>
  </si>
  <si>
    <t>Equity beta</t>
  </si>
  <si>
    <t>Market risk premium</t>
  </si>
  <si>
    <t>Risk free rate</t>
  </si>
  <si>
    <t>10 Year US Treasury Yield, 20/03/2024</t>
  </si>
  <si>
    <t>Cost of equity</t>
  </si>
  <si>
    <t>Cost of debt</t>
  </si>
  <si>
    <t>Cost of debt (after tax)</t>
  </si>
  <si>
    <t>2028f real GDP Growth</t>
  </si>
  <si>
    <t>2028f Inflation rate</t>
  </si>
  <si>
    <t>2028f nominal GDP growth</t>
  </si>
  <si>
    <t>From IMF World Economic Outlook, Jan 2024</t>
  </si>
  <si>
    <t>Free Cash Flow (FCF) (Gordon)</t>
  </si>
  <si>
    <t>Term</t>
  </si>
  <si>
    <t>Assumptions</t>
  </si>
  <si>
    <t>Valuation date</t>
  </si>
  <si>
    <t>Terminal Growth</t>
  </si>
  <si>
    <t>FCFF</t>
  </si>
  <si>
    <t>Tax on EBIT</t>
  </si>
  <si>
    <t>Tax rate</t>
  </si>
  <si>
    <t>NOPAT</t>
  </si>
  <si>
    <t>Depreciation and amortisation</t>
  </si>
  <si>
    <t>Change in net working capital</t>
  </si>
  <si>
    <t>Free Cash Flow to Firm (FCFF)</t>
  </si>
  <si>
    <t>Unadjusted Cash Flow</t>
  </si>
  <si>
    <t>Discrete forecast</t>
  </si>
  <si>
    <t>Terminal value</t>
  </si>
  <si>
    <t>Total Cash Flow</t>
  </si>
  <si>
    <t>Discounted Cash Flow</t>
  </si>
  <si>
    <t>Years for discounting</t>
  </si>
  <si>
    <t>Free Cash Flow (Terminal Multiples)</t>
  </si>
  <si>
    <t>Terminal Multiple (EV/EBITDA)</t>
  </si>
  <si>
    <t>Terminal Multiple (EV/Sales)</t>
  </si>
  <si>
    <t>Terminal Multiple (EV/EBIT)</t>
  </si>
  <si>
    <t>EBITDA (Term)</t>
  </si>
  <si>
    <t>Sales (Term)</t>
  </si>
  <si>
    <t>EBIT (Term)</t>
  </si>
  <si>
    <t>Unadjusted Cash Flow (EV/EBITDA)</t>
  </si>
  <si>
    <t>Unadjusted Cash Flow (EV/Sales)</t>
  </si>
  <si>
    <t>Unadjusted Cash Flow (EV/EBIT)</t>
  </si>
  <si>
    <t>Output</t>
  </si>
  <si>
    <t>GGM Manual Method</t>
  </si>
  <si>
    <t>GGM XNPV Function</t>
  </si>
  <si>
    <t>TM EBITDA Manual Method</t>
  </si>
  <si>
    <t>TM EBITDA XNPV Function</t>
  </si>
  <si>
    <t>TM Sales Manual Method</t>
  </si>
  <si>
    <t>TM Sales XNPV Function</t>
  </si>
  <si>
    <t>TM EBIT Manual</t>
  </si>
  <si>
    <t>TM EBIT XNPV</t>
  </si>
  <si>
    <t>Manual Method</t>
  </si>
  <si>
    <t>Less: Net Debt</t>
  </si>
  <si>
    <t>Equity Value (Per Share)</t>
  </si>
  <si>
    <t>Share Price</t>
  </si>
  <si>
    <t>USD/sh</t>
  </si>
  <si>
    <t>Enterprise Value (Present)</t>
  </si>
  <si>
    <t>LTM EV/EBITDA</t>
  </si>
  <si>
    <t>EV/EBITDA</t>
  </si>
  <si>
    <t>25th</t>
  </si>
  <si>
    <t>EV/EBIT</t>
  </si>
  <si>
    <t>Median</t>
  </si>
  <si>
    <t>EV/Sales</t>
  </si>
  <si>
    <t>75th</t>
  </si>
  <si>
    <t>EV based on 25th (Present)</t>
  </si>
  <si>
    <t>LTM EV/Sales</t>
  </si>
  <si>
    <t>EV based on 75th (Present)</t>
  </si>
  <si>
    <t>LTM EV/EBIT</t>
  </si>
  <si>
    <t>TM (EV/EBITDA)</t>
  </si>
  <si>
    <t>GGM</t>
  </si>
  <si>
    <t>TM (EV/Sales)</t>
  </si>
  <si>
    <t>TM (EV/EBIT)</t>
  </si>
  <si>
    <t>Company Name</t>
  </si>
  <si>
    <t>NTM EV/Sales</t>
  </si>
  <si>
    <t>Expected Growth</t>
  </si>
  <si>
    <t>RIR</t>
  </si>
  <si>
    <t>Predicted</t>
  </si>
  <si>
    <t>(Under)/Over-Valued</t>
  </si>
  <si>
    <t>The Walt Disney Company</t>
  </si>
  <si>
    <t>Fox Corporation</t>
  </si>
  <si>
    <t>Paramount Global</t>
  </si>
  <si>
    <t>Comcast Corporation</t>
  </si>
  <si>
    <t>AMC Networks Inc.</t>
  </si>
  <si>
    <t>Netflix Inc</t>
  </si>
  <si>
    <t>Mean</t>
  </si>
  <si>
    <t>TEV/EBIT LTM - Latest</t>
  </si>
  <si>
    <t>The Walt Disney Company (NYSE:DIS)</t>
  </si>
  <si>
    <t>Gaia, Inc. (NasdaqGM:GAIA)</t>
  </si>
  <si>
    <t>NM</t>
  </si>
  <si>
    <t>Live Nation Entertainment, Inc. (NYSE:LYV)</t>
  </si>
  <si>
    <t>Roku, Inc. (NasdaqGS:ROKU)</t>
  </si>
  <si>
    <t>NTM EV/EBITDA</t>
  </si>
  <si>
    <t>Tax Rate</t>
  </si>
  <si>
    <t>Warner Bros. Discovery, Inc. (NasdaqGS:WBD)</t>
  </si>
  <si>
    <t>Paramount Global (NasdaqGS:PARA)</t>
  </si>
  <si>
    <t>Alphabet Inc. (NasdaqGS:GOOGL)</t>
  </si>
  <si>
    <t>Spotify Technology S.A. (NYSE:SPOT)</t>
  </si>
  <si>
    <t>CuriosityStream Inc. (NasdaqCM:CURI)</t>
  </si>
  <si>
    <t>TV Channels Network Inc.</t>
  </si>
  <si>
    <t>-</t>
  </si>
  <si>
    <t>Fox Corporation (NasdaqGS:FOXA)</t>
  </si>
  <si>
    <t>Tencent Music Entertainment Group (NYSE:TME)</t>
  </si>
  <si>
    <t>Comcast Corporation (NasdaqGS:CMCSA)</t>
  </si>
  <si>
    <t>AMC Entertainment Holdings, Inc. (NYSE:AMC)</t>
  </si>
  <si>
    <t>P/E</t>
  </si>
  <si>
    <t>LTM EPS</t>
  </si>
  <si>
    <t>Stock Price</t>
  </si>
  <si>
    <t>LTM P/E</t>
  </si>
  <si>
    <t>NTM P/E</t>
  </si>
  <si>
    <t>Payout ratio</t>
  </si>
  <si>
    <t>Forward P/E</t>
  </si>
  <si>
    <t>Trailing EPS</t>
  </si>
  <si>
    <t>Trailing P/E</t>
  </si>
  <si>
    <t>Expected Growth Rate</t>
  </si>
  <si>
    <t>Predicted P/E</t>
  </si>
  <si>
    <t>(Under)/Over Valued</t>
  </si>
  <si>
    <t>Netflix Inc (NFLX)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</si>
  <si>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</si>
  <si>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</si>
  <si>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</si>
  <si>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</si>
  <si>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</si>
  <si>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</si>
  <si>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</si>
  <si>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</si>
  <si>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</si>
  <si>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</si>
  <si>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</si>
  <si>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</si>
  <si>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</si>
  <si>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</si>
  <si>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</si>
  <si>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</si>
  <si>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</si>
  <si>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</si>
  <si>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</si>
  <si>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</si>
  <si>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</si>
  <si>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</si>
  <si>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</si>
  <si>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EBIT(1-T) 2023</t>
  </si>
  <si>
    <t>EBIT(1-T) 2024</t>
  </si>
  <si>
    <t xml:space="preserve">Netflix </t>
  </si>
  <si>
    <t>Depreciation</t>
  </si>
  <si>
    <t>CapEx</t>
  </si>
  <si>
    <t>Net CapEx</t>
  </si>
  <si>
    <t>Changes in Working Capital</t>
  </si>
  <si>
    <t>Total re-investments</t>
  </si>
  <si>
    <t>Forward EV/Sales</t>
  </si>
  <si>
    <t>Trailing EV/Sales</t>
  </si>
  <si>
    <t>Predicted EV/Sales</t>
  </si>
  <si>
    <t xml:space="preserve"> TEV/ LTM EBITDA (x) </t>
  </si>
  <si>
    <t>TEV/ NTM EBITDA (x)</t>
  </si>
  <si>
    <t>Reinvestment needs</t>
  </si>
  <si>
    <t>Roku, Inc. (ROKU)</t>
  </si>
  <si>
    <t xml:space="preserve">Expected  TEV/ LTM EBITDA (x)  </t>
  </si>
  <si>
    <t>Financial Year</t>
  </si>
  <si>
    <t xml:space="preserve">Debt to Equity Ratio </t>
  </si>
  <si>
    <t xml:space="preserve">Interest Coverage Ratio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</si>
</sst>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_(#,##0.00%_);\(#,##0.00%\);_(&quot;–&quot;_)_%;_(@_)_%"/>
    <numFmt numFmtId="166" formatCode="_(#,##0_)_%;\(#,##0\)_%;_(&quot;–&quot;_)_%;_(@_)_%"/>
    <numFmt numFmtId="167" formatCode="_(0.00\x_)_)_';_(\(0.00\x\)_'_';_(&quot;–&quot;_)_%;_(@_)_%"/>
    <numFmt numFmtId="168" formatCode="_(#,##0.00_)_%;\(#,##0.00\)_%;_(&quot;–&quot;_)_%;_(@_)_%"/>
    <numFmt numFmtId="169" formatCode="0.00000000000000%"/>
    <numFmt numFmtId="170" formatCode="_(0\x_)_)_';_(\(0\x\)_'_';_(&quot;–&quot;_)_%;_(@_)_%"/>
    <numFmt numFmtId="171" formatCode="_-* #,##0_-;\-* #,##0_-;_-* &quot;-&quot;??_-;_-@_-"/>
    <numFmt numFmtId="172" formatCode="_-* #,##0.000_-;\-* #,##0.000_-;_-* &quot;-&quot;???_-;_-@_-"/>
    <numFmt numFmtId="173" formatCode="_-* #,##0.00000_-;\-* #,##0.00000_-;_-* &quot;-&quot;?????_-;_-@_-"/>
    <numFmt numFmtId="174" formatCode="_(#,##0_);\(#,##0\);_(&quot;–&quot;_);_(@_)"/>
    <numFmt numFmtId="175" formatCode="mmm\ yyyy"/>
    <numFmt numFmtId="176" formatCode="0.000%"/>
    <numFmt numFmtId="177" formatCode="0\ &quot;years&quot;"/>
    <numFmt numFmtId="178" formatCode="0.0"/>
    <numFmt numFmtId="179" formatCode="0.0%"/>
    <numFmt numFmtId="180" formatCode="#,##0_);\(#,##0\);\-"/>
    <numFmt numFmtId="181" formatCode="_(0.0\x_);\(0.0\x\);_(&quot;–&quot;_);_(@_)"/>
    <numFmt numFmtId="182" formatCode="_(#,##0.0%_);\(#,##0.0%\);_(&quot;–&quot;_)_%;_(@_)_%"/>
    <numFmt numFmtId="183" formatCode="0.000000000"/>
    <numFmt numFmtId="184" formatCode="_(0.00\x_);\(0.00\x\);_(&quot;–&quot;_);_(@_)"/>
    <numFmt numFmtId="185" formatCode="_(#,##0.00_);\(#,##0.00\);_(&quot;–&quot;_);_(@_)"/>
    <numFmt numFmtId="186" formatCode="#,##0.00_);\(#,##0.00\);\-"/>
    <numFmt numFmtId="187" formatCode="_(\ #,##0.0_);_(\ \(#,##0.0\)_);_(\ &quot; - &quot;_)"/>
    <numFmt numFmtId="188" formatCode="#,##0.0\x"/>
    <numFmt numFmtId="189" formatCode="#,##0.00\x"/>
    <numFmt numFmtId="190" formatCode="_(#,##0.0000_)_%;\(#,##0.0000\)_%;_(&quot;–&quot;_)_%;_(@_)_%"/>
  </numFmts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i/>
      <sz val="8"/>
      <color rgb="FF008000"/>
      <name val="Arial"/>
      <family val="2"/>
    </font>
    <font>
      <b/>
      <sz val="8"/>
      <color theme="0"/>
      <name val="Arial"/>
      <family val="2"/>
    </font>
    <font>
      <b/>
      <sz val="12"/>
      <color theme="0"/>
      <name val="Arial"/>
      <family val="2"/>
    </font>
    <font>
      <b/>
      <u val="singleAccounting"/>
      <sz val="8"/>
      <color theme="1" tint="0.499984740745262"/>
      <name val="Arial"/>
      <family val="2"/>
    </font>
    <font>
      <b/>
      <u val="singleAccounting"/>
      <sz val="8"/>
      <color rgb="FF000000"/>
      <name val="Arial"/>
      <family val="2"/>
    </font>
    <font>
      <b/>
      <sz val="8"/>
      <color theme="1" tint="0.499984740745262"/>
      <name val="Arial"/>
      <family val="2"/>
    </font>
    <font>
      <i/>
      <sz val="8"/>
      <color theme="1"/>
      <name val="Arial"/>
      <family val="2"/>
    </font>
    <font>
      <b/>
      <sz val="8"/>
      <color rgb="FF1464F4"/>
      <name val="Arial"/>
      <family val="2"/>
    </font>
    <font>
      <sz val="8"/>
      <color theme="1" tint="0.499984740745262"/>
      <name val="Arial"/>
      <family val="2"/>
    </font>
    <font>
      <sz val="8"/>
      <color rgb="FF000000"/>
      <name val="Arial"/>
      <family val="2"/>
    </font>
    <font>
      <sz val="8"/>
      <color rgb="FF0000FF"/>
      <name val="Arial"/>
      <family val="2"/>
    </font>
    <font>
      <i/>
      <sz val="8"/>
      <color rgb="FF000000"/>
      <name val="Arial"/>
      <family val="2"/>
    </font>
    <font>
      <i/>
      <sz val="8"/>
      <color rgb="FF0000FF"/>
      <name val="Arial"/>
      <family val="2"/>
    </font>
    <font>
      <sz val="8"/>
      <color rgb="FF008000"/>
      <name val="Arial"/>
      <family val="2"/>
    </font>
    <font>
      <b/>
      <sz val="8"/>
      <color rgb="FF000000"/>
      <name val="Arial"/>
      <family val="2"/>
    </font>
    <font>
      <i/>
      <sz val="8"/>
      <color theme="1" tint="0.499984740745262"/>
      <name val="Arial"/>
      <family val="2"/>
    </font>
    <font>
      <b/>
      <i/>
      <sz val="8"/>
      <color theme="1"/>
      <name val="Arial"/>
      <family val="2"/>
    </font>
    <font>
      <b/>
      <sz val="8"/>
      <color rgb="FF0000FF"/>
      <name val="Arial"/>
      <family val="2"/>
    </font>
    <font>
      <i/>
      <sz val="8"/>
      <color rgb="FF008000"/>
      <name val="Arial"/>
      <family val="2"/>
    </font>
    <font>
      <b/>
      <u/>
      <sz val="8"/>
      <color theme="1"/>
      <name val="Arial"/>
      <family val="2"/>
    </font>
    <font>
      <b/>
      <i/>
      <sz val="8"/>
      <color rgb="FF00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rgb="FFC00000"/>
      <name val="Arial"/>
      <family val="2"/>
    </font>
    <font>
      <i/>
      <sz val="8"/>
      <name val="Arial"/>
      <family val="2"/>
    </font>
    <font>
      <i/>
      <sz val="10"/>
      <color rgb="FF000000"/>
      <name val="Open Sans"/>
      <family val="2"/>
    </font>
    <font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i/>
      <sz val="8"/>
      <color rgb="FF0000FF"/>
      <name val="Arial"/>
      <family val="2"/>
    </font>
    <font>
      <i/>
      <sz val="8"/>
      <color theme="0"/>
      <name val="Arial"/>
      <family val="2"/>
    </font>
    <font>
      <sz val="11"/>
      <color theme="4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0"/>
      <name val="Calibri (Body)"/>
    </font>
    <font>
      <sz val="11"/>
      <color theme="0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u/>
      <sz val="8"/>
      <color theme="1"/>
      <name val="Arial"/>
      <family val="2"/>
    </font>
    <font>
      <b/>
      <u val="singleAccounting"/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darkUp">
        <bgColor theme="0" tint="-4.9989318521683403E-2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68B3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indexed="60"/>
        <bgColor indexed="64"/>
      </patternFill>
    </fill>
  </fills>
  <borders count="48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C00000"/>
      </top>
      <bottom style="double">
        <color rgb="FFC00000"/>
      </bottom>
      <diagonal/>
    </border>
    <border>
      <left/>
      <right/>
      <top style="dotted">
        <color rgb="FFC00000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3">
    <xf numFmtId="0" fontId="0" fillId="0" borderId="0" xfId="0"/>
    <xf numFmtId="0" fontId="3" fillId="0" borderId="0" xfId="1" applyFont="1" applyAlignment="1">
      <alignment vertical="center"/>
    </xf>
    <xf numFmtId="0" fontId="4" fillId="0" borderId="1" xfId="1" applyFont="1" applyBorder="1" applyAlignment="1">
      <alignment vertical="center"/>
    </xf>
    <xf numFmtId="166" fontId="3" fillId="0" borderId="0" xfId="1" applyNumberFormat="1" applyFont="1" applyAlignment="1">
      <alignment horizontal="right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vertical="center"/>
    </xf>
    <xf numFmtId="0" fontId="6" fillId="2" borderId="0" xfId="1" applyFont="1" applyFill="1" applyAlignment="1">
      <alignment horizontal="centerContinuous" vertical="center"/>
    </xf>
    <xf numFmtId="0" fontId="3" fillId="0" borderId="0" xfId="1" applyFont="1" applyAlignment="1">
      <alignment wrapText="1"/>
    </xf>
    <xf numFmtId="0" fontId="3" fillId="3" borderId="0" xfId="1" applyFont="1" applyFill="1" applyAlignment="1">
      <alignment wrapText="1"/>
    </xf>
    <xf numFmtId="0" fontId="8" fillId="3" borderId="0" xfId="1" applyFont="1" applyFill="1" applyAlignment="1">
      <alignment horizontal="center" wrapText="1"/>
    </xf>
    <xf numFmtId="164" fontId="9" fillId="3" borderId="0" xfId="2" applyFont="1" applyFill="1" applyAlignment="1">
      <alignment horizontal="center" wrapText="1"/>
    </xf>
    <xf numFmtId="164" fontId="8" fillId="3" borderId="0" xfId="2" applyFont="1" applyFill="1" applyAlignment="1">
      <alignment horizontal="center" wrapText="1"/>
    </xf>
    <xf numFmtId="0" fontId="11" fillId="0" borderId="0" xfId="1" applyFont="1" applyAlignment="1">
      <alignment vertical="center"/>
    </xf>
    <xf numFmtId="0" fontId="12" fillId="0" borderId="3" xfId="1" applyFont="1" applyBorder="1" applyAlignment="1">
      <alignment vertical="center"/>
    </xf>
    <xf numFmtId="0" fontId="13" fillId="0" borderId="3" xfId="1" applyFont="1" applyBorder="1" applyAlignment="1">
      <alignment horizontal="center" vertical="center"/>
    </xf>
    <xf numFmtId="0" fontId="3" fillId="0" borderId="3" xfId="1" applyFont="1" applyBorder="1" applyAlignment="1">
      <alignment vertical="center"/>
    </xf>
    <xf numFmtId="168" fontId="3" fillId="0" borderId="3" xfId="1" applyNumberFormat="1" applyFont="1" applyBorder="1" applyAlignment="1">
      <alignment horizontal="right" vertical="center"/>
    </xf>
    <xf numFmtId="0" fontId="14" fillId="0" borderId="3" xfId="1" applyFont="1" applyBorder="1" applyAlignment="1">
      <alignment vertical="center"/>
    </xf>
    <xf numFmtId="0" fontId="13" fillId="0" borderId="0" xfId="1" applyFont="1" applyAlignment="1">
      <alignment horizontal="center" vertical="center"/>
    </xf>
    <xf numFmtId="166" fontId="15" fillId="0" borderId="0" xfId="1" applyNumberFormat="1" applyFont="1" applyAlignment="1">
      <alignment horizontal="right" vertical="center"/>
    </xf>
    <xf numFmtId="166" fontId="15" fillId="3" borderId="0" xfId="1" applyNumberFormat="1" applyFont="1" applyFill="1" applyAlignment="1">
      <alignment horizontal="right" vertical="center"/>
    </xf>
    <xf numFmtId="166" fontId="14" fillId="0" borderId="0" xfId="1" applyNumberFormat="1" applyFont="1" applyAlignment="1">
      <alignment horizontal="right" vertical="center"/>
    </xf>
    <xf numFmtId="165" fontId="16" fillId="0" borderId="0" xfId="1" applyNumberFormat="1" applyFont="1" applyAlignment="1">
      <alignment horizontal="right" vertical="center"/>
    </xf>
    <xf numFmtId="168" fontId="17" fillId="4" borderId="0" xfId="1" applyNumberFormat="1" applyFont="1" applyFill="1" applyAlignment="1">
      <alignment horizontal="right" vertical="center"/>
    </xf>
    <xf numFmtId="0" fontId="11" fillId="4" borderId="0" xfId="1" applyFont="1" applyFill="1" applyAlignment="1">
      <alignment vertical="center"/>
    </xf>
    <xf numFmtId="0" fontId="4" fillId="0" borderId="4" xfId="1" applyFont="1" applyBorder="1" applyAlignment="1">
      <alignment vertical="center"/>
    </xf>
    <xf numFmtId="0" fontId="10" fillId="0" borderId="4" xfId="1" applyFont="1" applyBorder="1" applyAlignment="1">
      <alignment horizontal="center" vertical="center"/>
    </xf>
    <xf numFmtId="166" fontId="19" fillId="0" borderId="4" xfId="1" applyNumberFormat="1" applyFont="1" applyBorder="1" applyAlignment="1">
      <alignment horizontal="right" vertical="center"/>
    </xf>
    <xf numFmtId="166" fontId="19" fillId="3" borderId="4" xfId="1" applyNumberFormat="1" applyFont="1" applyFill="1" applyBorder="1" applyAlignment="1">
      <alignment horizontal="right" vertical="center"/>
    </xf>
    <xf numFmtId="0" fontId="4" fillId="0" borderId="0" xfId="1" applyFont="1" applyAlignment="1">
      <alignment vertical="center"/>
    </xf>
    <xf numFmtId="0" fontId="11" fillId="0" borderId="0" xfId="1" applyFont="1" applyAlignment="1">
      <alignment horizontal="left" vertical="center"/>
    </xf>
    <xf numFmtId="0" fontId="20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165" fontId="16" fillId="3" borderId="0" xfId="1" applyNumberFormat="1" applyFont="1" applyFill="1" applyAlignment="1">
      <alignment horizontal="right" vertical="center"/>
    </xf>
    <xf numFmtId="0" fontId="10" fillId="0" borderId="0" xfId="1" applyFont="1" applyAlignment="1">
      <alignment horizontal="center" vertical="center"/>
    </xf>
    <xf numFmtId="165" fontId="4" fillId="0" borderId="0" xfId="1" applyNumberFormat="1" applyFont="1" applyAlignment="1">
      <alignment horizontal="right" vertical="center"/>
    </xf>
    <xf numFmtId="0" fontId="21" fillId="0" borderId="0" xfId="1" applyFont="1" applyAlignment="1">
      <alignment vertical="center"/>
    </xf>
    <xf numFmtId="0" fontId="16" fillId="0" borderId="0" xfId="1" applyFont="1" applyAlignment="1">
      <alignment horizontal="left" vertical="center"/>
    </xf>
    <xf numFmtId="166" fontId="4" fillId="0" borderId="0" xfId="1" applyNumberFormat="1" applyFont="1" applyAlignment="1">
      <alignment horizontal="right" vertical="center"/>
    </xf>
    <xf numFmtId="166" fontId="22" fillId="0" borderId="0" xfId="1" applyNumberFormat="1" applyFont="1" applyAlignment="1">
      <alignment horizontal="right" vertical="center"/>
    </xf>
    <xf numFmtId="166" fontId="3" fillId="0" borderId="0" xfId="1" applyNumberFormat="1" applyFont="1" applyAlignment="1">
      <alignment horizontal="right" vertical="center"/>
    </xf>
    <xf numFmtId="0" fontId="11" fillId="0" borderId="0" xfId="1" applyFont="1" applyAlignment="1">
      <alignment horizontal="left" vertical="center" indent="1"/>
    </xf>
    <xf numFmtId="168" fontId="17" fillId="0" borderId="0" xfId="1" applyNumberFormat="1" applyFont="1" applyAlignment="1">
      <alignment horizontal="right" vertical="center"/>
    </xf>
    <xf numFmtId="0" fontId="14" fillId="0" borderId="0" xfId="1" applyFont="1" applyAlignment="1">
      <alignment vertical="center"/>
    </xf>
    <xf numFmtId="0" fontId="15" fillId="0" borderId="0" xfId="1" applyFont="1" applyAlignment="1">
      <alignment horizontal="center" vertical="center"/>
    </xf>
    <xf numFmtId="166" fontId="3" fillId="0" borderId="0" xfId="1" applyNumberFormat="1" applyFont="1" applyAlignment="1">
      <alignment vertical="center"/>
    </xf>
    <xf numFmtId="165" fontId="14" fillId="0" borderId="0" xfId="1" applyNumberFormat="1" applyFont="1" applyAlignment="1">
      <alignment horizontal="center" vertical="center"/>
    </xf>
    <xf numFmtId="165" fontId="14" fillId="0" borderId="0" xfId="1" applyNumberFormat="1" applyFont="1" applyAlignment="1">
      <alignment horizontal="right" vertical="center"/>
    </xf>
    <xf numFmtId="165" fontId="11" fillId="0" borderId="0" xfId="1" applyNumberFormat="1" applyFont="1" applyAlignment="1">
      <alignment horizontal="right" vertical="center"/>
    </xf>
    <xf numFmtId="165" fontId="25" fillId="0" borderId="0" xfId="1" applyNumberFormat="1" applyFont="1" applyAlignment="1">
      <alignment horizontal="right" vertical="center"/>
    </xf>
    <xf numFmtId="165" fontId="23" fillId="0" borderId="0" xfId="1" applyNumberFormat="1" applyFont="1" applyAlignment="1">
      <alignment horizontal="right" vertical="center"/>
    </xf>
    <xf numFmtId="168" fontId="14" fillId="0" borderId="0" xfId="1" applyNumberFormat="1" applyFont="1" applyAlignment="1">
      <alignment horizontal="right" vertical="center"/>
    </xf>
    <xf numFmtId="0" fontId="1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2" fillId="0" borderId="0" xfId="1" applyAlignment="1">
      <alignment vertical="center"/>
    </xf>
    <xf numFmtId="166" fontId="27" fillId="0" borderId="0" xfId="1" applyNumberFormat="1" applyFont="1" applyAlignment="1">
      <alignment horizontal="right" vertical="center"/>
    </xf>
    <xf numFmtId="0" fontId="28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165" fontId="5" fillId="0" borderId="0" xfId="1" applyNumberFormat="1" applyFont="1" applyAlignment="1">
      <alignment horizontal="center" vertical="top"/>
    </xf>
    <xf numFmtId="167" fontId="5" fillId="0" borderId="0" xfId="1" applyNumberFormat="1" applyFont="1" applyAlignment="1">
      <alignment horizontal="center" vertical="top"/>
    </xf>
    <xf numFmtId="0" fontId="6" fillId="5" borderId="0" xfId="1" applyFont="1" applyFill="1" applyAlignment="1">
      <alignment vertical="center"/>
    </xf>
    <xf numFmtId="0" fontId="10" fillId="5" borderId="0" xfId="1" applyFont="1" applyFill="1" applyAlignment="1">
      <alignment horizontal="center" vertical="center"/>
    </xf>
    <xf numFmtId="0" fontId="31" fillId="0" borderId="3" xfId="1" applyFont="1" applyBorder="1" applyAlignment="1">
      <alignment vertical="center"/>
    </xf>
    <xf numFmtId="0" fontId="7" fillId="5" borderId="0" xfId="1" applyFont="1" applyFill="1" applyAlignment="1">
      <alignment vertical="center"/>
    </xf>
    <xf numFmtId="170" fontId="3" fillId="0" borderId="0" xfId="1" applyNumberFormat="1" applyFont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43" fontId="15" fillId="3" borderId="0" xfId="4" applyFont="1" applyFill="1" applyAlignment="1">
      <alignment horizontal="right" vertical="center"/>
    </xf>
    <xf numFmtId="171" fontId="15" fillId="3" borderId="0" xfId="4" applyNumberFormat="1" applyFont="1" applyFill="1" applyAlignment="1">
      <alignment horizontal="right" vertical="center"/>
    </xf>
    <xf numFmtId="171" fontId="27" fillId="3" borderId="0" xfId="4" applyNumberFormat="1" applyFont="1" applyFill="1" applyAlignment="1">
      <alignment horizontal="right" vertical="center"/>
    </xf>
    <xf numFmtId="166" fontId="19" fillId="0" borderId="0" xfId="1" applyNumberFormat="1" applyFont="1" applyAlignment="1">
      <alignment horizontal="right" vertical="center"/>
    </xf>
    <xf numFmtId="43" fontId="15" fillId="0" borderId="0" xfId="4" applyFont="1" applyFill="1" applyAlignment="1">
      <alignment horizontal="right" vertical="center"/>
    </xf>
    <xf numFmtId="43" fontId="14" fillId="0" borderId="0" xfId="4" applyFont="1" applyFill="1" applyAlignment="1">
      <alignment horizontal="right" vertical="center"/>
    </xf>
    <xf numFmtId="171" fontId="3" fillId="0" borderId="0" xfId="1" applyNumberFormat="1" applyFont="1" applyAlignment="1">
      <alignment vertical="center"/>
    </xf>
    <xf numFmtId="173" fontId="14" fillId="0" borderId="3" xfId="1" applyNumberFormat="1" applyFont="1" applyBorder="1" applyAlignment="1">
      <alignment vertical="center"/>
    </xf>
    <xf numFmtId="171" fontId="15" fillId="0" borderId="0" xfId="1" applyNumberFormat="1" applyFont="1" applyAlignment="1">
      <alignment vertical="center"/>
    </xf>
    <xf numFmtId="172" fontId="15" fillId="0" borderId="0" xfId="1" applyNumberFormat="1" applyFont="1" applyAlignment="1">
      <alignment vertical="center"/>
    </xf>
    <xf numFmtId="166" fontId="26" fillId="0" borderId="4" xfId="1" applyNumberFormat="1" applyFont="1" applyBorder="1" applyAlignment="1">
      <alignment horizontal="right" vertical="center"/>
    </xf>
    <xf numFmtId="165" fontId="32" fillId="0" borderId="0" xfId="1" applyNumberFormat="1" applyFont="1" applyAlignment="1">
      <alignment horizontal="right" vertical="center"/>
    </xf>
    <xf numFmtId="168" fontId="27" fillId="0" borderId="0" xfId="1" applyNumberFormat="1" applyFont="1" applyAlignment="1">
      <alignment horizontal="right" vertical="center"/>
    </xf>
    <xf numFmtId="166" fontId="26" fillId="0" borderId="0" xfId="1" applyNumberFormat="1" applyFont="1" applyAlignment="1">
      <alignment horizontal="right" vertical="center"/>
    </xf>
    <xf numFmtId="0" fontId="4" fillId="0" borderId="6" xfId="1" applyFont="1" applyBorder="1" applyAlignment="1">
      <alignment vertical="center"/>
    </xf>
    <xf numFmtId="0" fontId="10" fillId="0" borderId="6" xfId="1" applyFont="1" applyBorder="1" applyAlignment="1">
      <alignment horizontal="center" vertical="center"/>
    </xf>
    <xf numFmtId="166" fontId="26" fillId="0" borderId="6" xfId="1" applyNumberFormat="1" applyFont="1" applyBorder="1" applyAlignment="1">
      <alignment horizontal="right" vertical="center"/>
    </xf>
    <xf numFmtId="0" fontId="32" fillId="0" borderId="0" xfId="1" applyFont="1" applyAlignment="1">
      <alignment horizontal="left" vertical="center"/>
    </xf>
    <xf numFmtId="166" fontId="32" fillId="0" borderId="0" xfId="1" applyNumberFormat="1" applyFont="1" applyAlignment="1">
      <alignment horizontal="left" vertical="center"/>
    </xf>
    <xf numFmtId="168" fontId="32" fillId="0" borderId="0" xfId="1" applyNumberFormat="1" applyFont="1" applyAlignment="1">
      <alignment horizontal="right" vertical="center"/>
    </xf>
    <xf numFmtId="0" fontId="32" fillId="0" borderId="0" xfId="1" applyFont="1" applyAlignment="1">
      <alignment vertical="center"/>
    </xf>
    <xf numFmtId="168" fontId="15" fillId="0" borderId="0" xfId="1" applyNumberFormat="1" applyFont="1" applyAlignment="1">
      <alignment horizontal="right" vertical="center"/>
    </xf>
    <xf numFmtId="169" fontId="3" fillId="0" borderId="0" xfId="1" applyNumberFormat="1" applyFont="1" applyAlignment="1">
      <alignment vertical="center"/>
    </xf>
    <xf numFmtId="0" fontId="24" fillId="0" borderId="0" xfId="1" applyFont="1" applyAlignment="1">
      <alignment vertical="center"/>
    </xf>
    <xf numFmtId="166" fontId="18" fillId="0" borderId="0" xfId="1" applyNumberFormat="1" applyFont="1" applyAlignment="1">
      <alignment horizontal="right" vertical="center"/>
    </xf>
    <xf numFmtId="165" fontId="3" fillId="0" borderId="0" xfId="1" applyNumberFormat="1" applyFont="1" applyAlignment="1">
      <alignment horizontal="right" vertical="center"/>
    </xf>
    <xf numFmtId="165" fontId="19" fillId="0" borderId="0" xfId="1" applyNumberFormat="1" applyFont="1" applyAlignment="1">
      <alignment horizontal="right" vertical="center"/>
    </xf>
    <xf numFmtId="168" fontId="3" fillId="0" borderId="0" xfId="1" applyNumberFormat="1" applyFont="1" applyAlignment="1">
      <alignment horizontal="right" vertical="center"/>
    </xf>
    <xf numFmtId="0" fontId="3" fillId="0" borderId="0" xfId="1" applyFont="1" applyAlignment="1">
      <alignment horizontal="left" vertical="center" indent="1"/>
    </xf>
    <xf numFmtId="165" fontId="15" fillId="0" borderId="0" xfId="1" applyNumberFormat="1" applyFont="1" applyAlignment="1">
      <alignment horizontal="right" vertical="center"/>
    </xf>
    <xf numFmtId="165" fontId="18" fillId="0" borderId="0" xfId="1" applyNumberFormat="1" applyFont="1" applyAlignment="1">
      <alignment horizontal="right" vertical="center"/>
    </xf>
    <xf numFmtId="0" fontId="31" fillId="0" borderId="0" xfId="1" applyFont="1" applyAlignment="1">
      <alignment vertical="center"/>
    </xf>
    <xf numFmtId="166" fontId="27" fillId="3" borderId="0" xfId="1" applyNumberFormat="1" applyFont="1" applyFill="1" applyAlignment="1">
      <alignment horizontal="right" vertical="center"/>
    </xf>
    <xf numFmtId="0" fontId="6" fillId="7" borderId="0" xfId="1" applyFont="1" applyFill="1" applyAlignment="1">
      <alignment horizontal="centerContinuous" vertical="center"/>
    </xf>
    <xf numFmtId="0" fontId="6" fillId="6" borderId="0" xfId="1" applyFont="1" applyFill="1" applyAlignment="1">
      <alignment vertical="center"/>
    </xf>
    <xf numFmtId="0" fontId="10" fillId="6" borderId="0" xfId="1" applyFont="1" applyFill="1" applyAlignment="1">
      <alignment horizontal="center" vertical="center"/>
    </xf>
    <xf numFmtId="0" fontId="6" fillId="8" borderId="0" xfId="1" applyFont="1" applyFill="1" applyAlignment="1">
      <alignment horizontal="centerContinuous" vertical="center" wrapText="1"/>
    </xf>
    <xf numFmtId="0" fontId="6" fillId="8" borderId="0" xfId="1" applyFont="1" applyFill="1" applyAlignment="1">
      <alignment horizontal="centerContinuous" vertical="center"/>
    </xf>
    <xf numFmtId="165" fontId="23" fillId="0" borderId="0" xfId="0" applyNumberFormat="1" applyFont="1" applyAlignment="1">
      <alignment horizontal="right" vertical="center"/>
    </xf>
    <xf numFmtId="10" fontId="15" fillId="3" borderId="0" xfId="5" applyNumberFormat="1" applyFont="1" applyFill="1" applyAlignment="1">
      <alignment horizontal="right" vertical="center"/>
    </xf>
    <xf numFmtId="10" fontId="27" fillId="0" borderId="0" xfId="5" applyNumberFormat="1" applyFont="1" applyAlignment="1">
      <alignment horizontal="right" vertical="center"/>
    </xf>
    <xf numFmtId="43" fontId="27" fillId="3" borderId="0" xfId="4" applyFont="1" applyFill="1" applyAlignment="1">
      <alignment horizontal="right" vertical="center"/>
    </xf>
    <xf numFmtId="0" fontId="27" fillId="0" borderId="0" xfId="1" applyFont="1" applyAlignment="1">
      <alignment vertical="center"/>
    </xf>
    <xf numFmtId="10" fontId="15" fillId="0" borderId="0" xfId="5" applyNumberFormat="1" applyFont="1" applyFill="1" applyAlignment="1">
      <alignment horizontal="right" vertical="center"/>
    </xf>
    <xf numFmtId="10" fontId="27" fillId="0" borderId="0" xfId="5" applyNumberFormat="1" applyFont="1" applyFill="1" applyAlignment="1">
      <alignment horizontal="right" vertical="center"/>
    </xf>
    <xf numFmtId="171" fontId="14" fillId="0" borderId="3" xfId="1" applyNumberFormat="1" applyFont="1" applyBorder="1" applyAlignment="1">
      <alignment vertical="center"/>
    </xf>
    <xf numFmtId="10" fontId="18" fillId="0" borderId="0" xfId="5" applyNumberFormat="1" applyFont="1" applyAlignment="1">
      <alignment vertical="center"/>
    </xf>
    <xf numFmtId="0" fontId="3" fillId="0" borderId="7" xfId="1" applyFont="1" applyBorder="1" applyAlignment="1">
      <alignment horizontal="left" vertical="center"/>
    </xf>
    <xf numFmtId="0" fontId="3" fillId="0" borderId="7" xfId="1" applyFont="1" applyBorder="1" applyAlignment="1">
      <alignment vertical="center"/>
    </xf>
    <xf numFmtId="166" fontId="3" fillId="0" borderId="7" xfId="1" applyNumberFormat="1" applyFont="1" applyBorder="1" applyAlignment="1">
      <alignment vertical="center"/>
    </xf>
    <xf numFmtId="0" fontId="4" fillId="0" borderId="0" xfId="1" applyFont="1" applyAlignment="1">
      <alignment horizontal="left" vertical="center" indent="1"/>
    </xf>
    <xf numFmtId="0" fontId="13" fillId="0" borderId="7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166" fontId="4" fillId="0" borderId="0" xfId="1" applyNumberFormat="1" applyFont="1" applyAlignment="1">
      <alignment vertical="center"/>
    </xf>
    <xf numFmtId="174" fontId="33" fillId="0" borderId="0" xfId="4" applyNumberFormat="1" applyFont="1" applyFill="1" applyBorder="1" applyAlignment="1">
      <alignment horizontal="right"/>
    </xf>
    <xf numFmtId="0" fontId="13" fillId="9" borderId="0" xfId="1" applyFont="1" applyFill="1" applyAlignment="1">
      <alignment horizontal="center" vertical="center"/>
    </xf>
    <xf numFmtId="0" fontId="3" fillId="9" borderId="0" xfId="1" applyFont="1" applyFill="1" applyAlignment="1">
      <alignment vertical="center"/>
    </xf>
    <xf numFmtId="0" fontId="13" fillId="9" borderId="0" xfId="1" applyFont="1" applyFill="1" applyAlignment="1">
      <alignment horizontal="left" vertical="center"/>
    </xf>
    <xf numFmtId="0" fontId="4" fillId="0" borderId="7" xfId="1" applyFont="1" applyBorder="1" applyAlignment="1">
      <alignment vertical="center"/>
    </xf>
    <xf numFmtId="166" fontId="4" fillId="0" borderId="7" xfId="1" applyNumberFormat="1" applyFont="1" applyBorder="1" applyAlignment="1">
      <alignment vertical="center"/>
    </xf>
    <xf numFmtId="10" fontId="3" fillId="0" borderId="0" xfId="1" applyNumberFormat="1" applyFont="1" applyAlignment="1">
      <alignment vertical="center"/>
    </xf>
    <xf numFmtId="171" fontId="17" fillId="3" borderId="0" xfId="4" applyNumberFormat="1" applyFont="1" applyFill="1" applyAlignment="1">
      <alignment horizontal="right" vertical="center"/>
    </xf>
    <xf numFmtId="166" fontId="32" fillId="0" borderId="0" xfId="1" applyNumberFormat="1" applyFont="1" applyAlignment="1">
      <alignment horizontal="right" vertical="center"/>
    </xf>
    <xf numFmtId="171" fontId="32" fillId="3" borderId="0" xfId="4" applyNumberFormat="1" applyFont="1" applyFill="1" applyAlignment="1">
      <alignment horizontal="right" vertical="center"/>
    </xf>
    <xf numFmtId="0" fontId="34" fillId="0" borderId="0" xfId="0" applyFont="1"/>
    <xf numFmtId="10" fontId="32" fillId="0" borderId="0" xfId="5" applyNumberFormat="1" applyFont="1" applyFill="1" applyAlignment="1">
      <alignment horizontal="right" vertical="center"/>
    </xf>
    <xf numFmtId="168" fontId="15" fillId="3" borderId="0" xfId="1" applyNumberFormat="1" applyFont="1" applyFill="1" applyAlignment="1">
      <alignment horizontal="right" vertical="center"/>
    </xf>
    <xf numFmtId="0" fontId="3" fillId="10" borderId="0" xfId="1" applyFont="1" applyFill="1" applyAlignment="1">
      <alignment vertical="center"/>
    </xf>
    <xf numFmtId="0" fontId="3" fillId="5" borderId="0" xfId="1" applyFont="1" applyFill="1" applyAlignment="1">
      <alignment vertical="center"/>
    </xf>
    <xf numFmtId="0" fontId="35" fillId="10" borderId="0" xfId="0" applyFont="1" applyFill="1"/>
    <xf numFmtId="0" fontId="35" fillId="5" borderId="0" xfId="0" applyFont="1" applyFill="1"/>
    <xf numFmtId="0" fontId="35" fillId="10" borderId="0" xfId="0" applyFont="1" applyFill="1" applyAlignment="1">
      <alignment horizontal="right"/>
    </xf>
    <xf numFmtId="0" fontId="37" fillId="10" borderId="0" xfId="0" applyFont="1" applyFill="1"/>
    <xf numFmtId="0" fontId="35" fillId="0" borderId="0" xfId="0" applyFont="1"/>
    <xf numFmtId="0" fontId="36" fillId="10" borderId="0" xfId="0" applyFont="1" applyFill="1"/>
    <xf numFmtId="0" fontId="36" fillId="10" borderId="8" xfId="0" applyFont="1" applyFill="1" applyBorder="1" applyAlignment="1">
      <alignment wrapText="1"/>
    </xf>
    <xf numFmtId="0" fontId="7" fillId="5" borderId="0" xfId="0" applyFont="1" applyFill="1" applyAlignment="1">
      <alignment horizontal="right"/>
    </xf>
    <xf numFmtId="0" fontId="35" fillId="11" borderId="0" xfId="0" applyFont="1" applyFill="1"/>
    <xf numFmtId="0" fontId="38" fillId="0" borderId="0" xfId="0" applyFont="1"/>
    <xf numFmtId="10" fontId="0" fillId="0" borderId="0" xfId="0" applyNumberFormat="1"/>
    <xf numFmtId="0" fontId="39" fillId="0" borderId="0" xfId="1" applyFont="1" applyAlignment="1">
      <alignment horizontal="left" vertical="center"/>
    </xf>
    <xf numFmtId="166" fontId="18" fillId="3" borderId="0" xfId="1" applyNumberFormat="1" applyFont="1" applyFill="1" applyAlignment="1">
      <alignment horizontal="right" vertical="center"/>
    </xf>
    <xf numFmtId="10" fontId="18" fillId="3" borderId="0" xfId="5" applyNumberFormat="1" applyFont="1" applyFill="1" applyAlignment="1">
      <alignment horizontal="right" vertical="center"/>
    </xf>
    <xf numFmtId="166" fontId="3" fillId="3" borderId="0" xfId="1" applyNumberFormat="1" applyFont="1" applyFill="1" applyAlignment="1">
      <alignment horizontal="right" vertical="center"/>
    </xf>
    <xf numFmtId="0" fontId="39" fillId="0" borderId="0" xfId="1" applyFont="1" applyAlignment="1">
      <alignment vertical="center"/>
    </xf>
    <xf numFmtId="171" fontId="35" fillId="10" borderId="0" xfId="4" applyNumberFormat="1" applyFont="1" applyFill="1"/>
    <xf numFmtId="0" fontId="41" fillId="10" borderId="0" xfId="0" applyFont="1" applyFill="1"/>
    <xf numFmtId="10" fontId="40" fillId="10" borderId="0" xfId="0" applyNumberFormat="1" applyFont="1" applyFill="1"/>
    <xf numFmtId="0" fontId="0" fillId="10" borderId="0" xfId="0" applyFill="1"/>
    <xf numFmtId="0" fontId="38" fillId="10" borderId="0" xfId="0" applyFont="1" applyFill="1"/>
    <xf numFmtId="0" fontId="38" fillId="10" borderId="0" xfId="0" applyFont="1" applyFill="1" applyAlignment="1">
      <alignment wrapText="1"/>
    </xf>
    <xf numFmtId="10" fontId="0" fillId="10" borderId="0" xfId="5" applyNumberFormat="1" applyFont="1" applyFill="1"/>
    <xf numFmtId="10" fontId="3" fillId="3" borderId="0" xfId="5" applyNumberFormat="1" applyFont="1" applyFill="1" applyAlignment="1">
      <alignment horizontal="right" vertical="center"/>
    </xf>
    <xf numFmtId="10" fontId="3" fillId="0" borderId="0" xfId="5" applyNumberFormat="1" applyFont="1" applyAlignment="1">
      <alignment vertical="center"/>
    </xf>
    <xf numFmtId="43" fontId="18" fillId="0" borderId="0" xfId="4" applyFont="1" applyFill="1" applyAlignment="1">
      <alignment horizontal="right" vertical="center"/>
    </xf>
    <xf numFmtId="43" fontId="3" fillId="3" borderId="0" xfId="4" applyFont="1" applyFill="1" applyAlignment="1">
      <alignment horizontal="right" vertical="center"/>
    </xf>
    <xf numFmtId="166" fontId="11" fillId="0" borderId="0" xfId="1" applyNumberFormat="1" applyFont="1" applyAlignment="1">
      <alignment vertical="center"/>
    </xf>
    <xf numFmtId="168" fontId="11" fillId="0" borderId="0" xfId="1" applyNumberFormat="1" applyFont="1" applyAlignment="1">
      <alignment vertical="center"/>
    </xf>
    <xf numFmtId="43" fontId="3" fillId="0" borderId="0" xfId="4" applyFont="1" applyFill="1" applyAlignment="1">
      <alignment horizontal="right" vertical="center"/>
    </xf>
    <xf numFmtId="171" fontId="3" fillId="3" borderId="0" xfId="4" applyNumberFormat="1" applyFont="1" applyFill="1" applyAlignment="1">
      <alignment horizontal="right" vertical="center"/>
    </xf>
    <xf numFmtId="171" fontId="3" fillId="0" borderId="0" xfId="4" applyNumberFormat="1" applyFont="1" applyFill="1" applyAlignment="1">
      <alignment horizontal="right" vertical="center"/>
    </xf>
    <xf numFmtId="43" fontId="3" fillId="0" borderId="0" xfId="4" applyFont="1" applyAlignment="1">
      <alignment vertical="center"/>
    </xf>
    <xf numFmtId="10" fontId="32" fillId="0" borderId="0" xfId="5" applyNumberFormat="1" applyFont="1" applyFill="1" applyBorder="1" applyAlignment="1">
      <alignment horizontal="right" vertical="center"/>
    </xf>
    <xf numFmtId="165" fontId="3" fillId="0" borderId="0" xfId="1" applyNumberFormat="1" applyFont="1" applyAlignment="1">
      <alignment vertical="center"/>
    </xf>
    <xf numFmtId="43" fontId="27" fillId="0" borderId="0" xfId="4" applyFont="1" applyFill="1" applyAlignment="1">
      <alignment horizontal="right" vertical="center"/>
    </xf>
    <xf numFmtId="10" fontId="18" fillId="0" borderId="0" xfId="5" applyNumberFormat="1" applyFont="1" applyFill="1" applyAlignment="1">
      <alignment horizontal="right" vertical="center"/>
    </xf>
    <xf numFmtId="166" fontId="15" fillId="0" borderId="0" xfId="1" applyNumberFormat="1" applyFont="1" applyAlignment="1">
      <alignment vertical="center"/>
    </xf>
    <xf numFmtId="168" fontId="11" fillId="4" borderId="0" xfId="1" applyNumberFormat="1" applyFont="1" applyFill="1" applyAlignment="1">
      <alignment horizontal="right" vertical="center"/>
    </xf>
    <xf numFmtId="166" fontId="15" fillId="12" borderId="0" xfId="1" applyNumberFormat="1" applyFont="1" applyFill="1" applyAlignment="1">
      <alignment horizontal="right" vertical="center"/>
    </xf>
    <xf numFmtId="10" fontId="18" fillId="3" borderId="0" xfId="1" applyNumberFormat="1" applyFont="1" applyFill="1" applyAlignment="1">
      <alignment vertical="center"/>
    </xf>
    <xf numFmtId="43" fontId="27" fillId="3" borderId="0" xfId="4" applyFont="1" applyFill="1" applyAlignment="1">
      <alignment vertical="center"/>
    </xf>
    <xf numFmtId="171" fontId="3" fillId="3" borderId="0" xfId="4" applyNumberFormat="1" applyFont="1" applyFill="1" applyAlignment="1">
      <alignment vertical="center"/>
    </xf>
    <xf numFmtId="43" fontId="27" fillId="0" borderId="0" xfId="4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177" fontId="14" fillId="0" borderId="0" xfId="0" applyNumberFormat="1" applyFont="1" applyAlignment="1">
      <alignment vertical="center"/>
    </xf>
    <xf numFmtId="171" fontId="18" fillId="0" borderId="16" xfId="4" applyNumberFormat="1" applyFont="1" applyBorder="1" applyAlignment="1">
      <alignment horizontal="center" vertical="center"/>
    </xf>
    <xf numFmtId="177" fontId="18" fillId="0" borderId="14" xfId="0" applyNumberFormat="1" applyFont="1" applyBorder="1" applyAlignment="1">
      <alignment vertical="center"/>
    </xf>
    <xf numFmtId="10" fontId="27" fillId="0" borderId="0" xfId="1" applyNumberFormat="1" applyFont="1" applyAlignment="1">
      <alignment vertical="center"/>
    </xf>
    <xf numFmtId="171" fontId="18" fillId="0" borderId="0" xfId="4" applyNumberFormat="1" applyFont="1" applyBorder="1" applyAlignment="1">
      <alignment horizontal="center" vertical="center"/>
    </xf>
    <xf numFmtId="164" fontId="3" fillId="0" borderId="0" xfId="1" applyNumberFormat="1" applyFont="1" applyAlignment="1">
      <alignment vertical="center"/>
    </xf>
    <xf numFmtId="168" fontId="3" fillId="0" borderId="0" xfId="1" applyNumberFormat="1" applyFont="1" applyAlignment="1">
      <alignment vertical="center"/>
    </xf>
    <xf numFmtId="168" fontId="42" fillId="4" borderId="0" xfId="1" applyNumberFormat="1" applyFont="1" applyFill="1" applyAlignment="1">
      <alignment horizontal="right" vertical="center"/>
    </xf>
    <xf numFmtId="0" fontId="21" fillId="4" borderId="0" xfId="1" applyFont="1" applyFill="1" applyAlignment="1">
      <alignment vertical="center"/>
    </xf>
    <xf numFmtId="0" fontId="3" fillId="0" borderId="4" xfId="1" applyFont="1" applyBorder="1" applyAlignment="1">
      <alignment vertical="center"/>
    </xf>
    <xf numFmtId="0" fontId="13" fillId="0" borderId="4" xfId="1" applyFont="1" applyBorder="1" applyAlignment="1">
      <alignment horizontal="center" vertical="center"/>
    </xf>
    <xf numFmtId="166" fontId="27" fillId="0" borderId="4" xfId="1" applyNumberFormat="1" applyFont="1" applyBorder="1" applyAlignment="1">
      <alignment horizontal="right" vertical="center"/>
    </xf>
    <xf numFmtId="166" fontId="26" fillId="0" borderId="0" xfId="1" applyNumberFormat="1" applyFont="1" applyAlignment="1">
      <alignment vertical="center"/>
    </xf>
    <xf numFmtId="166" fontId="27" fillId="0" borderId="0" xfId="1" applyNumberFormat="1" applyFont="1" applyAlignment="1">
      <alignment vertical="center"/>
    </xf>
    <xf numFmtId="168" fontId="32" fillId="4" borderId="0" xfId="1" applyNumberFormat="1" applyFont="1" applyFill="1" applyAlignment="1">
      <alignment horizontal="right" vertical="center"/>
    </xf>
    <xf numFmtId="171" fontId="4" fillId="0" borderId="0" xfId="4" applyNumberFormat="1" applyFont="1" applyAlignment="1">
      <alignment vertical="center"/>
    </xf>
    <xf numFmtId="0" fontId="3" fillId="10" borderId="0" xfId="0" applyFont="1" applyFill="1"/>
    <xf numFmtId="0" fontId="3" fillId="10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 applyAlignment="1">
      <alignment horizontal="left" vertical="center" indent="1"/>
    </xf>
    <xf numFmtId="10" fontId="3" fillId="10" borderId="0" xfId="0" applyNumberFormat="1" applyFont="1" applyFill="1" applyAlignment="1">
      <alignment horizontal="right" vertical="center"/>
    </xf>
    <xf numFmtId="0" fontId="3" fillId="10" borderId="7" xfId="0" applyFont="1" applyFill="1" applyBorder="1" applyAlignment="1">
      <alignment vertical="center"/>
    </xf>
    <xf numFmtId="166" fontId="4" fillId="10" borderId="7" xfId="0" applyNumberFormat="1" applyFont="1" applyFill="1" applyBorder="1" applyAlignment="1">
      <alignment vertical="center"/>
    </xf>
    <xf numFmtId="166" fontId="18" fillId="0" borderId="0" xfId="1" applyNumberFormat="1" applyFont="1" applyAlignment="1">
      <alignment horizontal="center" vertical="center"/>
    </xf>
    <xf numFmtId="10" fontId="27" fillId="0" borderId="0" xfId="1" applyNumberFormat="1" applyFont="1" applyAlignment="1">
      <alignment horizontal="right" vertical="center"/>
    </xf>
    <xf numFmtId="168" fontId="26" fillId="0" borderId="0" xfId="1" applyNumberFormat="1" applyFont="1" applyAlignment="1">
      <alignment horizontal="right" vertical="center"/>
    </xf>
    <xf numFmtId="43" fontId="22" fillId="3" borderId="0" xfId="4" applyFont="1" applyFill="1" applyAlignment="1">
      <alignment horizontal="right" vertical="center"/>
    </xf>
    <xf numFmtId="171" fontId="27" fillId="0" borderId="0" xfId="4" applyNumberFormat="1" applyFont="1" applyFill="1" applyAlignment="1">
      <alignment horizontal="right" vertical="center"/>
    </xf>
    <xf numFmtId="171" fontId="32" fillId="0" borderId="0" xfId="4" applyNumberFormat="1" applyFont="1" applyFill="1" applyAlignment="1">
      <alignment horizontal="right" vertical="center"/>
    </xf>
    <xf numFmtId="171" fontId="22" fillId="3" borderId="0" xfId="4" applyNumberFormat="1" applyFont="1" applyFill="1" applyAlignment="1">
      <alignment horizontal="right" vertical="center"/>
    </xf>
    <xf numFmtId="10" fontId="14" fillId="0" borderId="0" xfId="1" applyNumberFormat="1" applyFont="1" applyAlignment="1">
      <alignment horizontal="right" vertical="center"/>
    </xf>
    <xf numFmtId="10" fontId="3" fillId="0" borderId="0" xfId="1" applyNumberFormat="1" applyFont="1" applyAlignment="1">
      <alignment horizontal="right" vertical="center"/>
    </xf>
    <xf numFmtId="0" fontId="43" fillId="0" borderId="0" xfId="1" applyFont="1" applyAlignment="1">
      <alignment vertical="center"/>
    </xf>
    <xf numFmtId="43" fontId="39" fillId="0" borderId="0" xfId="4" applyFont="1" applyFill="1" applyAlignment="1">
      <alignment horizontal="right" vertical="center"/>
    </xf>
    <xf numFmtId="0" fontId="3" fillId="0" borderId="17" xfId="0" applyFont="1" applyBorder="1" applyAlignment="1">
      <alignment vertical="center"/>
    </xf>
    <xf numFmtId="9" fontId="18" fillId="0" borderId="18" xfId="5" applyFont="1" applyBorder="1" applyAlignment="1">
      <alignment vertical="center"/>
    </xf>
    <xf numFmtId="10" fontId="18" fillId="0" borderId="0" xfId="1" applyNumberFormat="1" applyFont="1" applyAlignment="1">
      <alignment vertical="center"/>
    </xf>
    <xf numFmtId="0" fontId="3" fillId="10" borderId="12" xfId="0" applyFont="1" applyFill="1" applyBorder="1"/>
    <xf numFmtId="0" fontId="3" fillId="10" borderId="15" xfId="0" applyFont="1" applyFill="1" applyBorder="1"/>
    <xf numFmtId="10" fontId="18" fillId="10" borderId="16" xfId="0" applyNumberFormat="1" applyFont="1" applyFill="1" applyBorder="1"/>
    <xf numFmtId="166" fontId="4" fillId="10" borderId="0" xfId="0" applyNumberFormat="1" applyFont="1" applyFill="1" applyAlignment="1">
      <alignment vertical="center"/>
    </xf>
    <xf numFmtId="0" fontId="3" fillId="10" borderId="17" xfId="0" applyFont="1" applyFill="1" applyBorder="1"/>
    <xf numFmtId="14" fontId="3" fillId="10" borderId="14" xfId="0" applyNumberFormat="1" applyFont="1" applyFill="1" applyBorder="1" applyAlignment="1">
      <alignment horizontal="right"/>
    </xf>
    <xf numFmtId="14" fontId="6" fillId="10" borderId="0" xfId="0" applyNumberFormat="1" applyFont="1" applyFill="1" applyAlignment="1">
      <alignment vertical="center"/>
    </xf>
    <xf numFmtId="14" fontId="11" fillId="10" borderId="0" xfId="0" applyNumberFormat="1" applyFont="1" applyFill="1"/>
    <xf numFmtId="1" fontId="28" fillId="10" borderId="0" xfId="0" applyNumberFormat="1" applyFont="1" applyFill="1"/>
    <xf numFmtId="0" fontId="4" fillId="10" borderId="7" xfId="0" applyFont="1" applyFill="1" applyBorder="1" applyAlignment="1">
      <alignment vertical="center"/>
    </xf>
    <xf numFmtId="171" fontId="18" fillId="0" borderId="18" xfId="4" applyNumberFormat="1" applyFont="1" applyFill="1" applyBorder="1"/>
    <xf numFmtId="0" fontId="39" fillId="10" borderId="7" xfId="0" applyFont="1" applyFill="1" applyBorder="1" applyAlignment="1">
      <alignment vertical="center"/>
    </xf>
    <xf numFmtId="171" fontId="4" fillId="10" borderId="7" xfId="4" applyNumberFormat="1" applyFont="1" applyFill="1" applyBorder="1" applyAlignment="1">
      <alignment vertical="center"/>
    </xf>
    <xf numFmtId="2" fontId="39" fillId="10" borderId="7" xfId="0" applyNumberFormat="1" applyFont="1" applyFill="1" applyBorder="1" applyAlignment="1">
      <alignment vertical="center"/>
    </xf>
    <xf numFmtId="10" fontId="11" fillId="0" borderId="0" xfId="1" applyNumberFormat="1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/>
    <xf numFmtId="0" fontId="3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180" fontId="39" fillId="0" borderId="0" xfId="0" applyNumberFormat="1" applyFont="1" applyAlignment="1">
      <alignment horizontal="right"/>
    </xf>
    <xf numFmtId="181" fontId="16" fillId="0" borderId="0" xfId="5" applyNumberFormat="1" applyFont="1" applyFill="1" applyBorder="1" applyAlignment="1">
      <alignment horizontal="right" vertical="center"/>
    </xf>
    <xf numFmtId="182" fontId="16" fillId="0" borderId="0" xfId="5" applyNumberFormat="1" applyFont="1" applyFill="1" applyBorder="1" applyAlignment="1">
      <alignment horizontal="right" vertical="center"/>
    </xf>
    <xf numFmtId="174" fontId="14" fillId="0" borderId="19" xfId="4" applyNumberFormat="1" applyFont="1" applyFill="1" applyBorder="1" applyAlignment="1">
      <alignment vertical="center"/>
    </xf>
    <xf numFmtId="174" fontId="14" fillId="0" borderId="20" xfId="4" applyNumberFormat="1" applyFont="1" applyFill="1" applyBorder="1" applyAlignment="1">
      <alignment vertical="center"/>
    </xf>
    <xf numFmtId="174" fontId="14" fillId="0" borderId="21" xfId="4" applyNumberFormat="1" applyFont="1" applyFill="1" applyBorder="1" applyAlignment="1">
      <alignment vertical="center"/>
    </xf>
    <xf numFmtId="174" fontId="14" fillId="0" borderId="22" xfId="4" applyNumberFormat="1" applyFont="1" applyFill="1" applyBorder="1" applyAlignment="1">
      <alignment vertical="center"/>
    </xf>
    <xf numFmtId="174" fontId="14" fillId="0" borderId="0" xfId="4" applyNumberFormat="1" applyFont="1" applyFill="1" applyAlignment="1">
      <alignment vertical="center"/>
    </xf>
    <xf numFmtId="174" fontId="14" fillId="0" borderId="23" xfId="4" applyNumberFormat="1" applyFont="1" applyFill="1" applyBorder="1" applyAlignment="1">
      <alignment vertical="center"/>
    </xf>
    <xf numFmtId="174" fontId="19" fillId="0" borderId="24" xfId="4" applyNumberFormat="1" applyFont="1" applyFill="1" applyBorder="1" applyAlignment="1">
      <alignment vertical="center"/>
    </xf>
    <xf numFmtId="174" fontId="14" fillId="0" borderId="25" xfId="4" applyNumberFormat="1" applyFont="1" applyFill="1" applyBorder="1" applyAlignment="1">
      <alignment vertical="center"/>
    </xf>
    <xf numFmtId="174" fontId="14" fillId="0" borderId="3" xfId="4" applyNumberFormat="1" applyFont="1" applyFill="1" applyBorder="1" applyAlignment="1">
      <alignment vertical="center"/>
    </xf>
    <xf numFmtId="174" fontId="14" fillId="0" borderId="26" xfId="4" applyNumberFormat="1" applyFont="1" applyFill="1" applyBorder="1" applyAlignment="1">
      <alignment vertical="center"/>
    </xf>
    <xf numFmtId="167" fontId="27" fillId="0" borderId="0" xfId="1" applyNumberFormat="1" applyFont="1" applyAlignment="1">
      <alignment horizontal="right" vertical="center"/>
    </xf>
    <xf numFmtId="0" fontId="31" fillId="0" borderId="27" xfId="1" applyFont="1" applyBorder="1" applyAlignment="1">
      <alignment vertical="center"/>
    </xf>
    <xf numFmtId="0" fontId="3" fillId="10" borderId="27" xfId="0" applyFont="1" applyFill="1" applyBorder="1"/>
    <xf numFmtId="0" fontId="3" fillId="0" borderId="27" xfId="0" applyFont="1" applyBorder="1"/>
    <xf numFmtId="0" fontId="3" fillId="10" borderId="28" xfId="0" applyFont="1" applyFill="1" applyBorder="1" applyAlignment="1">
      <alignment horizontal="left" vertical="center" indent="1"/>
    </xf>
    <xf numFmtId="0" fontId="13" fillId="0" borderId="29" xfId="1" applyFont="1" applyBorder="1" applyAlignment="1">
      <alignment horizontal="center" vertical="center"/>
    </xf>
    <xf numFmtId="166" fontId="27" fillId="0" borderId="30" xfId="1" applyNumberFormat="1" applyFont="1" applyBorder="1" applyAlignment="1">
      <alignment horizontal="right" vertical="center"/>
    </xf>
    <xf numFmtId="0" fontId="3" fillId="10" borderId="31" xfId="0" applyFont="1" applyFill="1" applyBorder="1" applyAlignment="1">
      <alignment horizontal="left" vertical="center" indent="1"/>
    </xf>
    <xf numFmtId="166" fontId="27" fillId="0" borderId="32" xfId="1" applyNumberFormat="1" applyFont="1" applyBorder="1" applyAlignment="1">
      <alignment horizontal="right" vertical="center"/>
    </xf>
    <xf numFmtId="0" fontId="3" fillId="0" borderId="31" xfId="0" applyFont="1" applyBorder="1" applyAlignment="1">
      <alignment horizontal="left" vertical="center" indent="1"/>
    </xf>
    <xf numFmtId="0" fontId="13" fillId="0" borderId="27" xfId="1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 indent="1"/>
    </xf>
    <xf numFmtId="0" fontId="11" fillId="0" borderId="31" xfId="0" applyFont="1" applyBorder="1" applyAlignment="1">
      <alignment horizontal="left" vertical="center" indent="2"/>
    </xf>
    <xf numFmtId="166" fontId="26" fillId="0" borderId="34" xfId="1" applyNumberFormat="1" applyFont="1" applyBorder="1" applyAlignment="1">
      <alignment horizontal="right" vertical="center"/>
    </xf>
    <xf numFmtId="166" fontId="26" fillId="0" borderId="30" xfId="1" applyNumberFormat="1" applyFont="1" applyBorder="1" applyAlignment="1">
      <alignment horizontal="right" vertical="center"/>
    </xf>
    <xf numFmtId="168" fontId="26" fillId="0" borderId="34" xfId="1" applyNumberFormat="1" applyFont="1" applyBorder="1" applyAlignment="1">
      <alignment horizontal="right" vertical="center"/>
    </xf>
    <xf numFmtId="0" fontId="4" fillId="0" borderId="33" xfId="0" applyFont="1" applyBorder="1" applyAlignment="1">
      <alignment horizontal="left" vertical="center" indent="1"/>
    </xf>
    <xf numFmtId="3" fontId="0" fillId="0" borderId="0" xfId="0" applyNumberFormat="1"/>
    <xf numFmtId="0" fontId="4" fillId="10" borderId="0" xfId="0" applyFont="1" applyFill="1"/>
    <xf numFmtId="0" fontId="6" fillId="13" borderId="0" xfId="1" applyFont="1" applyFill="1" applyAlignment="1">
      <alignment vertical="center"/>
    </xf>
    <xf numFmtId="0" fontId="10" fillId="13" borderId="0" xfId="1" applyFont="1" applyFill="1" applyAlignment="1">
      <alignment horizontal="center" vertical="center"/>
    </xf>
    <xf numFmtId="3" fontId="44" fillId="0" borderId="0" xfId="0" applyNumberFormat="1" applyFont="1"/>
    <xf numFmtId="0" fontId="44" fillId="0" borderId="0" xfId="0" applyFont="1"/>
    <xf numFmtId="0" fontId="45" fillId="0" borderId="0" xfId="0" applyFont="1"/>
    <xf numFmtId="10" fontId="45" fillId="0" borderId="0" xfId="5" applyNumberFormat="1" applyFont="1"/>
    <xf numFmtId="43" fontId="0" fillId="0" borderId="0" xfId="4" applyFont="1"/>
    <xf numFmtId="0" fontId="36" fillId="10" borderId="36" xfId="0" applyFont="1" applyFill="1" applyBorder="1" applyAlignment="1">
      <alignment wrapText="1"/>
    </xf>
    <xf numFmtId="0" fontId="0" fillId="0" borderId="36" xfId="0" applyBorder="1"/>
    <xf numFmtId="0" fontId="46" fillId="0" borderId="36" xfId="0" applyFont="1" applyBorder="1"/>
    <xf numFmtId="0" fontId="45" fillId="0" borderId="36" xfId="0" applyFont="1" applyBorder="1"/>
    <xf numFmtId="10" fontId="45" fillId="0" borderId="36" xfId="5" applyNumberFormat="1" applyFont="1" applyBorder="1"/>
    <xf numFmtId="0" fontId="36" fillId="10" borderId="36" xfId="0" applyFont="1" applyFill="1" applyBorder="1"/>
    <xf numFmtId="0" fontId="38" fillId="0" borderId="36" xfId="0" applyFont="1" applyBorder="1"/>
    <xf numFmtId="0" fontId="47" fillId="0" borderId="36" xfId="0" applyFont="1" applyBorder="1"/>
    <xf numFmtId="0" fontId="48" fillId="0" borderId="36" xfId="0" applyFont="1" applyBorder="1"/>
    <xf numFmtId="0" fontId="49" fillId="0" borderId="36" xfId="0" applyFont="1" applyBorder="1"/>
    <xf numFmtId="0" fontId="50" fillId="0" borderId="0" xfId="0" applyFont="1"/>
    <xf numFmtId="0" fontId="48" fillId="0" borderId="0" xfId="0" applyFont="1"/>
    <xf numFmtId="0" fontId="36" fillId="0" borderId="0" xfId="0" applyFont="1"/>
    <xf numFmtId="0" fontId="44" fillId="0" borderId="36" xfId="0" applyFont="1" applyBorder="1"/>
    <xf numFmtId="0" fontId="50" fillId="0" borderId="36" xfId="0" applyFont="1" applyBorder="1"/>
    <xf numFmtId="178" fontId="46" fillId="0" borderId="36" xfId="0" applyNumberFormat="1" applyFont="1" applyBorder="1"/>
    <xf numFmtId="0" fontId="51" fillId="0" borderId="36" xfId="0" applyFont="1" applyBorder="1"/>
    <xf numFmtId="0" fontId="52" fillId="0" borderId="36" xfId="0" applyFont="1" applyBorder="1"/>
    <xf numFmtId="179" fontId="52" fillId="0" borderId="36" xfId="5" applyNumberFormat="1" applyFont="1" applyBorder="1"/>
    <xf numFmtId="0" fontId="53" fillId="14" borderId="0" xfId="0" applyFont="1" applyFill="1"/>
    <xf numFmtId="10" fontId="45" fillId="0" borderId="0" xfId="5" applyNumberFormat="1" applyFont="1" applyBorder="1"/>
    <xf numFmtId="0" fontId="52" fillId="0" borderId="0" xfId="0" applyFont="1"/>
    <xf numFmtId="0" fontId="38" fillId="0" borderId="37" xfId="0" applyFont="1" applyBorder="1"/>
    <xf numFmtId="0" fontId="0" fillId="0" borderId="37" xfId="0" applyBorder="1"/>
    <xf numFmtId="10" fontId="0" fillId="0" borderId="36" xfId="0" applyNumberFormat="1" applyBorder="1"/>
    <xf numFmtId="0" fontId="55" fillId="15" borderId="0" xfId="0" applyFont="1" applyFill="1" applyAlignment="1">
      <alignment horizontal="center"/>
    </xf>
    <xf numFmtId="0" fontId="0" fillId="16" borderId="39" xfId="0" applyFill="1" applyBorder="1"/>
    <xf numFmtId="0" fontId="0" fillId="16" borderId="7" xfId="0" applyFill="1" applyBorder="1"/>
    <xf numFmtId="0" fontId="0" fillId="16" borderId="40" xfId="0" applyFill="1" applyBorder="1"/>
    <xf numFmtId="0" fontId="0" fillId="16" borderId="8" xfId="0" applyFill="1" applyBorder="1"/>
    <xf numFmtId="0" fontId="56" fillId="10" borderId="36" xfId="0" applyFont="1" applyFill="1" applyBorder="1"/>
    <xf numFmtId="0" fontId="56" fillId="0" borderId="36" xfId="0" applyFont="1" applyBorder="1"/>
    <xf numFmtId="0" fontId="54" fillId="0" borderId="0" xfId="0" applyFont="1"/>
    <xf numFmtId="0" fontId="54" fillId="10" borderId="0" xfId="0" applyFont="1" applyFill="1"/>
    <xf numFmtId="0" fontId="0" fillId="0" borderId="0" xfId="0" applyAlignment="1">
      <alignment horizontal="center"/>
    </xf>
    <xf numFmtId="0" fontId="38" fillId="12" borderId="0" xfId="0" applyFont="1" applyFill="1" applyAlignment="1">
      <alignment horizontal="center"/>
    </xf>
    <xf numFmtId="0" fontId="38" fillId="17" borderId="0" xfId="0" applyFont="1" applyFill="1" applyAlignment="1">
      <alignment horizontal="center"/>
    </xf>
    <xf numFmtId="0" fontId="38" fillId="9" borderId="0" xfId="0" applyFont="1" applyFill="1" applyAlignment="1">
      <alignment horizontal="center"/>
    </xf>
    <xf numFmtId="43" fontId="0" fillId="10" borderId="0" xfId="4" applyFont="1" applyFill="1" applyAlignment="1">
      <alignment horizontal="right" vertical="top"/>
    </xf>
    <xf numFmtId="10" fontId="0" fillId="10" borderId="0" xfId="5" applyNumberFormat="1" applyFont="1" applyFill="1" applyAlignment="1">
      <alignment horizontal="right" vertical="top"/>
    </xf>
    <xf numFmtId="164" fontId="0" fillId="10" borderId="0" xfId="0" applyNumberFormat="1" applyFill="1"/>
    <xf numFmtId="43" fontId="0" fillId="16" borderId="7" xfId="0" applyNumberFormat="1" applyFill="1" applyBorder="1"/>
    <xf numFmtId="2" fontId="0" fillId="10" borderId="0" xfId="0" applyNumberFormat="1" applyFill="1"/>
    <xf numFmtId="0" fontId="57" fillId="14" borderId="0" xfId="0" applyFont="1" applyFill="1"/>
    <xf numFmtId="43" fontId="57" fillId="14" borderId="0" xfId="4" applyFont="1" applyFill="1" applyAlignment="1">
      <alignment horizontal="right" vertical="top"/>
    </xf>
    <xf numFmtId="10" fontId="57" fillId="14" borderId="0" xfId="5" applyNumberFormat="1" applyFont="1" applyFill="1" applyAlignment="1">
      <alignment horizontal="right" vertical="top"/>
    </xf>
    <xf numFmtId="2" fontId="57" fillId="14" borderId="0" xfId="0" applyNumberFormat="1" applyFont="1" applyFill="1"/>
    <xf numFmtId="10" fontId="57" fillId="14" borderId="0" xfId="5" applyNumberFormat="1" applyFont="1" applyFill="1"/>
    <xf numFmtId="2" fontId="57" fillId="14" borderId="0" xfId="4" applyNumberFormat="1" applyFont="1" applyFill="1" applyBorder="1" applyAlignment="1">
      <alignment horizontal="right" vertical="top"/>
    </xf>
    <xf numFmtId="10" fontId="58" fillId="14" borderId="0" xfId="5" applyNumberFormat="1" applyFont="1" applyFill="1" applyBorder="1"/>
    <xf numFmtId="43" fontId="0" fillId="16" borderId="41" xfId="0" applyNumberFormat="1" applyFill="1" applyBorder="1"/>
    <xf numFmtId="0" fontId="0" fillId="16" borderId="42" xfId="0" applyFill="1" applyBorder="1"/>
    <xf numFmtId="10" fontId="0" fillId="10" borderId="0" xfId="5" applyNumberFormat="1" applyFont="1" applyFill="1" applyBorder="1"/>
    <xf numFmtId="43" fontId="38" fillId="16" borderId="8" xfId="0" applyNumberFormat="1" applyFont="1" applyFill="1" applyBorder="1"/>
    <xf numFmtId="164" fontId="45" fillId="0" borderId="0" xfId="0" applyNumberFormat="1" applyFont="1"/>
    <xf numFmtId="0" fontId="0" fillId="10" borderId="9" xfId="0" applyFill="1" applyBorder="1"/>
    <xf numFmtId="0" fontId="34" fillId="10" borderId="1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85" fontId="14" fillId="0" borderId="19" xfId="4" applyNumberFormat="1" applyFont="1" applyFill="1" applyBorder="1" applyAlignment="1">
      <alignment vertical="center"/>
    </xf>
    <xf numFmtId="185" fontId="14" fillId="0" borderId="20" xfId="4" applyNumberFormat="1" applyFont="1" applyFill="1" applyBorder="1" applyAlignment="1">
      <alignment vertical="center"/>
    </xf>
    <xf numFmtId="185" fontId="14" fillId="0" borderId="21" xfId="4" applyNumberFormat="1" applyFont="1" applyFill="1" applyBorder="1" applyAlignment="1">
      <alignment vertical="center"/>
    </xf>
    <xf numFmtId="185" fontId="14" fillId="0" borderId="22" xfId="4" applyNumberFormat="1" applyFont="1" applyFill="1" applyBorder="1" applyAlignment="1">
      <alignment vertical="center"/>
    </xf>
    <xf numFmtId="185" fontId="14" fillId="0" borderId="0" xfId="4" applyNumberFormat="1" applyFont="1" applyFill="1" applyAlignment="1">
      <alignment vertical="center"/>
    </xf>
    <xf numFmtId="185" fontId="14" fillId="0" borderId="23" xfId="4" applyNumberFormat="1" applyFont="1" applyFill="1" applyBorder="1" applyAlignment="1">
      <alignment vertical="center"/>
    </xf>
    <xf numFmtId="185" fontId="19" fillId="0" borderId="24" xfId="4" applyNumberFormat="1" applyFont="1" applyFill="1" applyBorder="1" applyAlignment="1">
      <alignment vertical="center"/>
    </xf>
    <xf numFmtId="185" fontId="14" fillId="0" borderId="25" xfId="4" applyNumberFormat="1" applyFont="1" applyFill="1" applyBorder="1" applyAlignment="1">
      <alignment vertical="center"/>
    </xf>
    <xf numFmtId="185" fontId="14" fillId="0" borderId="3" xfId="4" applyNumberFormat="1" applyFont="1" applyFill="1" applyBorder="1" applyAlignment="1">
      <alignment vertical="center"/>
    </xf>
    <xf numFmtId="185" fontId="14" fillId="0" borderId="26" xfId="4" applyNumberFormat="1" applyFont="1" applyFill="1" applyBorder="1" applyAlignment="1">
      <alignment vertical="center"/>
    </xf>
    <xf numFmtId="0" fontId="4" fillId="10" borderId="0" xfId="0" applyFont="1" applyFill="1" applyAlignment="1">
      <alignment horizontal="left" vertical="center" indent="1"/>
    </xf>
    <xf numFmtId="0" fontId="4" fillId="10" borderId="43" xfId="0" applyFont="1" applyFill="1" applyBorder="1" applyAlignment="1">
      <alignment horizontal="left" vertical="center" indent="1"/>
    </xf>
    <xf numFmtId="0" fontId="10" fillId="0" borderId="43" xfId="1" applyFont="1" applyBorder="1" applyAlignment="1">
      <alignment horizontal="center" vertical="center"/>
    </xf>
    <xf numFmtId="44" fontId="4" fillId="0" borderId="0" xfId="6" applyFont="1" applyBorder="1"/>
    <xf numFmtId="0" fontId="3" fillId="0" borderId="27" xfId="0" applyFont="1" applyBorder="1" applyAlignment="1">
      <alignment horizontal="center"/>
    </xf>
    <xf numFmtId="165" fontId="14" fillId="0" borderId="19" xfId="5" applyNumberFormat="1" applyFont="1" applyFill="1" applyBorder="1" applyAlignment="1">
      <alignment vertical="center"/>
    </xf>
    <xf numFmtId="165" fontId="14" fillId="0" borderId="20" xfId="5" applyNumberFormat="1" applyFont="1" applyFill="1" applyBorder="1" applyAlignment="1">
      <alignment vertical="center"/>
    </xf>
    <xf numFmtId="165" fontId="14" fillId="0" borderId="21" xfId="5" applyNumberFormat="1" applyFont="1" applyFill="1" applyBorder="1" applyAlignment="1">
      <alignment vertical="center"/>
    </xf>
    <xf numFmtId="165" fontId="14" fillId="0" borderId="22" xfId="5" applyNumberFormat="1" applyFont="1" applyFill="1" applyBorder="1" applyAlignment="1">
      <alignment vertical="center"/>
    </xf>
    <xf numFmtId="165" fontId="14" fillId="0" borderId="0" xfId="5" applyNumberFormat="1" applyFont="1" applyFill="1" applyAlignment="1">
      <alignment vertical="center"/>
    </xf>
    <xf numFmtId="165" fontId="14" fillId="0" borderId="23" xfId="5" applyNumberFormat="1" applyFont="1" applyFill="1" applyBorder="1" applyAlignment="1">
      <alignment vertical="center"/>
    </xf>
    <xf numFmtId="165" fontId="19" fillId="0" borderId="24" xfId="5" applyNumberFormat="1" applyFont="1" applyFill="1" applyBorder="1" applyAlignment="1">
      <alignment vertical="center"/>
    </xf>
    <xf numFmtId="165" fontId="14" fillId="0" borderId="25" xfId="5" applyNumberFormat="1" applyFont="1" applyFill="1" applyBorder="1" applyAlignment="1">
      <alignment vertical="center"/>
    </xf>
    <xf numFmtId="165" fontId="14" fillId="0" borderId="3" xfId="5" applyNumberFormat="1" applyFont="1" applyFill="1" applyBorder="1" applyAlignment="1">
      <alignment vertical="center"/>
    </xf>
    <xf numFmtId="165" fontId="14" fillId="0" borderId="26" xfId="5" applyNumberFormat="1" applyFont="1" applyFill="1" applyBorder="1" applyAlignment="1">
      <alignment vertical="center"/>
    </xf>
    <xf numFmtId="166" fontId="3" fillId="0" borderId="0" xfId="0" applyNumberFormat="1" applyFont="1" applyAlignment="1">
      <alignment horizontal="right"/>
    </xf>
    <xf numFmtId="10" fontId="39" fillId="0" borderId="0" xfId="1" applyNumberFormat="1" applyFont="1" applyAlignment="1">
      <alignment vertical="center"/>
    </xf>
    <xf numFmtId="0" fontId="4" fillId="0" borderId="27" xfId="0" applyFont="1" applyBorder="1" applyAlignment="1">
      <alignment horizontal="left" vertical="center" indent="16"/>
    </xf>
    <xf numFmtId="0" fontId="4" fillId="0" borderId="27" xfId="0" applyFont="1" applyBorder="1" applyAlignment="1">
      <alignment horizontal="left" vertical="center" indent="12"/>
    </xf>
    <xf numFmtId="0" fontId="4" fillId="0" borderId="27" xfId="0" applyFont="1" applyBorder="1" applyAlignment="1">
      <alignment horizontal="left" vertical="center" indent="15"/>
    </xf>
    <xf numFmtId="0" fontId="4" fillId="0" borderId="27" xfId="0" applyFont="1" applyBorder="1" applyAlignment="1">
      <alignment horizontal="left" vertical="center" indent="17"/>
    </xf>
    <xf numFmtId="0" fontId="3" fillId="0" borderId="0" xfId="0" applyFont="1" applyAlignment="1">
      <alignment horizontal="left" vertical="center" indent="16"/>
    </xf>
    <xf numFmtId="10" fontId="18" fillId="0" borderId="18" xfId="0" applyNumberFormat="1" applyFont="1" applyBorder="1"/>
    <xf numFmtId="0" fontId="4" fillId="10" borderId="0" xfId="0" applyFont="1" applyFill="1" applyAlignment="1">
      <alignment wrapText="1"/>
    </xf>
    <xf numFmtId="171" fontId="3" fillId="10" borderId="0" xfId="0" applyNumberFormat="1" applyFont="1" applyFill="1"/>
    <xf numFmtId="10" fontId="3" fillId="10" borderId="0" xfId="5" applyNumberFormat="1" applyFont="1" applyFill="1"/>
    <xf numFmtId="179" fontId="3" fillId="10" borderId="0" xfId="5" applyNumberFormat="1" applyFont="1" applyFill="1"/>
    <xf numFmtId="179" fontId="3" fillId="10" borderId="0" xfId="0" applyNumberFormat="1" applyFont="1" applyFill="1"/>
    <xf numFmtId="10" fontId="3" fillId="10" borderId="0" xfId="0" applyNumberFormat="1" applyFont="1" applyFill="1"/>
    <xf numFmtId="0" fontId="4" fillId="10" borderId="35" xfId="0" applyFont="1" applyFill="1" applyBorder="1"/>
    <xf numFmtId="0" fontId="3" fillId="10" borderId="35" xfId="0" applyFont="1" applyFill="1" applyBorder="1"/>
    <xf numFmtId="10" fontId="60" fillId="10" borderId="35" xfId="5" applyNumberFormat="1" applyFont="1" applyFill="1" applyBorder="1"/>
    <xf numFmtId="0" fontId="61" fillId="10" borderId="0" xfId="0" applyFont="1" applyFill="1"/>
    <xf numFmtId="3" fontId="18" fillId="10" borderId="0" xfId="0" applyNumberFormat="1" applyFont="1" applyFill="1"/>
    <xf numFmtId="3" fontId="3" fillId="10" borderId="0" xfId="0" applyNumberFormat="1" applyFont="1" applyFill="1"/>
    <xf numFmtId="2" fontId="3" fillId="10" borderId="0" xfId="5" applyNumberFormat="1" applyFont="1" applyFill="1"/>
    <xf numFmtId="10" fontId="4" fillId="10" borderId="0" xfId="5" applyNumberFormat="1" applyFont="1" applyFill="1"/>
    <xf numFmtId="0" fontId="60" fillId="10" borderId="0" xfId="0" applyFont="1" applyFill="1"/>
    <xf numFmtId="10" fontId="60" fillId="10" borderId="0" xfId="5" applyNumberFormat="1" applyFont="1" applyFill="1"/>
    <xf numFmtId="171" fontId="3" fillId="10" borderId="0" xfId="4" applyNumberFormat="1" applyFont="1" applyFill="1"/>
    <xf numFmtId="171" fontId="3" fillId="10" borderId="35" xfId="4" applyNumberFormat="1" applyFont="1" applyFill="1" applyBorder="1"/>
    <xf numFmtId="10" fontId="60" fillId="10" borderId="35" xfId="0" applyNumberFormat="1" applyFont="1" applyFill="1" applyBorder="1"/>
    <xf numFmtId="0" fontId="6" fillId="10" borderId="0" xfId="1" applyFont="1" applyFill="1" applyAlignment="1">
      <alignment vertical="center"/>
    </xf>
    <xf numFmtId="0" fontId="3" fillId="10" borderId="0" xfId="0" applyFont="1" applyFill="1" applyAlignment="1">
      <alignment horizontal="right"/>
    </xf>
    <xf numFmtId="14" fontId="3" fillId="10" borderId="0" xfId="0" applyNumberFormat="1" applyFont="1" applyFill="1"/>
    <xf numFmtId="0" fontId="59" fillId="10" borderId="0" xfId="0" applyFont="1" applyFill="1"/>
    <xf numFmtId="0" fontId="4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 wrapText="1"/>
    </xf>
    <xf numFmtId="176" fontId="3" fillId="10" borderId="0" xfId="0" applyNumberFormat="1" applyFont="1" applyFill="1" applyAlignment="1">
      <alignment horizontal="center"/>
    </xf>
    <xf numFmtId="3" fontId="3" fillId="10" borderId="0" xfId="0" applyNumberFormat="1" applyFont="1" applyFill="1" applyAlignment="1">
      <alignment horizontal="center"/>
    </xf>
    <xf numFmtId="175" fontId="3" fillId="10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10" fontId="59" fillId="10" borderId="0" xfId="0" applyNumberFormat="1" applyFont="1" applyFill="1" applyAlignment="1">
      <alignment horizontal="center"/>
    </xf>
    <xf numFmtId="0" fontId="11" fillId="10" borderId="0" xfId="0" applyFont="1" applyFill="1"/>
    <xf numFmtId="0" fontId="4" fillId="10" borderId="8" xfId="0" applyFont="1" applyFill="1" applyBorder="1" applyAlignment="1">
      <alignment wrapText="1"/>
    </xf>
    <xf numFmtId="0" fontId="4" fillId="10" borderId="8" xfId="0" applyFont="1" applyFill="1" applyBorder="1" applyAlignment="1">
      <alignment horizontal="center" wrapText="1"/>
    </xf>
    <xf numFmtId="2" fontId="3" fillId="10" borderId="0" xfId="0" applyNumberFormat="1" applyFont="1" applyFill="1" applyAlignment="1">
      <alignment horizontal="center"/>
    </xf>
    <xf numFmtId="9" fontId="3" fillId="10" borderId="0" xfId="0" applyNumberFormat="1" applyFont="1" applyFill="1" applyAlignment="1">
      <alignment horizontal="center"/>
    </xf>
    <xf numFmtId="10" fontId="3" fillId="10" borderId="0" xfId="0" applyNumberFormat="1" applyFont="1" applyFill="1" applyAlignment="1">
      <alignment horizontal="center"/>
    </xf>
    <xf numFmtId="183" fontId="3" fillId="10" borderId="0" xfId="0" applyNumberFormat="1" applyFont="1" applyFill="1" applyAlignment="1">
      <alignment horizontal="center"/>
    </xf>
    <xf numFmtId="0" fontId="3" fillId="10" borderId="8" xfId="0" applyFont="1" applyFill="1" applyBorder="1"/>
    <xf numFmtId="0" fontId="3" fillId="10" borderId="8" xfId="0" applyFont="1" applyFill="1" applyBorder="1" applyAlignment="1">
      <alignment horizontal="center"/>
    </xf>
    <xf numFmtId="3" fontId="3" fillId="10" borderId="8" xfId="0" applyNumberFormat="1" applyFont="1" applyFill="1" applyBorder="1" applyAlignment="1">
      <alignment horizontal="center"/>
    </xf>
    <xf numFmtId="2" fontId="3" fillId="10" borderId="8" xfId="0" applyNumberFormat="1" applyFont="1" applyFill="1" applyBorder="1" applyAlignment="1">
      <alignment horizontal="center"/>
    </xf>
    <xf numFmtId="9" fontId="3" fillId="10" borderId="8" xfId="0" applyNumberFormat="1" applyFont="1" applyFill="1" applyBorder="1" applyAlignment="1">
      <alignment horizontal="center"/>
    </xf>
    <xf numFmtId="10" fontId="3" fillId="10" borderId="8" xfId="0" applyNumberFormat="1" applyFont="1" applyFill="1" applyBorder="1" applyAlignment="1">
      <alignment horizontal="center"/>
    </xf>
    <xf numFmtId="2" fontId="3" fillId="10" borderId="0" xfId="0" applyNumberFormat="1" applyFont="1" applyFill="1"/>
    <xf numFmtId="171" fontId="4" fillId="10" borderId="7" xfId="4" applyNumberFormat="1" applyFont="1" applyFill="1" applyBorder="1" applyAlignment="1">
      <alignment horizontal="left" vertical="center" indent="1"/>
    </xf>
    <xf numFmtId="10" fontId="16" fillId="0" borderId="0" xfId="5" applyNumberFormat="1" applyFont="1" applyFill="1" applyBorder="1" applyAlignment="1">
      <alignment horizontal="right" vertical="center"/>
    </xf>
    <xf numFmtId="44" fontId="15" fillId="0" borderId="0" xfId="6" applyFont="1" applyFill="1" applyBorder="1"/>
    <xf numFmtId="44" fontId="4" fillId="0" borderId="0" xfId="6" applyFont="1" applyFill="1" applyBorder="1"/>
    <xf numFmtId="44" fontId="4" fillId="0" borderId="43" xfId="6" applyFont="1" applyFill="1" applyBorder="1"/>
    <xf numFmtId="14" fontId="15" fillId="12" borderId="14" xfId="0" applyNumberFormat="1" applyFont="1" applyFill="1" applyBorder="1" applyAlignment="1">
      <alignment horizontal="right"/>
    </xf>
    <xf numFmtId="1" fontId="28" fillId="10" borderId="0" xfId="0" applyNumberFormat="1" applyFont="1" applyFill="1" applyAlignment="1">
      <alignment horizontal="right"/>
    </xf>
    <xf numFmtId="0" fontId="6" fillId="18" borderId="0" xfId="1" applyFont="1" applyFill="1" applyAlignment="1">
      <alignment vertical="center"/>
    </xf>
    <xf numFmtId="0" fontId="10" fillId="18" borderId="0" xfId="1" applyFont="1" applyFill="1" applyAlignment="1">
      <alignment horizontal="center" vertical="center"/>
    </xf>
    <xf numFmtId="0" fontId="6" fillId="14" borderId="0" xfId="1" applyFont="1" applyFill="1" applyAlignment="1">
      <alignment vertical="center"/>
    </xf>
    <xf numFmtId="0" fontId="10" fillId="14" borderId="0" xfId="1" applyFont="1" applyFill="1" applyAlignment="1">
      <alignment horizontal="center" vertical="center"/>
    </xf>
    <xf numFmtId="10" fontId="18" fillId="0" borderId="0" xfId="5" applyNumberFormat="1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7" fillId="0" borderId="0" xfId="0" applyFont="1"/>
    <xf numFmtId="0" fontId="19" fillId="0" borderId="0" xfId="0" applyFont="1" applyAlignment="1">
      <alignment horizontal="center" vertical="center"/>
    </xf>
    <xf numFmtId="180" fontId="39" fillId="0" borderId="0" xfId="0" applyNumberFormat="1" applyFont="1" applyAlignment="1">
      <alignment horizontal="center"/>
    </xf>
    <xf numFmtId="0" fontId="39" fillId="0" borderId="0" xfId="0" applyFont="1" applyAlignment="1">
      <alignment horizontal="center" vertical="center"/>
    </xf>
    <xf numFmtId="180" fontId="14" fillId="0" borderId="19" xfId="0" applyNumberFormat="1" applyFont="1" applyBorder="1" applyAlignment="1">
      <alignment horizontal="center"/>
    </xf>
    <xf numFmtId="180" fontId="14" fillId="0" borderId="20" xfId="0" applyNumberFormat="1" applyFont="1" applyBorder="1" applyAlignment="1">
      <alignment horizontal="center"/>
    </xf>
    <xf numFmtId="186" fontId="14" fillId="0" borderId="21" xfId="0" applyNumberFormat="1" applyFont="1" applyBorder="1" applyAlignment="1">
      <alignment horizontal="center"/>
    </xf>
    <xf numFmtId="180" fontId="14" fillId="0" borderId="22" xfId="0" applyNumberFormat="1" applyFont="1" applyBorder="1" applyAlignment="1">
      <alignment horizontal="center"/>
    </xf>
    <xf numFmtId="180" fontId="14" fillId="0" borderId="0" xfId="0" applyNumberFormat="1" applyFont="1" applyAlignment="1">
      <alignment horizontal="center"/>
    </xf>
    <xf numFmtId="186" fontId="14" fillId="0" borderId="23" xfId="0" applyNumberFormat="1" applyFont="1" applyBorder="1" applyAlignment="1">
      <alignment horizontal="center"/>
    </xf>
    <xf numFmtId="180" fontId="14" fillId="0" borderId="25" xfId="0" applyNumberFormat="1" applyFont="1" applyBorder="1" applyAlignment="1">
      <alignment horizontal="center"/>
    </xf>
    <xf numFmtId="180" fontId="14" fillId="0" borderId="3" xfId="0" applyNumberFormat="1" applyFont="1" applyBorder="1" applyAlignment="1">
      <alignment horizontal="center"/>
    </xf>
    <xf numFmtId="186" fontId="14" fillId="0" borderId="26" xfId="0" applyNumberFormat="1" applyFont="1" applyBorder="1" applyAlignment="1">
      <alignment horizontal="center"/>
    </xf>
    <xf numFmtId="0" fontId="27" fillId="0" borderId="0" xfId="0" applyFont="1" applyAlignment="1">
      <alignment vertical="center"/>
    </xf>
    <xf numFmtId="0" fontId="27" fillId="0" borderId="0" xfId="1" applyFont="1" applyAlignment="1">
      <alignment horizontal="center" vertical="center"/>
    </xf>
    <xf numFmtId="0" fontId="27" fillId="0" borderId="3" xfId="1" applyFont="1" applyBorder="1" applyAlignment="1">
      <alignment vertical="center"/>
    </xf>
    <xf numFmtId="10" fontId="27" fillId="0" borderId="0" xfId="5" applyNumberFormat="1" applyFont="1" applyAlignment="1">
      <alignment vertical="center"/>
    </xf>
    <xf numFmtId="0" fontId="26" fillId="13" borderId="0" xfId="1" applyFont="1" applyFill="1" applyAlignment="1">
      <alignment vertical="center"/>
    </xf>
    <xf numFmtId="44" fontId="15" fillId="12" borderId="43" xfId="6" applyFont="1" applyFill="1" applyBorder="1"/>
    <xf numFmtId="14" fontId="27" fillId="0" borderId="0" xfId="0" applyNumberFormat="1" applyFont="1" applyAlignment="1">
      <alignment horizontal="right"/>
    </xf>
    <xf numFmtId="167" fontId="18" fillId="0" borderId="18" xfId="4" applyNumberFormat="1" applyFont="1" applyFill="1" applyBorder="1"/>
    <xf numFmtId="0" fontId="12" fillId="0" borderId="27" xfId="1" applyFont="1" applyBorder="1" applyAlignment="1">
      <alignment vertical="center"/>
    </xf>
    <xf numFmtId="0" fontId="19" fillId="0" borderId="27" xfId="0" applyFont="1" applyBorder="1" applyAlignment="1">
      <alignment horizontal="center" vertical="center"/>
    </xf>
    <xf numFmtId="174" fontId="3" fillId="0" borderId="0" xfId="1" applyNumberFormat="1" applyFont="1" applyAlignment="1">
      <alignment vertical="center"/>
    </xf>
    <xf numFmtId="0" fontId="35" fillId="10" borderId="28" xfId="0" applyFont="1" applyFill="1" applyBorder="1"/>
    <xf numFmtId="0" fontId="0" fillId="0" borderId="29" xfId="0" applyBorder="1"/>
    <xf numFmtId="0" fontId="0" fillId="0" borderId="30" xfId="0" applyBorder="1"/>
    <xf numFmtId="0" fontId="35" fillId="10" borderId="33" xfId="0" applyFont="1" applyFill="1" applyBorder="1"/>
    <xf numFmtId="0" fontId="0" fillId="0" borderId="27" xfId="0" applyBorder="1"/>
    <xf numFmtId="0" fontId="0" fillId="0" borderId="34" xfId="0" applyBorder="1"/>
    <xf numFmtId="0" fontId="58" fillId="0" borderId="0" xfId="0" applyFont="1"/>
    <xf numFmtId="166" fontId="18" fillId="0" borderId="0" xfId="0" applyNumberFormat="1" applyFont="1" applyAlignment="1">
      <alignment vertical="center"/>
    </xf>
    <xf numFmtId="0" fontId="43" fillId="0" borderId="0" xfId="0" applyFont="1" applyAlignment="1">
      <alignment vertical="center"/>
    </xf>
    <xf numFmtId="0" fontId="3" fillId="0" borderId="33" xfId="0" applyFont="1" applyBorder="1" applyAlignment="1">
      <alignment horizontal="left" vertical="center" indent="1"/>
    </xf>
    <xf numFmtId="43" fontId="38" fillId="16" borderId="0" xfId="0" applyNumberFormat="1" applyFont="1" applyFill="1"/>
    <xf numFmtId="167" fontId="3" fillId="0" borderId="30" xfId="1" applyNumberFormat="1" applyFont="1" applyBorder="1" applyAlignment="1">
      <alignment horizontal="center" vertical="center"/>
    </xf>
    <xf numFmtId="167" fontId="3" fillId="0" borderId="32" xfId="1" applyNumberFormat="1" applyFont="1" applyBorder="1" applyAlignment="1">
      <alignment horizontal="center" vertical="center"/>
    </xf>
    <xf numFmtId="167" fontId="3" fillId="0" borderId="34" xfId="1" applyNumberFormat="1" applyFont="1" applyBorder="1" applyAlignment="1">
      <alignment horizontal="center" vertical="center"/>
    </xf>
    <xf numFmtId="171" fontId="27" fillId="0" borderId="0" xfId="5" applyNumberFormat="1" applyFont="1" applyAlignment="1">
      <alignment horizontal="right" vertical="center"/>
    </xf>
    <xf numFmtId="10" fontId="45" fillId="5" borderId="36" xfId="5" applyNumberFormat="1" applyFont="1" applyFill="1" applyBorder="1"/>
    <xf numFmtId="0" fontId="45" fillId="5" borderId="36" xfId="0" applyFont="1" applyFill="1" applyBorder="1"/>
    <xf numFmtId="3" fontId="44" fillId="5" borderId="0" xfId="0" applyNumberFormat="1" applyFont="1" applyFill="1"/>
    <xf numFmtId="0" fontId="35" fillId="10" borderId="44" xfId="0" applyFont="1" applyFill="1" applyBorder="1"/>
    <xf numFmtId="166" fontId="4" fillId="0" borderId="45" xfId="0" applyNumberFormat="1" applyFont="1" applyBorder="1" applyAlignment="1">
      <alignment vertical="center"/>
    </xf>
    <xf numFmtId="184" fontId="11" fillId="3" borderId="0" xfId="5" applyNumberFormat="1" applyFont="1" applyFill="1" applyBorder="1" applyAlignment="1">
      <alignment horizontal="right" vertical="center"/>
    </xf>
    <xf numFmtId="165" fontId="11" fillId="3" borderId="0" xfId="5" applyNumberFormat="1" applyFont="1" applyFill="1" applyBorder="1" applyAlignment="1">
      <alignment horizontal="right" vertical="center"/>
    </xf>
    <xf numFmtId="174" fontId="3" fillId="3" borderId="0" xfId="4" applyNumberFormat="1" applyFont="1" applyFill="1" applyBorder="1" applyAlignment="1">
      <alignment vertical="center"/>
    </xf>
    <xf numFmtId="174" fontId="4" fillId="3" borderId="0" xfId="4" applyNumberFormat="1" applyFont="1" applyFill="1" applyBorder="1" applyAlignment="1">
      <alignment vertical="center"/>
    </xf>
    <xf numFmtId="10" fontId="11" fillId="0" borderId="0" xfId="5" applyNumberFormat="1" applyFont="1" applyAlignment="1">
      <alignment vertical="center"/>
    </xf>
    <xf numFmtId="172" fontId="11" fillId="0" borderId="0" xfId="1" applyNumberFormat="1" applyFont="1" applyAlignment="1">
      <alignment vertical="center"/>
    </xf>
    <xf numFmtId="43" fontId="17" fillId="0" borderId="0" xfId="4" applyFont="1" applyFill="1" applyAlignment="1">
      <alignment horizontal="right" vertical="center"/>
    </xf>
    <xf numFmtId="43" fontId="16" fillId="0" borderId="0" xfId="4" applyFont="1" applyFill="1" applyAlignment="1">
      <alignment horizontal="right" vertical="center"/>
    </xf>
    <xf numFmtId="172" fontId="17" fillId="0" borderId="0" xfId="1" applyNumberFormat="1" applyFont="1" applyAlignment="1">
      <alignment vertical="center"/>
    </xf>
    <xf numFmtId="0" fontId="17" fillId="0" borderId="0" xfId="1" applyFont="1" applyAlignment="1">
      <alignment vertical="center"/>
    </xf>
    <xf numFmtId="10" fontId="35" fillId="10" borderId="0" xfId="5" applyNumberFormat="1" applyFont="1" applyFill="1"/>
    <xf numFmtId="0" fontId="3" fillId="0" borderId="27" xfId="0" applyFont="1" applyBorder="1" applyAlignment="1">
      <alignment horizontal="left"/>
    </xf>
    <xf numFmtId="0" fontId="4" fillId="0" borderId="0" xfId="0" applyFont="1" applyAlignment="1">
      <alignment horizontal="left" vertical="center" indent="16"/>
    </xf>
    <xf numFmtId="164" fontId="58" fillId="14" borderId="0" xfId="0" applyNumberFormat="1" applyFont="1" applyFill="1"/>
    <xf numFmtId="0" fontId="0" fillId="16" borderId="0" xfId="0" applyFill="1"/>
    <xf numFmtId="43" fontId="0" fillId="16" borderId="0" xfId="0" applyNumberFormat="1" applyFill="1"/>
    <xf numFmtId="0" fontId="0" fillId="16" borderId="46" xfId="0" applyFill="1" applyBorder="1"/>
    <xf numFmtId="0" fontId="0" fillId="16" borderId="47" xfId="0" applyFill="1" applyBorder="1"/>
    <xf numFmtId="43" fontId="0" fillId="16" borderId="47" xfId="0" applyNumberFormat="1" applyFill="1" applyBorder="1"/>
    <xf numFmtId="2" fontId="58" fillId="14" borderId="0" xfId="0" applyNumberFormat="1" applyFont="1" applyFill="1"/>
    <xf numFmtId="43" fontId="62" fillId="16" borderId="0" xfId="0" applyNumberFormat="1" applyFont="1" applyFill="1"/>
    <xf numFmtId="9" fontId="3" fillId="0" borderId="0" xfId="1" applyNumberFormat="1" applyFont="1" applyAlignment="1">
      <alignment vertical="center"/>
    </xf>
    <xf numFmtId="0" fontId="63" fillId="19" borderId="0" xfId="0" applyFont="1" applyFill="1" applyAlignment="1">
      <alignment horizontal="left" vertical="top" wrapText="1"/>
    </xf>
    <xf numFmtId="0" fontId="63" fillId="19" borderId="0" xfId="0" applyFont="1" applyFill="1" applyAlignment="1">
      <alignment horizontal="right" vertical="top" wrapText="1"/>
    </xf>
    <xf numFmtId="188" fontId="64" fillId="0" borderId="0" xfId="0" applyNumberFormat="1" applyFont="1" applyAlignment="1">
      <alignment horizontal="right" vertical="top" wrapText="1"/>
    </xf>
    <xf numFmtId="0" fontId="64" fillId="0" borderId="0" xfId="0" applyFont="1" applyAlignment="1">
      <alignment horizontal="right" vertical="top" wrapText="1"/>
    </xf>
    <xf numFmtId="188" fontId="0" fillId="0" borderId="0" xfId="0" applyNumberFormat="1"/>
    <xf numFmtId="10" fontId="11" fillId="3" borderId="0" xfId="5" applyNumberFormat="1" applyFont="1" applyFill="1" applyBorder="1" applyAlignment="1">
      <alignment horizontal="right" vertical="center"/>
    </xf>
    <xf numFmtId="0" fontId="63" fillId="0" borderId="0" xfId="0" applyFont="1" applyAlignment="1">
      <alignment horizontal="left" vertical="top" wrapText="1"/>
    </xf>
    <xf numFmtId="0" fontId="63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187" fontId="64" fillId="0" borderId="0" xfId="0" applyNumberFormat="1" applyFont="1" applyAlignment="1">
      <alignment horizontal="right" vertical="top" wrapText="1"/>
    </xf>
    <xf numFmtId="189" fontId="64" fillId="0" borderId="0" xfId="0" applyNumberFormat="1" applyFont="1" applyAlignment="1">
      <alignment horizontal="right" vertical="top" wrapText="1"/>
    </xf>
    <xf numFmtId="0" fontId="63" fillId="0" borderId="0" xfId="0" applyFont="1" applyAlignment="1">
      <alignment vertical="top" wrapText="1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 vertical="center" textRotation="90"/>
    </xf>
    <xf numFmtId="166" fontId="58" fillId="0" borderId="0" xfId="0" applyNumberFormat="1" applyFont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Continuous" vertical="center"/>
    </xf>
    <xf numFmtId="0" fontId="3" fillId="3" borderId="0" xfId="0" applyFont="1" applyFill="1" applyAlignment="1">
      <alignment horizontal="centerContinuous"/>
    </xf>
    <xf numFmtId="180" fontId="3" fillId="3" borderId="0" xfId="0" applyNumberFormat="1" applyFont="1" applyFill="1" applyAlignment="1">
      <alignment horizontal="right"/>
    </xf>
    <xf numFmtId="0" fontId="3" fillId="3" borderId="39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centerContinuous" vertical="center"/>
    </xf>
    <xf numFmtId="0" fontId="3" fillId="3" borderId="7" xfId="0" applyFont="1" applyFill="1" applyBorder="1" applyAlignment="1">
      <alignment horizontal="centerContinuous"/>
    </xf>
    <xf numFmtId="0" fontId="3" fillId="3" borderId="41" xfId="0" applyFont="1" applyFill="1" applyBorder="1" applyAlignment="1">
      <alignment horizontal="centerContinuous"/>
    </xf>
    <xf numFmtId="0" fontId="3" fillId="3" borderId="46" xfId="0" applyFont="1" applyFill="1" applyBorder="1"/>
    <xf numFmtId="184" fontId="11" fillId="3" borderId="47" xfId="5" applyNumberFormat="1" applyFont="1" applyFill="1" applyBorder="1" applyAlignment="1">
      <alignment horizontal="right" vertical="center"/>
    </xf>
    <xf numFmtId="174" fontId="3" fillId="3" borderId="47" xfId="4" applyNumberFormat="1" applyFont="1" applyFill="1" applyBorder="1" applyAlignment="1">
      <alignment vertical="center"/>
    </xf>
    <xf numFmtId="0" fontId="3" fillId="3" borderId="46" xfId="0" applyFont="1" applyFill="1" applyBorder="1" applyAlignment="1">
      <alignment horizontal="left"/>
    </xf>
    <xf numFmtId="0" fontId="3" fillId="3" borderId="47" xfId="0" applyFont="1" applyFill="1" applyBorder="1" applyAlignment="1">
      <alignment horizontal="centerContinuous"/>
    </xf>
    <xf numFmtId="10" fontId="11" fillId="3" borderId="47" xfId="5" applyNumberFormat="1" applyFont="1" applyFill="1" applyBorder="1" applyAlignment="1">
      <alignment horizontal="right" vertical="center"/>
    </xf>
    <xf numFmtId="165" fontId="11" fillId="3" borderId="8" xfId="5" applyNumberFormat="1" applyFont="1" applyFill="1" applyBorder="1" applyAlignment="1">
      <alignment horizontal="right" vertical="center"/>
    </xf>
    <xf numFmtId="174" fontId="3" fillId="3" borderId="8" xfId="4" applyNumberFormat="1" applyFont="1" applyFill="1" applyBorder="1" applyAlignment="1">
      <alignment vertical="center"/>
    </xf>
    <xf numFmtId="174" fontId="3" fillId="3" borderId="42" xfId="4" applyNumberFormat="1" applyFont="1" applyFill="1" applyBorder="1" applyAlignment="1">
      <alignment vertical="center"/>
    </xf>
    <xf numFmtId="165" fontId="11" fillId="0" borderId="0" xfId="5" applyNumberFormat="1" applyFont="1" applyFill="1" applyBorder="1" applyAlignment="1">
      <alignment horizontal="right" vertical="center"/>
    </xf>
    <xf numFmtId="174" fontId="3" fillId="0" borderId="0" xfId="4" applyNumberFormat="1" applyFont="1" applyFill="1" applyBorder="1" applyAlignment="1">
      <alignment vertical="center"/>
    </xf>
    <xf numFmtId="185" fontId="3" fillId="0" borderId="0" xfId="1" applyNumberFormat="1" applyFont="1" applyAlignment="1">
      <alignment vertical="center"/>
    </xf>
    <xf numFmtId="0" fontId="26" fillId="10" borderId="0" xfId="0" applyFont="1" applyFill="1" applyAlignment="1">
      <alignment horizontal="right"/>
    </xf>
    <xf numFmtId="0" fontId="26" fillId="10" borderId="0" xfId="0" applyFont="1" applyFill="1" applyAlignment="1">
      <alignment horizontal="center"/>
    </xf>
    <xf numFmtId="43" fontId="3" fillId="0" borderId="0" xfId="1" applyNumberFormat="1" applyFont="1" applyAlignment="1">
      <alignment vertical="center"/>
    </xf>
    <xf numFmtId="190" fontId="19" fillId="0" borderId="0" xfId="1" applyNumberFormat="1" applyFont="1" applyAlignment="1">
      <alignment horizontal="right" vertical="center"/>
    </xf>
    <xf numFmtId="0" fontId="0" fillId="0" borderId="9" xfId="0" applyBorder="1"/>
    <xf numFmtId="0" fontId="34" fillId="0" borderId="10" xfId="0" applyFont="1" applyBorder="1" applyAlignment="1">
      <alignment horizontal="center"/>
    </xf>
    <xf numFmtId="2" fontId="0" fillId="10" borderId="0" xfId="4" applyNumberFormat="1" applyFont="1" applyFill="1" applyAlignment="1">
      <alignment horizontal="right" vertical="top"/>
    </xf>
    <xf numFmtId="2" fontId="57" fillId="14" borderId="0" xfId="4" applyNumberFormat="1" applyFont="1" applyFill="1" applyAlignment="1">
      <alignment horizontal="right" vertical="top"/>
    </xf>
    <xf numFmtId="10" fontId="58" fillId="14" borderId="0" xfId="0" applyNumberFormat="1" applyFont="1" applyFill="1"/>
    <xf numFmtId="0" fontId="34" fillId="0" borderId="10" xfId="0" applyFont="1" applyBorder="1" applyAlignment="1">
      <alignment horizontal="centerContinuous"/>
    </xf>
    <xf numFmtId="0" fontId="65" fillId="10" borderId="0" xfId="0" applyFont="1" applyFill="1"/>
    <xf numFmtId="0" fontId="65" fillId="0" borderId="0" xfId="0" applyFont="1"/>
    <xf numFmtId="2" fontId="57" fillId="14" borderId="0" xfId="4" applyNumberFormat="1" applyFont="1" applyFill="1" applyAlignment="1">
      <alignment horizontal="right"/>
    </xf>
    <xf numFmtId="0" fontId="0" fillId="0" borderId="0" xfId="0" applyAlignment="1">
      <alignment horizontal="center"/>
    </xf>
    <xf numFmtId="0" fontId="31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 textRotation="90"/>
    </xf>
    <xf numFmtId="0" fontId="3" fillId="0" borderId="0" xfId="0" applyFont="1" applyAlignment="1">
      <alignment horizontal="center" vertical="center" textRotation="90"/>
    </xf>
    <xf numFmtId="0" fontId="3" fillId="3" borderId="46" xfId="0" applyFont="1" applyFill="1" applyBorder="1" applyAlignment="1">
      <alignment horizontal="center" vertical="center" textRotation="90"/>
    </xf>
    <xf numFmtId="0" fontId="3" fillId="3" borderId="40" xfId="0" applyFont="1" applyFill="1" applyBorder="1" applyAlignment="1">
      <alignment horizontal="center" vertical="center" textRotation="90"/>
    </xf>
    <xf numFmtId="0" fontId="38" fillId="10" borderId="38" xfId="0" applyFont="1" applyFill="1" applyBorder="1" applyAlignment="1">
      <alignment horizontal="center"/>
    </xf>
  </cellXfs>
  <cellStyles count="7">
    <cellStyle name="Comma" xfId="4" builtinId="3"/>
    <cellStyle name="Comma 2" xfId="2" xr:uid="{314CB95F-C4EA-4957-8D9F-2D1DDEA1F1C7}"/>
    <cellStyle name="Currency" xfId="6" builtinId="4"/>
    <cellStyle name="Normal" xfId="0" builtinId="0"/>
    <cellStyle name="Normal 2" xfId="1" xr:uid="{582C5FB7-B2D2-4E90-ADF9-05B416DEF70C}"/>
    <cellStyle name="Normal 2 2 2" xfId="3" xr:uid="{E8B3512D-79E5-4359-8392-A2401E44BE07}"/>
    <cellStyle name="Percent" xfId="5" builtinId="5"/>
  </cellStyles>
  <dxfs count="6"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FA621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FA621C"/>
        </patternFill>
      </fill>
    </dxf>
  </dxfs>
  <tableStyles count="0" defaultTableStyle="TableStyleMedium2" defaultPivotStyle="PivotStyleLight16"/>
  <colors>
    <mruColors>
      <color rgb="FF008000"/>
      <color rgb="FF0000FF"/>
      <color rgb="FFF68B3A"/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SG">
                <a:solidFill>
                  <a:sysClr val="windowText" lastClr="000000"/>
                </a:solidFill>
              </a:rPr>
              <a:t>Valuation Football Field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Output!$D$23:$D$27</c:f>
              <c:strCache>
                <c:ptCount val="5"/>
                <c:pt idx="0">
                  <c:v>Trading Comps</c:v>
                </c:pt>
                <c:pt idx="1">
                  <c:v>DCF - EV/Sales</c:v>
                </c:pt>
                <c:pt idx="2">
                  <c:v>DCF - EV/EBIT</c:v>
                </c:pt>
                <c:pt idx="3">
                  <c:v>DCF - EV/EBITDA</c:v>
                </c:pt>
                <c:pt idx="4">
                  <c:v>DCF - Perpetuity</c:v>
                </c:pt>
              </c:strCache>
            </c:strRef>
          </c:cat>
          <c:val>
            <c:numRef>
              <c:f>Output!$F$23:$F$27</c:f>
              <c:numCache>
                <c:formatCode>_(#,##0_)_%;\(#,##0\)_%;_("–"_)_%;_(@_)_%</c:formatCode>
                <c:ptCount val="5"/>
                <c:pt idx="0">
                  <c:v>136.70715770234031</c:v>
                </c:pt>
                <c:pt idx="1">
                  <c:v>286.12133843781066</c:v>
                </c:pt>
                <c:pt idx="2">
                  <c:v>646.67046882480111</c:v>
                </c:pt>
                <c:pt idx="3">
                  <c:v>452.96853958712768</c:v>
                </c:pt>
                <c:pt idx="4">
                  <c:v>615.6343486826828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91-4BA5-8077-AF85C3819702}"/>
            </c:ext>
          </c:extLst>
        </c:ser>
        <c:ser>
          <c:idx val="2"/>
          <c:order val="2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Output!$D$23:$D$27</c:f>
              <c:strCache>
                <c:ptCount val="5"/>
                <c:pt idx="0">
                  <c:v>Trading Comps</c:v>
                </c:pt>
                <c:pt idx="1">
                  <c:v>DCF - EV/Sales</c:v>
                </c:pt>
                <c:pt idx="2">
                  <c:v>DCF - EV/EBIT</c:v>
                </c:pt>
                <c:pt idx="3">
                  <c:v>DCF - EV/EBITDA</c:v>
                </c:pt>
                <c:pt idx="4">
                  <c:v>DCF - Perpetuity</c:v>
                </c:pt>
              </c:strCache>
            </c:strRef>
          </c:cat>
          <c:val>
            <c:numRef>
              <c:f>Output!$G$23:$G$27</c:f>
              <c:numCache>
                <c:formatCode>_(#,##0_)_%;\(#,##0\)_%;_("–"_)_%;_(@_)_%</c:formatCode>
                <c:ptCount val="5"/>
                <c:pt idx="0">
                  <c:v>66.79832526250307</c:v>
                </c:pt>
                <c:pt idx="1">
                  <c:v>31.271360708924075</c:v>
                </c:pt>
                <c:pt idx="2">
                  <c:v>76.202461739380951</c:v>
                </c:pt>
                <c:pt idx="3">
                  <c:v>50.476308194150995</c:v>
                </c:pt>
                <c:pt idx="4">
                  <c:v>73.413521105955667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91-4BA5-8077-AF85C3819702}"/>
            </c:ext>
          </c:extLst>
        </c:ser>
        <c:ser>
          <c:idx val="3"/>
          <c:order val="3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Output!$D$23:$D$27</c:f>
              <c:strCache>
                <c:ptCount val="5"/>
                <c:pt idx="0">
                  <c:v>Trading Comps</c:v>
                </c:pt>
                <c:pt idx="1">
                  <c:v>DCF - EV/Sales</c:v>
                </c:pt>
                <c:pt idx="2">
                  <c:v>DCF - EV/EBIT</c:v>
                </c:pt>
                <c:pt idx="3">
                  <c:v>DCF - EV/EBITDA</c:v>
                </c:pt>
                <c:pt idx="4">
                  <c:v>DCF - Perpetuity</c:v>
                </c:pt>
              </c:strCache>
            </c:strRef>
          </c:cat>
          <c:val>
            <c:numRef>
              <c:f>Output!$H$23:$H$27</c:f>
              <c:numCache>
                <c:formatCode>_(#,##0_)_%;\(#,##0\)_%;_("–"_)_%;_(@_)_%</c:formatCode>
                <c:ptCount val="5"/>
                <c:pt idx="0">
                  <c:v>68.418909302571748</c:v>
                </c:pt>
                <c:pt idx="1">
                  <c:v>32.594160342877672</c:v>
                </c:pt>
                <c:pt idx="2">
                  <c:v>34.167256881441126</c:v>
                </c:pt>
                <c:pt idx="3">
                  <c:v>52.601979350664401</c:v>
                </c:pt>
                <c:pt idx="4">
                  <c:v>92.113243803837534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91-4BA5-8077-AF85C3819702}"/>
            </c:ext>
          </c:extLst>
        </c:ser>
        <c:ser>
          <c:idx val="4"/>
          <c:order val="4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Output!$J$23:$J$27</c:f>
              <c:numCache>
                <c:formatCode>_(#,##0_)_%;\(#,##0\)_%;_("–"_)_%;_(@_)_%</c:formatCode>
                <c:ptCount val="5"/>
                <c:pt idx="0">
                  <c:v>271.92439226741516</c:v>
                </c:pt>
                <c:pt idx="1">
                  <c:v>349.98685948961241</c:v>
                </c:pt>
                <c:pt idx="2">
                  <c:v>757.04018744562325</c:v>
                </c:pt>
                <c:pt idx="3">
                  <c:v>556.04682713194302</c:v>
                </c:pt>
                <c:pt idx="4">
                  <c:v>781.161113592476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D-47C0-B0EA-B60B65371E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79848032"/>
        <c:axId val="10298571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2">
                      <a:shade val="53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Output!$D$23:$D$27</c15:sqref>
                        </c15:formulaRef>
                      </c:ext>
                    </c:extLst>
                    <c:strCache>
                      <c:ptCount val="5"/>
                      <c:pt idx="0">
                        <c:v>Trading Comps</c:v>
                      </c:pt>
                      <c:pt idx="1">
                        <c:v>DCF - EV/Sales</c:v>
                      </c:pt>
                      <c:pt idx="2">
                        <c:v>DCF - EV/EBIT</c:v>
                      </c:pt>
                      <c:pt idx="3">
                        <c:v>DCF - EV/EBITDA</c:v>
                      </c:pt>
                      <c:pt idx="4">
                        <c:v>DCF - Perpetuity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Output!$E$23:$E$27</c15:sqref>
                        </c15:formulaRef>
                      </c:ext>
                    </c:extLst>
                    <c:numCache>
                      <c:formatCode>_(#,##0_);\(#,##0\);_("–"_);_(@_)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691-4BA5-8077-AF85C3819702}"/>
                  </c:ext>
                </c:extLst>
              </c15:ser>
            </c15:filteredBarSeries>
          </c:ext>
        </c:extLst>
      </c:barChart>
      <c:catAx>
        <c:axId val="1479848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985711"/>
        <c:crosses val="autoZero"/>
        <c:auto val="1"/>
        <c:lblAlgn val="ctr"/>
        <c:lblOffset val="100"/>
        <c:noMultiLvlLbl val="0"/>
      </c:catAx>
      <c:valAx>
        <c:axId val="102985711"/>
        <c:scaling>
          <c:orientation val="minMax"/>
          <c:max val="800"/>
        </c:scaling>
        <c:delete val="0"/>
        <c:axPos val="b"/>
        <c:numFmt formatCode="_(#,##0_)_%;\(#,##0\)_%;_(&quot;–&quot;_)_%;_(@_)_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7984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Interest Coverage Ratio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Graphs!$N$2</c:f>
              <c:strCache>
                <c:ptCount val="1"/>
                <c:pt idx="0">
                  <c:v>Interest Coverage Ratio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Graphs!$M$3:$M$7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Graphs!$N$3:$N$7</c:f>
              <c:numCache>
                <c:formatCode>General</c:formatCode>
                <c:ptCount val="5"/>
                <c:pt idx="0">
                  <c:v>4.2</c:v>
                </c:pt>
                <c:pt idx="1">
                  <c:v>6</c:v>
                </c:pt>
                <c:pt idx="2">
                  <c:v>8.1</c:v>
                </c:pt>
                <c:pt idx="3">
                  <c:v>8</c:v>
                </c:pt>
                <c:pt idx="4">
                  <c:v>6.68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5-41A5-A5B5-A412A119D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975871"/>
        <c:axId val="414543"/>
      </c:barChart>
      <c:catAx>
        <c:axId val="29597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4543"/>
        <c:crosses val="autoZero"/>
        <c:auto val="1"/>
        <c:lblAlgn val="ctr"/>
        <c:lblOffset val="100"/>
        <c:noMultiLvlLbl val="0"/>
      </c:catAx>
      <c:valAx>
        <c:axId val="414543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9597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Debt to Equity Ratio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Graphs!$I$2</c:f>
              <c:strCache>
                <c:ptCount val="1"/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Graphs!$H$3:$H$13</c:f>
              <c:numCache>
                <c:formatCode>General</c:formatCode>
                <c:ptCount val="11"/>
              </c:numCache>
            </c:numRef>
          </c:cat>
          <c:val>
            <c:numRef>
              <c:f>Graphs!$I$3:$I$13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235A-4BB5-9EA8-C12F9ADB7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12655"/>
        <c:axId val="146247759"/>
      </c:barChart>
      <c:catAx>
        <c:axId val="1991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6247759"/>
        <c:crosses val="autoZero"/>
        <c:auto val="1"/>
        <c:lblAlgn val="ctr"/>
        <c:lblOffset val="100"/>
        <c:noMultiLvlLbl val="0"/>
      </c:catAx>
      <c:valAx>
        <c:axId val="146247759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1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31" fmlaLink="$H$3" fmlaRange="$E$35:$E$37" noThreeD="1" sel="1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172156</xdr:colOff>
      <xdr:row>1</xdr:row>
      <xdr:rowOff>40923</xdr:rowOff>
    </xdr:from>
    <xdr:to>
      <xdr:col>4</xdr:col>
      <xdr:colOff>547401</xdr:colOff>
      <xdr:row>4</xdr:row>
      <xdr:rowOff>88517</xdr:rowOff>
    </xdr:to>
    <xdr:pic>
      <xdr:nvPicPr>
        <xdr:cNvPr id="2" name="Picture 1" descr="Netflix, Inc. | Wookieepedia | Fando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23" y="182034"/>
          <a:ext cx="1327745" cy="358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450850</xdr:colOff>
          <xdr:row>1</xdr:row>
          <xdr:rowOff>127000</xdr:rowOff>
        </xdr:from>
        <xdr:to>
          <xdr:col>8</xdr:col>
          <xdr:colOff>12700</xdr:colOff>
          <xdr:row>4</xdr:row>
          <xdr:rowOff>0</xdr:rowOff>
        </xdr:to>
        <xdr:sp macro="" textlink="">
          <xdr:nvSpPr>
            <xdr:cNvPr id="36866" name="Drop Down 2" hidden="1">
              <a:extLst>
                <a:ext uri="{63B3BB69-23CF-44E3-9099-C40C66FF867C}">
                  <a14:compatExt spid="_x0000_s36866"/>
                </a:ext>
                <a:ext uri="{FF2B5EF4-FFF2-40B4-BE49-F238E27FC236}">
                  <a16:creationId xmlns:a16="http://schemas.microsoft.com/office/drawing/2014/main" id="{00000000-0008-0000-0000-000002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79375</xdr:colOff>
      <xdr:row>7</xdr:row>
      <xdr:rowOff>63500</xdr:rowOff>
    </xdr:from>
    <xdr:to>
      <xdr:col>17</xdr:col>
      <xdr:colOff>357189</xdr:colOff>
      <xdr:row>26</xdr:row>
      <xdr:rowOff>31750</xdr:rowOff>
    </xdr:to>
    <xdr:graphicFrame macro="">
      <xdr:nvGraphicFramePr>
        <xdr:cNvPr id="15" name="Chart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349250</xdr:colOff>
      <xdr:row>9</xdr:row>
      <xdr:rowOff>82550</xdr:rowOff>
    </xdr:from>
    <xdr:to>
      <xdr:col>16</xdr:col>
      <xdr:colOff>515055</xdr:colOff>
      <xdr:row>24</xdr:row>
      <xdr:rowOff>28222</xdr:rowOff>
    </xdr:to>
    <xdr:sp macro="" textlink="">
      <xdr:nvSpPr>
        <xdr:cNvPr id="54" name="Rectangle 2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9112250" y="1437217"/>
          <a:ext cx="948972" cy="2803172"/>
        </a:xfrm>
        <a:prstGeom prst="rect">
          <a:avLst/>
        </a:prstGeom>
        <a:solidFill>
          <a:schemeClr val="accent2">
            <a:lumMod val="20000"/>
            <a:lumOff val="80000"/>
            <a:alpha val="43000"/>
          </a:schemeClr>
        </a:solidFill>
        <a:ln w="28575"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</xdr:colOff>
      <xdr:row>0</xdr:row>
      <xdr:rowOff>156212</xdr:rowOff>
    </xdr:from>
    <xdr:to>
      <xdr:col>3</xdr:col>
      <xdr:colOff>495618</xdr:colOff>
      <xdr:row>3</xdr:row>
      <xdr:rowOff>38223</xdr:rowOff>
    </xdr:to>
    <xdr:pic>
      <xdr:nvPicPr>
        <xdr:cNvPr id="3" name="Picture 2" descr="Netflix, Inc. | Wookieepedia | Fandom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557" y="156212"/>
          <a:ext cx="1328421" cy="354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47413</xdr:colOff>
      <xdr:row>0</xdr:row>
      <xdr:rowOff>143933</xdr:rowOff>
    </xdr:from>
    <xdr:to>
      <xdr:col>3</xdr:col>
      <xdr:colOff>502920</xdr:colOff>
      <xdr:row>3</xdr:row>
      <xdr:rowOff>19594</xdr:rowOff>
    </xdr:to>
    <xdr:pic>
      <xdr:nvPicPr>
        <xdr:cNvPr id="2" name="Picture 1" descr="Netflix, Inc. | Wookieepedia | Fandom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246" y="143933"/>
          <a:ext cx="1327151" cy="355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31749</xdr:colOff>
      <xdr:row>0</xdr:row>
      <xdr:rowOff>149544</xdr:rowOff>
    </xdr:from>
    <xdr:to>
      <xdr:col>3</xdr:col>
      <xdr:colOff>495934</xdr:colOff>
      <xdr:row>3</xdr:row>
      <xdr:rowOff>39598</xdr:rowOff>
    </xdr:to>
    <xdr:pic>
      <xdr:nvPicPr>
        <xdr:cNvPr id="2" name="Picture 1" descr="Netflix, Inc. | Wookieepedia | Fandom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74" y="149544"/>
          <a:ext cx="1327150" cy="3663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15416</xdr:colOff>
      <xdr:row>0</xdr:row>
      <xdr:rowOff>74791</xdr:rowOff>
    </xdr:from>
    <xdr:to>
      <xdr:col>2</xdr:col>
      <xdr:colOff>1384477</xdr:colOff>
      <xdr:row>2</xdr:row>
      <xdr:rowOff>106521</xdr:rowOff>
    </xdr:to>
    <xdr:pic>
      <xdr:nvPicPr>
        <xdr:cNvPr id="2" name="Picture 1" descr="Netflix, Inc. | Wookieepedia | Fandom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416" y="74791"/>
          <a:ext cx="1369061" cy="384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196851</xdr:colOff>
      <xdr:row>2</xdr:row>
      <xdr:rowOff>133351</xdr:rowOff>
    </xdr:from>
    <xdr:to>
      <xdr:col>13</xdr:col>
      <xdr:colOff>95250</xdr:colOff>
      <xdr:row>23</xdr:row>
      <xdr:rowOff>30710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6051" y="501651"/>
          <a:ext cx="6603999" cy="376450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</xdr:colOff>
      <xdr:row>0</xdr:row>
      <xdr:rowOff>156212</xdr:rowOff>
    </xdr:from>
    <xdr:to>
      <xdr:col>3</xdr:col>
      <xdr:colOff>495618</xdr:colOff>
      <xdr:row>3</xdr:row>
      <xdr:rowOff>38223</xdr:rowOff>
    </xdr:to>
    <xdr:pic>
      <xdr:nvPicPr>
        <xdr:cNvPr id="2" name="Picture 1" descr="Netflix, Inc. | Wookieepedia | Fandom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4" y="160974"/>
          <a:ext cx="1364299" cy="363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103653</xdr:colOff>
      <xdr:row>22</xdr:row>
      <xdr:rowOff>68101</xdr:rowOff>
    </xdr:from>
    <xdr:to>
      <xdr:col>10</xdr:col>
      <xdr:colOff>126067</xdr:colOff>
      <xdr:row>37</xdr:row>
      <xdr:rowOff>121890</xdr:rowOff>
    </xdr:to>
    <xdr:graphicFrame macro="">
      <xdr:nvGraphicFramePr>
        <xdr:cNvPr id="24" name="Chart 5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165285</xdr:colOff>
      <xdr:row>3</xdr:row>
      <xdr:rowOff>26333</xdr:rowOff>
    </xdr:from>
    <xdr:to>
      <xdr:col>10</xdr:col>
      <xdr:colOff>187698</xdr:colOff>
      <xdr:row>18</xdr:row>
      <xdr:rowOff>80121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#JERRY LOH ZHI WEI#" id="{8FC67479-BE45-47CD-AF78-70DAE36EACF2}" userId="S::JLOH049@e.ntu.edu.sg::7a531414-c890-47e3-9ab1-028a7d45551c" providerId="AD"/>
  <person displayName="#CHUA ZHI WEN#" id="{762D3735-DF3B-4843-850B-C60210402583}" userId="S::CHUA0975@e.ntu.edu.sg::8a0110c5-47ba-4aa8-bfdb-be9000462a70" providerId="AD"/>
  <person displayName="#SEAN WONG CHEN LIN#" id="{5BD5D802-F6C3-466F-8B72-B816A81CD4C6}" userId="S::SWONG065@e.ntu.edu.sg::1d39be4b-5641-4f1a-8c3c-9eebbd1a8a2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3" dT="2024-03-28T05:35:36.29" personId="{762D3735-DF3B-4843-850B-C60210402583}" id="{15FDF686-36F2-49C4-BA89-3917CDA7FBE3}">
    <text>Assuming most of the revenue is from western europe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10" dT="2024-04-09T13:34:35.54" personId="{5BD5D802-F6C3-466F-8B72-B816A81CD4C6}" id="{A7E1307F-9C28-4C09-B331-FA3F4D8699F7}">
    <text>I assume this sheet is the finalised version? Will use these figures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" dT="2024-04-07T14:05:07.92" personId="{8FC67479-BE45-47CD-AF78-70DAE36EACF2}" id="{AB63ADD0-CED3-4583-8558-09F9DB690C0D}">
    <text>Source: https://www.gurufocus.com/stock/DIS/summary</text>
    <extLst>
      <x:ext xmlns:xltc2="http://schemas.microsoft.com/office/spreadsheetml/2020/threadedcomments2" uri="{F7C98A9C-CBB3-438F-8F68-D28B6AF4A901}">
        <xltc2:checksum>363735358</xltc2:checksum>
        <xltc2:hyperlink startIndex="8" length="43" url="https://www.gurufocus.com/stock/DIS/summary"/>
      </x:ext>
    </extLst>
  </threadedComment>
  <threadedComment ref="E20" dT="2024-04-07T14:05:07.92" personId="{8FC67479-BE45-47CD-AF78-70DAE36EACF2}" id="{CD599DF4-4E8F-4558-9B30-E0DD86C0EB26}">
    <text>Source: https://www.gurufocus.com/stock/DIS/summary</text>
    <extLst>
      <x:ext xmlns:xltc2="http://schemas.microsoft.com/office/spreadsheetml/2020/threadedcomments2" uri="{F7C98A9C-CBB3-438F-8F68-D28B6AF4A901}">
        <xltc2:checksum>363735358</xltc2:checksum>
        <xltc2:hyperlink startIndex="8" length="43" url="https://www.gurufocus.com/stock/DIS/summary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52A89-1B40-4EB7-BE19-7A7BDDA58932}">
  <sheetPr>
    <tabColor rgb="FFC00000"/>
  </sheetPr>
  <dimension ref="C1:AU93"/>
  <sheetViews>
    <sheetView showGridLines="0" view="pageBreakPreview" zoomScale="85" zoomScaleNormal="53" zoomScaleSheetLayoutView="85"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S16" sqref="S16"/>
    </sheetView>
  </sheetViews>
  <sheetFormatPr defaultColWidth="8.81640625" defaultRowHeight="14.5" outlineLevelRow="1"/>
  <cols>
    <col min="1" max="1" width="3" customWidth="1"/>
    <col min="2" max="3" width="3.54296875" customWidth="1"/>
    <col min="4" max="4" width="6.453125" customWidth="1"/>
    <col min="5" max="9" width="11.26953125" customWidth="1"/>
    <col min="10" max="10" width="8.453125" customWidth="1"/>
    <col min="11" max="11" width="4.26953125" customWidth="1"/>
    <col min="12" max="12" width="6" customWidth="1"/>
    <col min="13" max="17" width="11.1796875" customWidth="1"/>
  </cols>
  <sheetData>
    <row r="1" spans="3:18" ht="11.15" customHeight="1"/>
    <row r="2" spans="3:18" ht="11.15" customHeight="1"/>
    <row r="3" spans="3:18" ht="6.65" customHeight="1">
      <c r="F3" s="547" t="s">
        <v>0</v>
      </c>
      <c r="G3" s="547"/>
      <c r="H3" s="546">
        <v>1</v>
      </c>
    </row>
    <row r="4" spans="3:18" ht="6.65" customHeight="1">
      <c r="F4" s="547"/>
      <c r="G4" s="547"/>
      <c r="H4" s="546"/>
    </row>
    <row r="5" spans="3:18" ht="11.15" customHeight="1"/>
    <row r="6" spans="3:18" ht="15" customHeight="1">
      <c r="C6" s="65" t="s">
        <v>1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</row>
    <row r="7" spans="3:18" ht="15" customHeight="1"/>
    <row r="8" spans="3:18" ht="15" customHeight="1">
      <c r="D8" s="258" t="s">
        <v>2</v>
      </c>
      <c r="E8" s="452"/>
      <c r="F8" s="453" t="s">
        <v>3</v>
      </c>
      <c r="G8" s="453" t="s">
        <v>4</v>
      </c>
      <c r="H8" s="453" t="s">
        <v>5</v>
      </c>
    </row>
    <row r="9" spans="3:18" ht="15" customHeight="1">
      <c r="D9" s="454" t="s">
        <v>6</v>
      </c>
      <c r="E9" s="454"/>
      <c r="F9" s="454">
        <f>MIN(F56:H58)</f>
        <v>201813111.80068114</v>
      </c>
      <c r="G9" s="454">
        <f>G46+O35</f>
        <v>224302048.53380811</v>
      </c>
      <c r="H9" s="454">
        <f>MAX(F45:H47)+O35</f>
        <v>247738045.1028167</v>
      </c>
    </row>
    <row r="10" spans="3:18" ht="15" customHeight="1">
      <c r="D10" s="454" t="s">
        <v>7</v>
      </c>
      <c r="E10" s="454"/>
      <c r="F10" s="454">
        <f>MIN(DCF!F201:H203)+O35</f>
        <v>288114003.99262333</v>
      </c>
      <c r="G10" s="454">
        <f>DCF!G202</f>
        <v>322064829.68244755</v>
      </c>
      <c r="H10" s="454">
        <f>MAX(DCF!F201:H203)+O35</f>
        <v>337287521.39349198</v>
      </c>
    </row>
    <row r="11" spans="3:18" ht="15" customHeight="1">
      <c r="D11" s="454" t="s">
        <v>8</v>
      </c>
      <c r="E11" s="454"/>
      <c r="F11" s="454">
        <f>MIN(DCF!F194:H196)+O35</f>
        <v>127476927.46022075</v>
      </c>
      <c r="G11" s="454">
        <f>DCF!G195+O35</f>
        <v>141409397.51799089</v>
      </c>
      <c r="H11" s="454">
        <f>MAX(DCF!F194:H196)+O35</f>
        <v>155931220.44927472</v>
      </c>
    </row>
    <row r="12" spans="3:18" ht="15" customHeight="1">
      <c r="D12" s="454" t="s">
        <v>9</v>
      </c>
      <c r="E12" s="454"/>
      <c r="F12" s="454">
        <f>MIN(F77:H79)+O35</f>
        <v>274286341.72316474</v>
      </c>
      <c r="G12" s="454">
        <f>G78+O35</f>
        <v>306994598.14234614</v>
      </c>
      <c r="H12" s="454">
        <f>MAX(F77:H79)+O35</f>
        <v>348034226.163867</v>
      </c>
    </row>
    <row r="13" spans="3:18" ht="15" customHeight="1">
      <c r="D13" s="454" t="s">
        <v>10</v>
      </c>
      <c r="E13" s="454"/>
      <c r="F13" s="454">
        <f>DCF!E169</f>
        <v>60907755.153333336</v>
      </c>
      <c r="G13" s="454">
        <f>DCF!E163</f>
        <v>90668713.600000009</v>
      </c>
      <c r="H13" s="454">
        <f>DCF!E175</f>
        <v>121151698.14666666</v>
      </c>
    </row>
    <row r="14" spans="3:18" ht="15" customHeight="1">
      <c r="D14" s="1"/>
      <c r="E14" s="1"/>
      <c r="F14" s="1"/>
      <c r="G14" s="1"/>
    </row>
    <row r="15" spans="3:18" ht="15" customHeight="1">
      <c r="D15" s="258" t="s">
        <v>11</v>
      </c>
      <c r="E15" s="452"/>
      <c r="F15" s="453" t="s">
        <v>3</v>
      </c>
      <c r="G15" s="453" t="s">
        <v>4</v>
      </c>
      <c r="H15" s="453" t="s">
        <v>5</v>
      </c>
    </row>
    <row r="16" spans="3:18" ht="15" customHeight="1">
      <c r="C16" s="461">
        <v>2</v>
      </c>
      <c r="D16" s="454" t="s">
        <v>6</v>
      </c>
      <c r="E16" s="454"/>
      <c r="F16" s="454">
        <f>F9/$O$36</f>
        <v>452.96853958712768</v>
      </c>
      <c r="G16" s="454">
        <f>(G9-F9)/O36</f>
        <v>50.476308194150995</v>
      </c>
      <c r="H16" s="454">
        <f>(H9-G9)/$O$36</f>
        <v>52.601979350664401</v>
      </c>
      <c r="I16" s="461">
        <v>2</v>
      </c>
    </row>
    <row r="17" spans="3:47" ht="15" customHeight="1">
      <c r="C17" s="461">
        <v>3</v>
      </c>
      <c r="D17" s="454" t="s">
        <v>7</v>
      </c>
      <c r="E17" s="454"/>
      <c r="F17" s="454">
        <f>F10/$O$36</f>
        <v>646.67046882480111</v>
      </c>
      <c r="G17" s="454">
        <f>(G10-F10)/O36</f>
        <v>76.202461739380951</v>
      </c>
      <c r="H17" s="454">
        <f>(H10-G10)/$O$36</f>
        <v>34.167256881441126</v>
      </c>
      <c r="I17" s="461">
        <v>3</v>
      </c>
    </row>
    <row r="18" spans="3:47" ht="15" customHeight="1">
      <c r="C18" s="461">
        <v>4</v>
      </c>
      <c r="D18" s="454" t="s">
        <v>8</v>
      </c>
      <c r="E18" s="454"/>
      <c r="F18" s="454">
        <f>F11/O36</f>
        <v>286.12133843781066</v>
      </c>
      <c r="G18" s="454">
        <f>(G11-F11)/O36</f>
        <v>31.271360708924075</v>
      </c>
      <c r="H18" s="454">
        <f>(H11-G11)/$O$36</f>
        <v>32.594160342877672</v>
      </c>
      <c r="I18" s="461">
        <v>4</v>
      </c>
    </row>
    <row r="19" spans="3:47" ht="15" customHeight="1">
      <c r="C19" s="461">
        <v>1</v>
      </c>
      <c r="D19" s="454" t="s">
        <v>9</v>
      </c>
      <c r="E19" s="454"/>
      <c r="F19" s="454">
        <f>F12/O36</f>
        <v>615.6343486826828</v>
      </c>
      <c r="G19" s="454">
        <f>(G12-F12)/O36</f>
        <v>73.413521105955667</v>
      </c>
      <c r="H19" s="454">
        <f>(H12-G12)/$O$36</f>
        <v>92.113243803837534</v>
      </c>
      <c r="I19" s="461">
        <v>1</v>
      </c>
    </row>
    <row r="20" spans="3:47" ht="15" customHeight="1">
      <c r="C20" s="461">
        <v>5</v>
      </c>
      <c r="D20" s="454" t="s">
        <v>10</v>
      </c>
      <c r="E20" s="454"/>
      <c r="F20" s="454">
        <f>F13/O36</f>
        <v>136.70715770234031</v>
      </c>
      <c r="G20" s="454">
        <f>(G13-F13)/O36</f>
        <v>66.79832526250307</v>
      </c>
      <c r="H20" s="532">
        <f>(H13-G13)/$O$36</f>
        <v>68.418909302571748</v>
      </c>
      <c r="I20" s="461">
        <v>5</v>
      </c>
    </row>
    <row r="21" spans="3:47" ht="15" customHeight="1"/>
    <row r="22" spans="3:47" ht="15" customHeight="1">
      <c r="D22" s="258" t="s">
        <v>12</v>
      </c>
      <c r="E22" s="452"/>
      <c r="F22" s="453" t="s">
        <v>3</v>
      </c>
      <c r="G22" s="453" t="s">
        <v>4</v>
      </c>
      <c r="H22" s="453" t="s">
        <v>5</v>
      </c>
    </row>
    <row r="23" spans="3:47" ht="15" customHeight="1">
      <c r="C23" s="463" cm="1">
        <f t="array" ref="C23:D27">_xlfn._xlws.SORT(C16:D20,1,-1)</f>
        <v>5</v>
      </c>
      <c r="D23" s="183" t="str">
        <v>Trading Comps</v>
      </c>
      <c r="E23" s="454"/>
      <c r="F23" s="462" cm="1">
        <f t="array" ref="F23:I27">_xlfn._xlws.SORT(F16:I20,4,-1)</f>
        <v>136.70715770234031</v>
      </c>
      <c r="G23" s="462">
        <v>66.79832526250307</v>
      </c>
      <c r="H23" s="462">
        <v>68.418909302571748</v>
      </c>
      <c r="I23" s="463">
        <v>5</v>
      </c>
      <c r="J23" s="511">
        <f>SUM(F23:H23)</f>
        <v>271.92439226741516</v>
      </c>
    </row>
    <row r="24" spans="3:47" ht="15" customHeight="1">
      <c r="C24" s="463">
        <v>4</v>
      </c>
      <c r="D24" s="183" t="str">
        <v>DCF - EV/Sales</v>
      </c>
      <c r="E24" s="454"/>
      <c r="F24" s="462">
        <v>286.12133843781066</v>
      </c>
      <c r="G24" s="462">
        <v>31.271360708924075</v>
      </c>
      <c r="H24" s="462">
        <v>32.594160342877672</v>
      </c>
      <c r="I24" s="463">
        <v>4</v>
      </c>
      <c r="J24" s="511">
        <f>SUM(F24:H24)</f>
        <v>349.98685948961241</v>
      </c>
    </row>
    <row r="25" spans="3:47" ht="15" customHeight="1">
      <c r="C25" s="463">
        <v>3</v>
      </c>
      <c r="D25" s="183" t="str">
        <v>DCF - EV/EBIT</v>
      </c>
      <c r="E25" s="454"/>
      <c r="F25" s="462">
        <v>646.67046882480111</v>
      </c>
      <c r="G25" s="462">
        <v>76.202461739380951</v>
      </c>
      <c r="H25" s="462">
        <v>34.167256881441126</v>
      </c>
      <c r="I25" s="463">
        <v>3</v>
      </c>
      <c r="J25" s="511">
        <f>SUM(F25:H25)</f>
        <v>757.04018744562325</v>
      </c>
    </row>
    <row r="26" spans="3:47" ht="15" customHeight="1">
      <c r="C26" s="463">
        <v>2</v>
      </c>
      <c r="D26" s="183" t="str">
        <v>DCF - EV/EBITDA</v>
      </c>
      <c r="E26" s="454"/>
      <c r="F26" s="462">
        <v>452.96853958712768</v>
      </c>
      <c r="G26" s="462">
        <v>50.476308194150995</v>
      </c>
      <c r="H26" s="462">
        <v>52.601979350664401</v>
      </c>
      <c r="I26" s="463">
        <v>2</v>
      </c>
      <c r="J26" s="511">
        <f>SUM(F26:H26)</f>
        <v>556.04682713194302</v>
      </c>
    </row>
    <row r="27" spans="3:47" ht="15" customHeight="1">
      <c r="C27" s="463">
        <v>1</v>
      </c>
      <c r="D27" s="183" t="str">
        <v>DCF - Perpetuity</v>
      </c>
      <c r="E27" s="454"/>
      <c r="F27" s="462">
        <v>615.6343486826828</v>
      </c>
      <c r="G27" s="462">
        <v>73.413521105955667</v>
      </c>
      <c r="H27" s="462">
        <v>92.113243803837534</v>
      </c>
      <c r="I27" s="463">
        <v>1</v>
      </c>
      <c r="J27" s="511">
        <f>SUM(F27:H27)</f>
        <v>781.161113592476</v>
      </c>
    </row>
    <row r="28" spans="3:47" ht="15" customHeight="1"/>
    <row r="29" spans="3:47" ht="15.5">
      <c r="C29" s="65" t="s">
        <v>13</v>
      </c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</row>
    <row r="30" spans="3:47" outlineLevel="1"/>
    <row r="31" spans="3:47" outlineLevel="1">
      <c r="C31" s="241"/>
      <c r="D31" s="241"/>
      <c r="E31" s="258" t="s">
        <v>14</v>
      </c>
      <c r="F31" s="259"/>
      <c r="G31" s="259"/>
      <c r="H31" s="260"/>
      <c r="I31" s="260"/>
      <c r="J31" s="241"/>
      <c r="K31" s="241"/>
      <c r="M31" s="258" t="s">
        <v>15</v>
      </c>
      <c r="N31" s="259"/>
      <c r="O31" s="259"/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1"/>
      <c r="AK31" s="241"/>
      <c r="AL31" s="241"/>
      <c r="AM31" s="241"/>
      <c r="AN31" s="241"/>
      <c r="AO31" s="241"/>
      <c r="AP31" s="241"/>
      <c r="AQ31" s="241"/>
      <c r="AR31" s="241"/>
      <c r="AS31" s="241"/>
      <c r="AT31" s="241"/>
      <c r="AU31" s="241"/>
    </row>
    <row r="32" spans="3:47" outlineLevel="1">
      <c r="C32" s="241"/>
      <c r="D32" s="241"/>
      <c r="E32" s="430"/>
      <c r="F32" s="431"/>
      <c r="G32" s="432" t="s">
        <v>16</v>
      </c>
      <c r="H32" s="432" t="s">
        <v>17</v>
      </c>
      <c r="I32" s="432" t="s">
        <v>17</v>
      </c>
      <c r="J32" s="241"/>
      <c r="K32" s="241"/>
      <c r="M32" s="207" t="s">
        <v>18</v>
      </c>
      <c r="O32" s="450">
        <f>DCF!D65</f>
        <v>45383</v>
      </c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  <c r="AP32" s="241"/>
      <c r="AQ32" s="241"/>
      <c r="AR32" s="241"/>
      <c r="AS32" s="241"/>
      <c r="AT32" s="241"/>
      <c r="AU32" s="241"/>
    </row>
    <row r="33" spans="3:47" outlineLevel="1">
      <c r="C33" s="241"/>
      <c r="D33" s="241"/>
      <c r="E33" s="431"/>
      <c r="F33" s="431"/>
      <c r="G33" s="432" t="s">
        <v>19</v>
      </c>
      <c r="H33" s="432" t="s">
        <v>19</v>
      </c>
      <c r="I33" s="432" t="s">
        <v>20</v>
      </c>
      <c r="J33" s="241"/>
      <c r="K33" s="241"/>
      <c r="M33" s="207" t="s">
        <v>21</v>
      </c>
      <c r="N33" s="18"/>
      <c r="O33" s="257">
        <f>DCF!D95</f>
        <v>9.48</v>
      </c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41"/>
      <c r="AA33" s="241"/>
      <c r="AB33" s="241"/>
      <c r="AC33" s="241"/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41"/>
      <c r="AQ33" s="241"/>
      <c r="AR33" s="241"/>
      <c r="AS33" s="241"/>
      <c r="AT33" s="241"/>
      <c r="AU33" s="241"/>
    </row>
    <row r="34" spans="3:47" outlineLevel="1">
      <c r="C34" s="241"/>
      <c r="D34" s="204"/>
      <c r="E34" s="241"/>
      <c r="F34" s="241"/>
      <c r="G34" s="433">
        <f>DCF!D178</f>
        <v>233418359.09604585</v>
      </c>
      <c r="H34" s="340"/>
      <c r="I34" s="340"/>
      <c r="J34" s="241"/>
      <c r="K34" s="241"/>
      <c r="L34" s="205"/>
      <c r="M34" s="207" t="s">
        <v>22</v>
      </c>
      <c r="N34" s="18"/>
      <c r="O34" s="212">
        <f>DCF!D101</f>
        <v>9.0421772174697559E-2</v>
      </c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1"/>
      <c r="AQ34" s="241"/>
      <c r="AR34" s="241"/>
      <c r="AS34" s="241"/>
      <c r="AT34" s="241"/>
      <c r="AU34" s="241"/>
    </row>
    <row r="35" spans="3:47" outlineLevel="1">
      <c r="C35" s="241"/>
      <c r="D35" s="100"/>
      <c r="E35" s="444" t="s">
        <v>23</v>
      </c>
      <c r="F35" s="434">
        <v>1</v>
      </c>
      <c r="G35" s="435">
        <f t="dataTable" ref="G35:G37" dt2D="0" dtr="0" r1="H3"/>
        <v>233418359.09604585</v>
      </c>
      <c r="H35" s="436">
        <f>G35+$O$35</f>
        <v>223561898.09604585</v>
      </c>
      <c r="I35" s="437">
        <f>H35/$O$36</f>
        <v>501.78358375399853</v>
      </c>
      <c r="J35" s="241"/>
      <c r="K35" s="241"/>
      <c r="L35" s="241"/>
      <c r="M35" s="207" t="s">
        <v>24</v>
      </c>
      <c r="N35" s="18"/>
      <c r="O35" s="366">
        <f>DCF!E151</f>
        <v>-9856461</v>
      </c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</row>
    <row r="36" spans="3:47" outlineLevel="1">
      <c r="C36" s="241"/>
      <c r="D36" s="241"/>
      <c r="E36" s="444" t="s">
        <v>25</v>
      </c>
      <c r="F36" s="434">
        <v>2</v>
      </c>
      <c r="G36" s="438">
        <v>270990623.27314585</v>
      </c>
      <c r="H36" s="439">
        <f t="shared" ref="H36:H37" si="0">G36+$O$35</f>
        <v>261134162.27314585</v>
      </c>
      <c r="I36" s="440">
        <f t="shared" ref="I36:I37" si="1">H36/$O$36</f>
        <v>586.11434641570031</v>
      </c>
      <c r="J36" s="241"/>
      <c r="K36" s="241"/>
      <c r="L36" s="241"/>
      <c r="M36" s="207" t="s">
        <v>26</v>
      </c>
      <c r="N36" s="18"/>
      <c r="O36" s="366">
        <f>AVERAGE('Financial Statements'!AF32:AF33)</f>
        <v>445534.5</v>
      </c>
      <c r="P36" s="241"/>
      <c r="Q36" s="241"/>
      <c r="R36" s="241"/>
      <c r="S36" s="241"/>
      <c r="T36" s="241"/>
      <c r="U36" s="241"/>
      <c r="V36" s="241"/>
      <c r="W36" s="241"/>
      <c r="X36" s="241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1"/>
      <c r="AQ36" s="241"/>
      <c r="AR36" s="241"/>
      <c r="AS36" s="241"/>
      <c r="AT36" s="241"/>
      <c r="AU36" s="241"/>
    </row>
    <row r="37" spans="3:47" ht="15" outlineLevel="1" thickBot="1">
      <c r="C37" s="241"/>
      <c r="D37" s="241"/>
      <c r="E37" s="444" t="s">
        <v>27</v>
      </c>
      <c r="F37" s="434">
        <v>3</v>
      </c>
      <c r="G37" s="441">
        <v>219250230.96374434</v>
      </c>
      <c r="H37" s="442">
        <f t="shared" si="0"/>
        <v>209393769.96374434</v>
      </c>
      <c r="I37" s="443">
        <f t="shared" si="1"/>
        <v>469.98328965264045</v>
      </c>
      <c r="J37" s="241"/>
      <c r="K37" s="241"/>
      <c r="L37" s="241"/>
      <c r="M37" s="352" t="s">
        <v>28</v>
      </c>
      <c r="N37" s="353"/>
      <c r="O37" s="449">
        <v>607.33000000000004</v>
      </c>
      <c r="P37" s="241"/>
      <c r="Q37" s="241"/>
      <c r="R37" s="241"/>
      <c r="S37" s="241"/>
      <c r="T37" s="241"/>
      <c r="U37" s="241"/>
      <c r="V37" s="241"/>
      <c r="W37" s="241"/>
      <c r="X37" s="241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1"/>
      <c r="AK37" s="241"/>
      <c r="AL37" s="241"/>
      <c r="AM37" s="241"/>
      <c r="AN37" s="241"/>
      <c r="AO37" s="241"/>
      <c r="AP37" s="241"/>
      <c r="AQ37" s="241"/>
      <c r="AR37" s="241"/>
      <c r="AS37" s="241"/>
      <c r="AT37" s="241"/>
      <c r="AU37" s="241"/>
    </row>
    <row r="38" spans="3:47" ht="15" outlineLevel="1" thickTop="1"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351"/>
      <c r="N38" s="34"/>
      <c r="O38" s="420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  <c r="AP38" s="241"/>
      <c r="AQ38" s="241"/>
      <c r="AR38" s="241"/>
      <c r="AS38" s="241"/>
      <c r="AT38" s="241"/>
      <c r="AU38" s="241"/>
    </row>
    <row r="39" spans="3:47" outlineLevel="1"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351"/>
      <c r="N39" s="34"/>
      <c r="O39" s="354"/>
      <c r="P39" s="241"/>
      <c r="Q39" s="241"/>
      <c r="R39" s="241"/>
      <c r="S39" s="241"/>
      <c r="T39" s="241"/>
      <c r="U39" s="241"/>
      <c r="V39" s="241"/>
      <c r="W39" s="241"/>
      <c r="X39" s="241"/>
      <c r="Y39" s="241"/>
      <c r="Z39" s="241"/>
      <c r="AA39" s="241"/>
      <c r="AB39" s="241"/>
      <c r="AC39" s="241"/>
      <c r="AD39" s="241"/>
      <c r="AE39" s="241"/>
      <c r="AF39" s="241"/>
      <c r="AG39" s="241"/>
      <c r="AH39" s="241"/>
      <c r="AI39" s="241"/>
      <c r="AJ39" s="241"/>
      <c r="AK39" s="241"/>
      <c r="AL39" s="241"/>
      <c r="AM39" s="241"/>
      <c r="AN39" s="241"/>
      <c r="AO39" s="241"/>
      <c r="AP39" s="241"/>
      <c r="AQ39" s="241"/>
      <c r="AR39" s="241"/>
      <c r="AS39" s="241"/>
      <c r="AT39" s="241"/>
      <c r="AU39" s="241"/>
    </row>
    <row r="40" spans="3:47" outlineLevel="1">
      <c r="C40" s="241"/>
      <c r="D40" s="241"/>
      <c r="E40" s="368" t="s">
        <v>29</v>
      </c>
      <c r="F40" s="355"/>
      <c r="G40" s="355"/>
      <c r="H40" s="355"/>
      <c r="I40" s="355"/>
      <c r="J40" s="241"/>
      <c r="K40" s="241"/>
      <c r="L40" s="241"/>
      <c r="M40" s="370" t="s">
        <v>30</v>
      </c>
      <c r="N40" s="355"/>
      <c r="O40" s="355"/>
      <c r="P40" s="355"/>
      <c r="Q40" s="355"/>
      <c r="R40" s="241"/>
      <c r="S40" s="241"/>
      <c r="T40" s="241"/>
      <c r="U40" s="241"/>
      <c r="V40" s="241"/>
      <c r="W40" s="241"/>
      <c r="X40" s="241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  <c r="AP40" s="241"/>
      <c r="AQ40" s="241"/>
      <c r="AR40" s="241"/>
      <c r="AS40" s="241"/>
      <c r="AT40" s="241"/>
      <c r="AU40" s="241"/>
    </row>
    <row r="41" spans="3:47" outlineLevel="1"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Y41" s="241"/>
      <c r="Z41" s="241"/>
      <c r="AA41" s="241"/>
      <c r="AB41" s="241"/>
      <c r="AC41" s="241"/>
      <c r="AD41" s="241"/>
      <c r="AE41" s="241"/>
      <c r="AF41" s="241"/>
      <c r="AG41" s="241"/>
      <c r="AH41" s="241"/>
      <c r="AI41" s="241"/>
      <c r="AJ41" s="241"/>
      <c r="AK41" s="241"/>
      <c r="AL41" s="241"/>
      <c r="AM41" s="241"/>
      <c r="AN41" s="241"/>
      <c r="AO41" s="241"/>
      <c r="AP41" s="241"/>
      <c r="AQ41" s="241"/>
      <c r="AR41" s="241"/>
      <c r="AS41" s="241"/>
      <c r="AT41" s="241"/>
      <c r="AU41" s="241"/>
    </row>
    <row r="42" spans="3:47" ht="14.5" customHeight="1" outlineLevel="1">
      <c r="C42" s="242"/>
      <c r="D42" s="243"/>
      <c r="E42" s="372" t="s">
        <v>21</v>
      </c>
      <c r="F42" s="340"/>
      <c r="G42" s="340"/>
      <c r="H42" s="340"/>
      <c r="I42" s="340"/>
      <c r="J42" s="241"/>
      <c r="K42" s="242"/>
      <c r="L42" s="243"/>
      <c r="M42" s="372" t="s">
        <v>21</v>
      </c>
      <c r="N42" s="340"/>
      <c r="O42" s="340"/>
      <c r="P42" s="340"/>
      <c r="Q42" s="340"/>
      <c r="R42" s="241"/>
      <c r="S42" s="241"/>
      <c r="T42" s="241"/>
      <c r="U42" s="241"/>
      <c r="V42" s="241"/>
      <c r="W42" s="241"/>
      <c r="X42" s="241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  <c r="AP42" s="241"/>
      <c r="AQ42" s="241"/>
      <c r="AR42" s="241"/>
      <c r="AS42" s="241"/>
      <c r="AT42" s="241"/>
      <c r="AU42" s="241"/>
    </row>
    <row r="43" spans="3:47" outlineLevel="1">
      <c r="C43" s="241"/>
      <c r="D43" s="244">
        <f>DCF!E142</f>
        <v>230868393.95324454</v>
      </c>
      <c r="E43" s="245">
        <f>DCF!E178</f>
        <v>7.5</v>
      </c>
      <c r="F43" s="245">
        <f>DCF!F178</f>
        <v>8.5</v>
      </c>
      <c r="G43" s="245">
        <f>DCF!G178</f>
        <v>9.5</v>
      </c>
      <c r="H43" s="245">
        <f>DCF!H178</f>
        <v>10.5</v>
      </c>
      <c r="I43" s="245">
        <f>DCF!I178</f>
        <v>11.5</v>
      </c>
      <c r="J43" s="241"/>
      <c r="K43" s="241"/>
      <c r="L43" s="244"/>
      <c r="M43" s="245">
        <f>E43</f>
        <v>7.5</v>
      </c>
      <c r="N43" s="245">
        <f t="shared" ref="N43:Q43" si="2">F43</f>
        <v>8.5</v>
      </c>
      <c r="O43" s="245">
        <f t="shared" si="2"/>
        <v>9.5</v>
      </c>
      <c r="P43" s="245">
        <f t="shared" si="2"/>
        <v>10.5</v>
      </c>
      <c r="Q43" s="245">
        <f t="shared" si="2"/>
        <v>11.5</v>
      </c>
      <c r="R43" s="241"/>
      <c r="S43" s="241"/>
      <c r="T43" s="241"/>
      <c r="U43" s="241"/>
      <c r="V43" s="241"/>
      <c r="W43" s="241"/>
      <c r="X43" s="241"/>
      <c r="Y43" s="241"/>
      <c r="Z43" s="241"/>
      <c r="AA43" s="241"/>
      <c r="AB43" s="241"/>
      <c r="AC43" s="241"/>
      <c r="AD43" s="241"/>
      <c r="AE43" s="241"/>
      <c r="AF43" s="241"/>
      <c r="AG43" s="241"/>
      <c r="AH43" s="241"/>
      <c r="AI43" s="241"/>
      <c r="AJ43" s="241"/>
      <c r="AK43" s="241"/>
      <c r="AL43" s="241"/>
      <c r="AM43" s="241"/>
      <c r="AN43" s="241"/>
      <c r="AO43" s="241"/>
      <c r="AP43" s="241"/>
      <c r="AQ43" s="241"/>
      <c r="AR43" s="241"/>
      <c r="AS43" s="241"/>
      <c r="AT43" s="241"/>
      <c r="AU43" s="241"/>
    </row>
    <row r="44" spans="3:47" ht="16" customHeight="1" outlineLevel="1">
      <c r="C44" s="549" t="s">
        <v>22</v>
      </c>
      <c r="D44" s="246">
        <f>DCF!D179</f>
        <v>0.08</v>
      </c>
      <c r="E44" s="247">
        <f>DCF!E179</f>
        <v>204313045.41209146</v>
      </c>
      <c r="F44" s="248">
        <f>DCF!F179</f>
        <v>223738681.19588953</v>
      </c>
      <c r="G44" s="248">
        <f>DCF!G179</f>
        <v>243164316.97968763</v>
      </c>
      <c r="H44" s="248">
        <f>DCF!H179</f>
        <v>262589952.76348567</v>
      </c>
      <c r="I44" s="249">
        <f>DCF!I179</f>
        <v>282015588.54728377</v>
      </c>
      <c r="J44" s="241"/>
      <c r="K44" s="549" t="s">
        <v>22</v>
      </c>
      <c r="L44" s="246">
        <f>D44</f>
        <v>0.08</v>
      </c>
      <c r="M44" s="341">
        <f t="shared" ref="M44:Q48" si="3">E55/$O$36</f>
        <v>436.45684994560793</v>
      </c>
      <c r="N44" s="342">
        <f t="shared" si="3"/>
        <v>480.05759418381638</v>
      </c>
      <c r="O44" s="342">
        <f t="shared" si="3"/>
        <v>523.65833842202483</v>
      </c>
      <c r="P44" s="342">
        <f t="shared" si="3"/>
        <v>567.25908266023316</v>
      </c>
      <c r="Q44" s="343">
        <f t="shared" si="3"/>
        <v>610.85982689844172</v>
      </c>
      <c r="R44" s="241"/>
      <c r="S44" s="241"/>
      <c r="T44" s="241"/>
      <c r="U44" s="241"/>
      <c r="V44" s="241"/>
      <c r="W44" s="241"/>
      <c r="X44" s="241"/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  <c r="AI44" s="241"/>
      <c r="AJ44" s="241"/>
      <c r="AK44" s="241"/>
      <c r="AL44" s="241"/>
      <c r="AM44" s="241"/>
      <c r="AN44" s="241"/>
      <c r="AO44" s="241"/>
      <c r="AP44" s="241"/>
      <c r="AQ44" s="241"/>
      <c r="AR44" s="241"/>
      <c r="AS44" s="241"/>
      <c r="AT44" s="241"/>
      <c r="AU44" s="241"/>
    </row>
    <row r="45" spans="3:47" ht="16" customHeight="1" outlineLevel="1">
      <c r="C45" s="549"/>
      <c r="D45" s="246">
        <f>DCF!D180</f>
        <v>8.5000000000000006E-2</v>
      </c>
      <c r="E45" s="250">
        <f>DCF!E180</f>
        <v>200615204.44285226</v>
      </c>
      <c r="F45" s="251">
        <f>DCF!F180</f>
        <v>219608304.99617374</v>
      </c>
      <c r="G45" s="251">
        <f>DCF!G180</f>
        <v>238601405.54949522</v>
      </c>
      <c r="H45" s="251">
        <f>DCF!H180</f>
        <v>257594506.1028167</v>
      </c>
      <c r="I45" s="252">
        <f>DCF!I180</f>
        <v>276587606.65613818</v>
      </c>
      <c r="J45" s="241"/>
      <c r="K45" s="549"/>
      <c r="L45" s="246">
        <f t="shared" ref="L45:L48" si="4">D45</f>
        <v>8.5000000000000006E-2</v>
      </c>
      <c r="M45" s="344">
        <f t="shared" si="3"/>
        <v>428.15706402725772</v>
      </c>
      <c r="N45" s="345">
        <f t="shared" si="3"/>
        <v>470.78698506215284</v>
      </c>
      <c r="O45" s="345">
        <f t="shared" si="3"/>
        <v>513.41690609704801</v>
      </c>
      <c r="P45" s="345">
        <f t="shared" si="3"/>
        <v>556.04682713194313</v>
      </c>
      <c r="Q45" s="346">
        <f t="shared" si="3"/>
        <v>598.67674816683825</v>
      </c>
      <c r="R45" s="241"/>
      <c r="S45" s="241"/>
      <c r="T45" s="241"/>
      <c r="U45" s="241"/>
      <c r="V45" s="241"/>
      <c r="W45" s="241"/>
      <c r="X45" s="241"/>
      <c r="Y45" s="241"/>
      <c r="Z45" s="241"/>
      <c r="AA45" s="241"/>
      <c r="AB45" s="241"/>
      <c r="AC45" s="241"/>
      <c r="AD45" s="241"/>
      <c r="AE45" s="241"/>
      <c r="AF45" s="241"/>
      <c r="AG45" s="241"/>
      <c r="AH45" s="241"/>
      <c r="AI45" s="241"/>
      <c r="AJ45" s="241"/>
      <c r="AK45" s="241"/>
      <c r="AL45" s="241"/>
      <c r="AM45" s="241"/>
      <c r="AN45" s="241"/>
      <c r="AO45" s="241"/>
      <c r="AP45" s="241"/>
      <c r="AQ45" s="241"/>
      <c r="AR45" s="241"/>
      <c r="AS45" s="241"/>
      <c r="AT45" s="241"/>
      <c r="AU45" s="241"/>
    </row>
    <row r="46" spans="3:47" ht="16" customHeight="1" outlineLevel="1">
      <c r="C46" s="549"/>
      <c r="D46" s="246">
        <f>DCF!D181</f>
        <v>0.09</v>
      </c>
      <c r="E46" s="250">
        <f>DCF!E181</f>
        <v>197014259.11463431</v>
      </c>
      <c r="F46" s="251">
        <f>DCF!F181</f>
        <v>215586384.32422122</v>
      </c>
      <c r="G46" s="253">
        <f>DCF!G181</f>
        <v>234158509.53380811</v>
      </c>
      <c r="H46" s="251">
        <f>DCF!H181</f>
        <v>252730634.74339503</v>
      </c>
      <c r="I46" s="252">
        <f>DCF!I181</f>
        <v>271302759.95298195</v>
      </c>
      <c r="J46" s="241"/>
      <c r="K46" s="549"/>
      <c r="L46" s="246">
        <f t="shared" si="4"/>
        <v>0.09</v>
      </c>
      <c r="M46" s="344">
        <f t="shared" si="3"/>
        <v>420.07475989992764</v>
      </c>
      <c r="N46" s="345">
        <f t="shared" si="3"/>
        <v>461.75980384060318</v>
      </c>
      <c r="O46" s="347">
        <f t="shared" si="3"/>
        <v>503.44484778127867</v>
      </c>
      <c r="P46" s="345">
        <f t="shared" si="3"/>
        <v>545.12989172195421</v>
      </c>
      <c r="Q46" s="346">
        <f t="shared" si="3"/>
        <v>586.81493566262986</v>
      </c>
      <c r="R46" s="241"/>
      <c r="S46" s="241"/>
      <c r="T46" s="241"/>
      <c r="U46" s="241"/>
      <c r="V46" s="241"/>
      <c r="W46" s="241"/>
      <c r="X46" s="241"/>
      <c r="Y46" s="241"/>
      <c r="Z46" s="241"/>
      <c r="AA46" s="241"/>
      <c r="AB46" s="241"/>
      <c r="AC46" s="241"/>
      <c r="AD46" s="241"/>
      <c r="AE46" s="241"/>
      <c r="AF46" s="241"/>
      <c r="AG46" s="241"/>
      <c r="AH46" s="241"/>
      <c r="AI46" s="241"/>
      <c r="AJ46" s="241"/>
      <c r="AK46" s="241"/>
      <c r="AL46" s="241"/>
      <c r="AM46" s="241"/>
      <c r="AN46" s="241"/>
      <c r="AO46" s="241"/>
      <c r="AP46" s="241"/>
      <c r="AQ46" s="241"/>
      <c r="AR46" s="241"/>
      <c r="AS46" s="241"/>
      <c r="AT46" s="241"/>
      <c r="AU46" s="241"/>
    </row>
    <row r="47" spans="3:47" ht="16" customHeight="1" outlineLevel="1">
      <c r="C47" s="549"/>
      <c r="D47" s="246">
        <f>DCF!D182</f>
        <v>9.5000000000000001E-2</v>
      </c>
      <c r="E47" s="250">
        <f>DCF!E182</f>
        <v>193507223.05277288</v>
      </c>
      <c r="F47" s="251">
        <f>DCF!F182</f>
        <v>211669572.80068114</v>
      </c>
      <c r="G47" s="251">
        <f>DCF!G182</f>
        <v>229831922.54858941</v>
      </c>
      <c r="H47" s="251">
        <f>DCF!H182</f>
        <v>247994272.29649764</v>
      </c>
      <c r="I47" s="252">
        <f>DCF!I182</f>
        <v>266156622.04440588</v>
      </c>
      <c r="J47" s="241"/>
      <c r="K47" s="549"/>
      <c r="L47" s="246">
        <f t="shared" si="4"/>
        <v>9.5000000000000001E-2</v>
      </c>
      <c r="M47" s="344">
        <f t="shared" si="3"/>
        <v>412.20323466033017</v>
      </c>
      <c r="N47" s="345">
        <f t="shared" si="3"/>
        <v>452.96853958712768</v>
      </c>
      <c r="O47" s="345">
        <f t="shared" si="3"/>
        <v>493.73384451392519</v>
      </c>
      <c r="P47" s="345">
        <f t="shared" si="3"/>
        <v>534.49914944072259</v>
      </c>
      <c r="Q47" s="346">
        <f t="shared" si="3"/>
        <v>575.2644543675201</v>
      </c>
      <c r="R47" s="241"/>
      <c r="S47" s="241"/>
      <c r="T47" s="241"/>
      <c r="U47" s="241"/>
      <c r="V47" s="241"/>
      <c r="W47" s="241"/>
      <c r="X47" s="241"/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1"/>
      <c r="AP47" s="241"/>
      <c r="AQ47" s="241"/>
      <c r="AR47" s="241"/>
      <c r="AS47" s="241"/>
      <c r="AT47" s="241"/>
      <c r="AU47" s="241"/>
    </row>
    <row r="48" spans="3:47" ht="16" customHeight="1" outlineLevel="1">
      <c r="C48" s="549"/>
      <c r="D48" s="246">
        <f>DCF!D183</f>
        <v>0.1</v>
      </c>
      <c r="E48" s="254">
        <f>DCF!E183</f>
        <v>190091215.2752347</v>
      </c>
      <c r="F48" s="255">
        <f>DCF!F183</f>
        <v>207854642.22533721</v>
      </c>
      <c r="G48" s="255">
        <f>DCF!G183</f>
        <v>225618069.17543975</v>
      </c>
      <c r="H48" s="255">
        <f>DCF!H183</f>
        <v>243381496.12554228</v>
      </c>
      <c r="I48" s="256">
        <f>DCF!I183</f>
        <v>261144923.07564479</v>
      </c>
      <c r="J48" s="241"/>
      <c r="K48" s="549"/>
      <c r="L48" s="246">
        <f t="shared" si="4"/>
        <v>0.1</v>
      </c>
      <c r="M48" s="348">
        <f t="shared" si="3"/>
        <v>404.53602195842228</v>
      </c>
      <c r="N48" s="349">
        <f t="shared" si="3"/>
        <v>444.4059466221745</v>
      </c>
      <c r="O48" s="349">
        <f t="shared" si="3"/>
        <v>484.27587128592677</v>
      </c>
      <c r="P48" s="349">
        <f t="shared" si="3"/>
        <v>524.14579594967904</v>
      </c>
      <c r="Q48" s="350">
        <f t="shared" si="3"/>
        <v>564.01572061343131</v>
      </c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1"/>
      <c r="AQ48" s="241"/>
      <c r="AR48" s="241"/>
      <c r="AS48" s="241"/>
      <c r="AT48" s="241"/>
      <c r="AU48" s="241"/>
    </row>
    <row r="49" spans="3:47" outlineLevel="1">
      <c r="C49" s="241"/>
      <c r="D49" s="240"/>
      <c r="E49" s="18"/>
      <c r="F49" s="213"/>
      <c r="G49" s="241"/>
      <c r="H49" s="2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  <c r="AI49" s="241"/>
      <c r="AJ49" s="241"/>
      <c r="AK49" s="241"/>
      <c r="AL49" s="241"/>
      <c r="AM49" s="241"/>
      <c r="AN49" s="241"/>
      <c r="AO49" s="241"/>
      <c r="AP49" s="241"/>
      <c r="AQ49" s="241"/>
      <c r="AR49" s="241"/>
      <c r="AS49" s="241"/>
      <c r="AT49" s="241"/>
      <c r="AU49" s="241"/>
    </row>
    <row r="50" spans="3:47" outlineLevel="1"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Y50" s="241"/>
      <c r="Z50" s="241"/>
      <c r="AA50" s="241"/>
      <c r="AB50" s="241"/>
      <c r="AC50" s="241"/>
      <c r="AD50" s="241"/>
      <c r="AE50" s="241"/>
      <c r="AF50" s="241"/>
      <c r="AG50" s="241"/>
      <c r="AH50" s="241"/>
      <c r="AI50" s="241"/>
      <c r="AJ50" s="241"/>
      <c r="AK50" s="241"/>
      <c r="AL50" s="241"/>
      <c r="AM50" s="241"/>
      <c r="AN50" s="241"/>
      <c r="AO50" s="241"/>
      <c r="AP50" s="241"/>
      <c r="AQ50" s="241"/>
      <c r="AR50" s="241"/>
      <c r="AS50" s="241"/>
      <c r="AT50" s="241"/>
      <c r="AU50" s="241"/>
    </row>
    <row r="51" spans="3:47" outlineLevel="1">
      <c r="C51" s="241"/>
      <c r="D51" s="241"/>
      <c r="E51" s="371" t="s">
        <v>2</v>
      </c>
      <c r="F51" s="355"/>
      <c r="G51" s="355"/>
      <c r="H51" s="355"/>
      <c r="I51" s="355"/>
      <c r="J51" s="241"/>
      <c r="K51" s="241"/>
      <c r="L51" s="241"/>
      <c r="M51" s="369" t="s">
        <v>31</v>
      </c>
      <c r="N51" s="355"/>
      <c r="O51" s="355"/>
      <c r="P51" s="355"/>
      <c r="Q51" s="355"/>
      <c r="R51" s="241"/>
      <c r="S51" s="241"/>
      <c r="T51" s="241"/>
      <c r="U51" s="241"/>
      <c r="V51" s="241"/>
      <c r="W51" s="241"/>
      <c r="X51" s="241"/>
      <c r="Y51" s="241"/>
      <c r="Z51" s="241"/>
      <c r="AA51" s="241"/>
      <c r="AB51" s="241"/>
      <c r="AC51" s="241"/>
      <c r="AD51" s="241"/>
      <c r="AE51" s="241"/>
      <c r="AF51" s="241"/>
      <c r="AG51" s="241"/>
      <c r="AH51" s="241"/>
      <c r="AI51" s="241"/>
      <c r="AJ51" s="241"/>
      <c r="AK51" s="241"/>
      <c r="AL51" s="241"/>
      <c r="AM51" s="241"/>
      <c r="AN51" s="241"/>
      <c r="AO51" s="241"/>
      <c r="AP51" s="241"/>
      <c r="AQ51" s="241"/>
      <c r="AR51" s="241"/>
      <c r="AS51" s="241"/>
      <c r="AT51" s="241"/>
      <c r="AU51" s="241"/>
    </row>
    <row r="52" spans="3:47" outlineLevel="1"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  <c r="AK52" s="241"/>
      <c r="AL52" s="241"/>
      <c r="AM52" s="241"/>
      <c r="AN52" s="241"/>
      <c r="AO52" s="241"/>
      <c r="AP52" s="241"/>
      <c r="AQ52" s="241"/>
      <c r="AR52" s="241"/>
      <c r="AS52" s="241"/>
      <c r="AT52" s="241"/>
      <c r="AU52" s="241"/>
    </row>
    <row r="53" spans="3:47" outlineLevel="1">
      <c r="C53" s="242"/>
      <c r="D53" s="243"/>
      <c r="E53" s="372" t="s">
        <v>21</v>
      </c>
      <c r="F53" s="340"/>
      <c r="G53" s="340"/>
      <c r="H53" s="340"/>
      <c r="I53" s="340"/>
      <c r="J53" s="241"/>
      <c r="K53" s="242"/>
      <c r="L53" s="243"/>
      <c r="M53" s="372" t="s">
        <v>21</v>
      </c>
      <c r="N53" s="340"/>
      <c r="O53" s="340"/>
      <c r="P53" s="340"/>
      <c r="Q53" s="340"/>
      <c r="R53" s="241"/>
      <c r="S53" s="241"/>
      <c r="T53" s="241"/>
      <c r="U53" s="241"/>
      <c r="V53" s="241"/>
      <c r="W53" s="241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1"/>
      <c r="AK53" s="241"/>
      <c r="AL53" s="241"/>
      <c r="AM53" s="241"/>
      <c r="AN53" s="241"/>
      <c r="AO53" s="241"/>
      <c r="AP53" s="241"/>
      <c r="AQ53" s="241"/>
      <c r="AR53" s="241"/>
      <c r="AS53" s="241"/>
      <c r="AT53" s="241"/>
      <c r="AU53" s="241"/>
    </row>
    <row r="54" spans="3:47" outlineLevel="1">
      <c r="C54" s="241"/>
      <c r="D54" s="244">
        <f>DCF!E157</f>
        <v>592.95657537954798</v>
      </c>
      <c r="E54" s="245">
        <f>E43</f>
        <v>7.5</v>
      </c>
      <c r="F54" s="245">
        <f>F43</f>
        <v>8.5</v>
      </c>
      <c r="G54" s="245">
        <f>G43</f>
        <v>9.5</v>
      </c>
      <c r="H54" s="245">
        <f>H43</f>
        <v>10.5</v>
      </c>
      <c r="I54" s="245">
        <f>I43</f>
        <v>11.5</v>
      </c>
      <c r="K54" s="241"/>
      <c r="L54" s="244"/>
      <c r="M54" s="245">
        <f>E43</f>
        <v>7.5</v>
      </c>
      <c r="N54" s="245">
        <f t="shared" ref="N54:Q54" si="5">F43</f>
        <v>8.5</v>
      </c>
      <c r="O54" s="245">
        <f t="shared" si="5"/>
        <v>9.5</v>
      </c>
      <c r="P54" s="245">
        <f t="shared" si="5"/>
        <v>10.5</v>
      </c>
      <c r="Q54" s="245">
        <f t="shared" si="5"/>
        <v>11.5</v>
      </c>
    </row>
    <row r="55" spans="3:47" ht="14.5" customHeight="1" outlineLevel="1">
      <c r="C55" s="549" t="s">
        <v>22</v>
      </c>
      <c r="D55" s="246">
        <f>D44</f>
        <v>0.08</v>
      </c>
      <c r="E55" s="247">
        <f t="shared" ref="E55:I59" si="6">E44+$O$35</f>
        <v>194456584.41209146</v>
      </c>
      <c r="F55" s="248">
        <f t="shared" si="6"/>
        <v>213882220.19588953</v>
      </c>
      <c r="G55" s="248">
        <f t="shared" si="6"/>
        <v>233307855.97968763</v>
      </c>
      <c r="H55" s="248">
        <f t="shared" si="6"/>
        <v>252733491.76348567</v>
      </c>
      <c r="I55" s="249">
        <f t="shared" si="6"/>
        <v>272159127.54728377</v>
      </c>
      <c r="K55" s="549" t="s">
        <v>22</v>
      </c>
      <c r="L55" s="246">
        <f>D44</f>
        <v>0.08</v>
      </c>
      <c r="M55" s="356">
        <f t="shared" ref="M55:Q59" si="7">M44/$O$37-1</f>
        <v>-0.28135140706764383</v>
      </c>
      <c r="N55" s="357">
        <f t="shared" si="7"/>
        <v>-0.209560545035127</v>
      </c>
      <c r="O55" s="357">
        <f t="shared" si="7"/>
        <v>-0.13776968300261017</v>
      </c>
      <c r="P55" s="357">
        <f t="shared" si="7"/>
        <v>-6.5978820970093444E-2</v>
      </c>
      <c r="Q55" s="358">
        <f t="shared" si="7"/>
        <v>5.8120410624236118E-3</v>
      </c>
    </row>
    <row r="56" spans="3:47" outlineLevel="1">
      <c r="C56" s="549"/>
      <c r="D56" s="246">
        <f>D45</f>
        <v>8.5000000000000006E-2</v>
      </c>
      <c r="E56" s="250">
        <f t="shared" si="6"/>
        <v>190758743.44285226</v>
      </c>
      <c r="F56" s="251">
        <f t="shared" si="6"/>
        <v>209751843.99617374</v>
      </c>
      <c r="G56" s="251">
        <f t="shared" si="6"/>
        <v>228744944.54949522</v>
      </c>
      <c r="H56" s="251">
        <f t="shared" si="6"/>
        <v>247738045.1028167</v>
      </c>
      <c r="I56" s="252">
        <f t="shared" si="6"/>
        <v>266731145.65613818</v>
      </c>
      <c r="K56" s="549"/>
      <c r="L56" s="246">
        <f>D45</f>
        <v>8.5000000000000006E-2</v>
      </c>
      <c r="M56" s="359">
        <f t="shared" si="7"/>
        <v>-0.29501743034716266</v>
      </c>
      <c r="N56" s="360">
        <f t="shared" si="7"/>
        <v>-0.22482507852048672</v>
      </c>
      <c r="O56" s="360">
        <f t="shared" si="7"/>
        <v>-0.15463272669381067</v>
      </c>
      <c r="P56" s="360">
        <f t="shared" si="7"/>
        <v>-8.4440374867134627E-2</v>
      </c>
      <c r="Q56" s="361">
        <f t="shared" si="7"/>
        <v>-1.4248023040458691E-2</v>
      </c>
    </row>
    <row r="57" spans="3:47" outlineLevel="1">
      <c r="C57" s="549"/>
      <c r="D57" s="246">
        <f>D46</f>
        <v>0.09</v>
      </c>
      <c r="E57" s="250">
        <f t="shared" si="6"/>
        <v>187157798.11463431</v>
      </c>
      <c r="F57" s="251">
        <f t="shared" si="6"/>
        <v>205729923.32422122</v>
      </c>
      <c r="G57" s="253">
        <f t="shared" si="6"/>
        <v>224302048.53380811</v>
      </c>
      <c r="H57" s="251">
        <f t="shared" si="6"/>
        <v>242874173.74339503</v>
      </c>
      <c r="I57" s="252">
        <f t="shared" si="6"/>
        <v>261446298.95298195</v>
      </c>
      <c r="K57" s="549"/>
      <c r="L57" s="246">
        <f>D46</f>
        <v>0.09</v>
      </c>
      <c r="M57" s="359">
        <f t="shared" si="7"/>
        <v>-0.3083253587013195</v>
      </c>
      <c r="N57" s="360">
        <f t="shared" si="7"/>
        <v>-0.23968879548087008</v>
      </c>
      <c r="O57" s="362">
        <f t="shared" si="7"/>
        <v>-0.17105223226042077</v>
      </c>
      <c r="P57" s="360">
        <f t="shared" si="7"/>
        <v>-0.10241566903997135</v>
      </c>
      <c r="Q57" s="361">
        <f t="shared" si="7"/>
        <v>-3.3779105819521815E-2</v>
      </c>
    </row>
    <row r="58" spans="3:47" outlineLevel="1">
      <c r="C58" s="549"/>
      <c r="D58" s="246">
        <f>D47</f>
        <v>9.5000000000000001E-2</v>
      </c>
      <c r="E58" s="250">
        <f t="shared" si="6"/>
        <v>183650762.05277288</v>
      </c>
      <c r="F58" s="251">
        <f t="shared" si="6"/>
        <v>201813111.80068114</v>
      </c>
      <c r="G58" s="251">
        <f t="shared" si="6"/>
        <v>219975461.54858941</v>
      </c>
      <c r="H58" s="251">
        <f t="shared" si="6"/>
        <v>238137811.29649764</v>
      </c>
      <c r="I58" s="252">
        <f t="shared" si="6"/>
        <v>256300161.04440588</v>
      </c>
      <c r="K58" s="549"/>
      <c r="L58" s="246">
        <f>D47</f>
        <v>9.5000000000000001E-2</v>
      </c>
      <c r="M58" s="359">
        <f t="shared" si="7"/>
        <v>-0.32128622880422486</v>
      </c>
      <c r="N58" s="360">
        <f t="shared" si="7"/>
        <v>-0.25416406305117867</v>
      </c>
      <c r="O58" s="360">
        <f t="shared" si="7"/>
        <v>-0.18704189729813259</v>
      </c>
      <c r="P58" s="360">
        <f t="shared" si="7"/>
        <v>-0.11991973154508662</v>
      </c>
      <c r="Q58" s="361">
        <f t="shared" si="7"/>
        <v>-5.2797565792040424E-2</v>
      </c>
    </row>
    <row r="59" spans="3:47" outlineLevel="1">
      <c r="C59" s="549"/>
      <c r="D59" s="246">
        <f>D48</f>
        <v>0.1</v>
      </c>
      <c r="E59" s="254">
        <f t="shared" si="6"/>
        <v>180234754.2752347</v>
      </c>
      <c r="F59" s="255">
        <f t="shared" si="6"/>
        <v>197998181.22533721</v>
      </c>
      <c r="G59" s="255">
        <f t="shared" si="6"/>
        <v>215761608.17543975</v>
      </c>
      <c r="H59" s="255">
        <f t="shared" si="6"/>
        <v>233525035.12554228</v>
      </c>
      <c r="I59" s="256">
        <f t="shared" si="6"/>
        <v>251288462.07564479</v>
      </c>
      <c r="K59" s="549"/>
      <c r="L59" s="246">
        <f>D48</f>
        <v>0.1</v>
      </c>
      <c r="M59" s="363">
        <f t="shared" si="7"/>
        <v>-0.3339106878329372</v>
      </c>
      <c r="N59" s="364">
        <f t="shared" si="7"/>
        <v>-0.26826281161448562</v>
      </c>
      <c r="O59" s="364">
        <f t="shared" si="7"/>
        <v>-0.20261493539603392</v>
      </c>
      <c r="P59" s="364">
        <f t="shared" si="7"/>
        <v>-0.13696705917758223</v>
      </c>
      <c r="Q59" s="365">
        <f t="shared" si="7"/>
        <v>-7.1319182959130534E-2</v>
      </c>
    </row>
    <row r="60" spans="3:47" outlineLevel="1"/>
    <row r="61" spans="3:47" outlineLevel="1"/>
    <row r="62" spans="3:47" ht="15.5">
      <c r="C62" s="65" t="s">
        <v>32</v>
      </c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</row>
    <row r="63" spans="3:47" outlineLevel="1"/>
    <row r="64" spans="3:47" outlineLevel="1">
      <c r="C64" s="241"/>
      <c r="D64" s="241"/>
      <c r="E64" s="258" t="s">
        <v>14</v>
      </c>
      <c r="F64" s="259"/>
      <c r="G64" s="259"/>
      <c r="H64" s="260"/>
      <c r="I64" s="260"/>
      <c r="J64" s="241"/>
      <c r="K64" s="241"/>
      <c r="M64" s="258" t="s">
        <v>15</v>
      </c>
      <c r="N64" s="259"/>
      <c r="O64" s="259"/>
      <c r="P64" s="241"/>
      <c r="Q64" s="241"/>
    </row>
    <row r="65" spans="3:17" outlineLevel="1">
      <c r="C65" s="241"/>
      <c r="D65" s="241"/>
      <c r="E65" s="430"/>
      <c r="F65" s="431"/>
      <c r="G65" s="432" t="s">
        <v>16</v>
      </c>
      <c r="H65" s="432" t="s">
        <v>17</v>
      </c>
      <c r="I65" s="432" t="s">
        <v>17</v>
      </c>
      <c r="J65" s="241"/>
      <c r="K65" s="241"/>
      <c r="M65" s="207" t="s">
        <v>21</v>
      </c>
      <c r="N65" s="18"/>
      <c r="O65" s="257">
        <f>O33</f>
        <v>9.48</v>
      </c>
      <c r="P65" s="241"/>
      <c r="Q65" s="241"/>
    </row>
    <row r="66" spans="3:17" outlineLevel="1">
      <c r="C66" s="241"/>
      <c r="D66" s="241"/>
      <c r="E66" s="431"/>
      <c r="F66" s="431"/>
      <c r="G66" s="432" t="s">
        <v>19</v>
      </c>
      <c r="H66" s="432" t="s">
        <v>19</v>
      </c>
      <c r="I66" s="432" t="s">
        <v>20</v>
      </c>
      <c r="J66" s="241"/>
      <c r="K66" s="241"/>
      <c r="M66" s="207" t="s">
        <v>22</v>
      </c>
      <c r="N66" s="18"/>
      <c r="O66" s="212">
        <f>O34</f>
        <v>9.0421772174697559E-2</v>
      </c>
      <c r="P66" s="241"/>
      <c r="Q66" s="241"/>
    </row>
    <row r="67" spans="3:17" outlineLevel="1">
      <c r="C67" s="241"/>
      <c r="D67" s="204"/>
      <c r="E67" s="241"/>
      <c r="F67" s="241"/>
      <c r="G67" s="433">
        <f>DCF!D185</f>
        <v>314659785.57083261</v>
      </c>
      <c r="H67" s="340"/>
      <c r="I67" s="340"/>
      <c r="J67" s="241"/>
      <c r="K67" s="241"/>
      <c r="L67" s="205"/>
      <c r="M67" s="207" t="s">
        <v>24</v>
      </c>
      <c r="N67" s="18"/>
      <c r="O67" s="366">
        <f>O35</f>
        <v>-9856461</v>
      </c>
      <c r="P67" s="241"/>
      <c r="Q67" s="241"/>
    </row>
    <row r="68" spans="3:17" outlineLevel="1">
      <c r="C68" s="241"/>
      <c r="D68" s="100"/>
      <c r="E68" s="444" t="s">
        <v>23</v>
      </c>
      <c r="F68" s="434">
        <v>1</v>
      </c>
      <c r="G68" s="435">
        <f t="dataTable" ref="G68:G70" dt2D="0" dtr="0" r1="H3" ca="1"/>
        <v>314659785.57083261</v>
      </c>
      <c r="H68" s="436">
        <f>G68+$O$35</f>
        <v>304803324.57083261</v>
      </c>
      <c r="I68" s="437">
        <f>H68/$O$36</f>
        <v>684.12956700509744</v>
      </c>
      <c r="J68" s="241"/>
      <c r="K68" s="241"/>
      <c r="L68" s="241"/>
      <c r="M68" s="207" t="s">
        <v>26</v>
      </c>
      <c r="N68" s="18"/>
      <c r="O68" s="366">
        <f>O36</f>
        <v>445534.5</v>
      </c>
      <c r="P68" s="241"/>
      <c r="Q68" s="241"/>
    </row>
    <row r="69" spans="3:17" ht="15" outlineLevel="1" thickBot="1">
      <c r="C69" s="241"/>
      <c r="D69" s="241"/>
      <c r="E69" s="444" t="s">
        <v>25</v>
      </c>
      <c r="F69" s="434">
        <v>2</v>
      </c>
      <c r="G69" s="438">
        <v>370712825.08486795</v>
      </c>
      <c r="H69" s="439">
        <f t="shared" ref="H69:H70" si="8">G69+$O$35</f>
        <v>360856364.08486795</v>
      </c>
      <c r="I69" s="440">
        <f t="shared" ref="I69:I70" si="9">H69/$O$36</f>
        <v>809.94033926635973</v>
      </c>
      <c r="J69" s="241"/>
      <c r="K69" s="241"/>
      <c r="L69" s="241"/>
      <c r="M69" s="352" t="s">
        <v>28</v>
      </c>
      <c r="N69" s="353"/>
      <c r="O69" s="422">
        <f>O37</f>
        <v>607.33000000000004</v>
      </c>
      <c r="P69" s="241"/>
      <c r="Q69" s="241"/>
    </row>
    <row r="70" spans="3:17" ht="15" outlineLevel="1" thickTop="1">
      <c r="C70" s="241"/>
      <c r="D70" s="241"/>
      <c r="E70" s="444" t="s">
        <v>27</v>
      </c>
      <c r="F70" s="434">
        <v>3</v>
      </c>
      <c r="G70" s="441">
        <v>297610025.37073034</v>
      </c>
      <c r="H70" s="442">
        <f t="shared" si="8"/>
        <v>287753564.37073034</v>
      </c>
      <c r="I70" s="443">
        <f t="shared" si="9"/>
        <v>645.86146386134033</v>
      </c>
      <c r="J70" s="241"/>
      <c r="K70" s="241"/>
      <c r="L70" s="241"/>
      <c r="M70" s="351"/>
      <c r="N70" s="34"/>
      <c r="O70" s="421"/>
      <c r="P70" s="241"/>
      <c r="Q70" s="241"/>
    </row>
    <row r="71" spans="3:17" outlineLevel="1"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351"/>
      <c r="N71" s="34"/>
      <c r="O71" s="354"/>
      <c r="P71" s="241"/>
      <c r="Q71" s="241"/>
    </row>
    <row r="72" spans="3:17" outlineLevel="1">
      <c r="C72" s="241"/>
      <c r="D72" s="241"/>
      <c r="E72" s="368" t="s">
        <v>29</v>
      </c>
      <c r="F72" s="355"/>
      <c r="G72" s="355"/>
      <c r="H72" s="355"/>
      <c r="I72" s="486"/>
      <c r="J72" s="241"/>
      <c r="K72" s="241"/>
      <c r="L72" s="241"/>
      <c r="M72" s="370" t="s">
        <v>30</v>
      </c>
      <c r="N72" s="355"/>
      <c r="O72" s="355"/>
      <c r="P72" s="355"/>
      <c r="Q72" s="355"/>
    </row>
    <row r="73" spans="3:17" outlineLevel="1">
      <c r="C73" s="241"/>
      <c r="D73" s="241"/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241"/>
      <c r="Q73" s="241"/>
    </row>
    <row r="74" spans="3:17" outlineLevel="1">
      <c r="C74" s="242"/>
      <c r="D74" s="243"/>
      <c r="E74" s="487" t="s">
        <v>33</v>
      </c>
      <c r="F74" s="340"/>
      <c r="G74" s="340"/>
      <c r="H74" s="340"/>
      <c r="I74" s="340"/>
      <c r="J74" s="241"/>
      <c r="K74" s="242"/>
      <c r="L74" s="243"/>
      <c r="M74" s="487" t="s">
        <v>33</v>
      </c>
      <c r="N74" s="340"/>
      <c r="O74" s="340"/>
      <c r="P74" s="340"/>
      <c r="Q74" s="340"/>
    </row>
    <row r="75" spans="3:17" outlineLevel="1">
      <c r="C75" s="241"/>
      <c r="D75" s="244">
        <f>DCF!D185</f>
        <v>314659785.57083261</v>
      </c>
      <c r="E75" s="419">
        <f>DCF!E185</f>
        <v>2.4E-2</v>
      </c>
      <c r="F75" s="419">
        <f>DCF!F185</f>
        <v>2.5999999999999999E-2</v>
      </c>
      <c r="G75" s="419">
        <f>DCF!G185</f>
        <v>2.8000000000000001E-2</v>
      </c>
      <c r="H75" s="419">
        <f>DCF!H185</f>
        <v>0.03</v>
      </c>
      <c r="I75" s="419">
        <f>DCF!I185</f>
        <v>3.2000000000000001E-2</v>
      </c>
      <c r="J75" s="241"/>
      <c r="K75" s="241"/>
      <c r="L75" s="244"/>
      <c r="M75" s="419">
        <f>E75</f>
        <v>2.4E-2</v>
      </c>
      <c r="N75" s="419">
        <f t="shared" ref="N75" si="10">F75</f>
        <v>2.5999999999999999E-2</v>
      </c>
      <c r="O75" s="419">
        <f t="shared" ref="O75" si="11">G75</f>
        <v>2.8000000000000001E-2</v>
      </c>
      <c r="P75" s="419">
        <f t="shared" ref="P75" si="12">H75</f>
        <v>0.03</v>
      </c>
      <c r="Q75" s="419">
        <f t="shared" ref="Q75" si="13">I75</f>
        <v>3.2000000000000001E-2</v>
      </c>
    </row>
    <row r="76" spans="3:17" outlineLevel="1">
      <c r="C76" s="548" t="s">
        <v>22</v>
      </c>
      <c r="D76" s="246">
        <f>DCF!D186</f>
        <v>0.08</v>
      </c>
      <c r="E76" s="247">
        <f>DCF!E186</f>
        <v>358371227.2531963</v>
      </c>
      <c r="F76" s="248">
        <f>DCF!F186</f>
        <v>370045760.33263338</v>
      </c>
      <c r="G76" s="248">
        <f>DCF!G186</f>
        <v>382618334.41818106</v>
      </c>
      <c r="H76" s="248">
        <f>DCF!H186</f>
        <v>396196714.43057251</v>
      </c>
      <c r="I76" s="249">
        <f>DCF!I186</f>
        <v>410906626.11066335</v>
      </c>
      <c r="J76" s="241"/>
      <c r="K76" s="548" t="s">
        <v>22</v>
      </c>
      <c r="L76" s="246">
        <f>D76</f>
        <v>0.08</v>
      </c>
      <c r="M76" s="341">
        <f t="shared" ref="M76:Q80" si="14">E87/$O$36</f>
        <v>782.23968346603078</v>
      </c>
      <c r="N76" s="342">
        <f t="shared" si="14"/>
        <v>808.44311570177706</v>
      </c>
      <c r="O76" s="342">
        <f t="shared" si="14"/>
        <v>836.66219657104239</v>
      </c>
      <c r="P76" s="342">
        <f t="shared" si="14"/>
        <v>867.13880390984878</v>
      </c>
      <c r="Q76" s="343">
        <f t="shared" si="14"/>
        <v>900.15512852688926</v>
      </c>
    </row>
    <row r="77" spans="3:17" outlineLevel="1">
      <c r="C77" s="548"/>
      <c r="D77" s="246">
        <f>DCF!D187</f>
        <v>8.5000000000000006E-2</v>
      </c>
      <c r="E77" s="250">
        <f>DCF!E187</f>
        <v>326882480.81068116</v>
      </c>
      <c r="F77" s="251">
        <f>DCF!F187</f>
        <v>336517799.16901577</v>
      </c>
      <c r="G77" s="251">
        <f>DCF!G187</f>
        <v>346829280.21916324</v>
      </c>
      <c r="H77" s="251">
        <f>DCF!H187</f>
        <v>357890687.163867</v>
      </c>
      <c r="I77" s="252">
        <f>DCF!I187</f>
        <v>369786917.27420878</v>
      </c>
      <c r="J77" s="241"/>
      <c r="K77" s="548"/>
      <c r="L77" s="246">
        <f t="shared" ref="L77:L80" si="15">D77</f>
        <v>8.5000000000000006E-2</v>
      </c>
      <c r="M77" s="344">
        <f t="shared" si="14"/>
        <v>711.56334652127089</v>
      </c>
      <c r="N77" s="345">
        <f t="shared" si="14"/>
        <v>733.18977131740814</v>
      </c>
      <c r="O77" s="345">
        <f t="shared" si="14"/>
        <v>756.33383995888812</v>
      </c>
      <c r="P77" s="345">
        <f t="shared" si="14"/>
        <v>781.161113592476</v>
      </c>
      <c r="Q77" s="346">
        <f t="shared" si="14"/>
        <v>807.86214372671202</v>
      </c>
    </row>
    <row r="78" spans="3:17" outlineLevel="1">
      <c r="C78" s="548"/>
      <c r="D78" s="246">
        <f>DCF!D188</f>
        <v>0.09</v>
      </c>
      <c r="E78" s="250">
        <f>DCF!E188</f>
        <v>300201421.6903671</v>
      </c>
      <c r="F78" s="251">
        <f>DCF!F188</f>
        <v>308266089.83116949</v>
      </c>
      <c r="G78" s="253">
        <f>DCF!G188</f>
        <v>316851059.14234614</v>
      </c>
      <c r="H78" s="251">
        <f>DCF!H188</f>
        <v>326008359.74093461</v>
      </c>
      <c r="I78" s="252">
        <f>DCF!I188</f>
        <v>335797198.31183952</v>
      </c>
      <c r="J78" s="241"/>
      <c r="K78" s="548"/>
      <c r="L78" s="246">
        <f t="shared" si="15"/>
        <v>0.09</v>
      </c>
      <c r="M78" s="344">
        <f t="shared" si="14"/>
        <v>651.67784019052874</v>
      </c>
      <c r="N78" s="345">
        <f t="shared" si="14"/>
        <v>669.77894827711316</v>
      </c>
      <c r="O78" s="347">
        <f>G89/$O$36</f>
        <v>689.04786978863842</v>
      </c>
      <c r="P78" s="345">
        <f t="shared" si="14"/>
        <v>709.60138606759881</v>
      </c>
      <c r="Q78" s="346">
        <f t="shared" si="14"/>
        <v>731.57238622786679</v>
      </c>
    </row>
    <row r="79" spans="3:17" outlineLevel="1">
      <c r="C79" s="548"/>
      <c r="D79" s="246">
        <f>DCF!D189</f>
        <v>9.5000000000000001E-2</v>
      </c>
      <c r="E79" s="250">
        <f>DCF!E189</f>
        <v>277311539.43830776</v>
      </c>
      <c r="F79" s="251">
        <f>DCF!F189</f>
        <v>284142802.72316474</v>
      </c>
      <c r="G79" s="251">
        <f>DCF!G189</f>
        <v>291381902.62204295</v>
      </c>
      <c r="H79" s="251">
        <f>DCF!H189</f>
        <v>299066485.5916214</v>
      </c>
      <c r="I79" s="252">
        <f>DCF!I189</f>
        <v>307238978.59101439</v>
      </c>
      <c r="J79" s="241"/>
      <c r="K79" s="548"/>
      <c r="L79" s="246">
        <f>D79</f>
        <v>9.5000000000000001E-2</v>
      </c>
      <c r="M79" s="344">
        <f t="shared" si="14"/>
        <v>600.30161174568468</v>
      </c>
      <c r="N79" s="345">
        <f t="shared" si="14"/>
        <v>615.6343486826828</v>
      </c>
      <c r="O79" s="345">
        <f t="shared" si="14"/>
        <v>631.88247289950152</v>
      </c>
      <c r="P79" s="345">
        <f t="shared" si="14"/>
        <v>649.13048168350917</v>
      </c>
      <c r="Q79" s="346">
        <f t="shared" si="14"/>
        <v>667.47360213634272</v>
      </c>
    </row>
    <row r="80" spans="3:17" outlineLevel="1">
      <c r="C80" s="548"/>
      <c r="D80" s="246">
        <f>DCF!D190</f>
        <v>0.1</v>
      </c>
      <c r="E80" s="254">
        <f>DCF!E190</f>
        <v>257463847.61436909</v>
      </c>
      <c r="F80" s="255">
        <f>DCF!F190</f>
        <v>263310354.11795741</v>
      </c>
      <c r="G80" s="255">
        <f>DCF!G190</f>
        <v>269481666.53841168</v>
      </c>
      <c r="H80" s="255">
        <f>DCF!H190</f>
        <v>276005625.38289195</v>
      </c>
      <c r="I80" s="256">
        <f>DCF!I190</f>
        <v>282913346.51234162</v>
      </c>
      <c r="J80" s="241"/>
      <c r="K80" s="548"/>
      <c r="L80" s="246">
        <f t="shared" si="15"/>
        <v>0.1</v>
      </c>
      <c r="M80" s="348">
        <f t="shared" si="14"/>
        <v>555.75356479547395</v>
      </c>
      <c r="N80" s="349">
        <f t="shared" si="14"/>
        <v>568.87601996693274</v>
      </c>
      <c r="O80" s="349">
        <f t="shared" si="14"/>
        <v>582.72750042569476</v>
      </c>
      <c r="P80" s="349">
        <f t="shared" si="14"/>
        <v>597.37049405352889</v>
      </c>
      <c r="Q80" s="350">
        <f t="shared" si="14"/>
        <v>612.87484024770606</v>
      </c>
    </row>
    <row r="81" spans="3:17" outlineLevel="1">
      <c r="C81" s="241"/>
      <c r="D81" s="240"/>
      <c r="E81" s="18"/>
      <c r="F81" s="213"/>
      <c r="G81" s="241"/>
      <c r="H81" s="241"/>
      <c r="I81" s="241"/>
      <c r="J81" s="241"/>
      <c r="K81" s="241"/>
      <c r="L81" s="241"/>
      <c r="M81" s="241"/>
      <c r="N81" s="241"/>
      <c r="O81" s="241"/>
      <c r="P81" s="241"/>
      <c r="Q81" s="241"/>
    </row>
    <row r="82" spans="3:17" outlineLevel="1">
      <c r="C82" s="241"/>
      <c r="D82" s="241"/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241"/>
      <c r="Q82" s="241"/>
    </row>
    <row r="83" spans="3:17" outlineLevel="1">
      <c r="C83" s="241"/>
      <c r="D83" s="241"/>
      <c r="E83" s="371" t="s">
        <v>2</v>
      </c>
      <c r="F83" s="355"/>
      <c r="G83" s="355"/>
      <c r="H83" s="355"/>
      <c r="I83" s="355"/>
      <c r="J83" s="242"/>
      <c r="K83" s="241"/>
      <c r="L83" s="241"/>
      <c r="M83" s="369" t="s">
        <v>31</v>
      </c>
      <c r="N83" s="355"/>
      <c r="O83" s="355"/>
      <c r="P83" s="355"/>
      <c r="Q83" s="355"/>
    </row>
    <row r="84" spans="3:17" outlineLevel="1">
      <c r="C84" s="241"/>
      <c r="D84" s="241"/>
      <c r="E84" s="241"/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241"/>
      <c r="Q84" s="241"/>
    </row>
    <row r="85" spans="3:17" outlineLevel="1">
      <c r="C85" s="242"/>
      <c r="D85" s="243"/>
      <c r="E85" s="487" t="s">
        <v>33</v>
      </c>
      <c r="F85" s="340"/>
      <c r="G85" s="340"/>
      <c r="H85" s="340"/>
      <c r="I85" s="340"/>
      <c r="J85" s="241"/>
      <c r="K85" s="242"/>
      <c r="L85" s="243"/>
      <c r="M85" s="487" t="s">
        <v>33</v>
      </c>
      <c r="N85" s="340"/>
      <c r="O85" s="340"/>
      <c r="P85" s="340"/>
      <c r="Q85" s="340"/>
    </row>
    <row r="86" spans="3:17" outlineLevel="1">
      <c r="C86" s="241"/>
      <c r="D86" s="244">
        <f>DCF!E224</f>
        <v>0</v>
      </c>
      <c r="E86" s="419">
        <f>E75</f>
        <v>2.4E-2</v>
      </c>
      <c r="F86" s="419">
        <f t="shared" ref="F86:I86" si="16">F75</f>
        <v>2.5999999999999999E-2</v>
      </c>
      <c r="G86" s="419">
        <f t="shared" si="16"/>
        <v>2.8000000000000001E-2</v>
      </c>
      <c r="H86" s="419">
        <f t="shared" si="16"/>
        <v>0.03</v>
      </c>
      <c r="I86" s="419">
        <f t="shared" si="16"/>
        <v>3.2000000000000001E-2</v>
      </c>
      <c r="K86" s="241"/>
      <c r="L86" s="244"/>
      <c r="M86" s="419">
        <f>E75</f>
        <v>2.4E-2</v>
      </c>
      <c r="N86" s="419">
        <f t="shared" ref="N86" si="17">F75</f>
        <v>2.5999999999999999E-2</v>
      </c>
      <c r="O86" s="419">
        <f t="shared" ref="O86" si="18">G75</f>
        <v>2.8000000000000001E-2</v>
      </c>
      <c r="P86" s="419">
        <f t="shared" ref="P86" si="19">H75</f>
        <v>0.03</v>
      </c>
      <c r="Q86" s="419">
        <f t="shared" ref="Q86" si="20">I75</f>
        <v>3.2000000000000001E-2</v>
      </c>
    </row>
    <row r="87" spans="3:17" outlineLevel="1">
      <c r="C87" s="548" t="s">
        <v>22</v>
      </c>
      <c r="D87" s="246">
        <f>D76</f>
        <v>0.08</v>
      </c>
      <c r="E87" s="247">
        <f t="shared" ref="E87:I91" si="21">E76+$O$35</f>
        <v>348514766.2531963</v>
      </c>
      <c r="F87" s="248">
        <f t="shared" si="21"/>
        <v>360189299.33263338</v>
      </c>
      <c r="G87" s="248">
        <f t="shared" si="21"/>
        <v>372761873.41818106</v>
      </c>
      <c r="H87" s="248">
        <f t="shared" si="21"/>
        <v>386340253.43057251</v>
      </c>
      <c r="I87" s="249">
        <f t="shared" si="21"/>
        <v>401050165.11066335</v>
      </c>
      <c r="K87" s="548" t="s">
        <v>22</v>
      </c>
      <c r="L87" s="246">
        <f>D76</f>
        <v>0.08</v>
      </c>
      <c r="M87" s="356">
        <f t="shared" ref="M87:Q91" si="22">M76/$O$37-1</f>
        <v>0.28799776639723174</v>
      </c>
      <c r="N87" s="357">
        <f t="shared" si="22"/>
        <v>0.33114306176506503</v>
      </c>
      <c r="O87" s="357">
        <f t="shared" si="22"/>
        <v>0.37760722600734753</v>
      </c>
      <c r="P87" s="357">
        <f t="shared" si="22"/>
        <v>0.42778852338901219</v>
      </c>
      <c r="Q87" s="358">
        <f t="shared" si="22"/>
        <v>0.48215159555248244</v>
      </c>
    </row>
    <row r="88" spans="3:17" outlineLevel="1">
      <c r="C88" s="548"/>
      <c r="D88" s="246">
        <f t="shared" ref="D88:D91" si="23">D77</f>
        <v>8.5000000000000006E-2</v>
      </c>
      <c r="E88" s="250">
        <f t="shared" si="21"/>
        <v>317026019.81068116</v>
      </c>
      <c r="F88" s="251">
        <f t="shared" si="21"/>
        <v>326661338.16901577</v>
      </c>
      <c r="G88" s="251">
        <f t="shared" si="21"/>
        <v>336972819.21916324</v>
      </c>
      <c r="H88" s="251">
        <f t="shared" si="21"/>
        <v>348034226.163867</v>
      </c>
      <c r="I88" s="252">
        <f t="shared" si="21"/>
        <v>359930456.27420878</v>
      </c>
      <c r="K88" s="548"/>
      <c r="L88" s="246">
        <f t="shared" ref="L88:L91" si="24">D77</f>
        <v>8.5000000000000006E-2</v>
      </c>
      <c r="M88" s="359">
        <f t="shared" si="22"/>
        <v>0.17162555204134633</v>
      </c>
      <c r="N88" s="360">
        <f t="shared" si="22"/>
        <v>0.20723456986713673</v>
      </c>
      <c r="O88" s="360">
        <f t="shared" si="22"/>
        <v>0.24534246613684174</v>
      </c>
      <c r="P88" s="360">
        <f t="shared" si="22"/>
        <v>0.28622184577161658</v>
      </c>
      <c r="Q88" s="361">
        <f t="shared" si="22"/>
        <v>0.33018646160524256</v>
      </c>
    </row>
    <row r="89" spans="3:17" outlineLevel="1">
      <c r="C89" s="548"/>
      <c r="D89" s="246">
        <f t="shared" si="23"/>
        <v>0.09</v>
      </c>
      <c r="E89" s="250">
        <f t="shared" si="21"/>
        <v>290344960.6903671</v>
      </c>
      <c r="F89" s="251">
        <f t="shared" si="21"/>
        <v>298409628.83116949</v>
      </c>
      <c r="G89" s="253">
        <f t="shared" si="21"/>
        <v>306994598.14234614</v>
      </c>
      <c r="H89" s="251">
        <f t="shared" si="21"/>
        <v>316151898.74093461</v>
      </c>
      <c r="I89" s="252">
        <f t="shared" si="21"/>
        <v>325940737.31183952</v>
      </c>
      <c r="K89" s="548"/>
      <c r="L89" s="246">
        <f t="shared" si="24"/>
        <v>0.09</v>
      </c>
      <c r="M89" s="359">
        <f t="shared" si="22"/>
        <v>7.3020993842768611E-2</v>
      </c>
      <c r="N89" s="360">
        <f t="shared" si="22"/>
        <v>0.102825396863506</v>
      </c>
      <c r="O89" s="362">
        <f t="shared" si="22"/>
        <v>0.13455266459525861</v>
      </c>
      <c r="P89" s="360">
        <f t="shared" si="22"/>
        <v>0.16839508350912813</v>
      </c>
      <c r="Q89" s="361">
        <f t="shared" si="22"/>
        <v>0.20457146234809209</v>
      </c>
    </row>
    <row r="90" spans="3:17" outlineLevel="1">
      <c r="C90" s="548"/>
      <c r="D90" s="246">
        <f t="shared" si="23"/>
        <v>9.5000000000000001E-2</v>
      </c>
      <c r="E90" s="250">
        <f t="shared" si="21"/>
        <v>267455078.43830776</v>
      </c>
      <c r="F90" s="251">
        <f t="shared" si="21"/>
        <v>274286341.72316474</v>
      </c>
      <c r="G90" s="251">
        <f t="shared" si="21"/>
        <v>281525441.62204295</v>
      </c>
      <c r="H90" s="251">
        <f t="shared" si="21"/>
        <v>289210024.5916214</v>
      </c>
      <c r="I90" s="252">
        <f t="shared" si="21"/>
        <v>297382517.59101439</v>
      </c>
      <c r="K90" s="548"/>
      <c r="L90" s="246">
        <f t="shared" si="24"/>
        <v>9.5000000000000001E-2</v>
      </c>
      <c r="M90" s="359">
        <f t="shared" si="22"/>
        <v>-1.1572601805139526E-2</v>
      </c>
      <c r="N90" s="360">
        <f t="shared" si="22"/>
        <v>1.3673536105054618E-2</v>
      </c>
      <c r="O90" s="360">
        <f t="shared" si="22"/>
        <v>4.0426906129289675E-2</v>
      </c>
      <c r="P90" s="360">
        <f t="shared" si="22"/>
        <v>6.8826637385785538E-2</v>
      </c>
      <c r="Q90" s="361">
        <f t="shared" si="22"/>
        <v>9.9029526182376371E-2</v>
      </c>
    </row>
    <row r="91" spans="3:17" outlineLevel="1">
      <c r="C91" s="548"/>
      <c r="D91" s="246">
        <f t="shared" si="23"/>
        <v>0.1</v>
      </c>
      <c r="E91" s="254">
        <f t="shared" si="21"/>
        <v>247607386.61436909</v>
      </c>
      <c r="F91" s="255">
        <f t="shared" si="21"/>
        <v>253453893.11795741</v>
      </c>
      <c r="G91" s="255">
        <f t="shared" si="21"/>
        <v>259625205.53841168</v>
      </c>
      <c r="H91" s="255">
        <f t="shared" si="21"/>
        <v>266149164.38289195</v>
      </c>
      <c r="I91" s="256">
        <f t="shared" si="21"/>
        <v>273056885.51234162</v>
      </c>
      <c r="K91" s="548"/>
      <c r="L91" s="246">
        <f t="shared" si="24"/>
        <v>0.1</v>
      </c>
      <c r="M91" s="363">
        <f t="shared" si="22"/>
        <v>-8.4923246347992198E-2</v>
      </c>
      <c r="N91" s="364">
        <f t="shared" si="22"/>
        <v>-6.3316450748468367E-2</v>
      </c>
      <c r="O91" s="364">
        <f t="shared" si="22"/>
        <v>-4.0509277615637718E-2</v>
      </c>
      <c r="P91" s="364">
        <f t="shared" si="22"/>
        <v>-1.6398837446645387E-2</v>
      </c>
      <c r="Q91" s="365">
        <f t="shared" si="22"/>
        <v>9.1298639087580291E-3</v>
      </c>
    </row>
    <row r="92" spans="3:17" outlineLevel="1"/>
    <row r="93" spans="3:17" outlineLevel="1"/>
  </sheetData>
  <mergeCells count="10">
    <mergeCell ref="H3:H4"/>
    <mergeCell ref="F3:G4"/>
    <mergeCell ref="C76:C80"/>
    <mergeCell ref="C87:C91"/>
    <mergeCell ref="K55:K59"/>
    <mergeCell ref="K44:K48"/>
    <mergeCell ref="K76:K80"/>
    <mergeCell ref="K87:K91"/>
    <mergeCell ref="C44:C48"/>
    <mergeCell ref="C55:C59"/>
  </mergeCells>
  <conditionalFormatting sqref="E44:I48">
    <cfRule type="colorScale" priority="11">
      <colorScale>
        <cfvo type="min"/>
        <cfvo type="percentile" val="50"/>
        <cfvo type="max"/>
        <color theme="5" tint="0.59999389629810485"/>
        <color theme="0"/>
        <color theme="9" tint="0.59999389629810485"/>
      </colorScale>
    </cfRule>
  </conditionalFormatting>
  <conditionalFormatting sqref="E55:I59">
    <cfRule type="colorScale" priority="10">
      <colorScale>
        <cfvo type="min"/>
        <cfvo type="percentile" val="50"/>
        <cfvo type="max"/>
        <color theme="5" tint="0.59999389629810485"/>
        <color theme="0"/>
        <color theme="9" tint="0.59999389629810485"/>
      </colorScale>
    </cfRule>
  </conditionalFormatting>
  <conditionalFormatting sqref="E76:I80">
    <cfRule type="colorScale" priority="3">
      <colorScale>
        <cfvo type="min"/>
        <cfvo type="percentile" val="50"/>
        <cfvo type="max"/>
        <color theme="5" tint="0.59999389629810485"/>
        <color theme="0"/>
        <color theme="9" tint="0.59999389629810485"/>
      </colorScale>
    </cfRule>
  </conditionalFormatting>
  <conditionalFormatting sqref="E87:I91">
    <cfRule type="colorScale" priority="2">
      <colorScale>
        <cfvo type="min"/>
        <cfvo type="percentile" val="50"/>
        <cfvo type="max"/>
        <color theme="5" tint="0.59999389629810485"/>
        <color theme="0"/>
        <color theme="9" tint="0.59999389629810485"/>
      </colorScale>
    </cfRule>
  </conditionalFormatting>
  <conditionalFormatting sqref="M44:Q48">
    <cfRule type="colorScale" priority="12">
      <colorScale>
        <cfvo type="min"/>
        <cfvo type="percentile" val="50"/>
        <cfvo type="max"/>
        <color theme="5" tint="0.59999389629810485"/>
        <color theme="0"/>
        <color theme="9" tint="0.59999389629810485"/>
      </colorScale>
    </cfRule>
  </conditionalFormatting>
  <conditionalFormatting sqref="M55:Q59">
    <cfRule type="colorScale" priority="9">
      <colorScale>
        <cfvo type="min"/>
        <cfvo type="percentile" val="50"/>
        <cfvo type="max"/>
        <color theme="5" tint="0.59999389629810485"/>
        <color theme="0"/>
        <color theme="9" tint="0.59999389629810485"/>
      </colorScale>
    </cfRule>
  </conditionalFormatting>
  <conditionalFormatting sqref="M76:Q80">
    <cfRule type="colorScale" priority="4">
      <colorScale>
        <cfvo type="min"/>
        <cfvo type="percentile" val="50"/>
        <cfvo type="max"/>
        <color theme="5" tint="0.59999389629810485"/>
        <color theme="0"/>
        <color theme="9" tint="0.59999389629810485"/>
      </colorScale>
    </cfRule>
  </conditionalFormatting>
  <conditionalFormatting sqref="M87:Q91">
    <cfRule type="colorScale" priority="1">
      <colorScale>
        <cfvo type="min"/>
        <cfvo type="percentile" val="50"/>
        <cfvo type="max"/>
        <color theme="5" tint="0.59999389629810485"/>
        <color theme="0"/>
        <color theme="9" tint="0.59999389629810485"/>
      </colorScale>
    </cfRule>
  </conditionalFormatting>
  <pageMargins left="0.7" right="0.7" top="0.75" bottom="0.75" header="0.3" footer="0.3"/>
  <pageSetup paperSize="9" scale="55" orientation="portrait" horizontalDpi="300" r:id="rId1"/>
  <rowBreaks count="1" manualBreakCount="1">
    <brk id="60" max="1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866" r:id="rId4" name="Drop Down 2">
              <controlPr defaultSize="0" autoLine="0" autoPict="0">
                <anchor moveWithCells="1">
                  <from>
                    <xdr:col>6</xdr:col>
                    <xdr:colOff>450850</xdr:colOff>
                    <xdr:row>1</xdr:row>
                    <xdr:rowOff>127000</xdr:rowOff>
                  </from>
                  <to>
                    <xdr:col>8</xdr:col>
                    <xdr:colOff>12700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2CFC-4D96-45FE-A86E-5C0785DEA2D6}">
  <sheetPr>
    <tabColor rgb="FFFF0000"/>
  </sheetPr>
  <dimension ref="A5:XEG600"/>
  <sheetViews>
    <sheetView showGridLines="0" view="pageBreakPreview" zoomScale="94" zoomScaleNormal="69" zoomScaleSheetLayoutView="71" workbookViewId="0">
      <pane xSplit="7" ySplit="6" topLeftCell="U76" activePane="bottomRight" state="frozen"/>
      <selection pane="topRight" activeCell="C11" sqref="C11"/>
      <selection pane="bottomLeft" activeCell="C11" sqref="C11"/>
      <selection pane="bottomRight" activeCell="AB90" sqref="AB90"/>
    </sheetView>
  </sheetViews>
  <sheetFormatPr defaultColWidth="12.54296875" defaultRowHeight="12.75" customHeight="1" outlineLevelRow="2" outlineLevelCol="1"/>
  <cols>
    <col min="1" max="1" width="1.81640625" customWidth="1"/>
    <col min="2" max="2" width="1.54296875" style="1" customWidth="1"/>
    <col min="3" max="6" width="12.54296875" style="1" customWidth="1"/>
    <col min="7" max="7" width="12.54296875" style="18" customWidth="1"/>
    <col min="8" max="11" width="12.54296875" style="1" customWidth="1" outlineLevel="1"/>
    <col min="12" max="12" width="12.54296875" style="1" customWidth="1"/>
    <col min="13" max="16" width="12.54296875" style="1" customWidth="1" outlineLevel="1"/>
    <col min="17" max="17" width="12.54296875" style="1" customWidth="1"/>
    <col min="18" max="21" width="12.54296875" style="1" customWidth="1" outlineLevel="1"/>
    <col min="22" max="22" width="12.54296875" style="1" customWidth="1"/>
    <col min="23" max="26" width="12.54296875" style="1" customWidth="1" outlineLevel="1"/>
    <col min="27" max="27" width="12.54296875" style="1" customWidth="1"/>
    <col min="28" max="31" width="12.54296875" style="1" customWidth="1" outlineLevel="1"/>
    <col min="32" max="32" width="12.54296875" style="1" customWidth="1"/>
    <col min="33" max="36" width="12.7265625" style="1" hidden="1" customWidth="1" outlineLevel="1"/>
    <col min="37" max="37" width="12.54296875" style="1" customWidth="1" collapsed="1"/>
    <col min="38" max="41" width="12.7265625" style="1" hidden="1" customWidth="1" outlineLevel="1"/>
    <col min="42" max="42" width="12.54296875" style="1" customWidth="1" collapsed="1"/>
    <col min="43" max="46" width="12.7265625" style="1" hidden="1" customWidth="1" outlineLevel="1"/>
    <col min="47" max="47" width="12.54296875" style="1" customWidth="1" collapsed="1"/>
    <col min="48" max="51" width="12.7265625" style="1" hidden="1" customWidth="1" outlineLevel="1"/>
    <col min="52" max="52" width="12.54296875" style="1" customWidth="1" collapsed="1"/>
    <col min="53" max="54" width="12.54296875" style="1" customWidth="1"/>
    <col min="55" max="58" width="12.54296875" style="12" customWidth="1" outlineLevel="1"/>
    <col min="59" max="16361" width="12.54296875" style="1" customWidth="1"/>
    <col min="16362" max="16384" width="12.54296875" style="1"/>
  </cols>
  <sheetData>
    <row r="5" spans="1:16361" s="5" customFormat="1" ht="15" customHeight="1">
      <c r="C5" s="65" t="s">
        <v>34</v>
      </c>
      <c r="D5" s="65"/>
      <c r="E5" s="65"/>
      <c r="F5" s="65"/>
      <c r="G5" s="62"/>
      <c r="H5" s="102"/>
      <c r="I5" s="102"/>
      <c r="J5" s="102"/>
      <c r="K5" s="102"/>
      <c r="L5" s="102" t="s">
        <v>35</v>
      </c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6"/>
      <c r="AH5" s="6"/>
      <c r="AI5" s="6"/>
      <c r="AJ5" s="6"/>
      <c r="AK5" s="6" t="s">
        <v>36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1"/>
      <c r="BC5" s="105" t="s">
        <v>37</v>
      </c>
      <c r="BD5" s="106"/>
      <c r="BE5" s="106"/>
      <c r="BF5" s="106"/>
      <c r="BG5" s="1"/>
      <c r="XEG5"/>
    </row>
    <row r="6" spans="1:16361" s="7" customFormat="1" ht="15" customHeight="1">
      <c r="C6" s="8"/>
      <c r="D6" s="8"/>
      <c r="E6" s="8"/>
      <c r="F6" s="8"/>
      <c r="G6" s="9" t="s">
        <v>38</v>
      </c>
      <c r="H6" s="11" t="s">
        <v>39</v>
      </c>
      <c r="I6" s="11" t="s">
        <v>40</v>
      </c>
      <c r="J6" s="11" t="s">
        <v>41</v>
      </c>
      <c r="K6" s="11" t="s">
        <v>42</v>
      </c>
      <c r="L6" s="10" t="s">
        <v>43</v>
      </c>
      <c r="M6" s="11" t="s">
        <v>44</v>
      </c>
      <c r="N6" s="11" t="s">
        <v>45</v>
      </c>
      <c r="O6" s="11" t="s">
        <v>46</v>
      </c>
      <c r="P6" s="11" t="s">
        <v>47</v>
      </c>
      <c r="Q6" s="10" t="s">
        <v>48</v>
      </c>
      <c r="R6" s="11" t="s">
        <v>49</v>
      </c>
      <c r="S6" s="11" t="s">
        <v>50</v>
      </c>
      <c r="T6" s="11" t="s">
        <v>51</v>
      </c>
      <c r="U6" s="11" t="s">
        <v>52</v>
      </c>
      <c r="V6" s="10" t="s">
        <v>53</v>
      </c>
      <c r="W6" s="11" t="s">
        <v>54</v>
      </c>
      <c r="X6" s="11" t="s">
        <v>55</v>
      </c>
      <c r="Y6" s="11" t="s">
        <v>56</v>
      </c>
      <c r="Z6" s="11" t="s">
        <v>57</v>
      </c>
      <c r="AA6" s="10" t="s">
        <v>58</v>
      </c>
      <c r="AB6" s="11" t="s">
        <v>59</v>
      </c>
      <c r="AC6" s="11" t="s">
        <v>60</v>
      </c>
      <c r="AD6" s="11" t="s">
        <v>61</v>
      </c>
      <c r="AE6" s="11" t="s">
        <v>62</v>
      </c>
      <c r="AF6" s="10" t="s">
        <v>63</v>
      </c>
      <c r="AG6" s="11" t="s">
        <v>64</v>
      </c>
      <c r="AH6" s="11" t="s">
        <v>65</v>
      </c>
      <c r="AI6" s="11" t="s">
        <v>66</v>
      </c>
      <c r="AJ6" s="11" t="s">
        <v>67</v>
      </c>
      <c r="AK6" s="10" t="s">
        <v>68</v>
      </c>
      <c r="AL6" s="11" t="s">
        <v>69</v>
      </c>
      <c r="AM6" s="11" t="s">
        <v>70</v>
      </c>
      <c r="AN6" s="11" t="s">
        <v>71</v>
      </c>
      <c r="AO6" s="11" t="s">
        <v>72</v>
      </c>
      <c r="AP6" s="10" t="s">
        <v>73</v>
      </c>
      <c r="AQ6" s="11" t="s">
        <v>74</v>
      </c>
      <c r="AR6" s="11" t="s">
        <v>75</v>
      </c>
      <c r="AS6" s="11" t="s">
        <v>76</v>
      </c>
      <c r="AT6" s="11" t="s">
        <v>77</v>
      </c>
      <c r="AU6" s="10" t="s">
        <v>78</v>
      </c>
      <c r="AV6" s="11" t="s">
        <v>79</v>
      </c>
      <c r="AW6" s="11" t="s">
        <v>80</v>
      </c>
      <c r="AX6" s="11" t="s">
        <v>81</v>
      </c>
      <c r="AY6" s="11" t="s">
        <v>82</v>
      </c>
      <c r="AZ6" s="10" t="s">
        <v>83</v>
      </c>
      <c r="BA6" s="10" t="s">
        <v>84</v>
      </c>
      <c r="BC6" s="10" t="s">
        <v>85</v>
      </c>
      <c r="BD6" s="10" t="s">
        <v>86</v>
      </c>
      <c r="BE6" s="10" t="s">
        <v>87</v>
      </c>
      <c r="BF6" s="10" t="s">
        <v>88</v>
      </c>
    </row>
    <row r="7" spans="1:16361" ht="12.75" customHeight="1">
      <c r="A7" s="1"/>
    </row>
    <row r="8" spans="1:16361" ht="12.75" customHeight="1">
      <c r="A8" s="1" t="s">
        <v>89</v>
      </c>
      <c r="C8" s="62" t="s">
        <v>90</v>
      </c>
      <c r="D8" s="62"/>
      <c r="E8" s="62"/>
      <c r="F8" s="62"/>
      <c r="G8" s="63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</row>
    <row r="9" spans="1:16361" ht="12.75" customHeight="1" outlineLevel="1">
      <c r="A9" s="1"/>
      <c r="B9" s="1" t="s">
        <v>91</v>
      </c>
      <c r="C9" s="153">
        <v>-1</v>
      </c>
      <c r="G9" s="1" t="s">
        <v>91</v>
      </c>
      <c r="H9" s="1" t="s">
        <v>91</v>
      </c>
      <c r="K9" s="1" t="s">
        <v>91</v>
      </c>
      <c r="L9" s="1" t="s">
        <v>91</v>
      </c>
      <c r="M9" s="1" t="s">
        <v>91</v>
      </c>
      <c r="P9" s="1" t="s">
        <v>91</v>
      </c>
      <c r="Q9" s="1" t="s">
        <v>91</v>
      </c>
      <c r="R9" s="1" t="s">
        <v>91</v>
      </c>
      <c r="U9" s="1" t="s">
        <v>91</v>
      </c>
      <c r="V9" s="1" t="s">
        <v>91</v>
      </c>
      <c r="W9" s="1" t="s">
        <v>91</v>
      </c>
      <c r="Z9" s="1" t="s">
        <v>91</v>
      </c>
      <c r="AA9" s="1" t="s">
        <v>91</v>
      </c>
      <c r="AB9" s="1" t="s">
        <v>91</v>
      </c>
      <c r="AE9" s="1" t="s">
        <v>91</v>
      </c>
      <c r="AF9" s="367">
        <f>(AF10/L10)^(1/5)-1</f>
        <v>0.1084170798062527</v>
      </c>
      <c r="AG9" s="1" t="s">
        <v>91</v>
      </c>
      <c r="AJ9" s="1" t="s">
        <v>91</v>
      </c>
      <c r="AK9" s="1" t="s">
        <v>91</v>
      </c>
      <c r="AL9" s="1" t="s">
        <v>91</v>
      </c>
      <c r="AO9" s="1" t="s">
        <v>91</v>
      </c>
      <c r="AP9" s="1" t="s">
        <v>91</v>
      </c>
      <c r="AQ9" s="1" t="s">
        <v>91</v>
      </c>
      <c r="AT9" s="1" t="s">
        <v>91</v>
      </c>
      <c r="AU9" s="1" t="s">
        <v>91</v>
      </c>
      <c r="AV9" s="1" t="s">
        <v>91</v>
      </c>
      <c r="AY9" s="1" t="s">
        <v>91</v>
      </c>
      <c r="AZ9" s="1" t="s">
        <v>91</v>
      </c>
      <c r="BA9" s="1" t="s">
        <v>91</v>
      </c>
      <c r="BC9" s="12" t="s">
        <v>91</v>
      </c>
      <c r="BG9" s="1" t="s">
        <v>91</v>
      </c>
      <c r="BH9" s="1" t="s">
        <v>91</v>
      </c>
      <c r="BI9" s="1" t="s">
        <v>91</v>
      </c>
      <c r="BJ9" s="1" t="s">
        <v>91</v>
      </c>
      <c r="BK9" s="1" t="s">
        <v>91</v>
      </c>
      <c r="BL9" s="1" t="s">
        <v>91</v>
      </c>
      <c r="BM9" s="1" t="s">
        <v>91</v>
      </c>
      <c r="BN9" s="1" t="s">
        <v>91</v>
      </c>
      <c r="BO9" s="1" t="s">
        <v>91</v>
      </c>
      <c r="BP9" s="1" t="s">
        <v>91</v>
      </c>
      <c r="BQ9" s="1" t="s">
        <v>91</v>
      </c>
      <c r="BR9" s="1" t="s">
        <v>91</v>
      </c>
      <c r="BS9" s="1" t="s">
        <v>91</v>
      </c>
      <c r="BT9" s="1" t="s">
        <v>91</v>
      </c>
      <c r="BU9" s="1" t="s">
        <v>91</v>
      </c>
      <c r="BV9" s="1" t="s">
        <v>91</v>
      </c>
      <c r="BW9" s="1" t="s">
        <v>91</v>
      </c>
      <c r="BX9" s="1" t="s">
        <v>91</v>
      </c>
      <c r="BY9" s="1" t="s">
        <v>91</v>
      </c>
      <c r="BZ9" s="1" t="s">
        <v>91</v>
      </c>
      <c r="CA9" s="1" t="s">
        <v>91</v>
      </c>
      <c r="CB9" s="1" t="s">
        <v>91</v>
      </c>
      <c r="CC9" s="1" t="s">
        <v>91</v>
      </c>
      <c r="CD9" s="1" t="s">
        <v>91</v>
      </c>
      <c r="CE9" s="1" t="s">
        <v>91</v>
      </c>
      <c r="CF9" s="1" t="s">
        <v>91</v>
      </c>
      <c r="CG9" s="1" t="s">
        <v>91</v>
      </c>
      <c r="CH9" s="1" t="s">
        <v>91</v>
      </c>
      <c r="CI9" s="1" t="s">
        <v>91</v>
      </c>
      <c r="CJ9" s="1" t="s">
        <v>91</v>
      </c>
      <c r="CK9" s="1" t="s">
        <v>91</v>
      </c>
      <c r="CL9" s="1" t="s">
        <v>91</v>
      </c>
      <c r="CM9" s="1" t="s">
        <v>91</v>
      </c>
      <c r="CN9" s="1" t="s">
        <v>91</v>
      </c>
      <c r="CO9" s="1" t="s">
        <v>91</v>
      </c>
      <c r="CP9" s="1" t="s">
        <v>91</v>
      </c>
      <c r="CQ9" s="1" t="s">
        <v>91</v>
      </c>
      <c r="CR9" s="1" t="s">
        <v>91</v>
      </c>
      <c r="CS9" s="1" t="s">
        <v>91</v>
      </c>
      <c r="CT9" s="1" t="s">
        <v>91</v>
      </c>
      <c r="CU9" s="1" t="s">
        <v>91</v>
      </c>
      <c r="CV9" s="1" t="s">
        <v>91</v>
      </c>
      <c r="CW9" s="1" t="s">
        <v>91</v>
      </c>
      <c r="CX9" s="1" t="s">
        <v>91</v>
      </c>
      <c r="CY9" s="1" t="s">
        <v>91</v>
      </c>
      <c r="CZ9" s="1" t="s">
        <v>91</v>
      </c>
      <c r="DA9" s="1" t="s">
        <v>91</v>
      </c>
      <c r="DB9" s="1" t="s">
        <v>91</v>
      </c>
      <c r="DC9" s="1" t="s">
        <v>91</v>
      </c>
      <c r="DD9" s="1" t="s">
        <v>91</v>
      </c>
      <c r="DE9" s="1" t="s">
        <v>91</v>
      </c>
      <c r="DF9" s="1" t="s">
        <v>91</v>
      </c>
      <c r="DG9" s="1" t="s">
        <v>91</v>
      </c>
      <c r="DH9" s="1" t="s">
        <v>91</v>
      </c>
      <c r="DI9" s="1" t="s">
        <v>91</v>
      </c>
      <c r="DJ9" s="1" t="s">
        <v>91</v>
      </c>
      <c r="DK9" s="1" t="s">
        <v>91</v>
      </c>
      <c r="DL9" s="1" t="s">
        <v>91</v>
      </c>
      <c r="DM9" s="1" t="s">
        <v>91</v>
      </c>
      <c r="DN9" s="1" t="s">
        <v>91</v>
      </c>
      <c r="DO9" s="1" t="s">
        <v>91</v>
      </c>
      <c r="DP9" s="1" t="s">
        <v>91</v>
      </c>
      <c r="DQ9" s="1" t="s">
        <v>91</v>
      </c>
      <c r="DR9" s="1" t="s">
        <v>91</v>
      </c>
      <c r="DS9" s="1" t="s">
        <v>91</v>
      </c>
      <c r="DT9" s="1" t="s">
        <v>91</v>
      </c>
      <c r="DU9" s="1" t="s">
        <v>91</v>
      </c>
      <c r="DV9" s="1" t="s">
        <v>91</v>
      </c>
      <c r="DW9" s="1" t="s">
        <v>91</v>
      </c>
      <c r="DX9" s="1" t="s">
        <v>91</v>
      </c>
      <c r="DY9" s="1" t="s">
        <v>91</v>
      </c>
      <c r="DZ9" s="1" t="s">
        <v>91</v>
      </c>
      <c r="EA9" s="1" t="s">
        <v>91</v>
      </c>
      <c r="EB9" s="1" t="s">
        <v>91</v>
      </c>
      <c r="EC9" s="1" t="s">
        <v>91</v>
      </c>
      <c r="ED9" s="1" t="s">
        <v>91</v>
      </c>
      <c r="EE9" s="1" t="s">
        <v>91</v>
      </c>
      <c r="EF9" s="1" t="s">
        <v>91</v>
      </c>
      <c r="EG9" s="1" t="s">
        <v>91</v>
      </c>
      <c r="EH9" s="1" t="s">
        <v>91</v>
      </c>
      <c r="EI9" s="1" t="s">
        <v>91</v>
      </c>
      <c r="EJ9" s="1" t="s">
        <v>91</v>
      </c>
      <c r="EK9" s="1" t="s">
        <v>91</v>
      </c>
      <c r="EL9" s="1" t="s">
        <v>91</v>
      </c>
      <c r="EM9" s="1" t="s">
        <v>91</v>
      </c>
      <c r="EN9" s="1" t="s">
        <v>91</v>
      </c>
      <c r="EO9" s="1" t="s">
        <v>91</v>
      </c>
      <c r="EP9" s="1" t="s">
        <v>91</v>
      </c>
      <c r="EQ9" s="1" t="s">
        <v>91</v>
      </c>
      <c r="ER9" s="1" t="s">
        <v>91</v>
      </c>
      <c r="ES9" s="1" t="s">
        <v>91</v>
      </c>
      <c r="ET9" s="1" t="s">
        <v>91</v>
      </c>
      <c r="EU9" s="1" t="s">
        <v>91</v>
      </c>
      <c r="EV9" s="1" t="s">
        <v>91</v>
      </c>
      <c r="EW9" s="1" t="s">
        <v>91</v>
      </c>
      <c r="EX9" s="1" t="s">
        <v>91</v>
      </c>
      <c r="EY9" s="1" t="s">
        <v>91</v>
      </c>
      <c r="EZ9" s="1" t="s">
        <v>91</v>
      </c>
      <c r="FA9" s="1" t="s">
        <v>91</v>
      </c>
      <c r="FB9" s="1" t="s">
        <v>91</v>
      </c>
      <c r="FC9" s="1" t="s">
        <v>91</v>
      </c>
      <c r="FD9" s="1" t="s">
        <v>91</v>
      </c>
      <c r="FE9" s="1" t="s">
        <v>91</v>
      </c>
      <c r="FF9" s="1" t="s">
        <v>91</v>
      </c>
      <c r="FG9" s="1" t="s">
        <v>91</v>
      </c>
      <c r="FH9" s="1" t="s">
        <v>91</v>
      </c>
      <c r="FI9" s="1" t="s">
        <v>91</v>
      </c>
      <c r="FJ9" s="1" t="s">
        <v>91</v>
      </c>
      <c r="FK9" s="1" t="s">
        <v>91</v>
      </c>
      <c r="FL9" s="1" t="s">
        <v>91</v>
      </c>
      <c r="FM9" s="1" t="s">
        <v>91</v>
      </c>
      <c r="FN9" s="1" t="s">
        <v>91</v>
      </c>
      <c r="FO9" s="1" t="s">
        <v>91</v>
      </c>
      <c r="FP9" s="1" t="s">
        <v>91</v>
      </c>
      <c r="FQ9" s="1" t="s">
        <v>91</v>
      </c>
      <c r="FR9" s="1" t="s">
        <v>91</v>
      </c>
      <c r="FS9" s="1" t="s">
        <v>91</v>
      </c>
      <c r="FT9" s="1" t="s">
        <v>91</v>
      </c>
      <c r="FU9" s="1" t="s">
        <v>91</v>
      </c>
      <c r="FV9" s="1" t="s">
        <v>91</v>
      </c>
      <c r="FW9" s="1" t="s">
        <v>91</v>
      </c>
      <c r="FX9" s="1" t="s">
        <v>91</v>
      </c>
      <c r="FY9" s="1" t="s">
        <v>91</v>
      </c>
      <c r="FZ9" s="1" t="s">
        <v>91</v>
      </c>
      <c r="GA9" s="1" t="s">
        <v>91</v>
      </c>
      <c r="GB9" s="1" t="s">
        <v>91</v>
      </c>
      <c r="GC9" s="1" t="s">
        <v>91</v>
      </c>
      <c r="GD9" s="1" t="s">
        <v>91</v>
      </c>
      <c r="GE9" s="1" t="s">
        <v>91</v>
      </c>
      <c r="GF9" s="1" t="s">
        <v>91</v>
      </c>
      <c r="GG9" s="1" t="s">
        <v>91</v>
      </c>
      <c r="GH9" s="1" t="s">
        <v>91</v>
      </c>
      <c r="GI9" s="1" t="s">
        <v>91</v>
      </c>
      <c r="GJ9" s="1" t="s">
        <v>91</v>
      </c>
      <c r="GK9" s="1" t="s">
        <v>91</v>
      </c>
      <c r="GL9" s="1" t="s">
        <v>91</v>
      </c>
      <c r="GM9" s="1" t="s">
        <v>91</v>
      </c>
      <c r="GN9" s="1" t="s">
        <v>91</v>
      </c>
      <c r="GO9" s="1" t="s">
        <v>91</v>
      </c>
      <c r="GP9" s="1" t="s">
        <v>91</v>
      </c>
      <c r="GQ9" s="1" t="s">
        <v>91</v>
      </c>
      <c r="GR9" s="1" t="s">
        <v>91</v>
      </c>
      <c r="GS9" s="1" t="s">
        <v>91</v>
      </c>
      <c r="GT9" s="1" t="s">
        <v>91</v>
      </c>
      <c r="GU9" s="1" t="s">
        <v>91</v>
      </c>
      <c r="GV9" s="1" t="s">
        <v>91</v>
      </c>
      <c r="GW9" s="1" t="s">
        <v>91</v>
      </c>
      <c r="GX9" s="1" t="s">
        <v>91</v>
      </c>
      <c r="GY9" s="1" t="s">
        <v>91</v>
      </c>
      <c r="GZ9" s="1" t="s">
        <v>91</v>
      </c>
      <c r="HA9" s="1" t="s">
        <v>91</v>
      </c>
      <c r="HB9" s="1" t="s">
        <v>91</v>
      </c>
      <c r="HC9" s="1" t="s">
        <v>91</v>
      </c>
      <c r="HD9" s="1" t="s">
        <v>91</v>
      </c>
      <c r="HE9" s="1" t="s">
        <v>91</v>
      </c>
      <c r="HF9" s="1" t="s">
        <v>91</v>
      </c>
      <c r="HG9" s="1" t="s">
        <v>91</v>
      </c>
      <c r="HH9" s="1" t="s">
        <v>91</v>
      </c>
      <c r="HI9" s="1" t="s">
        <v>91</v>
      </c>
      <c r="HJ9" s="1" t="s">
        <v>91</v>
      </c>
      <c r="HK9" s="1" t="s">
        <v>91</v>
      </c>
      <c r="HL9" s="1" t="s">
        <v>91</v>
      </c>
      <c r="HM9" s="1" t="s">
        <v>91</v>
      </c>
      <c r="HN9" s="1" t="s">
        <v>91</v>
      </c>
      <c r="HO9" s="1" t="s">
        <v>91</v>
      </c>
      <c r="HP9" s="1" t="s">
        <v>91</v>
      </c>
      <c r="HQ9" s="1" t="s">
        <v>91</v>
      </c>
      <c r="HR9" s="1" t="s">
        <v>91</v>
      </c>
      <c r="HS9" s="1" t="s">
        <v>91</v>
      </c>
      <c r="HT9" s="1" t="s">
        <v>91</v>
      </c>
      <c r="HU9" s="1" t="s">
        <v>91</v>
      </c>
      <c r="HV9" s="1" t="s">
        <v>91</v>
      </c>
      <c r="HW9" s="1" t="s">
        <v>91</v>
      </c>
      <c r="HX9" s="1" t="s">
        <v>91</v>
      </c>
      <c r="HY9" s="1" t="s">
        <v>91</v>
      </c>
      <c r="HZ9" s="1" t="s">
        <v>91</v>
      </c>
      <c r="IA9" s="1" t="s">
        <v>91</v>
      </c>
      <c r="IB9" s="1" t="s">
        <v>91</v>
      </c>
      <c r="IC9" s="1" t="s">
        <v>91</v>
      </c>
      <c r="ID9" s="1" t="s">
        <v>91</v>
      </c>
      <c r="IE9" s="1" t="s">
        <v>91</v>
      </c>
      <c r="IF9" s="1" t="s">
        <v>91</v>
      </c>
      <c r="IG9" s="1" t="s">
        <v>91</v>
      </c>
      <c r="IH9" s="1" t="s">
        <v>91</v>
      </c>
      <c r="II9" s="1" t="s">
        <v>91</v>
      </c>
      <c r="IJ9" s="1" t="s">
        <v>91</v>
      </c>
      <c r="IK9" s="1" t="s">
        <v>91</v>
      </c>
      <c r="IL9" s="1" t="s">
        <v>91</v>
      </c>
      <c r="IM9" s="1" t="s">
        <v>91</v>
      </c>
      <c r="IN9" s="1" t="s">
        <v>91</v>
      </c>
      <c r="IO9" s="1" t="s">
        <v>91</v>
      </c>
      <c r="IP9" s="1" t="s">
        <v>91</v>
      </c>
      <c r="IQ9" s="1" t="s">
        <v>91</v>
      </c>
      <c r="IR9" s="1" t="s">
        <v>91</v>
      </c>
      <c r="IS9" s="1" t="s">
        <v>91</v>
      </c>
      <c r="IT9" s="1" t="s">
        <v>91</v>
      </c>
      <c r="IU9" s="1" t="s">
        <v>91</v>
      </c>
      <c r="IV9" s="1" t="s">
        <v>91</v>
      </c>
      <c r="IW9" s="1" t="s">
        <v>91</v>
      </c>
      <c r="IX9" s="1" t="s">
        <v>91</v>
      </c>
      <c r="IY9" s="1" t="s">
        <v>91</v>
      </c>
      <c r="IZ9" s="1" t="s">
        <v>91</v>
      </c>
      <c r="JA9" s="1" t="s">
        <v>91</v>
      </c>
      <c r="JB9" s="1" t="s">
        <v>91</v>
      </c>
      <c r="JC9" s="1" t="s">
        <v>91</v>
      </c>
      <c r="JD9" s="1" t="s">
        <v>91</v>
      </c>
      <c r="JE9" s="1" t="s">
        <v>91</v>
      </c>
      <c r="JF9" s="1" t="s">
        <v>91</v>
      </c>
      <c r="JG9" s="1" t="s">
        <v>91</v>
      </c>
      <c r="JH9" s="1" t="s">
        <v>91</v>
      </c>
      <c r="JI9" s="1" t="s">
        <v>91</v>
      </c>
      <c r="JJ9" s="1" t="s">
        <v>91</v>
      </c>
      <c r="JK9" s="1" t="s">
        <v>91</v>
      </c>
      <c r="JL9" s="1" t="s">
        <v>91</v>
      </c>
      <c r="JM9" s="1" t="s">
        <v>91</v>
      </c>
      <c r="JN9" s="1" t="s">
        <v>91</v>
      </c>
      <c r="JO9" s="1" t="s">
        <v>91</v>
      </c>
      <c r="JP9" s="1" t="s">
        <v>91</v>
      </c>
      <c r="JQ9" s="1" t="s">
        <v>91</v>
      </c>
      <c r="JR9" s="1" t="s">
        <v>91</v>
      </c>
      <c r="JS9" s="1" t="s">
        <v>91</v>
      </c>
      <c r="JT9" s="1" t="s">
        <v>91</v>
      </c>
      <c r="JU9" s="1" t="s">
        <v>91</v>
      </c>
      <c r="JV9" s="1" t="s">
        <v>91</v>
      </c>
      <c r="JW9" s="1" t="s">
        <v>91</v>
      </c>
      <c r="JX9" s="1" t="s">
        <v>91</v>
      </c>
      <c r="JY9" s="1" t="s">
        <v>91</v>
      </c>
      <c r="JZ9" s="1" t="s">
        <v>91</v>
      </c>
      <c r="KA9" s="1" t="s">
        <v>91</v>
      </c>
      <c r="KB9" s="1" t="s">
        <v>91</v>
      </c>
      <c r="KC9" s="1" t="s">
        <v>91</v>
      </c>
      <c r="KD9" s="1" t="s">
        <v>91</v>
      </c>
      <c r="KE9" s="1" t="s">
        <v>91</v>
      </c>
      <c r="KF9" s="1" t="s">
        <v>91</v>
      </c>
      <c r="KG9" s="1" t="s">
        <v>91</v>
      </c>
      <c r="KH9" s="1" t="s">
        <v>91</v>
      </c>
      <c r="KI9" s="1" t="s">
        <v>91</v>
      </c>
      <c r="KJ9" s="1" t="s">
        <v>91</v>
      </c>
      <c r="KK9" s="1" t="s">
        <v>91</v>
      </c>
      <c r="KL9" s="1" t="s">
        <v>91</v>
      </c>
      <c r="KM9" s="1" t="s">
        <v>91</v>
      </c>
      <c r="KN9" s="1" t="s">
        <v>91</v>
      </c>
      <c r="KO9" s="1" t="s">
        <v>91</v>
      </c>
      <c r="KP9" s="1" t="s">
        <v>91</v>
      </c>
      <c r="KQ9" s="1" t="s">
        <v>91</v>
      </c>
      <c r="KR9" s="1" t="s">
        <v>91</v>
      </c>
      <c r="KS9" s="1" t="s">
        <v>91</v>
      </c>
      <c r="KT9" s="1" t="s">
        <v>91</v>
      </c>
      <c r="KU9" s="1" t="s">
        <v>91</v>
      </c>
      <c r="KV9" s="1" t="s">
        <v>91</v>
      </c>
      <c r="KW9" s="1" t="s">
        <v>91</v>
      </c>
      <c r="KX9" s="1" t="s">
        <v>91</v>
      </c>
      <c r="KY9" s="1" t="s">
        <v>91</v>
      </c>
      <c r="KZ9" s="1" t="s">
        <v>91</v>
      </c>
      <c r="LA9" s="1" t="s">
        <v>91</v>
      </c>
      <c r="LB9" s="1" t="s">
        <v>91</v>
      </c>
      <c r="LC9" s="1" t="s">
        <v>91</v>
      </c>
      <c r="LD9" s="1" t="s">
        <v>91</v>
      </c>
      <c r="LE9" s="1" t="s">
        <v>91</v>
      </c>
      <c r="LF9" s="1" t="s">
        <v>91</v>
      </c>
      <c r="LG9" s="1" t="s">
        <v>91</v>
      </c>
      <c r="LH9" s="1" t="s">
        <v>91</v>
      </c>
      <c r="LI9" s="1" t="s">
        <v>91</v>
      </c>
      <c r="LJ9" s="1" t="s">
        <v>91</v>
      </c>
      <c r="LK9" s="1" t="s">
        <v>91</v>
      </c>
      <c r="LL9" s="1" t="s">
        <v>91</v>
      </c>
      <c r="LM9" s="1" t="s">
        <v>91</v>
      </c>
      <c r="LN9" s="1" t="s">
        <v>91</v>
      </c>
      <c r="LO9" s="1" t="s">
        <v>91</v>
      </c>
      <c r="LP9" s="1" t="s">
        <v>91</v>
      </c>
      <c r="LQ9" s="1" t="s">
        <v>91</v>
      </c>
      <c r="LR9" s="1" t="s">
        <v>91</v>
      </c>
      <c r="LS9" s="1" t="s">
        <v>91</v>
      </c>
      <c r="LT9" s="1" t="s">
        <v>91</v>
      </c>
      <c r="LU9" s="1" t="s">
        <v>91</v>
      </c>
      <c r="LV9" s="1" t="s">
        <v>91</v>
      </c>
      <c r="LW9" s="1" t="s">
        <v>91</v>
      </c>
      <c r="LX9" s="1" t="s">
        <v>91</v>
      </c>
      <c r="LY9" s="1" t="s">
        <v>91</v>
      </c>
      <c r="LZ9" s="1" t="s">
        <v>91</v>
      </c>
      <c r="MA9" s="1" t="s">
        <v>91</v>
      </c>
      <c r="MB9" s="1" t="s">
        <v>91</v>
      </c>
      <c r="MC9" s="1" t="s">
        <v>91</v>
      </c>
      <c r="MD9" s="1" t="s">
        <v>91</v>
      </c>
      <c r="ME9" s="1" t="s">
        <v>91</v>
      </c>
      <c r="MF9" s="1" t="s">
        <v>91</v>
      </c>
      <c r="MG9" s="1" t="s">
        <v>91</v>
      </c>
      <c r="MH9" s="1" t="s">
        <v>91</v>
      </c>
      <c r="MI9" s="1" t="s">
        <v>91</v>
      </c>
      <c r="MJ9" s="1" t="s">
        <v>91</v>
      </c>
      <c r="MK9" s="1" t="s">
        <v>91</v>
      </c>
      <c r="ML9" s="1" t="s">
        <v>91</v>
      </c>
      <c r="MM9" s="1" t="s">
        <v>91</v>
      </c>
      <c r="MN9" s="1" t="s">
        <v>91</v>
      </c>
      <c r="MO9" s="1" t="s">
        <v>91</v>
      </c>
      <c r="MP9" s="1" t="s">
        <v>91</v>
      </c>
      <c r="MQ9" s="1" t="s">
        <v>91</v>
      </c>
      <c r="MR9" s="1" t="s">
        <v>91</v>
      </c>
      <c r="MS9" s="1" t="s">
        <v>91</v>
      </c>
      <c r="MT9" s="1" t="s">
        <v>91</v>
      </c>
      <c r="MU9" s="1" t="s">
        <v>91</v>
      </c>
      <c r="MV9" s="1" t="s">
        <v>91</v>
      </c>
      <c r="MW9" s="1" t="s">
        <v>91</v>
      </c>
      <c r="MX9" s="1" t="s">
        <v>91</v>
      </c>
      <c r="MY9" s="1" t="s">
        <v>91</v>
      </c>
      <c r="MZ9" s="1" t="s">
        <v>91</v>
      </c>
      <c r="NA9" s="1" t="s">
        <v>91</v>
      </c>
      <c r="NB9" s="1" t="s">
        <v>91</v>
      </c>
      <c r="NC9" s="1" t="s">
        <v>91</v>
      </c>
      <c r="ND9" s="1" t="s">
        <v>91</v>
      </c>
      <c r="NE9" s="1" t="s">
        <v>91</v>
      </c>
      <c r="NF9" s="1" t="s">
        <v>91</v>
      </c>
      <c r="NG9" s="1" t="s">
        <v>91</v>
      </c>
      <c r="NH9" s="1" t="s">
        <v>91</v>
      </c>
      <c r="NI9" s="1" t="s">
        <v>91</v>
      </c>
      <c r="NJ9" s="1" t="s">
        <v>91</v>
      </c>
      <c r="NK9" s="1" t="s">
        <v>91</v>
      </c>
      <c r="NL9" s="1" t="s">
        <v>91</v>
      </c>
      <c r="NM9" s="1" t="s">
        <v>91</v>
      </c>
      <c r="NN9" s="1" t="s">
        <v>91</v>
      </c>
      <c r="NO9" s="1" t="s">
        <v>91</v>
      </c>
      <c r="NP9" s="1" t="s">
        <v>91</v>
      </c>
      <c r="NQ9" s="1" t="s">
        <v>91</v>
      </c>
      <c r="NR9" s="1" t="s">
        <v>91</v>
      </c>
      <c r="NS9" s="1" t="s">
        <v>91</v>
      </c>
      <c r="NT9" s="1" t="s">
        <v>91</v>
      </c>
      <c r="NU9" s="1" t="s">
        <v>91</v>
      </c>
      <c r="NV9" s="1" t="s">
        <v>91</v>
      </c>
      <c r="NW9" s="1" t="s">
        <v>91</v>
      </c>
      <c r="NX9" s="1" t="s">
        <v>91</v>
      </c>
      <c r="NY9" s="1" t="s">
        <v>91</v>
      </c>
      <c r="NZ9" s="1" t="s">
        <v>91</v>
      </c>
      <c r="OA9" s="1" t="s">
        <v>91</v>
      </c>
      <c r="OB9" s="1" t="s">
        <v>91</v>
      </c>
      <c r="OC9" s="1" t="s">
        <v>91</v>
      </c>
      <c r="OD9" s="1" t="s">
        <v>91</v>
      </c>
      <c r="OE9" s="1" t="s">
        <v>91</v>
      </c>
      <c r="OF9" s="1" t="s">
        <v>91</v>
      </c>
      <c r="OG9" s="1" t="s">
        <v>91</v>
      </c>
      <c r="OH9" s="1" t="s">
        <v>91</v>
      </c>
      <c r="OI9" s="1" t="s">
        <v>91</v>
      </c>
      <c r="OJ9" s="1" t="s">
        <v>91</v>
      </c>
      <c r="OK9" s="1" t="s">
        <v>91</v>
      </c>
      <c r="OL9" s="1" t="s">
        <v>91</v>
      </c>
      <c r="OM9" s="1" t="s">
        <v>91</v>
      </c>
      <c r="ON9" s="1" t="s">
        <v>91</v>
      </c>
      <c r="OO9" s="1" t="s">
        <v>91</v>
      </c>
      <c r="OP9" s="1" t="s">
        <v>91</v>
      </c>
      <c r="OQ9" s="1" t="s">
        <v>91</v>
      </c>
      <c r="OR9" s="1" t="s">
        <v>91</v>
      </c>
      <c r="OS9" s="1" t="s">
        <v>91</v>
      </c>
      <c r="OT9" s="1" t="s">
        <v>91</v>
      </c>
      <c r="OU9" s="1" t="s">
        <v>91</v>
      </c>
      <c r="OV9" s="1" t="s">
        <v>91</v>
      </c>
      <c r="OW9" s="1" t="s">
        <v>91</v>
      </c>
      <c r="OX9" s="1" t="s">
        <v>91</v>
      </c>
      <c r="OY9" s="1" t="s">
        <v>91</v>
      </c>
      <c r="OZ9" s="1" t="s">
        <v>91</v>
      </c>
      <c r="PA9" s="1" t="s">
        <v>91</v>
      </c>
      <c r="PB9" s="1" t="s">
        <v>91</v>
      </c>
      <c r="PC9" s="1" t="s">
        <v>91</v>
      </c>
      <c r="PD9" s="1" t="s">
        <v>91</v>
      </c>
      <c r="PE9" s="1" t="s">
        <v>91</v>
      </c>
      <c r="PF9" s="1" t="s">
        <v>91</v>
      </c>
      <c r="PG9" s="1" t="s">
        <v>91</v>
      </c>
      <c r="PH9" s="1" t="s">
        <v>91</v>
      </c>
      <c r="PI9" s="1" t="s">
        <v>91</v>
      </c>
      <c r="PJ9" s="1" t="s">
        <v>91</v>
      </c>
      <c r="PK9" s="1" t="s">
        <v>91</v>
      </c>
      <c r="PL9" s="1" t="s">
        <v>91</v>
      </c>
      <c r="PM9" s="1" t="s">
        <v>91</v>
      </c>
      <c r="PN9" s="1" t="s">
        <v>91</v>
      </c>
      <c r="PO9" s="1" t="s">
        <v>91</v>
      </c>
      <c r="PP9" s="1" t="s">
        <v>91</v>
      </c>
      <c r="PQ9" s="1" t="s">
        <v>91</v>
      </c>
      <c r="PR9" s="1" t="s">
        <v>91</v>
      </c>
      <c r="PS9" s="1" t="s">
        <v>91</v>
      </c>
      <c r="PT9" s="1" t="s">
        <v>91</v>
      </c>
      <c r="PU9" s="1" t="s">
        <v>91</v>
      </c>
      <c r="PV9" s="1" t="s">
        <v>91</v>
      </c>
      <c r="PW9" s="1" t="s">
        <v>91</v>
      </c>
      <c r="PX9" s="1" t="s">
        <v>91</v>
      </c>
      <c r="PY9" s="1" t="s">
        <v>91</v>
      </c>
      <c r="PZ9" s="1" t="s">
        <v>91</v>
      </c>
      <c r="QA9" s="1" t="s">
        <v>91</v>
      </c>
      <c r="QB9" s="1" t="s">
        <v>91</v>
      </c>
      <c r="QC9" s="1" t="s">
        <v>91</v>
      </c>
      <c r="QD9" s="1" t="s">
        <v>91</v>
      </c>
      <c r="QE9" s="1" t="s">
        <v>91</v>
      </c>
      <c r="QF9" s="1" t="s">
        <v>91</v>
      </c>
      <c r="QG9" s="1" t="s">
        <v>91</v>
      </c>
      <c r="QH9" s="1" t="s">
        <v>91</v>
      </c>
      <c r="QI9" s="1" t="s">
        <v>91</v>
      </c>
      <c r="QJ9" s="1" t="s">
        <v>91</v>
      </c>
      <c r="QK9" s="1" t="s">
        <v>91</v>
      </c>
      <c r="QL9" s="1" t="s">
        <v>91</v>
      </c>
      <c r="QM9" s="1" t="s">
        <v>91</v>
      </c>
      <c r="QN9" s="1" t="s">
        <v>91</v>
      </c>
      <c r="QO9" s="1" t="s">
        <v>91</v>
      </c>
      <c r="QP9" s="1" t="s">
        <v>91</v>
      </c>
      <c r="QQ9" s="1" t="s">
        <v>91</v>
      </c>
      <c r="QR9" s="1" t="s">
        <v>91</v>
      </c>
      <c r="QS9" s="1" t="s">
        <v>91</v>
      </c>
      <c r="QT9" s="1" t="s">
        <v>91</v>
      </c>
      <c r="QU9" s="1" t="s">
        <v>91</v>
      </c>
      <c r="QV9" s="1" t="s">
        <v>91</v>
      </c>
      <c r="QW9" s="1" t="s">
        <v>91</v>
      </c>
      <c r="QX9" s="1" t="s">
        <v>91</v>
      </c>
      <c r="QY9" s="1" t="s">
        <v>91</v>
      </c>
      <c r="QZ9" s="1" t="s">
        <v>91</v>
      </c>
      <c r="RA9" s="1" t="s">
        <v>91</v>
      </c>
      <c r="RB9" s="1" t="s">
        <v>91</v>
      </c>
      <c r="RC9" s="1" t="s">
        <v>91</v>
      </c>
      <c r="RD9" s="1" t="s">
        <v>91</v>
      </c>
      <c r="RE9" s="1" t="s">
        <v>91</v>
      </c>
      <c r="RF9" s="1" t="s">
        <v>91</v>
      </c>
      <c r="RG9" s="1" t="s">
        <v>91</v>
      </c>
      <c r="RH9" s="1" t="s">
        <v>91</v>
      </c>
      <c r="RI9" s="1" t="s">
        <v>91</v>
      </c>
      <c r="RJ9" s="1" t="s">
        <v>91</v>
      </c>
      <c r="RK9" s="1" t="s">
        <v>91</v>
      </c>
      <c r="RL9" s="1" t="s">
        <v>91</v>
      </c>
      <c r="RM9" s="1" t="s">
        <v>91</v>
      </c>
      <c r="RN9" s="1" t="s">
        <v>91</v>
      </c>
      <c r="RO9" s="1" t="s">
        <v>91</v>
      </c>
      <c r="RP9" s="1" t="s">
        <v>91</v>
      </c>
      <c r="RQ9" s="1" t="s">
        <v>91</v>
      </c>
      <c r="RR9" s="1" t="s">
        <v>91</v>
      </c>
      <c r="RS9" s="1" t="s">
        <v>91</v>
      </c>
      <c r="RT9" s="1" t="s">
        <v>91</v>
      </c>
      <c r="RU9" s="1" t="s">
        <v>91</v>
      </c>
      <c r="RV9" s="1" t="s">
        <v>91</v>
      </c>
      <c r="RW9" s="1" t="s">
        <v>91</v>
      </c>
      <c r="RX9" s="1" t="s">
        <v>91</v>
      </c>
      <c r="RY9" s="1" t="s">
        <v>91</v>
      </c>
      <c r="RZ9" s="1" t="s">
        <v>91</v>
      </c>
      <c r="SA9" s="1" t="s">
        <v>91</v>
      </c>
      <c r="SB9" s="1" t="s">
        <v>91</v>
      </c>
      <c r="SC9" s="1" t="s">
        <v>91</v>
      </c>
      <c r="SD9" s="1" t="s">
        <v>91</v>
      </c>
      <c r="SE9" s="1" t="s">
        <v>91</v>
      </c>
      <c r="SF9" s="1" t="s">
        <v>91</v>
      </c>
      <c r="SG9" s="1" t="s">
        <v>91</v>
      </c>
      <c r="SH9" s="1" t="s">
        <v>91</v>
      </c>
      <c r="SI9" s="1" t="s">
        <v>91</v>
      </c>
      <c r="SJ9" s="1" t="s">
        <v>91</v>
      </c>
      <c r="SK9" s="1" t="s">
        <v>91</v>
      </c>
      <c r="SL9" s="1" t="s">
        <v>91</v>
      </c>
      <c r="SM9" s="1" t="s">
        <v>91</v>
      </c>
      <c r="SN9" s="1" t="s">
        <v>91</v>
      </c>
      <c r="SO9" s="1" t="s">
        <v>91</v>
      </c>
      <c r="SP9" s="1" t="s">
        <v>91</v>
      </c>
      <c r="SQ9" s="1" t="s">
        <v>91</v>
      </c>
      <c r="SR9" s="1" t="s">
        <v>91</v>
      </c>
      <c r="SS9" s="1" t="s">
        <v>91</v>
      </c>
      <c r="ST9" s="1" t="s">
        <v>91</v>
      </c>
      <c r="SU9" s="1" t="s">
        <v>91</v>
      </c>
      <c r="SV9" s="1" t="s">
        <v>91</v>
      </c>
      <c r="SW9" s="1" t="s">
        <v>91</v>
      </c>
      <c r="SX9" s="1" t="s">
        <v>91</v>
      </c>
      <c r="SY9" s="1" t="s">
        <v>91</v>
      </c>
      <c r="SZ9" s="1" t="s">
        <v>91</v>
      </c>
      <c r="TA9" s="1" t="s">
        <v>91</v>
      </c>
      <c r="TB9" s="1" t="s">
        <v>91</v>
      </c>
      <c r="TC9" s="1" t="s">
        <v>91</v>
      </c>
      <c r="TD9" s="1" t="s">
        <v>91</v>
      </c>
      <c r="TE9" s="1" t="s">
        <v>91</v>
      </c>
      <c r="TF9" s="1" t="s">
        <v>91</v>
      </c>
      <c r="TG9" s="1" t="s">
        <v>91</v>
      </c>
      <c r="TH9" s="1" t="s">
        <v>91</v>
      </c>
      <c r="TI9" s="1" t="s">
        <v>91</v>
      </c>
      <c r="TJ9" s="1" t="s">
        <v>91</v>
      </c>
      <c r="TK9" s="1" t="s">
        <v>91</v>
      </c>
      <c r="TL9" s="1" t="s">
        <v>91</v>
      </c>
      <c r="TM9" s="1" t="s">
        <v>91</v>
      </c>
      <c r="TN9" s="1" t="s">
        <v>91</v>
      </c>
      <c r="TO9" s="1" t="s">
        <v>91</v>
      </c>
      <c r="TP9" s="1" t="s">
        <v>91</v>
      </c>
      <c r="TQ9" s="1" t="s">
        <v>91</v>
      </c>
      <c r="TR9" s="1" t="s">
        <v>91</v>
      </c>
      <c r="TS9" s="1" t="s">
        <v>91</v>
      </c>
      <c r="TT9" s="1" t="s">
        <v>91</v>
      </c>
      <c r="TU9" s="1" t="s">
        <v>91</v>
      </c>
      <c r="TV9" s="1" t="s">
        <v>91</v>
      </c>
      <c r="TW9" s="1" t="s">
        <v>91</v>
      </c>
      <c r="TX9" s="1" t="s">
        <v>91</v>
      </c>
      <c r="TY9" s="1" t="s">
        <v>91</v>
      </c>
      <c r="TZ9" s="1" t="s">
        <v>91</v>
      </c>
      <c r="UA9" s="1" t="s">
        <v>91</v>
      </c>
      <c r="UB9" s="1" t="s">
        <v>91</v>
      </c>
      <c r="UC9" s="1" t="s">
        <v>91</v>
      </c>
      <c r="UD9" s="1" t="s">
        <v>91</v>
      </c>
      <c r="UE9" s="1" t="s">
        <v>91</v>
      </c>
      <c r="UF9" s="1" t="s">
        <v>91</v>
      </c>
      <c r="UG9" s="1" t="s">
        <v>91</v>
      </c>
      <c r="UH9" s="1" t="s">
        <v>91</v>
      </c>
      <c r="UI9" s="1" t="s">
        <v>91</v>
      </c>
      <c r="UJ9" s="1" t="s">
        <v>91</v>
      </c>
      <c r="UK9" s="1" t="s">
        <v>91</v>
      </c>
      <c r="UL9" s="1" t="s">
        <v>91</v>
      </c>
      <c r="UM9" s="1" t="s">
        <v>91</v>
      </c>
      <c r="UN9" s="1" t="s">
        <v>91</v>
      </c>
      <c r="UO9" s="1" t="s">
        <v>91</v>
      </c>
      <c r="UP9" s="1" t="s">
        <v>91</v>
      </c>
      <c r="UQ9" s="1" t="s">
        <v>91</v>
      </c>
      <c r="UR9" s="1" t="s">
        <v>91</v>
      </c>
      <c r="US9" s="1" t="s">
        <v>91</v>
      </c>
      <c r="UT9" s="1" t="s">
        <v>91</v>
      </c>
      <c r="UU9" s="1" t="s">
        <v>91</v>
      </c>
      <c r="UV9" s="1" t="s">
        <v>91</v>
      </c>
      <c r="UW9" s="1" t="s">
        <v>91</v>
      </c>
      <c r="UX9" s="1" t="s">
        <v>91</v>
      </c>
      <c r="UY9" s="1" t="s">
        <v>91</v>
      </c>
      <c r="UZ9" s="1" t="s">
        <v>91</v>
      </c>
      <c r="VA9" s="1" t="s">
        <v>91</v>
      </c>
      <c r="VB9" s="1" t="s">
        <v>91</v>
      </c>
      <c r="VC9" s="1" t="s">
        <v>91</v>
      </c>
      <c r="VD9" s="1" t="s">
        <v>91</v>
      </c>
      <c r="VE9" s="1" t="s">
        <v>91</v>
      </c>
      <c r="VF9" s="1" t="s">
        <v>91</v>
      </c>
      <c r="VG9" s="1" t="s">
        <v>91</v>
      </c>
      <c r="VH9" s="1" t="s">
        <v>91</v>
      </c>
      <c r="VI9" s="1" t="s">
        <v>91</v>
      </c>
      <c r="VJ9" s="1" t="s">
        <v>91</v>
      </c>
      <c r="VK9" s="1" t="s">
        <v>91</v>
      </c>
      <c r="VL9" s="1" t="s">
        <v>91</v>
      </c>
      <c r="VM9" s="1" t="s">
        <v>91</v>
      </c>
      <c r="VN9" s="1" t="s">
        <v>91</v>
      </c>
      <c r="VO9" s="1" t="s">
        <v>91</v>
      </c>
      <c r="VP9" s="1" t="s">
        <v>91</v>
      </c>
      <c r="VQ9" s="1" t="s">
        <v>91</v>
      </c>
      <c r="VR9" s="1" t="s">
        <v>91</v>
      </c>
      <c r="VS9" s="1" t="s">
        <v>91</v>
      </c>
      <c r="VT9" s="1" t="s">
        <v>91</v>
      </c>
      <c r="VU9" s="1" t="s">
        <v>91</v>
      </c>
      <c r="VV9" s="1" t="s">
        <v>91</v>
      </c>
      <c r="VW9" s="1" t="s">
        <v>91</v>
      </c>
      <c r="VX9" s="1" t="s">
        <v>91</v>
      </c>
      <c r="VY9" s="1" t="s">
        <v>91</v>
      </c>
      <c r="VZ9" s="1" t="s">
        <v>91</v>
      </c>
      <c r="WA9" s="1" t="s">
        <v>91</v>
      </c>
      <c r="WB9" s="1" t="s">
        <v>91</v>
      </c>
      <c r="WC9" s="1" t="s">
        <v>91</v>
      </c>
      <c r="WD9" s="1" t="s">
        <v>91</v>
      </c>
      <c r="WE9" s="1" t="s">
        <v>91</v>
      </c>
      <c r="WF9" s="1" t="s">
        <v>91</v>
      </c>
      <c r="WG9" s="1" t="s">
        <v>91</v>
      </c>
      <c r="WH9" s="1" t="s">
        <v>91</v>
      </c>
      <c r="WI9" s="1" t="s">
        <v>91</v>
      </c>
      <c r="WJ9" s="1" t="s">
        <v>91</v>
      </c>
      <c r="WK9" s="1" t="s">
        <v>91</v>
      </c>
      <c r="WL9" s="1" t="s">
        <v>91</v>
      </c>
      <c r="WM9" s="1" t="s">
        <v>91</v>
      </c>
      <c r="WN9" s="1" t="s">
        <v>91</v>
      </c>
      <c r="WO9" s="1" t="s">
        <v>91</v>
      </c>
      <c r="WP9" s="1" t="s">
        <v>91</v>
      </c>
      <c r="WQ9" s="1" t="s">
        <v>91</v>
      </c>
      <c r="WR9" s="1" t="s">
        <v>91</v>
      </c>
      <c r="WS9" s="1" t="s">
        <v>91</v>
      </c>
      <c r="WT9" s="1" t="s">
        <v>91</v>
      </c>
      <c r="WU9" s="1" t="s">
        <v>91</v>
      </c>
      <c r="WV9" s="1" t="s">
        <v>91</v>
      </c>
      <c r="WW9" s="1" t="s">
        <v>91</v>
      </c>
      <c r="WX9" s="1" t="s">
        <v>91</v>
      </c>
      <c r="WY9" s="1" t="s">
        <v>91</v>
      </c>
      <c r="WZ9" s="1" t="s">
        <v>91</v>
      </c>
      <c r="XA9" s="1" t="s">
        <v>91</v>
      </c>
      <c r="XB9" s="1" t="s">
        <v>91</v>
      </c>
      <c r="XC9" s="1" t="s">
        <v>91</v>
      </c>
      <c r="XD9" s="1" t="s">
        <v>91</v>
      </c>
      <c r="XE9" s="1" t="s">
        <v>91</v>
      </c>
      <c r="XF9" s="1" t="s">
        <v>91</v>
      </c>
      <c r="XG9" s="1" t="s">
        <v>91</v>
      </c>
      <c r="XH9" s="1" t="s">
        <v>91</v>
      </c>
      <c r="XI9" s="1" t="s">
        <v>91</v>
      </c>
      <c r="XJ9" s="1" t="s">
        <v>91</v>
      </c>
      <c r="XK9" s="1" t="s">
        <v>91</v>
      </c>
      <c r="XL9" s="1" t="s">
        <v>91</v>
      </c>
      <c r="XM9" s="1" t="s">
        <v>91</v>
      </c>
      <c r="XN9" s="1" t="s">
        <v>91</v>
      </c>
      <c r="XO9" s="1" t="s">
        <v>91</v>
      </c>
      <c r="XP9" s="1" t="s">
        <v>91</v>
      </c>
      <c r="XQ9" s="1" t="s">
        <v>91</v>
      </c>
      <c r="XR9" s="1" t="s">
        <v>91</v>
      </c>
      <c r="XS9" s="1" t="s">
        <v>91</v>
      </c>
      <c r="XT9" s="1" t="s">
        <v>91</v>
      </c>
      <c r="XU9" s="1" t="s">
        <v>91</v>
      </c>
      <c r="XV9" s="1" t="s">
        <v>91</v>
      </c>
      <c r="XW9" s="1" t="s">
        <v>91</v>
      </c>
      <c r="XX9" s="1" t="s">
        <v>91</v>
      </c>
      <c r="XY9" s="1" t="s">
        <v>91</v>
      </c>
      <c r="XZ9" s="1" t="s">
        <v>91</v>
      </c>
      <c r="YA9" s="1" t="s">
        <v>91</v>
      </c>
      <c r="YB9" s="1" t="s">
        <v>91</v>
      </c>
      <c r="YC9" s="1" t="s">
        <v>91</v>
      </c>
      <c r="YD9" s="1" t="s">
        <v>91</v>
      </c>
      <c r="YE9" s="1" t="s">
        <v>91</v>
      </c>
      <c r="YF9" s="1" t="s">
        <v>91</v>
      </c>
      <c r="YG9" s="1" t="s">
        <v>91</v>
      </c>
      <c r="YH9" s="1" t="s">
        <v>91</v>
      </c>
      <c r="YI9" s="1" t="s">
        <v>91</v>
      </c>
      <c r="YJ9" s="1" t="s">
        <v>91</v>
      </c>
      <c r="YK9" s="1" t="s">
        <v>91</v>
      </c>
      <c r="YL9" s="1" t="s">
        <v>91</v>
      </c>
      <c r="YM9" s="1" t="s">
        <v>91</v>
      </c>
      <c r="YN9" s="1" t="s">
        <v>91</v>
      </c>
      <c r="YO9" s="1" t="s">
        <v>91</v>
      </c>
      <c r="YP9" s="1" t="s">
        <v>91</v>
      </c>
      <c r="YQ9" s="1" t="s">
        <v>91</v>
      </c>
      <c r="YR9" s="1" t="s">
        <v>91</v>
      </c>
      <c r="YS9" s="1" t="s">
        <v>91</v>
      </c>
      <c r="YT9" s="1" t="s">
        <v>91</v>
      </c>
      <c r="YU9" s="1" t="s">
        <v>91</v>
      </c>
      <c r="YV9" s="1" t="s">
        <v>91</v>
      </c>
      <c r="YW9" s="1" t="s">
        <v>91</v>
      </c>
      <c r="YX9" s="1" t="s">
        <v>91</v>
      </c>
      <c r="YY9" s="1" t="s">
        <v>91</v>
      </c>
      <c r="YZ9" s="1" t="s">
        <v>91</v>
      </c>
      <c r="ZA9" s="1" t="s">
        <v>91</v>
      </c>
      <c r="ZB9" s="1" t="s">
        <v>91</v>
      </c>
      <c r="ZC9" s="1" t="s">
        <v>91</v>
      </c>
      <c r="ZD9" s="1" t="s">
        <v>91</v>
      </c>
      <c r="ZE9" s="1" t="s">
        <v>91</v>
      </c>
      <c r="ZF9" s="1" t="s">
        <v>91</v>
      </c>
      <c r="ZG9" s="1" t="s">
        <v>91</v>
      </c>
      <c r="ZH9" s="1" t="s">
        <v>91</v>
      </c>
      <c r="ZI9" s="1" t="s">
        <v>91</v>
      </c>
      <c r="ZJ9" s="1" t="s">
        <v>91</v>
      </c>
      <c r="ZK9" s="1" t="s">
        <v>91</v>
      </c>
      <c r="ZL9" s="1" t="s">
        <v>91</v>
      </c>
      <c r="ZM9" s="1" t="s">
        <v>91</v>
      </c>
      <c r="ZN9" s="1" t="s">
        <v>91</v>
      </c>
      <c r="ZO9" s="1" t="s">
        <v>91</v>
      </c>
      <c r="ZP9" s="1" t="s">
        <v>91</v>
      </c>
      <c r="ZQ9" s="1" t="s">
        <v>91</v>
      </c>
      <c r="ZR9" s="1" t="s">
        <v>91</v>
      </c>
      <c r="ZS9" s="1" t="s">
        <v>91</v>
      </c>
      <c r="ZT9" s="1" t="s">
        <v>91</v>
      </c>
      <c r="ZU9" s="1" t="s">
        <v>91</v>
      </c>
      <c r="ZV9" s="1" t="s">
        <v>91</v>
      </c>
      <c r="ZW9" s="1" t="s">
        <v>91</v>
      </c>
      <c r="ZX9" s="1" t="s">
        <v>91</v>
      </c>
      <c r="ZY9" s="1" t="s">
        <v>91</v>
      </c>
      <c r="ZZ9" s="1" t="s">
        <v>91</v>
      </c>
      <c r="AAA9" s="1" t="s">
        <v>91</v>
      </c>
      <c r="AAB9" s="1" t="s">
        <v>91</v>
      </c>
      <c r="AAC9" s="1" t="s">
        <v>91</v>
      </c>
      <c r="AAD9" s="1" t="s">
        <v>91</v>
      </c>
      <c r="AAE9" s="1" t="s">
        <v>91</v>
      </c>
      <c r="AAF9" s="1" t="s">
        <v>91</v>
      </c>
      <c r="AAG9" s="1" t="s">
        <v>91</v>
      </c>
      <c r="AAH9" s="1" t="s">
        <v>91</v>
      </c>
      <c r="AAI9" s="1" t="s">
        <v>91</v>
      </c>
      <c r="AAJ9" s="1" t="s">
        <v>91</v>
      </c>
      <c r="AAK9" s="1" t="s">
        <v>91</v>
      </c>
      <c r="AAL9" s="1" t="s">
        <v>91</v>
      </c>
      <c r="AAM9" s="1" t="s">
        <v>91</v>
      </c>
      <c r="AAN9" s="1" t="s">
        <v>91</v>
      </c>
      <c r="AAO9" s="1" t="s">
        <v>91</v>
      </c>
      <c r="AAP9" s="1" t="s">
        <v>91</v>
      </c>
      <c r="AAQ9" s="1" t="s">
        <v>91</v>
      </c>
      <c r="AAR9" s="1" t="s">
        <v>91</v>
      </c>
      <c r="AAS9" s="1" t="s">
        <v>91</v>
      </c>
      <c r="AAT9" s="1" t="s">
        <v>91</v>
      </c>
      <c r="AAU9" s="1" t="s">
        <v>91</v>
      </c>
      <c r="AAV9" s="1" t="s">
        <v>91</v>
      </c>
      <c r="AAW9" s="1" t="s">
        <v>91</v>
      </c>
      <c r="AAX9" s="1" t="s">
        <v>91</v>
      </c>
      <c r="AAY9" s="1" t="s">
        <v>91</v>
      </c>
      <c r="AAZ9" s="1" t="s">
        <v>91</v>
      </c>
      <c r="ABA9" s="1" t="s">
        <v>91</v>
      </c>
      <c r="ABB9" s="1" t="s">
        <v>91</v>
      </c>
      <c r="ABC9" s="1" t="s">
        <v>91</v>
      </c>
      <c r="ABD9" s="1" t="s">
        <v>91</v>
      </c>
      <c r="ABE9" s="1" t="s">
        <v>91</v>
      </c>
      <c r="ABF9" s="1" t="s">
        <v>91</v>
      </c>
      <c r="ABG9" s="1" t="s">
        <v>91</v>
      </c>
      <c r="ABH9" s="1" t="s">
        <v>91</v>
      </c>
      <c r="ABI9" s="1" t="s">
        <v>91</v>
      </c>
      <c r="ABJ9" s="1" t="s">
        <v>91</v>
      </c>
      <c r="ABK9" s="1" t="s">
        <v>91</v>
      </c>
      <c r="ABL9" s="1" t="s">
        <v>91</v>
      </c>
      <c r="ABM9" s="1" t="s">
        <v>91</v>
      </c>
      <c r="ABN9" s="1" t="s">
        <v>91</v>
      </c>
      <c r="ABO9" s="1" t="s">
        <v>91</v>
      </c>
      <c r="ABP9" s="1" t="s">
        <v>91</v>
      </c>
      <c r="ABQ9" s="1" t="s">
        <v>91</v>
      </c>
      <c r="ABR9" s="1" t="s">
        <v>91</v>
      </c>
      <c r="ABS9" s="1" t="s">
        <v>91</v>
      </c>
      <c r="ABT9" s="1" t="s">
        <v>91</v>
      </c>
      <c r="ABU9" s="1" t="s">
        <v>91</v>
      </c>
      <c r="ABV9" s="1" t="s">
        <v>91</v>
      </c>
      <c r="ABW9" s="1" t="s">
        <v>91</v>
      </c>
      <c r="ABX9" s="1" t="s">
        <v>91</v>
      </c>
      <c r="ABY9" s="1" t="s">
        <v>91</v>
      </c>
      <c r="ABZ9" s="1" t="s">
        <v>91</v>
      </c>
      <c r="ACA9" s="1" t="s">
        <v>91</v>
      </c>
      <c r="ACB9" s="1" t="s">
        <v>91</v>
      </c>
      <c r="ACC9" s="1" t="s">
        <v>91</v>
      </c>
      <c r="ACD9" s="1" t="s">
        <v>91</v>
      </c>
      <c r="ACE9" s="1" t="s">
        <v>91</v>
      </c>
      <c r="ACF9" s="1" t="s">
        <v>91</v>
      </c>
      <c r="ACG9" s="1" t="s">
        <v>91</v>
      </c>
      <c r="ACH9" s="1" t="s">
        <v>91</v>
      </c>
      <c r="ACI9" s="1" t="s">
        <v>91</v>
      </c>
      <c r="ACJ9" s="1" t="s">
        <v>91</v>
      </c>
      <c r="ACK9" s="1" t="s">
        <v>91</v>
      </c>
      <c r="ACL9" s="1" t="s">
        <v>91</v>
      </c>
      <c r="ACM9" s="1" t="s">
        <v>91</v>
      </c>
      <c r="ACN9" s="1" t="s">
        <v>91</v>
      </c>
      <c r="ACO9" s="1" t="s">
        <v>91</v>
      </c>
      <c r="ACP9" s="1" t="s">
        <v>91</v>
      </c>
      <c r="ACQ9" s="1" t="s">
        <v>91</v>
      </c>
      <c r="ACR9" s="1" t="s">
        <v>91</v>
      </c>
      <c r="ACS9" s="1" t="s">
        <v>91</v>
      </c>
      <c r="ACT9" s="1" t="s">
        <v>91</v>
      </c>
      <c r="ACU9" s="1" t="s">
        <v>91</v>
      </c>
      <c r="ACV9" s="1" t="s">
        <v>91</v>
      </c>
      <c r="ACW9" s="1" t="s">
        <v>91</v>
      </c>
      <c r="ACX9" s="1" t="s">
        <v>91</v>
      </c>
      <c r="ACY9" s="1" t="s">
        <v>91</v>
      </c>
      <c r="ACZ9" s="1" t="s">
        <v>91</v>
      </c>
      <c r="ADA9" s="1" t="s">
        <v>91</v>
      </c>
      <c r="ADB9" s="1" t="s">
        <v>91</v>
      </c>
      <c r="ADC9" s="1" t="s">
        <v>91</v>
      </c>
      <c r="ADD9" s="1" t="s">
        <v>91</v>
      </c>
      <c r="ADE9" s="1" t="s">
        <v>91</v>
      </c>
      <c r="ADF9" s="1" t="s">
        <v>91</v>
      </c>
      <c r="ADG9" s="1" t="s">
        <v>91</v>
      </c>
      <c r="ADH9" s="1" t="s">
        <v>91</v>
      </c>
      <c r="ADI9" s="1" t="s">
        <v>91</v>
      </c>
      <c r="ADJ9" s="1" t="s">
        <v>91</v>
      </c>
      <c r="ADK9" s="1" t="s">
        <v>91</v>
      </c>
      <c r="ADL9" s="1" t="s">
        <v>91</v>
      </c>
      <c r="ADM9" s="1" t="s">
        <v>91</v>
      </c>
      <c r="ADN9" s="1" t="s">
        <v>91</v>
      </c>
      <c r="ADO9" s="1" t="s">
        <v>91</v>
      </c>
      <c r="ADP9" s="1" t="s">
        <v>91</v>
      </c>
      <c r="ADQ9" s="1" t="s">
        <v>91</v>
      </c>
      <c r="ADR9" s="1" t="s">
        <v>91</v>
      </c>
      <c r="ADS9" s="1" t="s">
        <v>91</v>
      </c>
      <c r="ADT9" s="1" t="s">
        <v>91</v>
      </c>
      <c r="ADU9" s="1" t="s">
        <v>91</v>
      </c>
      <c r="ADV9" s="1" t="s">
        <v>91</v>
      </c>
      <c r="ADW9" s="1" t="s">
        <v>91</v>
      </c>
      <c r="ADX9" s="1" t="s">
        <v>91</v>
      </c>
      <c r="ADY9" s="1" t="s">
        <v>91</v>
      </c>
      <c r="ADZ9" s="1" t="s">
        <v>91</v>
      </c>
      <c r="AEA9" s="1" t="s">
        <v>91</v>
      </c>
      <c r="AEB9" s="1" t="s">
        <v>91</v>
      </c>
      <c r="AEC9" s="1" t="s">
        <v>91</v>
      </c>
      <c r="AED9" s="1" t="s">
        <v>91</v>
      </c>
      <c r="AEE9" s="1" t="s">
        <v>91</v>
      </c>
      <c r="AEF9" s="1" t="s">
        <v>91</v>
      </c>
      <c r="AEG9" s="1" t="s">
        <v>91</v>
      </c>
      <c r="AEH9" s="1" t="s">
        <v>91</v>
      </c>
      <c r="AEI9" s="1" t="s">
        <v>91</v>
      </c>
      <c r="AEJ9" s="1" t="s">
        <v>91</v>
      </c>
      <c r="AEK9" s="1" t="s">
        <v>91</v>
      </c>
      <c r="AEL9" s="1" t="s">
        <v>91</v>
      </c>
      <c r="AEM9" s="1" t="s">
        <v>91</v>
      </c>
      <c r="AEN9" s="1" t="s">
        <v>91</v>
      </c>
      <c r="AEO9" s="1" t="s">
        <v>91</v>
      </c>
      <c r="AEP9" s="1" t="s">
        <v>91</v>
      </c>
      <c r="AEQ9" s="1" t="s">
        <v>91</v>
      </c>
      <c r="AER9" s="1" t="s">
        <v>91</v>
      </c>
      <c r="AES9" s="1" t="s">
        <v>91</v>
      </c>
      <c r="AET9" s="1" t="s">
        <v>91</v>
      </c>
      <c r="AEU9" s="1" t="s">
        <v>91</v>
      </c>
      <c r="AEV9" s="1" t="s">
        <v>91</v>
      </c>
      <c r="AEW9" s="1" t="s">
        <v>91</v>
      </c>
      <c r="AEX9" s="1" t="s">
        <v>91</v>
      </c>
      <c r="AEY9" s="1" t="s">
        <v>91</v>
      </c>
      <c r="AEZ9" s="1" t="s">
        <v>91</v>
      </c>
      <c r="AFA9" s="1" t="s">
        <v>91</v>
      </c>
      <c r="AFB9" s="1" t="s">
        <v>91</v>
      </c>
      <c r="AFC9" s="1" t="s">
        <v>91</v>
      </c>
      <c r="AFD9" s="1" t="s">
        <v>91</v>
      </c>
      <c r="AFE9" s="1" t="s">
        <v>91</v>
      </c>
      <c r="AFF9" s="1" t="s">
        <v>91</v>
      </c>
      <c r="AFG9" s="1" t="s">
        <v>91</v>
      </c>
      <c r="AFH9" s="1" t="s">
        <v>91</v>
      </c>
      <c r="AFI9" s="1" t="s">
        <v>91</v>
      </c>
      <c r="AFJ9" s="1" t="s">
        <v>91</v>
      </c>
      <c r="AFK9" s="1" t="s">
        <v>91</v>
      </c>
      <c r="AFL9" s="1" t="s">
        <v>91</v>
      </c>
      <c r="AFM9" s="1" t="s">
        <v>91</v>
      </c>
      <c r="AFN9" s="1" t="s">
        <v>91</v>
      </c>
      <c r="AFO9" s="1" t="s">
        <v>91</v>
      </c>
      <c r="AFP9" s="1" t="s">
        <v>91</v>
      </c>
      <c r="AFQ9" s="1" t="s">
        <v>91</v>
      </c>
      <c r="AFR9" s="1" t="s">
        <v>91</v>
      </c>
      <c r="AFS9" s="1" t="s">
        <v>91</v>
      </c>
      <c r="AFT9" s="1" t="s">
        <v>91</v>
      </c>
      <c r="AFU9" s="1" t="s">
        <v>91</v>
      </c>
      <c r="AFV9" s="1" t="s">
        <v>91</v>
      </c>
      <c r="AFW9" s="1" t="s">
        <v>91</v>
      </c>
      <c r="AFX9" s="1" t="s">
        <v>91</v>
      </c>
      <c r="AFY9" s="1" t="s">
        <v>91</v>
      </c>
      <c r="AFZ9" s="1" t="s">
        <v>91</v>
      </c>
      <c r="AGA9" s="1" t="s">
        <v>91</v>
      </c>
      <c r="AGB9" s="1" t="s">
        <v>91</v>
      </c>
      <c r="AGC9" s="1" t="s">
        <v>91</v>
      </c>
      <c r="AGD9" s="1" t="s">
        <v>91</v>
      </c>
      <c r="AGE9" s="1" t="s">
        <v>91</v>
      </c>
      <c r="AGF9" s="1" t="s">
        <v>91</v>
      </c>
      <c r="AGG9" s="1" t="s">
        <v>91</v>
      </c>
      <c r="AGH9" s="1" t="s">
        <v>91</v>
      </c>
      <c r="AGI9" s="1" t="s">
        <v>91</v>
      </c>
      <c r="AGJ9" s="1" t="s">
        <v>91</v>
      </c>
      <c r="AGK9" s="1" t="s">
        <v>91</v>
      </c>
      <c r="AGL9" s="1" t="s">
        <v>91</v>
      </c>
      <c r="AGM9" s="1" t="s">
        <v>91</v>
      </c>
      <c r="AGN9" s="1" t="s">
        <v>91</v>
      </c>
      <c r="AGO9" s="1" t="s">
        <v>91</v>
      </c>
      <c r="AGP9" s="1" t="s">
        <v>91</v>
      </c>
      <c r="AGQ9" s="1" t="s">
        <v>91</v>
      </c>
      <c r="AGR9" s="1" t="s">
        <v>91</v>
      </c>
      <c r="AGS9" s="1" t="s">
        <v>91</v>
      </c>
      <c r="AGT9" s="1" t="s">
        <v>91</v>
      </c>
      <c r="AGU9" s="1" t="s">
        <v>91</v>
      </c>
      <c r="AGV9" s="1" t="s">
        <v>91</v>
      </c>
      <c r="AGW9" s="1" t="s">
        <v>91</v>
      </c>
      <c r="AGX9" s="1" t="s">
        <v>91</v>
      </c>
      <c r="AGY9" s="1" t="s">
        <v>91</v>
      </c>
      <c r="AGZ9" s="1" t="s">
        <v>91</v>
      </c>
      <c r="AHA9" s="1" t="s">
        <v>91</v>
      </c>
      <c r="AHB9" s="1" t="s">
        <v>91</v>
      </c>
      <c r="AHC9" s="1" t="s">
        <v>91</v>
      </c>
      <c r="AHD9" s="1" t="s">
        <v>91</v>
      </c>
      <c r="AHE9" s="1" t="s">
        <v>91</v>
      </c>
      <c r="AHF9" s="1" t="s">
        <v>91</v>
      </c>
      <c r="AHG9" s="1" t="s">
        <v>91</v>
      </c>
      <c r="AHH9" s="1" t="s">
        <v>91</v>
      </c>
      <c r="AHI9" s="1" t="s">
        <v>91</v>
      </c>
      <c r="AHJ9" s="1" t="s">
        <v>91</v>
      </c>
      <c r="AHK9" s="1" t="s">
        <v>91</v>
      </c>
      <c r="AHL9" s="1" t="s">
        <v>91</v>
      </c>
      <c r="AHM9" s="1" t="s">
        <v>91</v>
      </c>
      <c r="AHN9" s="1" t="s">
        <v>91</v>
      </c>
      <c r="AHO9" s="1" t="s">
        <v>91</v>
      </c>
      <c r="AHP9" s="1" t="s">
        <v>91</v>
      </c>
      <c r="AHQ9" s="1" t="s">
        <v>91</v>
      </c>
      <c r="AHR9" s="1" t="s">
        <v>91</v>
      </c>
      <c r="AHS9" s="1" t="s">
        <v>91</v>
      </c>
      <c r="AHT9" s="1" t="s">
        <v>91</v>
      </c>
      <c r="AHU9" s="1" t="s">
        <v>91</v>
      </c>
      <c r="AHV9" s="1" t="s">
        <v>91</v>
      </c>
      <c r="AHW9" s="1" t="s">
        <v>91</v>
      </c>
      <c r="AHX9" s="1" t="s">
        <v>91</v>
      </c>
      <c r="AHY9" s="1" t="s">
        <v>91</v>
      </c>
      <c r="AHZ9" s="1" t="s">
        <v>91</v>
      </c>
      <c r="AIA9" s="1" t="s">
        <v>91</v>
      </c>
      <c r="AIB9" s="1" t="s">
        <v>91</v>
      </c>
      <c r="AIC9" s="1" t="s">
        <v>91</v>
      </c>
      <c r="AID9" s="1" t="s">
        <v>91</v>
      </c>
      <c r="AIE9" s="1" t="s">
        <v>91</v>
      </c>
      <c r="AIF9" s="1" t="s">
        <v>91</v>
      </c>
      <c r="AIG9" s="1" t="s">
        <v>91</v>
      </c>
      <c r="AIH9" s="1" t="s">
        <v>91</v>
      </c>
      <c r="AII9" s="1" t="s">
        <v>91</v>
      </c>
      <c r="AIJ9" s="1" t="s">
        <v>91</v>
      </c>
      <c r="AIK9" s="1" t="s">
        <v>91</v>
      </c>
      <c r="AIL9" s="1" t="s">
        <v>91</v>
      </c>
      <c r="AIM9" s="1" t="s">
        <v>91</v>
      </c>
      <c r="AIN9" s="1" t="s">
        <v>91</v>
      </c>
      <c r="AIO9" s="1" t="s">
        <v>91</v>
      </c>
      <c r="AIP9" s="1" t="s">
        <v>91</v>
      </c>
      <c r="AIQ9" s="1" t="s">
        <v>91</v>
      </c>
      <c r="AIR9" s="1" t="s">
        <v>91</v>
      </c>
      <c r="AIS9" s="1" t="s">
        <v>91</v>
      </c>
      <c r="AIT9" s="1" t="s">
        <v>91</v>
      </c>
      <c r="AIU9" s="1" t="s">
        <v>91</v>
      </c>
      <c r="AIV9" s="1" t="s">
        <v>91</v>
      </c>
      <c r="AIW9" s="1" t="s">
        <v>91</v>
      </c>
      <c r="AIX9" s="1" t="s">
        <v>91</v>
      </c>
      <c r="AIY9" s="1" t="s">
        <v>91</v>
      </c>
      <c r="AIZ9" s="1" t="s">
        <v>91</v>
      </c>
      <c r="AJA9" s="1" t="s">
        <v>91</v>
      </c>
      <c r="AJB9" s="1" t="s">
        <v>91</v>
      </c>
      <c r="AJC9" s="1" t="s">
        <v>91</v>
      </c>
      <c r="AJD9" s="1" t="s">
        <v>91</v>
      </c>
      <c r="AJE9" s="1" t="s">
        <v>91</v>
      </c>
      <c r="AJF9" s="1" t="s">
        <v>91</v>
      </c>
      <c r="AJG9" s="1" t="s">
        <v>91</v>
      </c>
      <c r="AJH9" s="1" t="s">
        <v>91</v>
      </c>
      <c r="AJI9" s="1" t="s">
        <v>91</v>
      </c>
      <c r="AJJ9" s="1" t="s">
        <v>91</v>
      </c>
      <c r="AJK9" s="1" t="s">
        <v>91</v>
      </c>
      <c r="AJL9" s="1" t="s">
        <v>91</v>
      </c>
      <c r="AJM9" s="1" t="s">
        <v>91</v>
      </c>
      <c r="AJN9" s="1" t="s">
        <v>91</v>
      </c>
      <c r="AJO9" s="1" t="s">
        <v>91</v>
      </c>
      <c r="AJP9" s="1" t="s">
        <v>91</v>
      </c>
      <c r="AJQ9" s="1" t="s">
        <v>91</v>
      </c>
      <c r="AJR9" s="1" t="s">
        <v>91</v>
      </c>
      <c r="AJS9" s="1" t="s">
        <v>91</v>
      </c>
      <c r="AJT9" s="1" t="s">
        <v>91</v>
      </c>
      <c r="AJU9" s="1" t="s">
        <v>91</v>
      </c>
      <c r="AJV9" s="1" t="s">
        <v>91</v>
      </c>
      <c r="AJW9" s="1" t="s">
        <v>91</v>
      </c>
      <c r="AJX9" s="1" t="s">
        <v>91</v>
      </c>
      <c r="AJY9" s="1" t="s">
        <v>91</v>
      </c>
      <c r="AJZ9" s="1" t="s">
        <v>91</v>
      </c>
      <c r="AKA9" s="1" t="s">
        <v>91</v>
      </c>
      <c r="AKB9" s="1" t="s">
        <v>91</v>
      </c>
      <c r="AKC9" s="1" t="s">
        <v>91</v>
      </c>
      <c r="AKD9" s="1" t="s">
        <v>91</v>
      </c>
      <c r="AKE9" s="1" t="s">
        <v>91</v>
      </c>
      <c r="AKF9" s="1" t="s">
        <v>91</v>
      </c>
      <c r="AKG9" s="1" t="s">
        <v>91</v>
      </c>
      <c r="AKH9" s="1" t="s">
        <v>91</v>
      </c>
      <c r="AKI9" s="1" t="s">
        <v>91</v>
      </c>
      <c r="AKJ9" s="1" t="s">
        <v>91</v>
      </c>
      <c r="AKK9" s="1" t="s">
        <v>91</v>
      </c>
      <c r="AKL9" s="1" t="s">
        <v>91</v>
      </c>
      <c r="AKM9" s="1" t="s">
        <v>91</v>
      </c>
      <c r="AKN9" s="1" t="s">
        <v>91</v>
      </c>
      <c r="AKO9" s="1" t="s">
        <v>91</v>
      </c>
      <c r="AKP9" s="1" t="s">
        <v>91</v>
      </c>
      <c r="AKQ9" s="1" t="s">
        <v>91</v>
      </c>
      <c r="AKR9" s="1" t="s">
        <v>91</v>
      </c>
      <c r="AKS9" s="1" t="s">
        <v>91</v>
      </c>
      <c r="AKT9" s="1" t="s">
        <v>91</v>
      </c>
      <c r="AKU9" s="1" t="s">
        <v>91</v>
      </c>
      <c r="AKV9" s="1" t="s">
        <v>91</v>
      </c>
      <c r="AKW9" s="1" t="s">
        <v>91</v>
      </c>
      <c r="AKX9" s="1" t="s">
        <v>91</v>
      </c>
      <c r="AKY9" s="1" t="s">
        <v>91</v>
      </c>
      <c r="AKZ9" s="1" t="s">
        <v>91</v>
      </c>
      <c r="ALA9" s="1" t="s">
        <v>91</v>
      </c>
      <c r="ALB9" s="1" t="s">
        <v>91</v>
      </c>
      <c r="ALC9" s="1" t="s">
        <v>91</v>
      </c>
      <c r="ALD9" s="1" t="s">
        <v>91</v>
      </c>
      <c r="ALE9" s="1" t="s">
        <v>91</v>
      </c>
      <c r="ALF9" s="1" t="s">
        <v>91</v>
      </c>
      <c r="ALG9" s="1" t="s">
        <v>91</v>
      </c>
      <c r="ALH9" s="1" t="s">
        <v>91</v>
      </c>
      <c r="ALI9" s="1" t="s">
        <v>91</v>
      </c>
      <c r="ALJ9" s="1" t="s">
        <v>91</v>
      </c>
      <c r="ALK9" s="1" t="s">
        <v>91</v>
      </c>
      <c r="ALL9" s="1" t="s">
        <v>91</v>
      </c>
      <c r="ALM9" s="1" t="s">
        <v>91</v>
      </c>
      <c r="ALN9" s="1" t="s">
        <v>91</v>
      </c>
      <c r="ALO9" s="1" t="s">
        <v>91</v>
      </c>
      <c r="ALP9" s="1" t="s">
        <v>91</v>
      </c>
      <c r="ALQ9" s="1" t="s">
        <v>91</v>
      </c>
      <c r="ALR9" s="1" t="s">
        <v>91</v>
      </c>
      <c r="ALS9" s="1" t="s">
        <v>91</v>
      </c>
      <c r="ALT9" s="1" t="s">
        <v>91</v>
      </c>
      <c r="ALU9" s="1" t="s">
        <v>91</v>
      </c>
      <c r="ALV9" s="1" t="s">
        <v>91</v>
      </c>
      <c r="ALW9" s="1" t="s">
        <v>91</v>
      </c>
      <c r="ALX9" s="1" t="s">
        <v>91</v>
      </c>
      <c r="ALY9" s="1" t="s">
        <v>91</v>
      </c>
      <c r="ALZ9" s="1" t="s">
        <v>91</v>
      </c>
      <c r="AMA9" s="1" t="s">
        <v>91</v>
      </c>
      <c r="AMB9" s="1" t="s">
        <v>91</v>
      </c>
      <c r="AMC9" s="1" t="s">
        <v>91</v>
      </c>
      <c r="AMD9" s="1" t="s">
        <v>91</v>
      </c>
      <c r="AME9" s="1" t="s">
        <v>91</v>
      </c>
      <c r="AMF9" s="1" t="s">
        <v>91</v>
      </c>
      <c r="AMG9" s="1" t="s">
        <v>91</v>
      </c>
      <c r="AMH9" s="1" t="s">
        <v>91</v>
      </c>
      <c r="AMI9" s="1" t="s">
        <v>91</v>
      </c>
      <c r="AMJ9" s="1" t="s">
        <v>91</v>
      </c>
      <c r="AMK9" s="1" t="s">
        <v>91</v>
      </c>
      <c r="AML9" s="1" t="s">
        <v>91</v>
      </c>
      <c r="AMM9" s="1" t="s">
        <v>91</v>
      </c>
      <c r="AMN9" s="1" t="s">
        <v>91</v>
      </c>
      <c r="AMO9" s="1" t="s">
        <v>91</v>
      </c>
      <c r="AMP9" s="1" t="s">
        <v>91</v>
      </c>
      <c r="AMQ9" s="1" t="s">
        <v>91</v>
      </c>
      <c r="AMR9" s="1" t="s">
        <v>91</v>
      </c>
      <c r="AMS9" s="1" t="s">
        <v>91</v>
      </c>
      <c r="AMT9" s="1" t="s">
        <v>91</v>
      </c>
      <c r="AMU9" s="1" t="s">
        <v>91</v>
      </c>
      <c r="AMV9" s="1" t="s">
        <v>91</v>
      </c>
      <c r="AMW9" s="1" t="s">
        <v>91</v>
      </c>
      <c r="AMX9" s="1" t="s">
        <v>91</v>
      </c>
      <c r="AMY9" s="1" t="s">
        <v>91</v>
      </c>
      <c r="AMZ9" s="1" t="s">
        <v>91</v>
      </c>
      <c r="ANA9" s="1" t="s">
        <v>91</v>
      </c>
      <c r="ANB9" s="1" t="s">
        <v>91</v>
      </c>
      <c r="ANC9" s="1" t="s">
        <v>91</v>
      </c>
      <c r="AND9" s="1" t="s">
        <v>91</v>
      </c>
      <c r="ANE9" s="1" t="s">
        <v>91</v>
      </c>
      <c r="ANF9" s="1" t="s">
        <v>91</v>
      </c>
      <c r="ANG9" s="1" t="s">
        <v>91</v>
      </c>
      <c r="ANH9" s="1" t="s">
        <v>91</v>
      </c>
      <c r="ANI9" s="1" t="s">
        <v>91</v>
      </c>
      <c r="ANJ9" s="1" t="s">
        <v>91</v>
      </c>
      <c r="ANK9" s="1" t="s">
        <v>91</v>
      </c>
      <c r="ANL9" s="1" t="s">
        <v>91</v>
      </c>
      <c r="ANM9" s="1" t="s">
        <v>91</v>
      </c>
      <c r="ANN9" s="1" t="s">
        <v>91</v>
      </c>
      <c r="ANO9" s="1" t="s">
        <v>91</v>
      </c>
      <c r="ANP9" s="1" t="s">
        <v>91</v>
      </c>
      <c r="ANQ9" s="1" t="s">
        <v>91</v>
      </c>
      <c r="ANR9" s="1" t="s">
        <v>91</v>
      </c>
      <c r="ANS9" s="1" t="s">
        <v>91</v>
      </c>
      <c r="ANT9" s="1" t="s">
        <v>91</v>
      </c>
      <c r="ANU9" s="1" t="s">
        <v>91</v>
      </c>
      <c r="ANV9" s="1" t="s">
        <v>91</v>
      </c>
      <c r="ANW9" s="1" t="s">
        <v>91</v>
      </c>
      <c r="ANX9" s="1" t="s">
        <v>91</v>
      </c>
      <c r="ANY9" s="1" t="s">
        <v>91</v>
      </c>
      <c r="ANZ9" s="1" t="s">
        <v>91</v>
      </c>
      <c r="AOA9" s="1" t="s">
        <v>91</v>
      </c>
      <c r="AOB9" s="1" t="s">
        <v>91</v>
      </c>
      <c r="AOC9" s="1" t="s">
        <v>91</v>
      </c>
      <c r="AOD9" s="1" t="s">
        <v>91</v>
      </c>
      <c r="AOE9" s="1" t="s">
        <v>91</v>
      </c>
      <c r="AOF9" s="1" t="s">
        <v>91</v>
      </c>
      <c r="AOG9" s="1" t="s">
        <v>91</v>
      </c>
      <c r="AOH9" s="1" t="s">
        <v>91</v>
      </c>
      <c r="AOI9" s="1" t="s">
        <v>91</v>
      </c>
      <c r="AOJ9" s="1" t="s">
        <v>91</v>
      </c>
      <c r="AOK9" s="1" t="s">
        <v>91</v>
      </c>
      <c r="AOL9" s="1" t="s">
        <v>91</v>
      </c>
      <c r="AOM9" s="1" t="s">
        <v>91</v>
      </c>
      <c r="AON9" s="1" t="s">
        <v>91</v>
      </c>
      <c r="AOO9" s="1" t="s">
        <v>91</v>
      </c>
      <c r="AOP9" s="1" t="s">
        <v>91</v>
      </c>
      <c r="AOQ9" s="1" t="s">
        <v>91</v>
      </c>
      <c r="AOR9" s="1" t="s">
        <v>91</v>
      </c>
      <c r="AOS9" s="1" t="s">
        <v>91</v>
      </c>
      <c r="AOT9" s="1" t="s">
        <v>91</v>
      </c>
      <c r="AOU9" s="1" t="s">
        <v>91</v>
      </c>
      <c r="AOV9" s="1" t="s">
        <v>91</v>
      </c>
      <c r="AOW9" s="1" t="s">
        <v>91</v>
      </c>
      <c r="AOX9" s="1" t="s">
        <v>91</v>
      </c>
      <c r="AOY9" s="1" t="s">
        <v>91</v>
      </c>
      <c r="AOZ9" s="1" t="s">
        <v>91</v>
      </c>
      <c r="APA9" s="1" t="s">
        <v>91</v>
      </c>
      <c r="APB9" s="1" t="s">
        <v>91</v>
      </c>
      <c r="APC9" s="1" t="s">
        <v>91</v>
      </c>
      <c r="APD9" s="1" t="s">
        <v>91</v>
      </c>
      <c r="APE9" s="1" t="s">
        <v>91</v>
      </c>
      <c r="APF9" s="1" t="s">
        <v>91</v>
      </c>
      <c r="APG9" s="1" t="s">
        <v>91</v>
      </c>
      <c r="APH9" s="1" t="s">
        <v>91</v>
      </c>
      <c r="API9" s="1" t="s">
        <v>91</v>
      </c>
      <c r="APJ9" s="1" t="s">
        <v>91</v>
      </c>
      <c r="APK9" s="1" t="s">
        <v>91</v>
      </c>
      <c r="APL9" s="1" t="s">
        <v>91</v>
      </c>
      <c r="APM9" s="1" t="s">
        <v>91</v>
      </c>
      <c r="APN9" s="1" t="s">
        <v>91</v>
      </c>
      <c r="APO9" s="1" t="s">
        <v>91</v>
      </c>
      <c r="APP9" s="1" t="s">
        <v>91</v>
      </c>
      <c r="APQ9" s="1" t="s">
        <v>91</v>
      </c>
      <c r="APR9" s="1" t="s">
        <v>91</v>
      </c>
      <c r="APS9" s="1" t="s">
        <v>91</v>
      </c>
      <c r="APT9" s="1" t="s">
        <v>91</v>
      </c>
      <c r="APU9" s="1" t="s">
        <v>91</v>
      </c>
      <c r="APV9" s="1" t="s">
        <v>91</v>
      </c>
      <c r="APW9" s="1" t="s">
        <v>91</v>
      </c>
      <c r="APX9" s="1" t="s">
        <v>91</v>
      </c>
      <c r="APY9" s="1" t="s">
        <v>91</v>
      </c>
      <c r="APZ9" s="1" t="s">
        <v>91</v>
      </c>
      <c r="AQA9" s="1" t="s">
        <v>91</v>
      </c>
      <c r="AQB9" s="1" t="s">
        <v>91</v>
      </c>
      <c r="AQC9" s="1" t="s">
        <v>91</v>
      </c>
      <c r="AQD9" s="1" t="s">
        <v>91</v>
      </c>
      <c r="AQE9" s="1" t="s">
        <v>91</v>
      </c>
      <c r="AQF9" s="1" t="s">
        <v>91</v>
      </c>
      <c r="AQG9" s="1" t="s">
        <v>91</v>
      </c>
      <c r="AQH9" s="1" t="s">
        <v>91</v>
      </c>
      <c r="AQI9" s="1" t="s">
        <v>91</v>
      </c>
      <c r="AQJ9" s="1" t="s">
        <v>91</v>
      </c>
      <c r="AQK9" s="1" t="s">
        <v>91</v>
      </c>
      <c r="AQL9" s="1" t="s">
        <v>91</v>
      </c>
      <c r="AQM9" s="1" t="s">
        <v>91</v>
      </c>
      <c r="AQN9" s="1" t="s">
        <v>91</v>
      </c>
      <c r="AQO9" s="1" t="s">
        <v>91</v>
      </c>
      <c r="AQP9" s="1" t="s">
        <v>91</v>
      </c>
      <c r="AQQ9" s="1" t="s">
        <v>91</v>
      </c>
      <c r="AQR9" s="1" t="s">
        <v>91</v>
      </c>
      <c r="AQS9" s="1" t="s">
        <v>91</v>
      </c>
      <c r="AQT9" s="1" t="s">
        <v>91</v>
      </c>
      <c r="AQU9" s="1" t="s">
        <v>91</v>
      </c>
      <c r="AQV9" s="1" t="s">
        <v>91</v>
      </c>
      <c r="AQW9" s="1" t="s">
        <v>91</v>
      </c>
      <c r="AQX9" s="1" t="s">
        <v>91</v>
      </c>
      <c r="AQY9" s="1" t="s">
        <v>91</v>
      </c>
      <c r="AQZ9" s="1" t="s">
        <v>91</v>
      </c>
      <c r="ARA9" s="1" t="s">
        <v>91</v>
      </c>
      <c r="ARB9" s="1" t="s">
        <v>91</v>
      </c>
      <c r="ARC9" s="1" t="s">
        <v>91</v>
      </c>
      <c r="ARD9" s="1" t="s">
        <v>91</v>
      </c>
      <c r="ARE9" s="1" t="s">
        <v>91</v>
      </c>
      <c r="ARF9" s="1" t="s">
        <v>91</v>
      </c>
      <c r="ARG9" s="1" t="s">
        <v>91</v>
      </c>
      <c r="ARH9" s="1" t="s">
        <v>91</v>
      </c>
      <c r="ARI9" s="1" t="s">
        <v>91</v>
      </c>
      <c r="ARJ9" s="1" t="s">
        <v>91</v>
      </c>
      <c r="ARK9" s="1" t="s">
        <v>91</v>
      </c>
      <c r="ARL9" s="1" t="s">
        <v>91</v>
      </c>
      <c r="ARM9" s="1" t="s">
        <v>91</v>
      </c>
      <c r="ARN9" s="1" t="s">
        <v>91</v>
      </c>
      <c r="ARO9" s="1" t="s">
        <v>91</v>
      </c>
      <c r="ARP9" s="1" t="s">
        <v>91</v>
      </c>
      <c r="ARQ9" s="1" t="s">
        <v>91</v>
      </c>
      <c r="ARR9" s="1" t="s">
        <v>91</v>
      </c>
      <c r="ARS9" s="1" t="s">
        <v>91</v>
      </c>
      <c r="ART9" s="1" t="s">
        <v>91</v>
      </c>
      <c r="ARU9" s="1" t="s">
        <v>91</v>
      </c>
      <c r="ARV9" s="1" t="s">
        <v>91</v>
      </c>
      <c r="ARW9" s="1" t="s">
        <v>91</v>
      </c>
      <c r="ARX9" s="1" t="s">
        <v>91</v>
      </c>
      <c r="ARY9" s="1" t="s">
        <v>91</v>
      </c>
      <c r="ARZ9" s="1" t="s">
        <v>91</v>
      </c>
      <c r="ASA9" s="1" t="s">
        <v>91</v>
      </c>
      <c r="ASB9" s="1" t="s">
        <v>91</v>
      </c>
      <c r="ASC9" s="1" t="s">
        <v>91</v>
      </c>
      <c r="ASD9" s="1" t="s">
        <v>91</v>
      </c>
      <c r="ASE9" s="1" t="s">
        <v>91</v>
      </c>
      <c r="ASF9" s="1" t="s">
        <v>91</v>
      </c>
      <c r="ASG9" s="1" t="s">
        <v>91</v>
      </c>
      <c r="ASH9" s="1" t="s">
        <v>91</v>
      </c>
      <c r="ASI9" s="1" t="s">
        <v>91</v>
      </c>
      <c r="ASJ9" s="1" t="s">
        <v>91</v>
      </c>
      <c r="ASK9" s="1" t="s">
        <v>91</v>
      </c>
      <c r="ASL9" s="1" t="s">
        <v>91</v>
      </c>
      <c r="ASM9" s="1" t="s">
        <v>91</v>
      </c>
      <c r="ASN9" s="1" t="s">
        <v>91</v>
      </c>
      <c r="ASO9" s="1" t="s">
        <v>91</v>
      </c>
      <c r="ASP9" s="1" t="s">
        <v>91</v>
      </c>
      <c r="ASQ9" s="1" t="s">
        <v>91</v>
      </c>
      <c r="ASR9" s="1" t="s">
        <v>91</v>
      </c>
      <c r="ASS9" s="1" t="s">
        <v>91</v>
      </c>
      <c r="AST9" s="1" t="s">
        <v>91</v>
      </c>
      <c r="ASU9" s="1" t="s">
        <v>91</v>
      </c>
      <c r="ASV9" s="1" t="s">
        <v>91</v>
      </c>
      <c r="ASW9" s="1" t="s">
        <v>91</v>
      </c>
      <c r="ASX9" s="1" t="s">
        <v>91</v>
      </c>
      <c r="ASY9" s="1" t="s">
        <v>91</v>
      </c>
      <c r="ASZ9" s="1" t="s">
        <v>91</v>
      </c>
      <c r="ATA9" s="1" t="s">
        <v>91</v>
      </c>
      <c r="ATB9" s="1" t="s">
        <v>91</v>
      </c>
      <c r="ATC9" s="1" t="s">
        <v>91</v>
      </c>
      <c r="ATD9" s="1" t="s">
        <v>91</v>
      </c>
      <c r="ATE9" s="1" t="s">
        <v>91</v>
      </c>
      <c r="ATF9" s="1" t="s">
        <v>91</v>
      </c>
      <c r="ATG9" s="1" t="s">
        <v>91</v>
      </c>
      <c r="ATH9" s="1" t="s">
        <v>91</v>
      </c>
      <c r="ATI9" s="1" t="s">
        <v>91</v>
      </c>
      <c r="ATJ9" s="1" t="s">
        <v>91</v>
      </c>
      <c r="ATK9" s="1" t="s">
        <v>91</v>
      </c>
      <c r="ATL9" s="1" t="s">
        <v>91</v>
      </c>
      <c r="ATM9" s="1" t="s">
        <v>91</v>
      </c>
      <c r="ATN9" s="1" t="s">
        <v>91</v>
      </c>
      <c r="ATO9" s="1" t="s">
        <v>91</v>
      </c>
      <c r="ATP9" s="1" t="s">
        <v>91</v>
      </c>
      <c r="ATQ9" s="1" t="s">
        <v>91</v>
      </c>
      <c r="ATR9" s="1" t="s">
        <v>91</v>
      </c>
      <c r="ATS9" s="1" t="s">
        <v>91</v>
      </c>
      <c r="ATT9" s="1" t="s">
        <v>91</v>
      </c>
      <c r="ATU9" s="1" t="s">
        <v>91</v>
      </c>
      <c r="ATV9" s="1" t="s">
        <v>91</v>
      </c>
      <c r="ATW9" s="1" t="s">
        <v>91</v>
      </c>
      <c r="ATX9" s="1" t="s">
        <v>91</v>
      </c>
      <c r="ATY9" s="1" t="s">
        <v>91</v>
      </c>
      <c r="ATZ9" s="1" t="s">
        <v>91</v>
      </c>
      <c r="AUA9" s="1" t="s">
        <v>91</v>
      </c>
      <c r="AUB9" s="1" t="s">
        <v>91</v>
      </c>
      <c r="AUC9" s="1" t="s">
        <v>91</v>
      </c>
      <c r="AUD9" s="1" t="s">
        <v>91</v>
      </c>
      <c r="AUE9" s="1" t="s">
        <v>91</v>
      </c>
      <c r="AUF9" s="1" t="s">
        <v>91</v>
      </c>
      <c r="AUG9" s="1" t="s">
        <v>91</v>
      </c>
      <c r="AUH9" s="1" t="s">
        <v>91</v>
      </c>
      <c r="AUI9" s="1" t="s">
        <v>91</v>
      </c>
      <c r="AUJ9" s="1" t="s">
        <v>91</v>
      </c>
      <c r="AUK9" s="1" t="s">
        <v>91</v>
      </c>
      <c r="AUL9" s="1" t="s">
        <v>91</v>
      </c>
      <c r="AUM9" s="1" t="s">
        <v>91</v>
      </c>
      <c r="AUN9" s="1" t="s">
        <v>91</v>
      </c>
      <c r="AUO9" s="1" t="s">
        <v>91</v>
      </c>
      <c r="AUP9" s="1" t="s">
        <v>91</v>
      </c>
      <c r="AUQ9" s="1" t="s">
        <v>91</v>
      </c>
      <c r="AUR9" s="1" t="s">
        <v>91</v>
      </c>
      <c r="AUS9" s="1" t="s">
        <v>91</v>
      </c>
      <c r="AUT9" s="1" t="s">
        <v>91</v>
      </c>
      <c r="AUU9" s="1" t="s">
        <v>91</v>
      </c>
      <c r="AUV9" s="1" t="s">
        <v>91</v>
      </c>
      <c r="AUW9" s="1" t="s">
        <v>91</v>
      </c>
      <c r="AUX9" s="1" t="s">
        <v>91</v>
      </c>
      <c r="AUY9" s="1" t="s">
        <v>91</v>
      </c>
      <c r="AUZ9" s="1" t="s">
        <v>91</v>
      </c>
      <c r="AVA9" s="1" t="s">
        <v>91</v>
      </c>
      <c r="AVB9" s="1" t="s">
        <v>91</v>
      </c>
      <c r="AVC9" s="1" t="s">
        <v>91</v>
      </c>
      <c r="AVD9" s="1" t="s">
        <v>91</v>
      </c>
      <c r="AVE9" s="1" t="s">
        <v>91</v>
      </c>
      <c r="AVF9" s="1" t="s">
        <v>91</v>
      </c>
      <c r="AVG9" s="1" t="s">
        <v>91</v>
      </c>
      <c r="AVH9" s="1" t="s">
        <v>91</v>
      </c>
      <c r="AVI9" s="1" t="s">
        <v>91</v>
      </c>
      <c r="AVJ9" s="1" t="s">
        <v>91</v>
      </c>
      <c r="AVK9" s="1" t="s">
        <v>91</v>
      </c>
      <c r="AVL9" s="1" t="s">
        <v>91</v>
      </c>
      <c r="AVM9" s="1" t="s">
        <v>91</v>
      </c>
      <c r="AVN9" s="1" t="s">
        <v>91</v>
      </c>
      <c r="AVO9" s="1" t="s">
        <v>91</v>
      </c>
      <c r="AVP9" s="1" t="s">
        <v>91</v>
      </c>
      <c r="AVQ9" s="1" t="s">
        <v>91</v>
      </c>
      <c r="AVR9" s="1" t="s">
        <v>91</v>
      </c>
      <c r="AVS9" s="1" t="s">
        <v>91</v>
      </c>
      <c r="AVT9" s="1" t="s">
        <v>91</v>
      </c>
      <c r="AVU9" s="1" t="s">
        <v>91</v>
      </c>
      <c r="AVV9" s="1" t="s">
        <v>91</v>
      </c>
      <c r="AVW9" s="1" t="s">
        <v>91</v>
      </c>
      <c r="AVX9" s="1" t="s">
        <v>91</v>
      </c>
      <c r="AVY9" s="1" t="s">
        <v>91</v>
      </c>
      <c r="AVZ9" s="1" t="s">
        <v>91</v>
      </c>
      <c r="AWA9" s="1" t="s">
        <v>91</v>
      </c>
      <c r="AWB9" s="1" t="s">
        <v>91</v>
      </c>
      <c r="AWC9" s="1" t="s">
        <v>91</v>
      </c>
      <c r="AWD9" s="1" t="s">
        <v>91</v>
      </c>
      <c r="AWE9" s="1" t="s">
        <v>91</v>
      </c>
      <c r="AWF9" s="1" t="s">
        <v>91</v>
      </c>
      <c r="AWG9" s="1" t="s">
        <v>91</v>
      </c>
      <c r="AWH9" s="1" t="s">
        <v>91</v>
      </c>
      <c r="AWI9" s="1" t="s">
        <v>91</v>
      </c>
      <c r="AWJ9" s="1" t="s">
        <v>91</v>
      </c>
      <c r="AWK9" s="1" t="s">
        <v>91</v>
      </c>
      <c r="AWL9" s="1" t="s">
        <v>91</v>
      </c>
      <c r="AWM9" s="1" t="s">
        <v>91</v>
      </c>
      <c r="AWN9" s="1" t="s">
        <v>91</v>
      </c>
      <c r="AWO9" s="1" t="s">
        <v>91</v>
      </c>
      <c r="AWP9" s="1" t="s">
        <v>91</v>
      </c>
      <c r="AWQ9" s="1" t="s">
        <v>91</v>
      </c>
      <c r="AWR9" s="1" t="s">
        <v>91</v>
      </c>
      <c r="AWS9" s="1" t="s">
        <v>91</v>
      </c>
      <c r="AWT9" s="1" t="s">
        <v>91</v>
      </c>
      <c r="AWU9" s="1" t="s">
        <v>91</v>
      </c>
      <c r="AWV9" s="1" t="s">
        <v>91</v>
      </c>
      <c r="AWW9" s="1" t="s">
        <v>91</v>
      </c>
      <c r="AWX9" s="1" t="s">
        <v>91</v>
      </c>
      <c r="AWY9" s="1" t="s">
        <v>91</v>
      </c>
      <c r="AWZ9" s="1" t="s">
        <v>91</v>
      </c>
      <c r="AXA9" s="1" t="s">
        <v>91</v>
      </c>
      <c r="AXB9" s="1" t="s">
        <v>91</v>
      </c>
      <c r="AXC9" s="1" t="s">
        <v>91</v>
      </c>
      <c r="AXD9" s="1" t="s">
        <v>91</v>
      </c>
      <c r="AXE9" s="1" t="s">
        <v>91</v>
      </c>
      <c r="AXF9" s="1" t="s">
        <v>91</v>
      </c>
      <c r="AXG9" s="1" t="s">
        <v>91</v>
      </c>
      <c r="AXH9" s="1" t="s">
        <v>91</v>
      </c>
      <c r="AXI9" s="1" t="s">
        <v>91</v>
      </c>
      <c r="AXJ9" s="1" t="s">
        <v>91</v>
      </c>
      <c r="AXK9" s="1" t="s">
        <v>91</v>
      </c>
      <c r="AXL9" s="1" t="s">
        <v>91</v>
      </c>
      <c r="AXM9" s="1" t="s">
        <v>91</v>
      </c>
      <c r="AXN9" s="1" t="s">
        <v>91</v>
      </c>
      <c r="AXO9" s="1" t="s">
        <v>91</v>
      </c>
      <c r="AXP9" s="1" t="s">
        <v>91</v>
      </c>
      <c r="AXQ9" s="1" t="s">
        <v>91</v>
      </c>
      <c r="AXR9" s="1" t="s">
        <v>91</v>
      </c>
      <c r="AXS9" s="1" t="s">
        <v>91</v>
      </c>
      <c r="AXT9" s="1" t="s">
        <v>91</v>
      </c>
      <c r="AXU9" s="1" t="s">
        <v>91</v>
      </c>
      <c r="AXV9" s="1" t="s">
        <v>91</v>
      </c>
      <c r="AXW9" s="1" t="s">
        <v>91</v>
      </c>
      <c r="AXX9" s="1" t="s">
        <v>91</v>
      </c>
      <c r="AXY9" s="1" t="s">
        <v>91</v>
      </c>
      <c r="AXZ9" s="1" t="s">
        <v>91</v>
      </c>
      <c r="AYA9" s="1" t="s">
        <v>91</v>
      </c>
      <c r="AYB9" s="1" t="s">
        <v>91</v>
      </c>
      <c r="AYC9" s="1" t="s">
        <v>91</v>
      </c>
      <c r="AYD9" s="1" t="s">
        <v>91</v>
      </c>
      <c r="AYE9" s="1" t="s">
        <v>91</v>
      </c>
      <c r="AYF9" s="1" t="s">
        <v>91</v>
      </c>
      <c r="AYG9" s="1" t="s">
        <v>91</v>
      </c>
      <c r="AYH9" s="1" t="s">
        <v>91</v>
      </c>
      <c r="AYI9" s="1" t="s">
        <v>91</v>
      </c>
      <c r="AYJ9" s="1" t="s">
        <v>91</v>
      </c>
      <c r="AYK9" s="1" t="s">
        <v>91</v>
      </c>
      <c r="AYL9" s="1" t="s">
        <v>91</v>
      </c>
      <c r="AYM9" s="1" t="s">
        <v>91</v>
      </c>
      <c r="AYN9" s="1" t="s">
        <v>91</v>
      </c>
      <c r="AYO9" s="1" t="s">
        <v>91</v>
      </c>
      <c r="AYP9" s="1" t="s">
        <v>91</v>
      </c>
      <c r="AYQ9" s="1" t="s">
        <v>91</v>
      </c>
      <c r="AYR9" s="1" t="s">
        <v>91</v>
      </c>
      <c r="AYS9" s="1" t="s">
        <v>91</v>
      </c>
      <c r="AYT9" s="1" t="s">
        <v>91</v>
      </c>
      <c r="AYU9" s="1" t="s">
        <v>91</v>
      </c>
      <c r="AYV9" s="1" t="s">
        <v>91</v>
      </c>
      <c r="AYW9" s="1" t="s">
        <v>91</v>
      </c>
      <c r="AYX9" s="1" t="s">
        <v>91</v>
      </c>
      <c r="AYY9" s="1" t="s">
        <v>91</v>
      </c>
      <c r="AYZ9" s="1" t="s">
        <v>91</v>
      </c>
      <c r="AZA9" s="1" t="s">
        <v>91</v>
      </c>
      <c r="AZB9" s="1" t="s">
        <v>91</v>
      </c>
      <c r="AZC9" s="1" t="s">
        <v>91</v>
      </c>
      <c r="AZD9" s="1" t="s">
        <v>91</v>
      </c>
      <c r="AZE9" s="1" t="s">
        <v>91</v>
      </c>
      <c r="AZF9" s="1" t="s">
        <v>91</v>
      </c>
      <c r="AZG9" s="1" t="s">
        <v>91</v>
      </c>
      <c r="AZH9" s="1" t="s">
        <v>91</v>
      </c>
      <c r="AZI9" s="1" t="s">
        <v>91</v>
      </c>
      <c r="AZJ9" s="1" t="s">
        <v>91</v>
      </c>
      <c r="AZK9" s="1" t="s">
        <v>91</v>
      </c>
      <c r="AZL9" s="1" t="s">
        <v>91</v>
      </c>
      <c r="AZM9" s="1" t="s">
        <v>91</v>
      </c>
      <c r="AZN9" s="1" t="s">
        <v>91</v>
      </c>
      <c r="AZO9" s="1" t="s">
        <v>91</v>
      </c>
      <c r="AZP9" s="1" t="s">
        <v>91</v>
      </c>
      <c r="AZQ9" s="1" t="s">
        <v>91</v>
      </c>
      <c r="AZR9" s="1" t="s">
        <v>91</v>
      </c>
      <c r="AZS9" s="1" t="s">
        <v>91</v>
      </c>
      <c r="AZT9" s="1" t="s">
        <v>91</v>
      </c>
      <c r="AZU9" s="1" t="s">
        <v>91</v>
      </c>
      <c r="AZV9" s="1" t="s">
        <v>91</v>
      </c>
      <c r="AZW9" s="1" t="s">
        <v>91</v>
      </c>
      <c r="AZX9" s="1" t="s">
        <v>91</v>
      </c>
      <c r="AZY9" s="1" t="s">
        <v>91</v>
      </c>
      <c r="AZZ9" s="1" t="s">
        <v>91</v>
      </c>
      <c r="BAA9" s="1" t="s">
        <v>91</v>
      </c>
      <c r="BAB9" s="1" t="s">
        <v>91</v>
      </c>
      <c r="BAC9" s="1" t="s">
        <v>91</v>
      </c>
      <c r="BAD9" s="1" t="s">
        <v>91</v>
      </c>
      <c r="BAE9" s="1" t="s">
        <v>91</v>
      </c>
      <c r="BAF9" s="1" t="s">
        <v>91</v>
      </c>
      <c r="BAG9" s="1" t="s">
        <v>91</v>
      </c>
      <c r="BAH9" s="1" t="s">
        <v>91</v>
      </c>
      <c r="BAI9" s="1" t="s">
        <v>91</v>
      </c>
      <c r="BAJ9" s="1" t="s">
        <v>91</v>
      </c>
      <c r="BAK9" s="1" t="s">
        <v>91</v>
      </c>
      <c r="BAL9" s="1" t="s">
        <v>91</v>
      </c>
      <c r="BAM9" s="1" t="s">
        <v>91</v>
      </c>
      <c r="BAN9" s="1" t="s">
        <v>91</v>
      </c>
      <c r="BAO9" s="1" t="s">
        <v>91</v>
      </c>
      <c r="BAP9" s="1" t="s">
        <v>91</v>
      </c>
      <c r="BAQ9" s="1" t="s">
        <v>91</v>
      </c>
      <c r="BAR9" s="1" t="s">
        <v>91</v>
      </c>
      <c r="BAS9" s="1" t="s">
        <v>91</v>
      </c>
      <c r="BAT9" s="1" t="s">
        <v>91</v>
      </c>
      <c r="BAU9" s="1" t="s">
        <v>91</v>
      </c>
      <c r="BAV9" s="1" t="s">
        <v>91</v>
      </c>
      <c r="BAW9" s="1" t="s">
        <v>91</v>
      </c>
      <c r="BAX9" s="1" t="s">
        <v>91</v>
      </c>
      <c r="BAY9" s="1" t="s">
        <v>91</v>
      </c>
      <c r="BAZ9" s="1" t="s">
        <v>91</v>
      </c>
      <c r="BBA9" s="1" t="s">
        <v>91</v>
      </c>
      <c r="BBB9" s="1" t="s">
        <v>91</v>
      </c>
      <c r="BBC9" s="1" t="s">
        <v>91</v>
      </c>
      <c r="BBD9" s="1" t="s">
        <v>91</v>
      </c>
      <c r="BBE9" s="1" t="s">
        <v>91</v>
      </c>
      <c r="BBF9" s="1" t="s">
        <v>91</v>
      </c>
      <c r="BBG9" s="1" t="s">
        <v>91</v>
      </c>
      <c r="BBH9" s="1" t="s">
        <v>91</v>
      </c>
      <c r="BBI9" s="1" t="s">
        <v>91</v>
      </c>
      <c r="BBJ9" s="1" t="s">
        <v>91</v>
      </c>
      <c r="BBK9" s="1" t="s">
        <v>91</v>
      </c>
      <c r="BBL9" s="1" t="s">
        <v>91</v>
      </c>
      <c r="BBM9" s="1" t="s">
        <v>91</v>
      </c>
      <c r="BBN9" s="1" t="s">
        <v>91</v>
      </c>
      <c r="BBO9" s="1" t="s">
        <v>91</v>
      </c>
      <c r="BBP9" s="1" t="s">
        <v>91</v>
      </c>
      <c r="BBQ9" s="1" t="s">
        <v>91</v>
      </c>
      <c r="BBR9" s="1" t="s">
        <v>91</v>
      </c>
      <c r="BBS9" s="1" t="s">
        <v>91</v>
      </c>
      <c r="BBT9" s="1" t="s">
        <v>91</v>
      </c>
      <c r="BBU9" s="1" t="s">
        <v>91</v>
      </c>
      <c r="BBV9" s="1" t="s">
        <v>91</v>
      </c>
      <c r="BBW9" s="1" t="s">
        <v>91</v>
      </c>
      <c r="BBX9" s="1" t="s">
        <v>91</v>
      </c>
      <c r="BBY9" s="1" t="s">
        <v>91</v>
      </c>
      <c r="BBZ9" s="1" t="s">
        <v>91</v>
      </c>
      <c r="BCA9" s="1" t="s">
        <v>91</v>
      </c>
      <c r="BCB9" s="1" t="s">
        <v>91</v>
      </c>
      <c r="BCC9" s="1" t="s">
        <v>91</v>
      </c>
      <c r="BCD9" s="1" t="s">
        <v>91</v>
      </c>
      <c r="BCE9" s="1" t="s">
        <v>91</v>
      </c>
      <c r="BCF9" s="1" t="s">
        <v>91</v>
      </c>
      <c r="BCG9" s="1" t="s">
        <v>91</v>
      </c>
      <c r="BCH9" s="1" t="s">
        <v>91</v>
      </c>
      <c r="BCI9" s="1" t="s">
        <v>91</v>
      </c>
      <c r="BCJ9" s="1" t="s">
        <v>91</v>
      </c>
      <c r="BCK9" s="1" t="s">
        <v>91</v>
      </c>
      <c r="BCL9" s="1" t="s">
        <v>91</v>
      </c>
      <c r="BCM9" s="1" t="s">
        <v>91</v>
      </c>
      <c r="BCN9" s="1" t="s">
        <v>91</v>
      </c>
      <c r="BCO9" s="1" t="s">
        <v>91</v>
      </c>
      <c r="BCP9" s="1" t="s">
        <v>91</v>
      </c>
      <c r="BCQ9" s="1" t="s">
        <v>91</v>
      </c>
      <c r="BCR9" s="1" t="s">
        <v>91</v>
      </c>
      <c r="BCS9" s="1" t="s">
        <v>91</v>
      </c>
      <c r="BCT9" s="1" t="s">
        <v>91</v>
      </c>
      <c r="BCU9" s="1" t="s">
        <v>91</v>
      </c>
      <c r="BCV9" s="1" t="s">
        <v>91</v>
      </c>
      <c r="BCW9" s="1" t="s">
        <v>91</v>
      </c>
      <c r="BCX9" s="1" t="s">
        <v>91</v>
      </c>
      <c r="BCY9" s="1" t="s">
        <v>91</v>
      </c>
      <c r="BCZ9" s="1" t="s">
        <v>91</v>
      </c>
      <c r="BDA9" s="1" t="s">
        <v>91</v>
      </c>
      <c r="BDB9" s="1" t="s">
        <v>91</v>
      </c>
      <c r="BDC9" s="1" t="s">
        <v>91</v>
      </c>
      <c r="BDD9" s="1" t="s">
        <v>91</v>
      </c>
      <c r="BDE9" s="1" t="s">
        <v>91</v>
      </c>
      <c r="BDF9" s="1" t="s">
        <v>91</v>
      </c>
      <c r="BDG9" s="1" t="s">
        <v>91</v>
      </c>
      <c r="BDH9" s="1" t="s">
        <v>91</v>
      </c>
      <c r="BDI9" s="1" t="s">
        <v>91</v>
      </c>
      <c r="BDJ9" s="1" t="s">
        <v>91</v>
      </c>
      <c r="BDK9" s="1" t="s">
        <v>91</v>
      </c>
      <c r="BDL9" s="1" t="s">
        <v>91</v>
      </c>
      <c r="BDM9" s="1" t="s">
        <v>91</v>
      </c>
      <c r="BDN9" s="1" t="s">
        <v>91</v>
      </c>
      <c r="BDO9" s="1" t="s">
        <v>91</v>
      </c>
      <c r="BDP9" s="1" t="s">
        <v>91</v>
      </c>
      <c r="BDQ9" s="1" t="s">
        <v>91</v>
      </c>
      <c r="BDR9" s="1" t="s">
        <v>91</v>
      </c>
      <c r="BDS9" s="1" t="s">
        <v>91</v>
      </c>
      <c r="BDT9" s="1" t="s">
        <v>91</v>
      </c>
      <c r="BDU9" s="1" t="s">
        <v>91</v>
      </c>
      <c r="BDV9" s="1" t="s">
        <v>91</v>
      </c>
      <c r="BDW9" s="1" t="s">
        <v>91</v>
      </c>
      <c r="BDX9" s="1" t="s">
        <v>91</v>
      </c>
      <c r="BDY9" s="1" t="s">
        <v>91</v>
      </c>
      <c r="BDZ9" s="1" t="s">
        <v>91</v>
      </c>
      <c r="BEA9" s="1" t="s">
        <v>91</v>
      </c>
      <c r="BEB9" s="1" t="s">
        <v>91</v>
      </c>
      <c r="BEC9" s="1" t="s">
        <v>91</v>
      </c>
      <c r="BED9" s="1" t="s">
        <v>91</v>
      </c>
      <c r="BEE9" s="1" t="s">
        <v>91</v>
      </c>
      <c r="BEF9" s="1" t="s">
        <v>91</v>
      </c>
      <c r="BEG9" s="1" t="s">
        <v>91</v>
      </c>
      <c r="BEH9" s="1" t="s">
        <v>91</v>
      </c>
      <c r="BEI9" s="1" t="s">
        <v>91</v>
      </c>
      <c r="BEJ9" s="1" t="s">
        <v>91</v>
      </c>
      <c r="BEK9" s="1" t="s">
        <v>91</v>
      </c>
      <c r="BEL9" s="1" t="s">
        <v>91</v>
      </c>
      <c r="BEM9" s="1" t="s">
        <v>91</v>
      </c>
      <c r="BEN9" s="1" t="s">
        <v>91</v>
      </c>
      <c r="BEO9" s="1" t="s">
        <v>91</v>
      </c>
      <c r="BEP9" s="1" t="s">
        <v>91</v>
      </c>
      <c r="BEQ9" s="1" t="s">
        <v>91</v>
      </c>
      <c r="BER9" s="1" t="s">
        <v>91</v>
      </c>
      <c r="BES9" s="1" t="s">
        <v>91</v>
      </c>
      <c r="BET9" s="1" t="s">
        <v>91</v>
      </c>
      <c r="BEU9" s="1" t="s">
        <v>91</v>
      </c>
      <c r="BEV9" s="1" t="s">
        <v>91</v>
      </c>
      <c r="BEW9" s="1" t="s">
        <v>91</v>
      </c>
      <c r="BEX9" s="1" t="s">
        <v>91</v>
      </c>
      <c r="BEY9" s="1" t="s">
        <v>91</v>
      </c>
      <c r="BEZ9" s="1" t="s">
        <v>91</v>
      </c>
      <c r="BFA9" s="1" t="s">
        <v>91</v>
      </c>
      <c r="BFB9" s="1" t="s">
        <v>91</v>
      </c>
      <c r="BFC9" s="1" t="s">
        <v>91</v>
      </c>
      <c r="BFD9" s="1" t="s">
        <v>91</v>
      </c>
      <c r="BFE9" s="1" t="s">
        <v>91</v>
      </c>
      <c r="BFF9" s="1" t="s">
        <v>91</v>
      </c>
      <c r="BFG9" s="1" t="s">
        <v>91</v>
      </c>
      <c r="BFH9" s="1" t="s">
        <v>91</v>
      </c>
      <c r="BFI9" s="1" t="s">
        <v>91</v>
      </c>
      <c r="BFJ9" s="1" t="s">
        <v>91</v>
      </c>
      <c r="BFK9" s="1" t="s">
        <v>91</v>
      </c>
      <c r="BFL9" s="1" t="s">
        <v>91</v>
      </c>
      <c r="BFM9" s="1" t="s">
        <v>91</v>
      </c>
      <c r="BFN9" s="1" t="s">
        <v>91</v>
      </c>
      <c r="BFO9" s="1" t="s">
        <v>91</v>
      </c>
      <c r="BFP9" s="1" t="s">
        <v>91</v>
      </c>
      <c r="BFQ9" s="1" t="s">
        <v>91</v>
      </c>
      <c r="BFR9" s="1" t="s">
        <v>91</v>
      </c>
      <c r="BFS9" s="1" t="s">
        <v>91</v>
      </c>
      <c r="BFT9" s="1" t="s">
        <v>91</v>
      </c>
      <c r="BFU9" s="1" t="s">
        <v>91</v>
      </c>
      <c r="BFV9" s="1" t="s">
        <v>91</v>
      </c>
      <c r="BFW9" s="1" t="s">
        <v>91</v>
      </c>
      <c r="BFX9" s="1" t="s">
        <v>91</v>
      </c>
      <c r="BFY9" s="1" t="s">
        <v>91</v>
      </c>
      <c r="BFZ9" s="1" t="s">
        <v>91</v>
      </c>
      <c r="BGA9" s="1" t="s">
        <v>91</v>
      </c>
      <c r="BGB9" s="1" t="s">
        <v>91</v>
      </c>
      <c r="BGC9" s="1" t="s">
        <v>91</v>
      </c>
      <c r="BGD9" s="1" t="s">
        <v>91</v>
      </c>
      <c r="BGE9" s="1" t="s">
        <v>91</v>
      </c>
      <c r="BGF9" s="1" t="s">
        <v>91</v>
      </c>
      <c r="BGG9" s="1" t="s">
        <v>91</v>
      </c>
      <c r="BGH9" s="1" t="s">
        <v>91</v>
      </c>
      <c r="BGI9" s="1" t="s">
        <v>91</v>
      </c>
      <c r="BGJ9" s="1" t="s">
        <v>91</v>
      </c>
      <c r="BGK9" s="1" t="s">
        <v>91</v>
      </c>
      <c r="BGL9" s="1" t="s">
        <v>91</v>
      </c>
      <c r="BGM9" s="1" t="s">
        <v>91</v>
      </c>
      <c r="BGN9" s="1" t="s">
        <v>91</v>
      </c>
      <c r="BGO9" s="1" t="s">
        <v>91</v>
      </c>
      <c r="BGP9" s="1" t="s">
        <v>91</v>
      </c>
      <c r="BGQ9" s="1" t="s">
        <v>91</v>
      </c>
      <c r="BGR9" s="1" t="s">
        <v>91</v>
      </c>
      <c r="BGS9" s="1" t="s">
        <v>91</v>
      </c>
      <c r="BGT9" s="1" t="s">
        <v>91</v>
      </c>
      <c r="BGU9" s="1" t="s">
        <v>91</v>
      </c>
      <c r="BGV9" s="1" t="s">
        <v>91</v>
      </c>
      <c r="BGW9" s="1" t="s">
        <v>91</v>
      </c>
      <c r="BGX9" s="1" t="s">
        <v>91</v>
      </c>
      <c r="BGY9" s="1" t="s">
        <v>91</v>
      </c>
      <c r="BGZ9" s="1" t="s">
        <v>91</v>
      </c>
      <c r="BHA9" s="1" t="s">
        <v>91</v>
      </c>
      <c r="BHB9" s="1" t="s">
        <v>91</v>
      </c>
      <c r="BHC9" s="1" t="s">
        <v>91</v>
      </c>
      <c r="BHD9" s="1" t="s">
        <v>91</v>
      </c>
      <c r="BHE9" s="1" t="s">
        <v>91</v>
      </c>
      <c r="BHF9" s="1" t="s">
        <v>91</v>
      </c>
      <c r="BHG9" s="1" t="s">
        <v>91</v>
      </c>
      <c r="BHH9" s="1" t="s">
        <v>91</v>
      </c>
      <c r="BHI9" s="1" t="s">
        <v>91</v>
      </c>
      <c r="BHJ9" s="1" t="s">
        <v>91</v>
      </c>
      <c r="BHK9" s="1" t="s">
        <v>91</v>
      </c>
      <c r="BHL9" s="1" t="s">
        <v>91</v>
      </c>
      <c r="BHM9" s="1" t="s">
        <v>91</v>
      </c>
      <c r="BHN9" s="1" t="s">
        <v>91</v>
      </c>
      <c r="BHO9" s="1" t="s">
        <v>91</v>
      </c>
      <c r="BHP9" s="1" t="s">
        <v>91</v>
      </c>
      <c r="BHQ9" s="1" t="s">
        <v>91</v>
      </c>
      <c r="BHR9" s="1" t="s">
        <v>91</v>
      </c>
      <c r="BHS9" s="1" t="s">
        <v>91</v>
      </c>
      <c r="BHT9" s="1" t="s">
        <v>91</v>
      </c>
      <c r="BHU9" s="1" t="s">
        <v>91</v>
      </c>
      <c r="BHV9" s="1" t="s">
        <v>91</v>
      </c>
      <c r="BHW9" s="1" t="s">
        <v>91</v>
      </c>
      <c r="BHX9" s="1" t="s">
        <v>91</v>
      </c>
      <c r="BHY9" s="1" t="s">
        <v>91</v>
      </c>
      <c r="BHZ9" s="1" t="s">
        <v>91</v>
      </c>
      <c r="BIA9" s="1" t="s">
        <v>91</v>
      </c>
      <c r="BIB9" s="1" t="s">
        <v>91</v>
      </c>
      <c r="BIC9" s="1" t="s">
        <v>91</v>
      </c>
      <c r="BID9" s="1" t="s">
        <v>91</v>
      </c>
      <c r="BIE9" s="1" t="s">
        <v>91</v>
      </c>
      <c r="BIF9" s="1" t="s">
        <v>91</v>
      </c>
      <c r="BIG9" s="1" t="s">
        <v>91</v>
      </c>
      <c r="BIH9" s="1" t="s">
        <v>91</v>
      </c>
      <c r="BII9" s="1" t="s">
        <v>91</v>
      </c>
      <c r="BIJ9" s="1" t="s">
        <v>91</v>
      </c>
      <c r="BIK9" s="1" t="s">
        <v>91</v>
      </c>
      <c r="BIL9" s="1" t="s">
        <v>91</v>
      </c>
      <c r="BIM9" s="1" t="s">
        <v>91</v>
      </c>
      <c r="BIN9" s="1" t="s">
        <v>91</v>
      </c>
      <c r="BIO9" s="1" t="s">
        <v>91</v>
      </c>
      <c r="BIP9" s="1" t="s">
        <v>91</v>
      </c>
      <c r="BIQ9" s="1" t="s">
        <v>91</v>
      </c>
      <c r="BIR9" s="1" t="s">
        <v>91</v>
      </c>
      <c r="BIS9" s="1" t="s">
        <v>91</v>
      </c>
      <c r="BIT9" s="1" t="s">
        <v>91</v>
      </c>
      <c r="BIU9" s="1" t="s">
        <v>91</v>
      </c>
      <c r="BIV9" s="1" t="s">
        <v>91</v>
      </c>
      <c r="BIW9" s="1" t="s">
        <v>91</v>
      </c>
      <c r="BIX9" s="1" t="s">
        <v>91</v>
      </c>
      <c r="BIY9" s="1" t="s">
        <v>91</v>
      </c>
      <c r="BIZ9" s="1" t="s">
        <v>91</v>
      </c>
      <c r="BJA9" s="1" t="s">
        <v>91</v>
      </c>
      <c r="BJB9" s="1" t="s">
        <v>91</v>
      </c>
      <c r="BJC9" s="1" t="s">
        <v>91</v>
      </c>
      <c r="BJD9" s="1" t="s">
        <v>91</v>
      </c>
      <c r="BJE9" s="1" t="s">
        <v>91</v>
      </c>
      <c r="BJF9" s="1" t="s">
        <v>91</v>
      </c>
      <c r="BJG9" s="1" t="s">
        <v>91</v>
      </c>
      <c r="BJH9" s="1" t="s">
        <v>91</v>
      </c>
      <c r="BJI9" s="1" t="s">
        <v>91</v>
      </c>
      <c r="BJJ9" s="1" t="s">
        <v>91</v>
      </c>
      <c r="BJK9" s="1" t="s">
        <v>91</v>
      </c>
      <c r="BJL9" s="1" t="s">
        <v>91</v>
      </c>
      <c r="BJM9" s="1" t="s">
        <v>91</v>
      </c>
      <c r="BJN9" s="1" t="s">
        <v>91</v>
      </c>
      <c r="BJO9" s="1" t="s">
        <v>91</v>
      </c>
      <c r="BJP9" s="1" t="s">
        <v>91</v>
      </c>
      <c r="BJQ9" s="1" t="s">
        <v>91</v>
      </c>
      <c r="BJR9" s="1" t="s">
        <v>91</v>
      </c>
      <c r="BJS9" s="1" t="s">
        <v>91</v>
      </c>
      <c r="BJT9" s="1" t="s">
        <v>91</v>
      </c>
      <c r="BJU9" s="1" t="s">
        <v>91</v>
      </c>
      <c r="BJV9" s="1" t="s">
        <v>91</v>
      </c>
      <c r="BJW9" s="1" t="s">
        <v>91</v>
      </c>
      <c r="BJX9" s="1" t="s">
        <v>91</v>
      </c>
      <c r="BJY9" s="1" t="s">
        <v>91</v>
      </c>
      <c r="BJZ9" s="1" t="s">
        <v>91</v>
      </c>
      <c r="BKA9" s="1" t="s">
        <v>91</v>
      </c>
      <c r="BKB9" s="1" t="s">
        <v>91</v>
      </c>
      <c r="BKC9" s="1" t="s">
        <v>91</v>
      </c>
      <c r="BKD9" s="1" t="s">
        <v>91</v>
      </c>
      <c r="BKE9" s="1" t="s">
        <v>91</v>
      </c>
      <c r="BKF9" s="1" t="s">
        <v>91</v>
      </c>
      <c r="BKG9" s="1" t="s">
        <v>91</v>
      </c>
      <c r="BKH9" s="1" t="s">
        <v>91</v>
      </c>
      <c r="BKI9" s="1" t="s">
        <v>91</v>
      </c>
      <c r="BKJ9" s="1" t="s">
        <v>91</v>
      </c>
      <c r="BKK9" s="1" t="s">
        <v>91</v>
      </c>
      <c r="BKL9" s="1" t="s">
        <v>91</v>
      </c>
      <c r="BKM9" s="1" t="s">
        <v>91</v>
      </c>
      <c r="BKN9" s="1" t="s">
        <v>91</v>
      </c>
      <c r="BKO9" s="1" t="s">
        <v>91</v>
      </c>
      <c r="BKP9" s="1" t="s">
        <v>91</v>
      </c>
      <c r="BKQ9" s="1" t="s">
        <v>91</v>
      </c>
      <c r="BKR9" s="1" t="s">
        <v>91</v>
      </c>
      <c r="BKS9" s="1" t="s">
        <v>91</v>
      </c>
      <c r="BKT9" s="1" t="s">
        <v>91</v>
      </c>
      <c r="BKU9" s="1" t="s">
        <v>91</v>
      </c>
      <c r="BKV9" s="1" t="s">
        <v>91</v>
      </c>
      <c r="BKW9" s="1" t="s">
        <v>91</v>
      </c>
      <c r="BKX9" s="1" t="s">
        <v>91</v>
      </c>
      <c r="BKY9" s="1" t="s">
        <v>91</v>
      </c>
      <c r="BKZ9" s="1" t="s">
        <v>91</v>
      </c>
      <c r="BLA9" s="1" t="s">
        <v>91</v>
      </c>
      <c r="BLB9" s="1" t="s">
        <v>91</v>
      </c>
      <c r="BLC9" s="1" t="s">
        <v>91</v>
      </c>
      <c r="BLD9" s="1" t="s">
        <v>91</v>
      </c>
      <c r="BLE9" s="1" t="s">
        <v>91</v>
      </c>
      <c r="BLF9" s="1" t="s">
        <v>91</v>
      </c>
      <c r="BLG9" s="1" t="s">
        <v>91</v>
      </c>
      <c r="BLH9" s="1" t="s">
        <v>91</v>
      </c>
      <c r="BLI9" s="1" t="s">
        <v>91</v>
      </c>
      <c r="BLJ9" s="1" t="s">
        <v>91</v>
      </c>
      <c r="BLK9" s="1" t="s">
        <v>91</v>
      </c>
      <c r="BLL9" s="1" t="s">
        <v>91</v>
      </c>
      <c r="BLM9" s="1" t="s">
        <v>91</v>
      </c>
      <c r="BLN9" s="1" t="s">
        <v>91</v>
      </c>
      <c r="BLO9" s="1" t="s">
        <v>91</v>
      </c>
      <c r="BLP9" s="1" t="s">
        <v>91</v>
      </c>
      <c r="BLQ9" s="1" t="s">
        <v>91</v>
      </c>
      <c r="BLR9" s="1" t="s">
        <v>91</v>
      </c>
      <c r="BLS9" s="1" t="s">
        <v>91</v>
      </c>
      <c r="BLT9" s="1" t="s">
        <v>91</v>
      </c>
      <c r="BLU9" s="1" t="s">
        <v>91</v>
      </c>
      <c r="BLV9" s="1" t="s">
        <v>91</v>
      </c>
      <c r="BLW9" s="1" t="s">
        <v>91</v>
      </c>
      <c r="BLX9" s="1" t="s">
        <v>91</v>
      </c>
      <c r="BLY9" s="1" t="s">
        <v>91</v>
      </c>
      <c r="BLZ9" s="1" t="s">
        <v>91</v>
      </c>
      <c r="BMA9" s="1" t="s">
        <v>91</v>
      </c>
      <c r="BMB9" s="1" t="s">
        <v>91</v>
      </c>
      <c r="BMC9" s="1" t="s">
        <v>91</v>
      </c>
      <c r="BMD9" s="1" t="s">
        <v>91</v>
      </c>
      <c r="BME9" s="1" t="s">
        <v>91</v>
      </c>
      <c r="BMF9" s="1" t="s">
        <v>91</v>
      </c>
      <c r="BMG9" s="1" t="s">
        <v>91</v>
      </c>
      <c r="BMH9" s="1" t="s">
        <v>91</v>
      </c>
      <c r="BMI9" s="1" t="s">
        <v>91</v>
      </c>
      <c r="BMJ9" s="1" t="s">
        <v>91</v>
      </c>
      <c r="BMK9" s="1" t="s">
        <v>91</v>
      </c>
      <c r="BML9" s="1" t="s">
        <v>91</v>
      </c>
      <c r="BMM9" s="1" t="s">
        <v>91</v>
      </c>
      <c r="BMN9" s="1" t="s">
        <v>91</v>
      </c>
      <c r="BMO9" s="1" t="s">
        <v>91</v>
      </c>
      <c r="BMP9" s="1" t="s">
        <v>91</v>
      </c>
      <c r="BMQ9" s="1" t="s">
        <v>91</v>
      </c>
      <c r="BMR9" s="1" t="s">
        <v>91</v>
      </c>
      <c r="BMS9" s="1" t="s">
        <v>91</v>
      </c>
      <c r="BMT9" s="1" t="s">
        <v>91</v>
      </c>
      <c r="BMU9" s="1" t="s">
        <v>91</v>
      </c>
      <c r="BMV9" s="1" t="s">
        <v>91</v>
      </c>
      <c r="BMW9" s="1" t="s">
        <v>91</v>
      </c>
      <c r="BMX9" s="1" t="s">
        <v>91</v>
      </c>
      <c r="BMY9" s="1" t="s">
        <v>91</v>
      </c>
      <c r="BMZ9" s="1" t="s">
        <v>91</v>
      </c>
      <c r="BNA9" s="1" t="s">
        <v>91</v>
      </c>
      <c r="BNB9" s="1" t="s">
        <v>91</v>
      </c>
      <c r="BNC9" s="1" t="s">
        <v>91</v>
      </c>
      <c r="BND9" s="1" t="s">
        <v>91</v>
      </c>
      <c r="BNE9" s="1" t="s">
        <v>91</v>
      </c>
      <c r="BNF9" s="1" t="s">
        <v>91</v>
      </c>
      <c r="BNG9" s="1" t="s">
        <v>91</v>
      </c>
      <c r="BNH9" s="1" t="s">
        <v>91</v>
      </c>
      <c r="BNI9" s="1" t="s">
        <v>91</v>
      </c>
      <c r="BNJ9" s="1" t="s">
        <v>91</v>
      </c>
      <c r="BNK9" s="1" t="s">
        <v>91</v>
      </c>
      <c r="BNL9" s="1" t="s">
        <v>91</v>
      </c>
      <c r="BNM9" s="1" t="s">
        <v>91</v>
      </c>
      <c r="BNN9" s="1" t="s">
        <v>91</v>
      </c>
      <c r="BNO9" s="1" t="s">
        <v>91</v>
      </c>
      <c r="BNP9" s="1" t="s">
        <v>91</v>
      </c>
      <c r="BNQ9" s="1" t="s">
        <v>91</v>
      </c>
      <c r="BNR9" s="1" t="s">
        <v>91</v>
      </c>
      <c r="BNS9" s="1" t="s">
        <v>91</v>
      </c>
      <c r="BNT9" s="1" t="s">
        <v>91</v>
      </c>
      <c r="BNU9" s="1" t="s">
        <v>91</v>
      </c>
      <c r="BNV9" s="1" t="s">
        <v>91</v>
      </c>
      <c r="BNW9" s="1" t="s">
        <v>91</v>
      </c>
      <c r="BNX9" s="1" t="s">
        <v>91</v>
      </c>
      <c r="BNY9" s="1" t="s">
        <v>91</v>
      </c>
      <c r="BNZ9" s="1" t="s">
        <v>91</v>
      </c>
      <c r="BOA9" s="1" t="s">
        <v>91</v>
      </c>
      <c r="BOB9" s="1" t="s">
        <v>91</v>
      </c>
      <c r="BOC9" s="1" t="s">
        <v>91</v>
      </c>
      <c r="BOD9" s="1" t="s">
        <v>91</v>
      </c>
      <c r="BOE9" s="1" t="s">
        <v>91</v>
      </c>
      <c r="BOF9" s="1" t="s">
        <v>91</v>
      </c>
      <c r="BOG9" s="1" t="s">
        <v>91</v>
      </c>
      <c r="BOH9" s="1" t="s">
        <v>91</v>
      </c>
      <c r="BOI9" s="1" t="s">
        <v>91</v>
      </c>
      <c r="BOJ9" s="1" t="s">
        <v>91</v>
      </c>
      <c r="BOK9" s="1" t="s">
        <v>91</v>
      </c>
      <c r="BOL9" s="1" t="s">
        <v>91</v>
      </c>
      <c r="BOM9" s="1" t="s">
        <v>91</v>
      </c>
      <c r="BON9" s="1" t="s">
        <v>91</v>
      </c>
      <c r="BOO9" s="1" t="s">
        <v>91</v>
      </c>
      <c r="BOP9" s="1" t="s">
        <v>91</v>
      </c>
      <c r="BOQ9" s="1" t="s">
        <v>91</v>
      </c>
      <c r="BOR9" s="1" t="s">
        <v>91</v>
      </c>
      <c r="BOS9" s="1" t="s">
        <v>91</v>
      </c>
      <c r="BOT9" s="1" t="s">
        <v>91</v>
      </c>
      <c r="BOU9" s="1" t="s">
        <v>91</v>
      </c>
      <c r="BOV9" s="1" t="s">
        <v>91</v>
      </c>
      <c r="BOW9" s="1" t="s">
        <v>91</v>
      </c>
      <c r="BOX9" s="1" t="s">
        <v>91</v>
      </c>
      <c r="BOY9" s="1" t="s">
        <v>91</v>
      </c>
      <c r="BOZ9" s="1" t="s">
        <v>91</v>
      </c>
      <c r="BPA9" s="1" t="s">
        <v>91</v>
      </c>
      <c r="BPB9" s="1" t="s">
        <v>91</v>
      </c>
      <c r="BPC9" s="1" t="s">
        <v>91</v>
      </c>
      <c r="BPD9" s="1" t="s">
        <v>91</v>
      </c>
      <c r="BPE9" s="1" t="s">
        <v>91</v>
      </c>
      <c r="BPF9" s="1" t="s">
        <v>91</v>
      </c>
      <c r="BPG9" s="1" t="s">
        <v>91</v>
      </c>
      <c r="BPH9" s="1" t="s">
        <v>91</v>
      </c>
      <c r="BPI9" s="1" t="s">
        <v>91</v>
      </c>
      <c r="BPJ9" s="1" t="s">
        <v>91</v>
      </c>
      <c r="BPK9" s="1" t="s">
        <v>91</v>
      </c>
      <c r="BPL9" s="1" t="s">
        <v>91</v>
      </c>
      <c r="BPM9" s="1" t="s">
        <v>91</v>
      </c>
      <c r="BPN9" s="1" t="s">
        <v>91</v>
      </c>
      <c r="BPO9" s="1" t="s">
        <v>91</v>
      </c>
      <c r="BPP9" s="1" t="s">
        <v>91</v>
      </c>
      <c r="BPQ9" s="1" t="s">
        <v>91</v>
      </c>
      <c r="BPR9" s="1" t="s">
        <v>91</v>
      </c>
      <c r="BPS9" s="1" t="s">
        <v>91</v>
      </c>
      <c r="BPT9" s="1" t="s">
        <v>91</v>
      </c>
      <c r="BPU9" s="1" t="s">
        <v>91</v>
      </c>
      <c r="BPV9" s="1" t="s">
        <v>91</v>
      </c>
      <c r="BPW9" s="1" t="s">
        <v>91</v>
      </c>
      <c r="BPX9" s="1" t="s">
        <v>91</v>
      </c>
      <c r="BPY9" s="1" t="s">
        <v>91</v>
      </c>
      <c r="BPZ9" s="1" t="s">
        <v>91</v>
      </c>
      <c r="BQA9" s="1" t="s">
        <v>91</v>
      </c>
      <c r="BQB9" s="1" t="s">
        <v>91</v>
      </c>
      <c r="BQC9" s="1" t="s">
        <v>91</v>
      </c>
      <c r="BQD9" s="1" t="s">
        <v>91</v>
      </c>
      <c r="BQE9" s="1" t="s">
        <v>91</v>
      </c>
      <c r="BQF9" s="1" t="s">
        <v>91</v>
      </c>
      <c r="BQG9" s="1" t="s">
        <v>91</v>
      </c>
      <c r="BQH9" s="1" t="s">
        <v>91</v>
      </c>
      <c r="BQI9" s="1" t="s">
        <v>91</v>
      </c>
      <c r="BQJ9" s="1" t="s">
        <v>91</v>
      </c>
      <c r="BQK9" s="1" t="s">
        <v>91</v>
      </c>
      <c r="BQL9" s="1" t="s">
        <v>91</v>
      </c>
      <c r="BQM9" s="1" t="s">
        <v>91</v>
      </c>
      <c r="BQN9" s="1" t="s">
        <v>91</v>
      </c>
      <c r="BQO9" s="1" t="s">
        <v>91</v>
      </c>
      <c r="BQP9" s="1" t="s">
        <v>91</v>
      </c>
      <c r="BQQ9" s="1" t="s">
        <v>91</v>
      </c>
      <c r="BQR9" s="1" t="s">
        <v>91</v>
      </c>
      <c r="BQS9" s="1" t="s">
        <v>91</v>
      </c>
      <c r="BQT9" s="1" t="s">
        <v>91</v>
      </c>
      <c r="BQU9" s="1" t="s">
        <v>91</v>
      </c>
      <c r="BQV9" s="1" t="s">
        <v>91</v>
      </c>
      <c r="BQW9" s="1" t="s">
        <v>91</v>
      </c>
      <c r="BQX9" s="1" t="s">
        <v>91</v>
      </c>
      <c r="BQY9" s="1" t="s">
        <v>91</v>
      </c>
      <c r="BQZ9" s="1" t="s">
        <v>91</v>
      </c>
      <c r="BRA9" s="1" t="s">
        <v>91</v>
      </c>
      <c r="BRB9" s="1" t="s">
        <v>91</v>
      </c>
      <c r="BRC9" s="1" t="s">
        <v>91</v>
      </c>
      <c r="BRD9" s="1" t="s">
        <v>91</v>
      </c>
      <c r="BRE9" s="1" t="s">
        <v>91</v>
      </c>
      <c r="BRF9" s="1" t="s">
        <v>91</v>
      </c>
      <c r="BRG9" s="1" t="s">
        <v>91</v>
      </c>
      <c r="BRH9" s="1" t="s">
        <v>91</v>
      </c>
      <c r="BRI9" s="1" t="s">
        <v>91</v>
      </c>
      <c r="BRJ9" s="1" t="s">
        <v>91</v>
      </c>
      <c r="BRK9" s="1" t="s">
        <v>91</v>
      </c>
      <c r="BRL9" s="1" t="s">
        <v>91</v>
      </c>
      <c r="BRM9" s="1" t="s">
        <v>91</v>
      </c>
      <c r="BRN9" s="1" t="s">
        <v>91</v>
      </c>
      <c r="BRO9" s="1" t="s">
        <v>91</v>
      </c>
      <c r="BRP9" s="1" t="s">
        <v>91</v>
      </c>
      <c r="BRQ9" s="1" t="s">
        <v>91</v>
      </c>
      <c r="BRR9" s="1" t="s">
        <v>91</v>
      </c>
      <c r="BRS9" s="1" t="s">
        <v>91</v>
      </c>
      <c r="BRT9" s="1" t="s">
        <v>91</v>
      </c>
      <c r="BRU9" s="1" t="s">
        <v>91</v>
      </c>
      <c r="BRV9" s="1" t="s">
        <v>91</v>
      </c>
      <c r="BRW9" s="1" t="s">
        <v>91</v>
      </c>
      <c r="BRX9" s="1" t="s">
        <v>91</v>
      </c>
      <c r="BRY9" s="1" t="s">
        <v>91</v>
      </c>
      <c r="BRZ9" s="1" t="s">
        <v>91</v>
      </c>
      <c r="BSA9" s="1" t="s">
        <v>91</v>
      </c>
      <c r="BSB9" s="1" t="s">
        <v>91</v>
      </c>
      <c r="BSC9" s="1" t="s">
        <v>91</v>
      </c>
      <c r="BSD9" s="1" t="s">
        <v>91</v>
      </c>
      <c r="BSE9" s="1" t="s">
        <v>91</v>
      </c>
      <c r="BSF9" s="1" t="s">
        <v>91</v>
      </c>
      <c r="BSG9" s="1" t="s">
        <v>91</v>
      </c>
      <c r="BSH9" s="1" t="s">
        <v>91</v>
      </c>
      <c r="BSI9" s="1" t="s">
        <v>91</v>
      </c>
      <c r="BSJ9" s="1" t="s">
        <v>91</v>
      </c>
      <c r="BSK9" s="1" t="s">
        <v>91</v>
      </c>
      <c r="BSL9" s="1" t="s">
        <v>91</v>
      </c>
      <c r="BSM9" s="1" t="s">
        <v>91</v>
      </c>
      <c r="BSN9" s="1" t="s">
        <v>91</v>
      </c>
      <c r="BSO9" s="1" t="s">
        <v>91</v>
      </c>
      <c r="BSP9" s="1" t="s">
        <v>91</v>
      </c>
      <c r="BSQ9" s="1" t="s">
        <v>91</v>
      </c>
      <c r="BSR9" s="1" t="s">
        <v>91</v>
      </c>
      <c r="BSS9" s="1" t="s">
        <v>91</v>
      </c>
      <c r="BST9" s="1" t="s">
        <v>91</v>
      </c>
      <c r="BSU9" s="1" t="s">
        <v>91</v>
      </c>
      <c r="BSV9" s="1" t="s">
        <v>91</v>
      </c>
      <c r="BSW9" s="1" t="s">
        <v>91</v>
      </c>
      <c r="BSX9" s="1" t="s">
        <v>91</v>
      </c>
      <c r="BSY9" s="1" t="s">
        <v>91</v>
      </c>
      <c r="BSZ9" s="1" t="s">
        <v>91</v>
      </c>
      <c r="BTA9" s="1" t="s">
        <v>91</v>
      </c>
      <c r="BTB9" s="1" t="s">
        <v>91</v>
      </c>
      <c r="BTC9" s="1" t="s">
        <v>91</v>
      </c>
      <c r="BTD9" s="1" t="s">
        <v>91</v>
      </c>
      <c r="BTE9" s="1" t="s">
        <v>91</v>
      </c>
      <c r="BTF9" s="1" t="s">
        <v>91</v>
      </c>
      <c r="BTG9" s="1" t="s">
        <v>91</v>
      </c>
      <c r="BTH9" s="1" t="s">
        <v>91</v>
      </c>
      <c r="BTI9" s="1" t="s">
        <v>91</v>
      </c>
      <c r="BTJ9" s="1" t="s">
        <v>91</v>
      </c>
      <c r="BTK9" s="1" t="s">
        <v>91</v>
      </c>
      <c r="BTL9" s="1" t="s">
        <v>91</v>
      </c>
      <c r="BTM9" s="1" t="s">
        <v>91</v>
      </c>
      <c r="BTN9" s="1" t="s">
        <v>91</v>
      </c>
      <c r="BTO9" s="1" t="s">
        <v>91</v>
      </c>
      <c r="BTP9" s="1" t="s">
        <v>91</v>
      </c>
      <c r="BTQ9" s="1" t="s">
        <v>91</v>
      </c>
      <c r="BTR9" s="1" t="s">
        <v>91</v>
      </c>
      <c r="BTS9" s="1" t="s">
        <v>91</v>
      </c>
      <c r="BTT9" s="1" t="s">
        <v>91</v>
      </c>
      <c r="BTU9" s="1" t="s">
        <v>91</v>
      </c>
      <c r="BTV9" s="1" t="s">
        <v>91</v>
      </c>
      <c r="BTW9" s="1" t="s">
        <v>91</v>
      </c>
      <c r="BTX9" s="1" t="s">
        <v>91</v>
      </c>
      <c r="BTY9" s="1" t="s">
        <v>91</v>
      </c>
      <c r="BTZ9" s="1" t="s">
        <v>91</v>
      </c>
      <c r="BUA9" s="1" t="s">
        <v>91</v>
      </c>
      <c r="BUB9" s="1" t="s">
        <v>91</v>
      </c>
      <c r="BUC9" s="1" t="s">
        <v>91</v>
      </c>
      <c r="BUD9" s="1" t="s">
        <v>91</v>
      </c>
      <c r="BUE9" s="1" t="s">
        <v>91</v>
      </c>
      <c r="BUF9" s="1" t="s">
        <v>91</v>
      </c>
      <c r="BUG9" s="1" t="s">
        <v>91</v>
      </c>
      <c r="BUH9" s="1" t="s">
        <v>91</v>
      </c>
      <c r="BUI9" s="1" t="s">
        <v>91</v>
      </c>
      <c r="BUJ9" s="1" t="s">
        <v>91</v>
      </c>
      <c r="BUK9" s="1" t="s">
        <v>91</v>
      </c>
      <c r="BUL9" s="1" t="s">
        <v>91</v>
      </c>
      <c r="BUM9" s="1" t="s">
        <v>91</v>
      </c>
      <c r="BUN9" s="1" t="s">
        <v>91</v>
      </c>
      <c r="BUO9" s="1" t="s">
        <v>91</v>
      </c>
      <c r="BUP9" s="1" t="s">
        <v>91</v>
      </c>
      <c r="BUQ9" s="1" t="s">
        <v>91</v>
      </c>
      <c r="BUR9" s="1" t="s">
        <v>91</v>
      </c>
      <c r="BUS9" s="1" t="s">
        <v>91</v>
      </c>
      <c r="BUT9" s="1" t="s">
        <v>91</v>
      </c>
      <c r="BUU9" s="1" t="s">
        <v>91</v>
      </c>
      <c r="BUV9" s="1" t="s">
        <v>91</v>
      </c>
      <c r="BUW9" s="1" t="s">
        <v>91</v>
      </c>
      <c r="BUX9" s="1" t="s">
        <v>91</v>
      </c>
      <c r="BUY9" s="1" t="s">
        <v>91</v>
      </c>
      <c r="BUZ9" s="1" t="s">
        <v>91</v>
      </c>
      <c r="BVA9" s="1" t="s">
        <v>91</v>
      </c>
      <c r="BVB9" s="1" t="s">
        <v>91</v>
      </c>
      <c r="BVC9" s="1" t="s">
        <v>91</v>
      </c>
      <c r="BVD9" s="1" t="s">
        <v>91</v>
      </c>
      <c r="BVE9" s="1" t="s">
        <v>91</v>
      </c>
      <c r="BVF9" s="1" t="s">
        <v>91</v>
      </c>
      <c r="BVG9" s="1" t="s">
        <v>91</v>
      </c>
      <c r="BVH9" s="1" t="s">
        <v>91</v>
      </c>
      <c r="BVI9" s="1" t="s">
        <v>91</v>
      </c>
      <c r="BVJ9" s="1" t="s">
        <v>91</v>
      </c>
      <c r="BVK9" s="1" t="s">
        <v>91</v>
      </c>
      <c r="BVL9" s="1" t="s">
        <v>91</v>
      </c>
      <c r="BVM9" s="1" t="s">
        <v>91</v>
      </c>
      <c r="BVN9" s="1" t="s">
        <v>91</v>
      </c>
      <c r="BVO9" s="1" t="s">
        <v>91</v>
      </c>
      <c r="BVP9" s="1" t="s">
        <v>91</v>
      </c>
      <c r="BVQ9" s="1" t="s">
        <v>91</v>
      </c>
      <c r="BVR9" s="1" t="s">
        <v>91</v>
      </c>
      <c r="BVS9" s="1" t="s">
        <v>91</v>
      </c>
      <c r="BVT9" s="1" t="s">
        <v>91</v>
      </c>
      <c r="BVU9" s="1" t="s">
        <v>91</v>
      </c>
      <c r="BVV9" s="1" t="s">
        <v>91</v>
      </c>
      <c r="BVW9" s="1" t="s">
        <v>91</v>
      </c>
      <c r="BVX9" s="1" t="s">
        <v>91</v>
      </c>
      <c r="BVY9" s="1" t="s">
        <v>91</v>
      </c>
      <c r="BVZ9" s="1" t="s">
        <v>91</v>
      </c>
      <c r="BWA9" s="1" t="s">
        <v>91</v>
      </c>
      <c r="BWB9" s="1" t="s">
        <v>91</v>
      </c>
      <c r="BWC9" s="1" t="s">
        <v>91</v>
      </c>
      <c r="BWD9" s="1" t="s">
        <v>91</v>
      </c>
      <c r="BWE9" s="1" t="s">
        <v>91</v>
      </c>
      <c r="BWF9" s="1" t="s">
        <v>91</v>
      </c>
      <c r="BWG9" s="1" t="s">
        <v>91</v>
      </c>
      <c r="BWH9" s="1" t="s">
        <v>91</v>
      </c>
      <c r="BWI9" s="1" t="s">
        <v>91</v>
      </c>
      <c r="BWJ9" s="1" t="s">
        <v>91</v>
      </c>
      <c r="BWK9" s="1" t="s">
        <v>91</v>
      </c>
      <c r="BWL9" s="1" t="s">
        <v>91</v>
      </c>
      <c r="BWM9" s="1" t="s">
        <v>91</v>
      </c>
      <c r="BWN9" s="1" t="s">
        <v>91</v>
      </c>
      <c r="BWO9" s="1" t="s">
        <v>91</v>
      </c>
      <c r="BWP9" s="1" t="s">
        <v>91</v>
      </c>
      <c r="BWQ9" s="1" t="s">
        <v>91</v>
      </c>
      <c r="BWR9" s="1" t="s">
        <v>91</v>
      </c>
      <c r="BWS9" s="1" t="s">
        <v>91</v>
      </c>
      <c r="BWT9" s="1" t="s">
        <v>91</v>
      </c>
      <c r="BWU9" s="1" t="s">
        <v>91</v>
      </c>
      <c r="BWV9" s="1" t="s">
        <v>91</v>
      </c>
      <c r="BWW9" s="1" t="s">
        <v>91</v>
      </c>
      <c r="BWX9" s="1" t="s">
        <v>91</v>
      </c>
      <c r="BWY9" s="1" t="s">
        <v>91</v>
      </c>
      <c r="BWZ9" s="1" t="s">
        <v>91</v>
      </c>
      <c r="BXA9" s="1" t="s">
        <v>91</v>
      </c>
      <c r="BXB9" s="1" t="s">
        <v>91</v>
      </c>
      <c r="BXC9" s="1" t="s">
        <v>91</v>
      </c>
      <c r="BXD9" s="1" t="s">
        <v>91</v>
      </c>
      <c r="BXE9" s="1" t="s">
        <v>91</v>
      </c>
      <c r="BXF9" s="1" t="s">
        <v>91</v>
      </c>
      <c r="BXG9" s="1" t="s">
        <v>91</v>
      </c>
      <c r="BXH9" s="1" t="s">
        <v>91</v>
      </c>
      <c r="BXI9" s="1" t="s">
        <v>91</v>
      </c>
      <c r="BXJ9" s="1" t="s">
        <v>91</v>
      </c>
      <c r="BXK9" s="1" t="s">
        <v>91</v>
      </c>
      <c r="BXL9" s="1" t="s">
        <v>91</v>
      </c>
      <c r="BXM9" s="1" t="s">
        <v>91</v>
      </c>
      <c r="BXN9" s="1" t="s">
        <v>91</v>
      </c>
      <c r="BXO9" s="1" t="s">
        <v>91</v>
      </c>
      <c r="BXP9" s="1" t="s">
        <v>91</v>
      </c>
      <c r="BXQ9" s="1" t="s">
        <v>91</v>
      </c>
      <c r="BXR9" s="1" t="s">
        <v>91</v>
      </c>
      <c r="BXS9" s="1" t="s">
        <v>91</v>
      </c>
      <c r="BXT9" s="1" t="s">
        <v>91</v>
      </c>
      <c r="BXU9" s="1" t="s">
        <v>91</v>
      </c>
      <c r="BXV9" s="1" t="s">
        <v>91</v>
      </c>
      <c r="BXW9" s="1" t="s">
        <v>91</v>
      </c>
      <c r="BXX9" s="1" t="s">
        <v>91</v>
      </c>
      <c r="BXY9" s="1" t="s">
        <v>91</v>
      </c>
      <c r="BXZ9" s="1" t="s">
        <v>91</v>
      </c>
      <c r="BYA9" s="1" t="s">
        <v>91</v>
      </c>
      <c r="BYB9" s="1" t="s">
        <v>91</v>
      </c>
      <c r="BYC9" s="1" t="s">
        <v>91</v>
      </c>
      <c r="BYD9" s="1" t="s">
        <v>91</v>
      </c>
      <c r="BYE9" s="1" t="s">
        <v>91</v>
      </c>
      <c r="BYF9" s="1" t="s">
        <v>91</v>
      </c>
      <c r="BYG9" s="1" t="s">
        <v>91</v>
      </c>
      <c r="BYH9" s="1" t="s">
        <v>91</v>
      </c>
      <c r="BYI9" s="1" t="s">
        <v>91</v>
      </c>
      <c r="BYJ9" s="1" t="s">
        <v>91</v>
      </c>
      <c r="BYK9" s="1" t="s">
        <v>91</v>
      </c>
      <c r="BYL9" s="1" t="s">
        <v>91</v>
      </c>
      <c r="BYM9" s="1" t="s">
        <v>91</v>
      </c>
      <c r="BYN9" s="1" t="s">
        <v>91</v>
      </c>
      <c r="BYO9" s="1" t="s">
        <v>91</v>
      </c>
      <c r="BYP9" s="1" t="s">
        <v>91</v>
      </c>
      <c r="BYQ9" s="1" t="s">
        <v>91</v>
      </c>
      <c r="BYR9" s="1" t="s">
        <v>91</v>
      </c>
      <c r="BYS9" s="1" t="s">
        <v>91</v>
      </c>
      <c r="BYT9" s="1" t="s">
        <v>91</v>
      </c>
      <c r="BYU9" s="1" t="s">
        <v>91</v>
      </c>
      <c r="BYV9" s="1" t="s">
        <v>91</v>
      </c>
      <c r="BYW9" s="1" t="s">
        <v>91</v>
      </c>
      <c r="BYX9" s="1" t="s">
        <v>91</v>
      </c>
      <c r="BYY9" s="1" t="s">
        <v>91</v>
      </c>
      <c r="BYZ9" s="1" t="s">
        <v>91</v>
      </c>
      <c r="BZA9" s="1" t="s">
        <v>91</v>
      </c>
      <c r="BZB9" s="1" t="s">
        <v>91</v>
      </c>
      <c r="BZC9" s="1" t="s">
        <v>91</v>
      </c>
      <c r="BZD9" s="1" t="s">
        <v>91</v>
      </c>
      <c r="BZE9" s="1" t="s">
        <v>91</v>
      </c>
      <c r="BZF9" s="1" t="s">
        <v>91</v>
      </c>
      <c r="BZG9" s="1" t="s">
        <v>91</v>
      </c>
      <c r="BZH9" s="1" t="s">
        <v>91</v>
      </c>
      <c r="BZI9" s="1" t="s">
        <v>91</v>
      </c>
      <c r="BZJ9" s="1" t="s">
        <v>91</v>
      </c>
      <c r="BZK9" s="1" t="s">
        <v>91</v>
      </c>
      <c r="BZL9" s="1" t="s">
        <v>91</v>
      </c>
      <c r="BZM9" s="1" t="s">
        <v>91</v>
      </c>
      <c r="BZN9" s="1" t="s">
        <v>91</v>
      </c>
      <c r="BZO9" s="1" t="s">
        <v>91</v>
      </c>
      <c r="BZP9" s="1" t="s">
        <v>91</v>
      </c>
      <c r="BZQ9" s="1" t="s">
        <v>91</v>
      </c>
      <c r="BZR9" s="1" t="s">
        <v>91</v>
      </c>
      <c r="BZS9" s="1" t="s">
        <v>91</v>
      </c>
      <c r="BZT9" s="1" t="s">
        <v>91</v>
      </c>
      <c r="BZU9" s="1" t="s">
        <v>91</v>
      </c>
      <c r="BZV9" s="1" t="s">
        <v>91</v>
      </c>
      <c r="BZW9" s="1" t="s">
        <v>91</v>
      </c>
      <c r="BZX9" s="1" t="s">
        <v>91</v>
      </c>
      <c r="BZY9" s="1" t="s">
        <v>91</v>
      </c>
      <c r="BZZ9" s="1" t="s">
        <v>91</v>
      </c>
      <c r="CAA9" s="1" t="s">
        <v>91</v>
      </c>
      <c r="CAB9" s="1" t="s">
        <v>91</v>
      </c>
      <c r="CAC9" s="1" t="s">
        <v>91</v>
      </c>
      <c r="CAD9" s="1" t="s">
        <v>91</v>
      </c>
      <c r="CAE9" s="1" t="s">
        <v>91</v>
      </c>
      <c r="CAF9" s="1" t="s">
        <v>91</v>
      </c>
      <c r="CAG9" s="1" t="s">
        <v>91</v>
      </c>
      <c r="CAH9" s="1" t="s">
        <v>91</v>
      </c>
      <c r="CAI9" s="1" t="s">
        <v>91</v>
      </c>
      <c r="CAJ9" s="1" t="s">
        <v>91</v>
      </c>
      <c r="CAK9" s="1" t="s">
        <v>91</v>
      </c>
      <c r="CAL9" s="1" t="s">
        <v>91</v>
      </c>
      <c r="CAM9" s="1" t="s">
        <v>91</v>
      </c>
      <c r="CAN9" s="1" t="s">
        <v>91</v>
      </c>
      <c r="CAO9" s="1" t="s">
        <v>91</v>
      </c>
      <c r="CAP9" s="1" t="s">
        <v>91</v>
      </c>
      <c r="CAQ9" s="1" t="s">
        <v>91</v>
      </c>
      <c r="CAR9" s="1" t="s">
        <v>91</v>
      </c>
      <c r="CAS9" s="1" t="s">
        <v>91</v>
      </c>
      <c r="CAT9" s="1" t="s">
        <v>91</v>
      </c>
      <c r="CAU9" s="1" t="s">
        <v>91</v>
      </c>
      <c r="CAV9" s="1" t="s">
        <v>91</v>
      </c>
      <c r="CAW9" s="1" t="s">
        <v>91</v>
      </c>
      <c r="CAX9" s="1" t="s">
        <v>91</v>
      </c>
      <c r="CAY9" s="1" t="s">
        <v>91</v>
      </c>
      <c r="CAZ9" s="1" t="s">
        <v>91</v>
      </c>
      <c r="CBA9" s="1" t="s">
        <v>91</v>
      </c>
      <c r="CBB9" s="1" t="s">
        <v>91</v>
      </c>
      <c r="CBC9" s="1" t="s">
        <v>91</v>
      </c>
      <c r="CBD9" s="1" t="s">
        <v>91</v>
      </c>
      <c r="CBE9" s="1" t="s">
        <v>91</v>
      </c>
      <c r="CBF9" s="1" t="s">
        <v>91</v>
      </c>
      <c r="CBG9" s="1" t="s">
        <v>91</v>
      </c>
      <c r="CBH9" s="1" t="s">
        <v>91</v>
      </c>
      <c r="CBI9" s="1" t="s">
        <v>91</v>
      </c>
      <c r="CBJ9" s="1" t="s">
        <v>91</v>
      </c>
      <c r="CBK9" s="1" t="s">
        <v>91</v>
      </c>
      <c r="CBL9" s="1" t="s">
        <v>91</v>
      </c>
      <c r="CBM9" s="1" t="s">
        <v>91</v>
      </c>
      <c r="CBN9" s="1" t="s">
        <v>91</v>
      </c>
      <c r="CBO9" s="1" t="s">
        <v>91</v>
      </c>
      <c r="CBP9" s="1" t="s">
        <v>91</v>
      </c>
      <c r="CBQ9" s="1" t="s">
        <v>91</v>
      </c>
      <c r="CBR9" s="1" t="s">
        <v>91</v>
      </c>
      <c r="CBS9" s="1" t="s">
        <v>91</v>
      </c>
      <c r="CBT9" s="1" t="s">
        <v>91</v>
      </c>
      <c r="CBU9" s="1" t="s">
        <v>91</v>
      </c>
      <c r="CBV9" s="1" t="s">
        <v>91</v>
      </c>
      <c r="CBW9" s="1" t="s">
        <v>91</v>
      </c>
      <c r="CBX9" s="1" t="s">
        <v>91</v>
      </c>
      <c r="CBY9" s="1" t="s">
        <v>91</v>
      </c>
      <c r="CBZ9" s="1" t="s">
        <v>91</v>
      </c>
      <c r="CCA9" s="1" t="s">
        <v>91</v>
      </c>
      <c r="CCB9" s="1" t="s">
        <v>91</v>
      </c>
      <c r="CCC9" s="1" t="s">
        <v>91</v>
      </c>
      <c r="CCD9" s="1" t="s">
        <v>91</v>
      </c>
      <c r="CCE9" s="1" t="s">
        <v>91</v>
      </c>
      <c r="CCF9" s="1" t="s">
        <v>91</v>
      </c>
      <c r="CCG9" s="1" t="s">
        <v>91</v>
      </c>
      <c r="CCH9" s="1" t="s">
        <v>91</v>
      </c>
      <c r="CCI9" s="1" t="s">
        <v>91</v>
      </c>
      <c r="CCJ9" s="1" t="s">
        <v>91</v>
      </c>
      <c r="CCK9" s="1" t="s">
        <v>91</v>
      </c>
      <c r="CCL9" s="1" t="s">
        <v>91</v>
      </c>
      <c r="CCM9" s="1" t="s">
        <v>91</v>
      </c>
      <c r="CCN9" s="1" t="s">
        <v>91</v>
      </c>
      <c r="CCO9" s="1" t="s">
        <v>91</v>
      </c>
      <c r="CCP9" s="1" t="s">
        <v>91</v>
      </c>
      <c r="CCQ9" s="1" t="s">
        <v>91</v>
      </c>
      <c r="CCR9" s="1" t="s">
        <v>91</v>
      </c>
      <c r="CCS9" s="1" t="s">
        <v>91</v>
      </c>
      <c r="CCT9" s="1" t="s">
        <v>91</v>
      </c>
      <c r="CCU9" s="1" t="s">
        <v>91</v>
      </c>
      <c r="CCV9" s="1" t="s">
        <v>91</v>
      </c>
      <c r="CCW9" s="1" t="s">
        <v>91</v>
      </c>
      <c r="CCX9" s="1" t="s">
        <v>91</v>
      </c>
      <c r="CCY9" s="1" t="s">
        <v>91</v>
      </c>
      <c r="CCZ9" s="1" t="s">
        <v>91</v>
      </c>
      <c r="CDA9" s="1" t="s">
        <v>91</v>
      </c>
      <c r="CDB9" s="1" t="s">
        <v>91</v>
      </c>
      <c r="CDC9" s="1" t="s">
        <v>91</v>
      </c>
      <c r="CDD9" s="1" t="s">
        <v>91</v>
      </c>
      <c r="CDE9" s="1" t="s">
        <v>91</v>
      </c>
      <c r="CDF9" s="1" t="s">
        <v>91</v>
      </c>
      <c r="CDG9" s="1" t="s">
        <v>91</v>
      </c>
      <c r="CDH9" s="1" t="s">
        <v>91</v>
      </c>
      <c r="CDI9" s="1" t="s">
        <v>91</v>
      </c>
      <c r="CDJ9" s="1" t="s">
        <v>91</v>
      </c>
      <c r="CDK9" s="1" t="s">
        <v>91</v>
      </c>
      <c r="CDL9" s="1" t="s">
        <v>91</v>
      </c>
      <c r="CDM9" s="1" t="s">
        <v>91</v>
      </c>
      <c r="CDN9" s="1" t="s">
        <v>91</v>
      </c>
      <c r="CDO9" s="1" t="s">
        <v>91</v>
      </c>
      <c r="CDP9" s="1" t="s">
        <v>91</v>
      </c>
      <c r="CDQ9" s="1" t="s">
        <v>91</v>
      </c>
      <c r="CDR9" s="1" t="s">
        <v>91</v>
      </c>
      <c r="CDS9" s="1" t="s">
        <v>91</v>
      </c>
      <c r="CDT9" s="1" t="s">
        <v>91</v>
      </c>
      <c r="CDU9" s="1" t="s">
        <v>91</v>
      </c>
      <c r="CDV9" s="1" t="s">
        <v>91</v>
      </c>
      <c r="CDW9" s="1" t="s">
        <v>91</v>
      </c>
      <c r="CDX9" s="1" t="s">
        <v>91</v>
      </c>
      <c r="CDY9" s="1" t="s">
        <v>91</v>
      </c>
      <c r="CDZ9" s="1" t="s">
        <v>91</v>
      </c>
      <c r="CEA9" s="1" t="s">
        <v>91</v>
      </c>
      <c r="CEB9" s="1" t="s">
        <v>91</v>
      </c>
      <c r="CEC9" s="1" t="s">
        <v>91</v>
      </c>
      <c r="CED9" s="1" t="s">
        <v>91</v>
      </c>
      <c r="CEE9" s="1" t="s">
        <v>91</v>
      </c>
      <c r="CEF9" s="1" t="s">
        <v>91</v>
      </c>
      <c r="CEG9" s="1" t="s">
        <v>91</v>
      </c>
      <c r="CEH9" s="1" t="s">
        <v>91</v>
      </c>
      <c r="CEI9" s="1" t="s">
        <v>91</v>
      </c>
      <c r="CEJ9" s="1" t="s">
        <v>91</v>
      </c>
      <c r="CEK9" s="1" t="s">
        <v>91</v>
      </c>
      <c r="CEL9" s="1" t="s">
        <v>91</v>
      </c>
      <c r="CEM9" s="1" t="s">
        <v>91</v>
      </c>
      <c r="CEN9" s="1" t="s">
        <v>91</v>
      </c>
      <c r="CEO9" s="1" t="s">
        <v>91</v>
      </c>
      <c r="CEP9" s="1" t="s">
        <v>91</v>
      </c>
      <c r="CEQ9" s="1" t="s">
        <v>91</v>
      </c>
      <c r="CER9" s="1" t="s">
        <v>91</v>
      </c>
      <c r="CES9" s="1" t="s">
        <v>91</v>
      </c>
      <c r="CET9" s="1" t="s">
        <v>91</v>
      </c>
      <c r="CEU9" s="1" t="s">
        <v>91</v>
      </c>
      <c r="CEV9" s="1" t="s">
        <v>91</v>
      </c>
      <c r="CEW9" s="1" t="s">
        <v>91</v>
      </c>
      <c r="CEX9" s="1" t="s">
        <v>91</v>
      </c>
      <c r="CEY9" s="1" t="s">
        <v>91</v>
      </c>
      <c r="CEZ9" s="1" t="s">
        <v>91</v>
      </c>
      <c r="CFA9" s="1" t="s">
        <v>91</v>
      </c>
      <c r="CFB9" s="1" t="s">
        <v>91</v>
      </c>
      <c r="CFC9" s="1" t="s">
        <v>91</v>
      </c>
      <c r="CFD9" s="1" t="s">
        <v>91</v>
      </c>
      <c r="CFE9" s="1" t="s">
        <v>91</v>
      </c>
      <c r="CFF9" s="1" t="s">
        <v>91</v>
      </c>
      <c r="CFG9" s="1" t="s">
        <v>91</v>
      </c>
      <c r="CFH9" s="1" t="s">
        <v>91</v>
      </c>
      <c r="CFI9" s="1" t="s">
        <v>91</v>
      </c>
      <c r="CFJ9" s="1" t="s">
        <v>91</v>
      </c>
      <c r="CFK9" s="1" t="s">
        <v>91</v>
      </c>
      <c r="CFL9" s="1" t="s">
        <v>91</v>
      </c>
      <c r="CFM9" s="1" t="s">
        <v>91</v>
      </c>
      <c r="CFN9" s="1" t="s">
        <v>91</v>
      </c>
      <c r="CFO9" s="1" t="s">
        <v>91</v>
      </c>
      <c r="CFP9" s="1" t="s">
        <v>91</v>
      </c>
      <c r="CFQ9" s="1" t="s">
        <v>91</v>
      </c>
      <c r="CFR9" s="1" t="s">
        <v>91</v>
      </c>
      <c r="CFS9" s="1" t="s">
        <v>91</v>
      </c>
      <c r="CFT9" s="1" t="s">
        <v>91</v>
      </c>
      <c r="CFU9" s="1" t="s">
        <v>91</v>
      </c>
      <c r="CFV9" s="1" t="s">
        <v>91</v>
      </c>
      <c r="CFW9" s="1" t="s">
        <v>91</v>
      </c>
      <c r="CFX9" s="1" t="s">
        <v>91</v>
      </c>
      <c r="CFY9" s="1" t="s">
        <v>91</v>
      </c>
      <c r="CFZ9" s="1" t="s">
        <v>91</v>
      </c>
      <c r="CGA9" s="1" t="s">
        <v>91</v>
      </c>
      <c r="CGB9" s="1" t="s">
        <v>91</v>
      </c>
      <c r="CGC9" s="1" t="s">
        <v>91</v>
      </c>
      <c r="CGD9" s="1" t="s">
        <v>91</v>
      </c>
      <c r="CGE9" s="1" t="s">
        <v>91</v>
      </c>
      <c r="CGF9" s="1" t="s">
        <v>91</v>
      </c>
      <c r="CGG9" s="1" t="s">
        <v>91</v>
      </c>
      <c r="CGH9" s="1" t="s">
        <v>91</v>
      </c>
      <c r="CGI9" s="1" t="s">
        <v>91</v>
      </c>
      <c r="CGJ9" s="1" t="s">
        <v>91</v>
      </c>
      <c r="CGK9" s="1" t="s">
        <v>91</v>
      </c>
      <c r="CGL9" s="1" t="s">
        <v>91</v>
      </c>
      <c r="CGM9" s="1" t="s">
        <v>91</v>
      </c>
      <c r="CGN9" s="1" t="s">
        <v>91</v>
      </c>
      <c r="CGO9" s="1" t="s">
        <v>91</v>
      </c>
      <c r="CGP9" s="1" t="s">
        <v>91</v>
      </c>
      <c r="CGQ9" s="1" t="s">
        <v>91</v>
      </c>
      <c r="CGR9" s="1" t="s">
        <v>91</v>
      </c>
      <c r="CGS9" s="1" t="s">
        <v>91</v>
      </c>
      <c r="CGT9" s="1" t="s">
        <v>91</v>
      </c>
      <c r="CGU9" s="1" t="s">
        <v>91</v>
      </c>
      <c r="CGV9" s="1" t="s">
        <v>91</v>
      </c>
      <c r="CGW9" s="1" t="s">
        <v>91</v>
      </c>
      <c r="CGX9" s="1" t="s">
        <v>91</v>
      </c>
      <c r="CGY9" s="1" t="s">
        <v>91</v>
      </c>
      <c r="CGZ9" s="1" t="s">
        <v>91</v>
      </c>
      <c r="CHA9" s="1" t="s">
        <v>91</v>
      </c>
      <c r="CHB9" s="1" t="s">
        <v>91</v>
      </c>
      <c r="CHC9" s="1" t="s">
        <v>91</v>
      </c>
      <c r="CHD9" s="1" t="s">
        <v>91</v>
      </c>
      <c r="CHE9" s="1" t="s">
        <v>91</v>
      </c>
      <c r="CHF9" s="1" t="s">
        <v>91</v>
      </c>
      <c r="CHG9" s="1" t="s">
        <v>91</v>
      </c>
      <c r="CHH9" s="1" t="s">
        <v>91</v>
      </c>
      <c r="CHI9" s="1" t="s">
        <v>91</v>
      </c>
      <c r="CHJ9" s="1" t="s">
        <v>91</v>
      </c>
      <c r="CHK9" s="1" t="s">
        <v>91</v>
      </c>
      <c r="CHL9" s="1" t="s">
        <v>91</v>
      </c>
      <c r="CHM9" s="1" t="s">
        <v>91</v>
      </c>
      <c r="CHN9" s="1" t="s">
        <v>91</v>
      </c>
      <c r="CHO9" s="1" t="s">
        <v>91</v>
      </c>
      <c r="CHP9" s="1" t="s">
        <v>91</v>
      </c>
      <c r="CHQ9" s="1" t="s">
        <v>91</v>
      </c>
      <c r="CHR9" s="1" t="s">
        <v>91</v>
      </c>
      <c r="CHS9" s="1" t="s">
        <v>91</v>
      </c>
      <c r="CHT9" s="1" t="s">
        <v>91</v>
      </c>
      <c r="CHU9" s="1" t="s">
        <v>91</v>
      </c>
      <c r="CHV9" s="1" t="s">
        <v>91</v>
      </c>
      <c r="CHW9" s="1" t="s">
        <v>91</v>
      </c>
      <c r="CHX9" s="1" t="s">
        <v>91</v>
      </c>
      <c r="CHY9" s="1" t="s">
        <v>91</v>
      </c>
      <c r="CHZ9" s="1" t="s">
        <v>91</v>
      </c>
      <c r="CIA9" s="1" t="s">
        <v>91</v>
      </c>
      <c r="CIB9" s="1" t="s">
        <v>91</v>
      </c>
      <c r="CIC9" s="1" t="s">
        <v>91</v>
      </c>
      <c r="CID9" s="1" t="s">
        <v>91</v>
      </c>
      <c r="CIE9" s="1" t="s">
        <v>91</v>
      </c>
      <c r="CIF9" s="1" t="s">
        <v>91</v>
      </c>
      <c r="CIG9" s="1" t="s">
        <v>91</v>
      </c>
      <c r="CIH9" s="1" t="s">
        <v>91</v>
      </c>
      <c r="CII9" s="1" t="s">
        <v>91</v>
      </c>
      <c r="CIJ9" s="1" t="s">
        <v>91</v>
      </c>
      <c r="CIK9" s="1" t="s">
        <v>91</v>
      </c>
      <c r="CIL9" s="1" t="s">
        <v>91</v>
      </c>
      <c r="CIM9" s="1" t="s">
        <v>91</v>
      </c>
      <c r="CIN9" s="1" t="s">
        <v>91</v>
      </c>
      <c r="CIO9" s="1" t="s">
        <v>91</v>
      </c>
      <c r="CIP9" s="1" t="s">
        <v>91</v>
      </c>
      <c r="CIQ9" s="1" t="s">
        <v>91</v>
      </c>
      <c r="CIR9" s="1" t="s">
        <v>91</v>
      </c>
      <c r="CIS9" s="1" t="s">
        <v>91</v>
      </c>
      <c r="CIT9" s="1" t="s">
        <v>91</v>
      </c>
      <c r="CIU9" s="1" t="s">
        <v>91</v>
      </c>
      <c r="CIV9" s="1" t="s">
        <v>91</v>
      </c>
      <c r="CIW9" s="1" t="s">
        <v>91</v>
      </c>
      <c r="CIX9" s="1" t="s">
        <v>91</v>
      </c>
      <c r="CIY9" s="1" t="s">
        <v>91</v>
      </c>
      <c r="CIZ9" s="1" t="s">
        <v>91</v>
      </c>
      <c r="CJA9" s="1" t="s">
        <v>91</v>
      </c>
      <c r="CJB9" s="1" t="s">
        <v>91</v>
      </c>
      <c r="CJC9" s="1" t="s">
        <v>91</v>
      </c>
      <c r="CJD9" s="1" t="s">
        <v>91</v>
      </c>
      <c r="CJE9" s="1" t="s">
        <v>91</v>
      </c>
      <c r="CJF9" s="1" t="s">
        <v>91</v>
      </c>
      <c r="CJG9" s="1" t="s">
        <v>91</v>
      </c>
      <c r="CJH9" s="1" t="s">
        <v>91</v>
      </c>
      <c r="CJI9" s="1" t="s">
        <v>91</v>
      </c>
      <c r="CJJ9" s="1" t="s">
        <v>91</v>
      </c>
      <c r="CJK9" s="1" t="s">
        <v>91</v>
      </c>
      <c r="CJL9" s="1" t="s">
        <v>91</v>
      </c>
      <c r="CJM9" s="1" t="s">
        <v>91</v>
      </c>
      <c r="CJN9" s="1" t="s">
        <v>91</v>
      </c>
      <c r="CJO9" s="1" t="s">
        <v>91</v>
      </c>
      <c r="CJP9" s="1" t="s">
        <v>91</v>
      </c>
      <c r="CJQ9" s="1" t="s">
        <v>91</v>
      </c>
      <c r="CJR9" s="1" t="s">
        <v>91</v>
      </c>
      <c r="CJS9" s="1" t="s">
        <v>91</v>
      </c>
      <c r="CJT9" s="1" t="s">
        <v>91</v>
      </c>
      <c r="CJU9" s="1" t="s">
        <v>91</v>
      </c>
      <c r="CJV9" s="1" t="s">
        <v>91</v>
      </c>
      <c r="CJW9" s="1" t="s">
        <v>91</v>
      </c>
      <c r="CJX9" s="1" t="s">
        <v>91</v>
      </c>
      <c r="CJY9" s="1" t="s">
        <v>91</v>
      </c>
      <c r="CJZ9" s="1" t="s">
        <v>91</v>
      </c>
      <c r="CKA9" s="1" t="s">
        <v>91</v>
      </c>
      <c r="CKB9" s="1" t="s">
        <v>91</v>
      </c>
      <c r="CKC9" s="1" t="s">
        <v>91</v>
      </c>
      <c r="CKD9" s="1" t="s">
        <v>91</v>
      </c>
      <c r="CKE9" s="1" t="s">
        <v>91</v>
      </c>
      <c r="CKF9" s="1" t="s">
        <v>91</v>
      </c>
      <c r="CKG9" s="1" t="s">
        <v>91</v>
      </c>
      <c r="CKH9" s="1" t="s">
        <v>91</v>
      </c>
      <c r="CKI9" s="1" t="s">
        <v>91</v>
      </c>
      <c r="CKJ9" s="1" t="s">
        <v>91</v>
      </c>
      <c r="CKK9" s="1" t="s">
        <v>91</v>
      </c>
      <c r="CKL9" s="1" t="s">
        <v>91</v>
      </c>
      <c r="CKM9" s="1" t="s">
        <v>91</v>
      </c>
      <c r="CKN9" s="1" t="s">
        <v>91</v>
      </c>
      <c r="CKO9" s="1" t="s">
        <v>91</v>
      </c>
      <c r="CKP9" s="1" t="s">
        <v>91</v>
      </c>
      <c r="CKQ9" s="1" t="s">
        <v>91</v>
      </c>
      <c r="CKR9" s="1" t="s">
        <v>91</v>
      </c>
      <c r="CKS9" s="1" t="s">
        <v>91</v>
      </c>
      <c r="CKT9" s="1" t="s">
        <v>91</v>
      </c>
      <c r="CKU9" s="1" t="s">
        <v>91</v>
      </c>
      <c r="CKV9" s="1" t="s">
        <v>91</v>
      </c>
      <c r="CKW9" s="1" t="s">
        <v>91</v>
      </c>
      <c r="CKX9" s="1" t="s">
        <v>91</v>
      </c>
      <c r="CKY9" s="1" t="s">
        <v>91</v>
      </c>
      <c r="CKZ9" s="1" t="s">
        <v>91</v>
      </c>
      <c r="CLA9" s="1" t="s">
        <v>91</v>
      </c>
      <c r="CLB9" s="1" t="s">
        <v>91</v>
      </c>
      <c r="CLC9" s="1" t="s">
        <v>91</v>
      </c>
      <c r="CLD9" s="1" t="s">
        <v>91</v>
      </c>
      <c r="CLE9" s="1" t="s">
        <v>91</v>
      </c>
      <c r="CLF9" s="1" t="s">
        <v>91</v>
      </c>
      <c r="CLG9" s="1" t="s">
        <v>91</v>
      </c>
      <c r="CLH9" s="1" t="s">
        <v>91</v>
      </c>
      <c r="CLI9" s="1" t="s">
        <v>91</v>
      </c>
      <c r="CLJ9" s="1" t="s">
        <v>91</v>
      </c>
      <c r="CLK9" s="1" t="s">
        <v>91</v>
      </c>
      <c r="CLL9" s="1" t="s">
        <v>91</v>
      </c>
      <c r="CLM9" s="1" t="s">
        <v>91</v>
      </c>
      <c r="CLN9" s="1" t="s">
        <v>91</v>
      </c>
      <c r="CLO9" s="1" t="s">
        <v>91</v>
      </c>
      <c r="CLP9" s="1" t="s">
        <v>91</v>
      </c>
      <c r="CLQ9" s="1" t="s">
        <v>91</v>
      </c>
      <c r="CLR9" s="1" t="s">
        <v>91</v>
      </c>
      <c r="CLS9" s="1" t="s">
        <v>91</v>
      </c>
      <c r="CLT9" s="1" t="s">
        <v>91</v>
      </c>
      <c r="CLU9" s="1" t="s">
        <v>91</v>
      </c>
      <c r="CLV9" s="1" t="s">
        <v>91</v>
      </c>
      <c r="CLW9" s="1" t="s">
        <v>91</v>
      </c>
      <c r="CLX9" s="1" t="s">
        <v>91</v>
      </c>
      <c r="CLY9" s="1" t="s">
        <v>91</v>
      </c>
      <c r="CLZ9" s="1" t="s">
        <v>91</v>
      </c>
      <c r="CMA9" s="1" t="s">
        <v>91</v>
      </c>
      <c r="CMB9" s="1" t="s">
        <v>91</v>
      </c>
      <c r="CMC9" s="1" t="s">
        <v>91</v>
      </c>
      <c r="CMD9" s="1" t="s">
        <v>91</v>
      </c>
      <c r="CME9" s="1" t="s">
        <v>91</v>
      </c>
      <c r="CMF9" s="1" t="s">
        <v>91</v>
      </c>
      <c r="CMG9" s="1" t="s">
        <v>91</v>
      </c>
      <c r="CMH9" s="1" t="s">
        <v>91</v>
      </c>
      <c r="CMI9" s="1" t="s">
        <v>91</v>
      </c>
      <c r="CMJ9" s="1" t="s">
        <v>91</v>
      </c>
      <c r="CMK9" s="1" t="s">
        <v>91</v>
      </c>
      <c r="CML9" s="1" t="s">
        <v>91</v>
      </c>
      <c r="CMM9" s="1" t="s">
        <v>91</v>
      </c>
      <c r="CMN9" s="1" t="s">
        <v>91</v>
      </c>
      <c r="CMO9" s="1" t="s">
        <v>91</v>
      </c>
      <c r="CMP9" s="1" t="s">
        <v>91</v>
      </c>
      <c r="CMQ9" s="1" t="s">
        <v>91</v>
      </c>
      <c r="CMR9" s="1" t="s">
        <v>91</v>
      </c>
      <c r="CMS9" s="1" t="s">
        <v>91</v>
      </c>
      <c r="CMT9" s="1" t="s">
        <v>91</v>
      </c>
      <c r="CMU9" s="1" t="s">
        <v>91</v>
      </c>
      <c r="CMV9" s="1" t="s">
        <v>91</v>
      </c>
      <c r="CMW9" s="1" t="s">
        <v>91</v>
      </c>
      <c r="CMX9" s="1" t="s">
        <v>91</v>
      </c>
      <c r="CMY9" s="1" t="s">
        <v>91</v>
      </c>
      <c r="CMZ9" s="1" t="s">
        <v>91</v>
      </c>
      <c r="CNA9" s="1" t="s">
        <v>91</v>
      </c>
      <c r="CNB9" s="1" t="s">
        <v>91</v>
      </c>
      <c r="CNC9" s="1" t="s">
        <v>91</v>
      </c>
      <c r="CND9" s="1" t="s">
        <v>91</v>
      </c>
      <c r="CNE9" s="1" t="s">
        <v>91</v>
      </c>
      <c r="CNF9" s="1" t="s">
        <v>91</v>
      </c>
      <c r="CNG9" s="1" t="s">
        <v>91</v>
      </c>
      <c r="CNH9" s="1" t="s">
        <v>91</v>
      </c>
      <c r="CNI9" s="1" t="s">
        <v>91</v>
      </c>
      <c r="CNJ9" s="1" t="s">
        <v>91</v>
      </c>
      <c r="CNK9" s="1" t="s">
        <v>91</v>
      </c>
      <c r="CNL9" s="1" t="s">
        <v>91</v>
      </c>
      <c r="CNM9" s="1" t="s">
        <v>91</v>
      </c>
      <c r="CNN9" s="1" t="s">
        <v>91</v>
      </c>
      <c r="CNO9" s="1" t="s">
        <v>91</v>
      </c>
      <c r="CNP9" s="1" t="s">
        <v>91</v>
      </c>
      <c r="CNQ9" s="1" t="s">
        <v>91</v>
      </c>
      <c r="CNR9" s="1" t="s">
        <v>91</v>
      </c>
      <c r="CNS9" s="1" t="s">
        <v>91</v>
      </c>
      <c r="CNT9" s="1" t="s">
        <v>91</v>
      </c>
      <c r="CNU9" s="1" t="s">
        <v>91</v>
      </c>
      <c r="CNV9" s="1" t="s">
        <v>91</v>
      </c>
      <c r="CNW9" s="1" t="s">
        <v>91</v>
      </c>
      <c r="CNX9" s="1" t="s">
        <v>91</v>
      </c>
      <c r="CNY9" s="1" t="s">
        <v>91</v>
      </c>
      <c r="CNZ9" s="1" t="s">
        <v>91</v>
      </c>
      <c r="COA9" s="1" t="s">
        <v>91</v>
      </c>
      <c r="COB9" s="1" t="s">
        <v>91</v>
      </c>
      <c r="COC9" s="1" t="s">
        <v>91</v>
      </c>
      <c r="COD9" s="1" t="s">
        <v>91</v>
      </c>
      <c r="COE9" s="1" t="s">
        <v>91</v>
      </c>
      <c r="COF9" s="1" t="s">
        <v>91</v>
      </c>
      <c r="COG9" s="1" t="s">
        <v>91</v>
      </c>
      <c r="COH9" s="1" t="s">
        <v>91</v>
      </c>
      <c r="COI9" s="1" t="s">
        <v>91</v>
      </c>
      <c r="COJ9" s="1" t="s">
        <v>91</v>
      </c>
      <c r="COK9" s="1" t="s">
        <v>91</v>
      </c>
      <c r="COL9" s="1" t="s">
        <v>91</v>
      </c>
      <c r="COM9" s="1" t="s">
        <v>91</v>
      </c>
      <c r="CON9" s="1" t="s">
        <v>91</v>
      </c>
      <c r="COO9" s="1" t="s">
        <v>91</v>
      </c>
      <c r="COP9" s="1" t="s">
        <v>91</v>
      </c>
      <c r="COQ9" s="1" t="s">
        <v>91</v>
      </c>
      <c r="COR9" s="1" t="s">
        <v>91</v>
      </c>
      <c r="COS9" s="1" t="s">
        <v>91</v>
      </c>
      <c r="COT9" s="1" t="s">
        <v>91</v>
      </c>
      <c r="COU9" s="1" t="s">
        <v>91</v>
      </c>
      <c r="COV9" s="1" t="s">
        <v>91</v>
      </c>
      <c r="COW9" s="1" t="s">
        <v>91</v>
      </c>
      <c r="COX9" s="1" t="s">
        <v>91</v>
      </c>
      <c r="COY9" s="1" t="s">
        <v>91</v>
      </c>
      <c r="COZ9" s="1" t="s">
        <v>91</v>
      </c>
      <c r="CPA9" s="1" t="s">
        <v>91</v>
      </c>
      <c r="CPB9" s="1" t="s">
        <v>91</v>
      </c>
      <c r="CPC9" s="1" t="s">
        <v>91</v>
      </c>
      <c r="CPD9" s="1" t="s">
        <v>91</v>
      </c>
      <c r="CPE9" s="1" t="s">
        <v>91</v>
      </c>
      <c r="CPF9" s="1" t="s">
        <v>91</v>
      </c>
      <c r="CPG9" s="1" t="s">
        <v>91</v>
      </c>
      <c r="CPH9" s="1" t="s">
        <v>91</v>
      </c>
      <c r="CPI9" s="1" t="s">
        <v>91</v>
      </c>
      <c r="CPJ9" s="1" t="s">
        <v>91</v>
      </c>
      <c r="CPK9" s="1" t="s">
        <v>91</v>
      </c>
      <c r="CPL9" s="1" t="s">
        <v>91</v>
      </c>
      <c r="CPM9" s="1" t="s">
        <v>91</v>
      </c>
      <c r="CPN9" s="1" t="s">
        <v>91</v>
      </c>
      <c r="CPO9" s="1" t="s">
        <v>91</v>
      </c>
      <c r="CPP9" s="1" t="s">
        <v>91</v>
      </c>
      <c r="CPQ9" s="1" t="s">
        <v>91</v>
      </c>
      <c r="CPR9" s="1" t="s">
        <v>91</v>
      </c>
      <c r="CPS9" s="1" t="s">
        <v>91</v>
      </c>
      <c r="CPT9" s="1" t="s">
        <v>91</v>
      </c>
      <c r="CPU9" s="1" t="s">
        <v>91</v>
      </c>
      <c r="CPV9" s="1" t="s">
        <v>91</v>
      </c>
      <c r="CPW9" s="1" t="s">
        <v>91</v>
      </c>
      <c r="CPX9" s="1" t="s">
        <v>91</v>
      </c>
      <c r="CPY9" s="1" t="s">
        <v>91</v>
      </c>
      <c r="CPZ9" s="1" t="s">
        <v>91</v>
      </c>
      <c r="CQA9" s="1" t="s">
        <v>91</v>
      </c>
      <c r="CQB9" s="1" t="s">
        <v>91</v>
      </c>
      <c r="CQC9" s="1" t="s">
        <v>91</v>
      </c>
      <c r="CQD9" s="1" t="s">
        <v>91</v>
      </c>
      <c r="CQE9" s="1" t="s">
        <v>91</v>
      </c>
      <c r="CQF9" s="1" t="s">
        <v>91</v>
      </c>
      <c r="CQG9" s="1" t="s">
        <v>91</v>
      </c>
      <c r="CQH9" s="1" t="s">
        <v>91</v>
      </c>
      <c r="CQI9" s="1" t="s">
        <v>91</v>
      </c>
      <c r="CQJ9" s="1" t="s">
        <v>91</v>
      </c>
      <c r="CQK9" s="1" t="s">
        <v>91</v>
      </c>
      <c r="CQL9" s="1" t="s">
        <v>91</v>
      </c>
      <c r="CQM9" s="1" t="s">
        <v>91</v>
      </c>
      <c r="CQN9" s="1" t="s">
        <v>91</v>
      </c>
      <c r="CQO9" s="1" t="s">
        <v>91</v>
      </c>
      <c r="CQP9" s="1" t="s">
        <v>91</v>
      </c>
      <c r="CQQ9" s="1" t="s">
        <v>91</v>
      </c>
      <c r="CQR9" s="1" t="s">
        <v>91</v>
      </c>
      <c r="CQS9" s="1" t="s">
        <v>91</v>
      </c>
      <c r="CQT9" s="1" t="s">
        <v>91</v>
      </c>
      <c r="CQU9" s="1" t="s">
        <v>91</v>
      </c>
      <c r="CQV9" s="1" t="s">
        <v>91</v>
      </c>
      <c r="CQW9" s="1" t="s">
        <v>91</v>
      </c>
      <c r="CQX9" s="1" t="s">
        <v>91</v>
      </c>
      <c r="CQY9" s="1" t="s">
        <v>91</v>
      </c>
      <c r="CQZ9" s="1" t="s">
        <v>91</v>
      </c>
      <c r="CRA9" s="1" t="s">
        <v>91</v>
      </c>
      <c r="CRB9" s="1" t="s">
        <v>91</v>
      </c>
      <c r="CRC9" s="1" t="s">
        <v>91</v>
      </c>
      <c r="CRD9" s="1" t="s">
        <v>91</v>
      </c>
      <c r="CRE9" s="1" t="s">
        <v>91</v>
      </c>
      <c r="CRF9" s="1" t="s">
        <v>91</v>
      </c>
      <c r="CRG9" s="1" t="s">
        <v>91</v>
      </c>
      <c r="CRH9" s="1" t="s">
        <v>91</v>
      </c>
      <c r="CRI9" s="1" t="s">
        <v>91</v>
      </c>
      <c r="CRJ9" s="1" t="s">
        <v>91</v>
      </c>
      <c r="CRK9" s="1" t="s">
        <v>91</v>
      </c>
      <c r="CRL9" s="1" t="s">
        <v>91</v>
      </c>
      <c r="CRM9" s="1" t="s">
        <v>91</v>
      </c>
      <c r="CRN9" s="1" t="s">
        <v>91</v>
      </c>
      <c r="CRO9" s="1" t="s">
        <v>91</v>
      </c>
      <c r="CRP9" s="1" t="s">
        <v>91</v>
      </c>
      <c r="CRQ9" s="1" t="s">
        <v>91</v>
      </c>
      <c r="CRR9" s="1" t="s">
        <v>91</v>
      </c>
      <c r="CRS9" s="1" t="s">
        <v>91</v>
      </c>
      <c r="CRT9" s="1" t="s">
        <v>91</v>
      </c>
      <c r="CRU9" s="1" t="s">
        <v>91</v>
      </c>
      <c r="CRV9" s="1" t="s">
        <v>91</v>
      </c>
      <c r="CRW9" s="1" t="s">
        <v>91</v>
      </c>
      <c r="CRX9" s="1" t="s">
        <v>91</v>
      </c>
      <c r="CRY9" s="1" t="s">
        <v>91</v>
      </c>
      <c r="CRZ9" s="1" t="s">
        <v>91</v>
      </c>
      <c r="CSA9" s="1" t="s">
        <v>91</v>
      </c>
      <c r="CSB9" s="1" t="s">
        <v>91</v>
      </c>
      <c r="CSC9" s="1" t="s">
        <v>91</v>
      </c>
      <c r="CSD9" s="1" t="s">
        <v>91</v>
      </c>
      <c r="CSE9" s="1" t="s">
        <v>91</v>
      </c>
      <c r="CSF9" s="1" t="s">
        <v>91</v>
      </c>
      <c r="CSG9" s="1" t="s">
        <v>91</v>
      </c>
      <c r="CSH9" s="1" t="s">
        <v>91</v>
      </c>
      <c r="CSI9" s="1" t="s">
        <v>91</v>
      </c>
      <c r="CSJ9" s="1" t="s">
        <v>91</v>
      </c>
      <c r="CSK9" s="1" t="s">
        <v>91</v>
      </c>
      <c r="CSL9" s="1" t="s">
        <v>91</v>
      </c>
      <c r="CSM9" s="1" t="s">
        <v>91</v>
      </c>
      <c r="CSN9" s="1" t="s">
        <v>91</v>
      </c>
      <c r="CSO9" s="1" t="s">
        <v>91</v>
      </c>
      <c r="CSP9" s="1" t="s">
        <v>91</v>
      </c>
      <c r="CSQ9" s="1" t="s">
        <v>91</v>
      </c>
      <c r="CSR9" s="1" t="s">
        <v>91</v>
      </c>
      <c r="CSS9" s="1" t="s">
        <v>91</v>
      </c>
      <c r="CST9" s="1" t="s">
        <v>91</v>
      </c>
      <c r="CSU9" s="1" t="s">
        <v>91</v>
      </c>
      <c r="CSV9" s="1" t="s">
        <v>91</v>
      </c>
      <c r="CSW9" s="1" t="s">
        <v>91</v>
      </c>
      <c r="CSX9" s="1" t="s">
        <v>91</v>
      </c>
      <c r="CSY9" s="1" t="s">
        <v>91</v>
      </c>
      <c r="CSZ9" s="1" t="s">
        <v>91</v>
      </c>
      <c r="CTA9" s="1" t="s">
        <v>91</v>
      </c>
      <c r="CTB9" s="1" t="s">
        <v>91</v>
      </c>
      <c r="CTC9" s="1" t="s">
        <v>91</v>
      </c>
      <c r="CTD9" s="1" t="s">
        <v>91</v>
      </c>
      <c r="CTE9" s="1" t="s">
        <v>91</v>
      </c>
      <c r="CTF9" s="1" t="s">
        <v>91</v>
      </c>
      <c r="CTG9" s="1" t="s">
        <v>91</v>
      </c>
      <c r="CTH9" s="1" t="s">
        <v>91</v>
      </c>
      <c r="CTI9" s="1" t="s">
        <v>91</v>
      </c>
      <c r="CTJ9" s="1" t="s">
        <v>91</v>
      </c>
      <c r="CTK9" s="1" t="s">
        <v>91</v>
      </c>
      <c r="CTL9" s="1" t="s">
        <v>91</v>
      </c>
      <c r="CTM9" s="1" t="s">
        <v>91</v>
      </c>
      <c r="CTN9" s="1" t="s">
        <v>91</v>
      </c>
      <c r="CTO9" s="1" t="s">
        <v>91</v>
      </c>
      <c r="CTP9" s="1" t="s">
        <v>91</v>
      </c>
      <c r="CTQ9" s="1" t="s">
        <v>91</v>
      </c>
      <c r="CTR9" s="1" t="s">
        <v>91</v>
      </c>
      <c r="CTS9" s="1" t="s">
        <v>91</v>
      </c>
      <c r="CTT9" s="1" t="s">
        <v>91</v>
      </c>
      <c r="CTU9" s="1" t="s">
        <v>91</v>
      </c>
      <c r="CTV9" s="1" t="s">
        <v>91</v>
      </c>
      <c r="CTW9" s="1" t="s">
        <v>91</v>
      </c>
      <c r="CTX9" s="1" t="s">
        <v>91</v>
      </c>
      <c r="CTY9" s="1" t="s">
        <v>91</v>
      </c>
      <c r="CTZ9" s="1" t="s">
        <v>91</v>
      </c>
      <c r="CUA9" s="1" t="s">
        <v>91</v>
      </c>
      <c r="CUB9" s="1" t="s">
        <v>91</v>
      </c>
      <c r="CUC9" s="1" t="s">
        <v>91</v>
      </c>
      <c r="CUD9" s="1" t="s">
        <v>91</v>
      </c>
      <c r="CUE9" s="1" t="s">
        <v>91</v>
      </c>
      <c r="CUF9" s="1" t="s">
        <v>91</v>
      </c>
      <c r="CUG9" s="1" t="s">
        <v>91</v>
      </c>
      <c r="CUH9" s="1" t="s">
        <v>91</v>
      </c>
      <c r="CUI9" s="1" t="s">
        <v>91</v>
      </c>
      <c r="CUJ9" s="1" t="s">
        <v>91</v>
      </c>
      <c r="CUK9" s="1" t="s">
        <v>91</v>
      </c>
      <c r="CUL9" s="1" t="s">
        <v>91</v>
      </c>
      <c r="CUM9" s="1" t="s">
        <v>91</v>
      </c>
      <c r="CUN9" s="1" t="s">
        <v>91</v>
      </c>
      <c r="CUO9" s="1" t="s">
        <v>91</v>
      </c>
      <c r="CUP9" s="1" t="s">
        <v>91</v>
      </c>
      <c r="CUQ9" s="1" t="s">
        <v>91</v>
      </c>
      <c r="CUR9" s="1" t="s">
        <v>91</v>
      </c>
      <c r="CUS9" s="1" t="s">
        <v>91</v>
      </c>
      <c r="CUT9" s="1" t="s">
        <v>91</v>
      </c>
      <c r="CUU9" s="1" t="s">
        <v>91</v>
      </c>
      <c r="CUV9" s="1" t="s">
        <v>91</v>
      </c>
      <c r="CUW9" s="1" t="s">
        <v>91</v>
      </c>
      <c r="CUX9" s="1" t="s">
        <v>91</v>
      </c>
      <c r="CUY9" s="1" t="s">
        <v>91</v>
      </c>
      <c r="CUZ9" s="1" t="s">
        <v>91</v>
      </c>
      <c r="CVA9" s="1" t="s">
        <v>91</v>
      </c>
      <c r="CVB9" s="1" t="s">
        <v>91</v>
      </c>
      <c r="CVC9" s="1" t="s">
        <v>91</v>
      </c>
      <c r="CVD9" s="1" t="s">
        <v>91</v>
      </c>
      <c r="CVE9" s="1" t="s">
        <v>91</v>
      </c>
      <c r="CVF9" s="1" t="s">
        <v>91</v>
      </c>
      <c r="CVG9" s="1" t="s">
        <v>91</v>
      </c>
      <c r="CVH9" s="1" t="s">
        <v>91</v>
      </c>
      <c r="CVI9" s="1" t="s">
        <v>91</v>
      </c>
      <c r="CVJ9" s="1" t="s">
        <v>91</v>
      </c>
      <c r="CVK9" s="1" t="s">
        <v>91</v>
      </c>
      <c r="CVL9" s="1" t="s">
        <v>91</v>
      </c>
      <c r="CVM9" s="1" t="s">
        <v>91</v>
      </c>
      <c r="CVN9" s="1" t="s">
        <v>91</v>
      </c>
      <c r="CVO9" s="1" t="s">
        <v>91</v>
      </c>
      <c r="CVP9" s="1" t="s">
        <v>91</v>
      </c>
      <c r="CVQ9" s="1" t="s">
        <v>91</v>
      </c>
      <c r="CVR9" s="1" t="s">
        <v>91</v>
      </c>
      <c r="CVS9" s="1" t="s">
        <v>91</v>
      </c>
      <c r="CVT9" s="1" t="s">
        <v>91</v>
      </c>
      <c r="CVU9" s="1" t="s">
        <v>91</v>
      </c>
      <c r="CVV9" s="1" t="s">
        <v>91</v>
      </c>
      <c r="CVW9" s="1" t="s">
        <v>91</v>
      </c>
      <c r="CVX9" s="1" t="s">
        <v>91</v>
      </c>
      <c r="CVY9" s="1" t="s">
        <v>91</v>
      </c>
      <c r="CVZ9" s="1" t="s">
        <v>91</v>
      </c>
      <c r="CWA9" s="1" t="s">
        <v>91</v>
      </c>
      <c r="CWB9" s="1" t="s">
        <v>91</v>
      </c>
      <c r="CWC9" s="1" t="s">
        <v>91</v>
      </c>
      <c r="CWD9" s="1" t="s">
        <v>91</v>
      </c>
      <c r="CWE9" s="1" t="s">
        <v>91</v>
      </c>
      <c r="CWF9" s="1" t="s">
        <v>91</v>
      </c>
      <c r="CWG9" s="1" t="s">
        <v>91</v>
      </c>
      <c r="CWH9" s="1" t="s">
        <v>91</v>
      </c>
      <c r="CWI9" s="1" t="s">
        <v>91</v>
      </c>
      <c r="CWJ9" s="1" t="s">
        <v>91</v>
      </c>
      <c r="CWK9" s="1" t="s">
        <v>91</v>
      </c>
      <c r="CWL9" s="1" t="s">
        <v>91</v>
      </c>
      <c r="CWM9" s="1" t="s">
        <v>91</v>
      </c>
      <c r="CWN9" s="1" t="s">
        <v>91</v>
      </c>
      <c r="CWO9" s="1" t="s">
        <v>91</v>
      </c>
      <c r="CWP9" s="1" t="s">
        <v>91</v>
      </c>
      <c r="CWQ9" s="1" t="s">
        <v>91</v>
      </c>
      <c r="CWR9" s="1" t="s">
        <v>91</v>
      </c>
      <c r="CWS9" s="1" t="s">
        <v>91</v>
      </c>
      <c r="CWT9" s="1" t="s">
        <v>91</v>
      </c>
      <c r="CWU9" s="1" t="s">
        <v>91</v>
      </c>
      <c r="CWV9" s="1" t="s">
        <v>91</v>
      </c>
      <c r="CWW9" s="1" t="s">
        <v>91</v>
      </c>
      <c r="CWX9" s="1" t="s">
        <v>91</v>
      </c>
      <c r="CWY9" s="1" t="s">
        <v>91</v>
      </c>
      <c r="CWZ9" s="1" t="s">
        <v>91</v>
      </c>
      <c r="CXA9" s="1" t="s">
        <v>91</v>
      </c>
      <c r="CXB9" s="1" t="s">
        <v>91</v>
      </c>
      <c r="CXC9" s="1" t="s">
        <v>91</v>
      </c>
      <c r="CXD9" s="1" t="s">
        <v>91</v>
      </c>
      <c r="CXE9" s="1" t="s">
        <v>91</v>
      </c>
      <c r="CXF9" s="1" t="s">
        <v>91</v>
      </c>
      <c r="CXG9" s="1" t="s">
        <v>91</v>
      </c>
      <c r="CXH9" s="1" t="s">
        <v>91</v>
      </c>
      <c r="CXI9" s="1" t="s">
        <v>91</v>
      </c>
      <c r="CXJ9" s="1" t="s">
        <v>91</v>
      </c>
      <c r="CXK9" s="1" t="s">
        <v>91</v>
      </c>
      <c r="CXL9" s="1" t="s">
        <v>91</v>
      </c>
      <c r="CXM9" s="1" t="s">
        <v>91</v>
      </c>
      <c r="CXN9" s="1" t="s">
        <v>91</v>
      </c>
      <c r="CXO9" s="1" t="s">
        <v>91</v>
      </c>
      <c r="CXP9" s="1" t="s">
        <v>91</v>
      </c>
      <c r="CXQ9" s="1" t="s">
        <v>91</v>
      </c>
      <c r="CXR9" s="1" t="s">
        <v>91</v>
      </c>
      <c r="CXS9" s="1" t="s">
        <v>91</v>
      </c>
      <c r="CXT9" s="1" t="s">
        <v>91</v>
      </c>
      <c r="CXU9" s="1" t="s">
        <v>91</v>
      </c>
      <c r="CXV9" s="1" t="s">
        <v>91</v>
      </c>
      <c r="CXW9" s="1" t="s">
        <v>91</v>
      </c>
      <c r="CXX9" s="1" t="s">
        <v>91</v>
      </c>
      <c r="CXY9" s="1" t="s">
        <v>91</v>
      </c>
      <c r="CXZ9" s="1" t="s">
        <v>91</v>
      </c>
      <c r="CYA9" s="1" t="s">
        <v>91</v>
      </c>
      <c r="CYB9" s="1" t="s">
        <v>91</v>
      </c>
      <c r="CYC9" s="1" t="s">
        <v>91</v>
      </c>
      <c r="CYD9" s="1" t="s">
        <v>91</v>
      </c>
      <c r="CYE9" s="1" t="s">
        <v>91</v>
      </c>
      <c r="CYF9" s="1" t="s">
        <v>91</v>
      </c>
      <c r="CYG9" s="1" t="s">
        <v>91</v>
      </c>
      <c r="CYH9" s="1" t="s">
        <v>91</v>
      </c>
      <c r="CYI9" s="1" t="s">
        <v>91</v>
      </c>
      <c r="CYJ9" s="1" t="s">
        <v>91</v>
      </c>
      <c r="CYK9" s="1" t="s">
        <v>91</v>
      </c>
      <c r="CYL9" s="1" t="s">
        <v>91</v>
      </c>
      <c r="CYM9" s="1" t="s">
        <v>91</v>
      </c>
      <c r="CYN9" s="1" t="s">
        <v>91</v>
      </c>
      <c r="CYO9" s="1" t="s">
        <v>91</v>
      </c>
      <c r="CYP9" s="1" t="s">
        <v>91</v>
      </c>
      <c r="CYQ9" s="1" t="s">
        <v>91</v>
      </c>
      <c r="CYR9" s="1" t="s">
        <v>91</v>
      </c>
      <c r="CYS9" s="1" t="s">
        <v>91</v>
      </c>
      <c r="CYT9" s="1" t="s">
        <v>91</v>
      </c>
      <c r="CYU9" s="1" t="s">
        <v>91</v>
      </c>
      <c r="CYV9" s="1" t="s">
        <v>91</v>
      </c>
      <c r="CYW9" s="1" t="s">
        <v>91</v>
      </c>
      <c r="CYX9" s="1" t="s">
        <v>91</v>
      </c>
      <c r="CYY9" s="1" t="s">
        <v>91</v>
      </c>
      <c r="CYZ9" s="1" t="s">
        <v>91</v>
      </c>
      <c r="CZA9" s="1" t="s">
        <v>91</v>
      </c>
      <c r="CZB9" s="1" t="s">
        <v>91</v>
      </c>
      <c r="CZC9" s="1" t="s">
        <v>91</v>
      </c>
      <c r="CZD9" s="1" t="s">
        <v>91</v>
      </c>
      <c r="CZE9" s="1" t="s">
        <v>91</v>
      </c>
      <c r="CZF9" s="1" t="s">
        <v>91</v>
      </c>
      <c r="CZG9" s="1" t="s">
        <v>91</v>
      </c>
      <c r="CZH9" s="1" t="s">
        <v>91</v>
      </c>
      <c r="CZI9" s="1" t="s">
        <v>91</v>
      </c>
      <c r="CZJ9" s="1" t="s">
        <v>91</v>
      </c>
      <c r="CZK9" s="1" t="s">
        <v>91</v>
      </c>
      <c r="CZL9" s="1" t="s">
        <v>91</v>
      </c>
      <c r="CZM9" s="1" t="s">
        <v>91</v>
      </c>
      <c r="CZN9" s="1" t="s">
        <v>91</v>
      </c>
      <c r="CZO9" s="1" t="s">
        <v>91</v>
      </c>
      <c r="CZP9" s="1" t="s">
        <v>91</v>
      </c>
      <c r="CZQ9" s="1" t="s">
        <v>91</v>
      </c>
      <c r="CZR9" s="1" t="s">
        <v>91</v>
      </c>
      <c r="CZS9" s="1" t="s">
        <v>91</v>
      </c>
      <c r="CZT9" s="1" t="s">
        <v>91</v>
      </c>
      <c r="CZU9" s="1" t="s">
        <v>91</v>
      </c>
      <c r="CZV9" s="1" t="s">
        <v>91</v>
      </c>
      <c r="CZW9" s="1" t="s">
        <v>91</v>
      </c>
      <c r="CZX9" s="1" t="s">
        <v>91</v>
      </c>
      <c r="CZY9" s="1" t="s">
        <v>91</v>
      </c>
      <c r="CZZ9" s="1" t="s">
        <v>91</v>
      </c>
      <c r="DAA9" s="1" t="s">
        <v>91</v>
      </c>
      <c r="DAB9" s="1" t="s">
        <v>91</v>
      </c>
      <c r="DAC9" s="1" t="s">
        <v>91</v>
      </c>
      <c r="DAD9" s="1" t="s">
        <v>91</v>
      </c>
      <c r="DAE9" s="1" t="s">
        <v>91</v>
      </c>
      <c r="DAF9" s="1" t="s">
        <v>91</v>
      </c>
      <c r="DAG9" s="1" t="s">
        <v>91</v>
      </c>
      <c r="DAH9" s="1" t="s">
        <v>91</v>
      </c>
      <c r="DAI9" s="1" t="s">
        <v>91</v>
      </c>
      <c r="DAJ9" s="1" t="s">
        <v>91</v>
      </c>
      <c r="DAK9" s="1" t="s">
        <v>91</v>
      </c>
      <c r="DAL9" s="1" t="s">
        <v>91</v>
      </c>
      <c r="DAM9" s="1" t="s">
        <v>91</v>
      </c>
      <c r="DAN9" s="1" t="s">
        <v>91</v>
      </c>
      <c r="DAO9" s="1" t="s">
        <v>91</v>
      </c>
      <c r="DAP9" s="1" t="s">
        <v>91</v>
      </c>
      <c r="DAQ9" s="1" t="s">
        <v>91</v>
      </c>
      <c r="DAR9" s="1" t="s">
        <v>91</v>
      </c>
      <c r="DAS9" s="1" t="s">
        <v>91</v>
      </c>
      <c r="DAT9" s="1" t="s">
        <v>91</v>
      </c>
      <c r="DAU9" s="1" t="s">
        <v>91</v>
      </c>
      <c r="DAV9" s="1" t="s">
        <v>91</v>
      </c>
      <c r="DAW9" s="1" t="s">
        <v>91</v>
      </c>
      <c r="DAX9" s="1" t="s">
        <v>91</v>
      </c>
      <c r="DAY9" s="1" t="s">
        <v>91</v>
      </c>
      <c r="DAZ9" s="1" t="s">
        <v>91</v>
      </c>
      <c r="DBA9" s="1" t="s">
        <v>91</v>
      </c>
      <c r="DBB9" s="1" t="s">
        <v>91</v>
      </c>
      <c r="DBC9" s="1" t="s">
        <v>91</v>
      </c>
      <c r="DBD9" s="1" t="s">
        <v>91</v>
      </c>
      <c r="DBE9" s="1" t="s">
        <v>91</v>
      </c>
      <c r="DBF9" s="1" t="s">
        <v>91</v>
      </c>
      <c r="DBG9" s="1" t="s">
        <v>91</v>
      </c>
      <c r="DBH9" s="1" t="s">
        <v>91</v>
      </c>
      <c r="DBI9" s="1" t="s">
        <v>91</v>
      </c>
      <c r="DBJ9" s="1" t="s">
        <v>91</v>
      </c>
      <c r="DBK9" s="1" t="s">
        <v>91</v>
      </c>
      <c r="DBL9" s="1" t="s">
        <v>91</v>
      </c>
      <c r="DBM9" s="1" t="s">
        <v>91</v>
      </c>
      <c r="DBN9" s="1" t="s">
        <v>91</v>
      </c>
      <c r="DBO9" s="1" t="s">
        <v>91</v>
      </c>
      <c r="DBP9" s="1" t="s">
        <v>91</v>
      </c>
      <c r="DBQ9" s="1" t="s">
        <v>91</v>
      </c>
      <c r="DBR9" s="1" t="s">
        <v>91</v>
      </c>
      <c r="DBS9" s="1" t="s">
        <v>91</v>
      </c>
      <c r="DBT9" s="1" t="s">
        <v>91</v>
      </c>
      <c r="DBU9" s="1" t="s">
        <v>91</v>
      </c>
      <c r="DBV9" s="1" t="s">
        <v>91</v>
      </c>
      <c r="DBW9" s="1" t="s">
        <v>91</v>
      </c>
      <c r="DBX9" s="1" t="s">
        <v>91</v>
      </c>
      <c r="DBY9" s="1" t="s">
        <v>91</v>
      </c>
      <c r="DBZ9" s="1" t="s">
        <v>91</v>
      </c>
      <c r="DCA9" s="1" t="s">
        <v>91</v>
      </c>
      <c r="DCB9" s="1" t="s">
        <v>91</v>
      </c>
      <c r="DCC9" s="1" t="s">
        <v>91</v>
      </c>
      <c r="DCD9" s="1" t="s">
        <v>91</v>
      </c>
      <c r="DCE9" s="1" t="s">
        <v>91</v>
      </c>
      <c r="DCF9" s="1" t="s">
        <v>91</v>
      </c>
      <c r="DCG9" s="1" t="s">
        <v>91</v>
      </c>
      <c r="DCH9" s="1" t="s">
        <v>91</v>
      </c>
      <c r="DCI9" s="1" t="s">
        <v>91</v>
      </c>
      <c r="DCJ9" s="1" t="s">
        <v>91</v>
      </c>
      <c r="DCK9" s="1" t="s">
        <v>91</v>
      </c>
      <c r="DCL9" s="1" t="s">
        <v>91</v>
      </c>
      <c r="DCM9" s="1" t="s">
        <v>91</v>
      </c>
      <c r="DCN9" s="1" t="s">
        <v>91</v>
      </c>
      <c r="DCO9" s="1" t="s">
        <v>91</v>
      </c>
      <c r="DCP9" s="1" t="s">
        <v>91</v>
      </c>
      <c r="DCQ9" s="1" t="s">
        <v>91</v>
      </c>
      <c r="DCR9" s="1" t="s">
        <v>91</v>
      </c>
      <c r="DCS9" s="1" t="s">
        <v>91</v>
      </c>
      <c r="DCT9" s="1" t="s">
        <v>91</v>
      </c>
      <c r="DCU9" s="1" t="s">
        <v>91</v>
      </c>
      <c r="DCV9" s="1" t="s">
        <v>91</v>
      </c>
      <c r="DCW9" s="1" t="s">
        <v>91</v>
      </c>
      <c r="DCX9" s="1" t="s">
        <v>91</v>
      </c>
      <c r="DCY9" s="1" t="s">
        <v>91</v>
      </c>
      <c r="DCZ9" s="1" t="s">
        <v>91</v>
      </c>
      <c r="DDA9" s="1" t="s">
        <v>91</v>
      </c>
      <c r="DDB9" s="1" t="s">
        <v>91</v>
      </c>
      <c r="DDC9" s="1" t="s">
        <v>91</v>
      </c>
      <c r="DDD9" s="1" t="s">
        <v>91</v>
      </c>
      <c r="DDE9" s="1" t="s">
        <v>91</v>
      </c>
      <c r="DDF9" s="1" t="s">
        <v>91</v>
      </c>
      <c r="DDG9" s="1" t="s">
        <v>91</v>
      </c>
      <c r="DDH9" s="1" t="s">
        <v>91</v>
      </c>
      <c r="DDI9" s="1" t="s">
        <v>91</v>
      </c>
      <c r="DDJ9" s="1" t="s">
        <v>91</v>
      </c>
      <c r="DDK9" s="1" t="s">
        <v>91</v>
      </c>
      <c r="DDL9" s="1" t="s">
        <v>91</v>
      </c>
      <c r="DDM9" s="1" t="s">
        <v>91</v>
      </c>
      <c r="DDN9" s="1" t="s">
        <v>91</v>
      </c>
      <c r="DDO9" s="1" t="s">
        <v>91</v>
      </c>
      <c r="DDP9" s="1" t="s">
        <v>91</v>
      </c>
      <c r="DDQ9" s="1" t="s">
        <v>91</v>
      </c>
      <c r="DDR9" s="1" t="s">
        <v>91</v>
      </c>
      <c r="DDS9" s="1" t="s">
        <v>91</v>
      </c>
      <c r="DDT9" s="1" t="s">
        <v>91</v>
      </c>
      <c r="DDU9" s="1" t="s">
        <v>91</v>
      </c>
      <c r="DDV9" s="1" t="s">
        <v>91</v>
      </c>
      <c r="DDW9" s="1" t="s">
        <v>91</v>
      </c>
      <c r="DDX9" s="1" t="s">
        <v>91</v>
      </c>
      <c r="DDY9" s="1" t="s">
        <v>91</v>
      </c>
      <c r="DDZ9" s="1" t="s">
        <v>91</v>
      </c>
      <c r="DEA9" s="1" t="s">
        <v>91</v>
      </c>
      <c r="DEB9" s="1" t="s">
        <v>91</v>
      </c>
      <c r="DEC9" s="1" t="s">
        <v>91</v>
      </c>
      <c r="DED9" s="1" t="s">
        <v>91</v>
      </c>
      <c r="DEE9" s="1" t="s">
        <v>91</v>
      </c>
      <c r="DEF9" s="1" t="s">
        <v>91</v>
      </c>
      <c r="DEG9" s="1" t="s">
        <v>91</v>
      </c>
      <c r="DEH9" s="1" t="s">
        <v>91</v>
      </c>
      <c r="DEI9" s="1" t="s">
        <v>91</v>
      </c>
      <c r="DEJ9" s="1" t="s">
        <v>91</v>
      </c>
      <c r="DEK9" s="1" t="s">
        <v>91</v>
      </c>
      <c r="DEL9" s="1" t="s">
        <v>91</v>
      </c>
      <c r="DEM9" s="1" t="s">
        <v>91</v>
      </c>
      <c r="DEN9" s="1" t="s">
        <v>91</v>
      </c>
      <c r="DEO9" s="1" t="s">
        <v>91</v>
      </c>
      <c r="DEP9" s="1" t="s">
        <v>91</v>
      </c>
      <c r="DEQ9" s="1" t="s">
        <v>91</v>
      </c>
      <c r="DER9" s="1" t="s">
        <v>91</v>
      </c>
      <c r="DES9" s="1" t="s">
        <v>91</v>
      </c>
      <c r="DET9" s="1" t="s">
        <v>91</v>
      </c>
      <c r="DEU9" s="1" t="s">
        <v>91</v>
      </c>
      <c r="DEV9" s="1" t="s">
        <v>91</v>
      </c>
      <c r="DEW9" s="1" t="s">
        <v>91</v>
      </c>
      <c r="DEX9" s="1" t="s">
        <v>91</v>
      </c>
      <c r="DEY9" s="1" t="s">
        <v>91</v>
      </c>
      <c r="DEZ9" s="1" t="s">
        <v>91</v>
      </c>
      <c r="DFA9" s="1" t="s">
        <v>91</v>
      </c>
      <c r="DFB9" s="1" t="s">
        <v>91</v>
      </c>
      <c r="DFC9" s="1" t="s">
        <v>91</v>
      </c>
      <c r="DFD9" s="1" t="s">
        <v>91</v>
      </c>
      <c r="DFE9" s="1" t="s">
        <v>91</v>
      </c>
      <c r="DFF9" s="1" t="s">
        <v>91</v>
      </c>
      <c r="DFG9" s="1" t="s">
        <v>91</v>
      </c>
      <c r="DFH9" s="1" t="s">
        <v>91</v>
      </c>
      <c r="DFI9" s="1" t="s">
        <v>91</v>
      </c>
      <c r="DFJ9" s="1" t="s">
        <v>91</v>
      </c>
      <c r="DFK9" s="1" t="s">
        <v>91</v>
      </c>
      <c r="DFL9" s="1" t="s">
        <v>91</v>
      </c>
      <c r="DFM9" s="1" t="s">
        <v>91</v>
      </c>
      <c r="DFN9" s="1" t="s">
        <v>91</v>
      </c>
      <c r="DFO9" s="1" t="s">
        <v>91</v>
      </c>
      <c r="DFP9" s="1" t="s">
        <v>91</v>
      </c>
      <c r="DFQ9" s="1" t="s">
        <v>91</v>
      </c>
      <c r="DFR9" s="1" t="s">
        <v>91</v>
      </c>
      <c r="DFS9" s="1" t="s">
        <v>91</v>
      </c>
      <c r="DFT9" s="1" t="s">
        <v>91</v>
      </c>
      <c r="DFU9" s="1" t="s">
        <v>91</v>
      </c>
      <c r="DFV9" s="1" t="s">
        <v>91</v>
      </c>
      <c r="DFW9" s="1" t="s">
        <v>91</v>
      </c>
      <c r="DFX9" s="1" t="s">
        <v>91</v>
      </c>
      <c r="DFY9" s="1" t="s">
        <v>91</v>
      </c>
      <c r="DFZ9" s="1" t="s">
        <v>91</v>
      </c>
      <c r="DGA9" s="1" t="s">
        <v>91</v>
      </c>
      <c r="DGB9" s="1" t="s">
        <v>91</v>
      </c>
      <c r="DGC9" s="1" t="s">
        <v>91</v>
      </c>
      <c r="DGD9" s="1" t="s">
        <v>91</v>
      </c>
      <c r="DGE9" s="1" t="s">
        <v>91</v>
      </c>
      <c r="DGF9" s="1" t="s">
        <v>91</v>
      </c>
      <c r="DGG9" s="1" t="s">
        <v>91</v>
      </c>
      <c r="DGH9" s="1" t="s">
        <v>91</v>
      </c>
      <c r="DGI9" s="1" t="s">
        <v>91</v>
      </c>
      <c r="DGJ9" s="1" t="s">
        <v>91</v>
      </c>
      <c r="DGK9" s="1" t="s">
        <v>91</v>
      </c>
      <c r="DGL9" s="1" t="s">
        <v>91</v>
      </c>
      <c r="DGM9" s="1" t="s">
        <v>91</v>
      </c>
      <c r="DGN9" s="1" t="s">
        <v>91</v>
      </c>
      <c r="DGO9" s="1" t="s">
        <v>91</v>
      </c>
      <c r="DGP9" s="1" t="s">
        <v>91</v>
      </c>
      <c r="DGQ9" s="1" t="s">
        <v>91</v>
      </c>
      <c r="DGR9" s="1" t="s">
        <v>91</v>
      </c>
      <c r="DGS9" s="1" t="s">
        <v>91</v>
      </c>
      <c r="DGT9" s="1" t="s">
        <v>91</v>
      </c>
      <c r="DGU9" s="1" t="s">
        <v>91</v>
      </c>
      <c r="DGV9" s="1" t="s">
        <v>91</v>
      </c>
      <c r="DGW9" s="1" t="s">
        <v>91</v>
      </c>
      <c r="DGX9" s="1" t="s">
        <v>91</v>
      </c>
      <c r="DGY9" s="1" t="s">
        <v>91</v>
      </c>
      <c r="DGZ9" s="1" t="s">
        <v>91</v>
      </c>
      <c r="DHA9" s="1" t="s">
        <v>91</v>
      </c>
      <c r="DHB9" s="1" t="s">
        <v>91</v>
      </c>
      <c r="DHC9" s="1" t="s">
        <v>91</v>
      </c>
      <c r="DHD9" s="1" t="s">
        <v>91</v>
      </c>
      <c r="DHE9" s="1" t="s">
        <v>91</v>
      </c>
      <c r="DHF9" s="1" t="s">
        <v>91</v>
      </c>
      <c r="DHG9" s="1" t="s">
        <v>91</v>
      </c>
      <c r="DHH9" s="1" t="s">
        <v>91</v>
      </c>
      <c r="DHI9" s="1" t="s">
        <v>91</v>
      </c>
      <c r="DHJ9" s="1" t="s">
        <v>91</v>
      </c>
      <c r="DHK9" s="1" t="s">
        <v>91</v>
      </c>
      <c r="DHL9" s="1" t="s">
        <v>91</v>
      </c>
      <c r="DHM9" s="1" t="s">
        <v>91</v>
      </c>
      <c r="DHN9" s="1" t="s">
        <v>91</v>
      </c>
      <c r="DHO9" s="1" t="s">
        <v>91</v>
      </c>
      <c r="DHP9" s="1" t="s">
        <v>91</v>
      </c>
      <c r="DHQ9" s="1" t="s">
        <v>91</v>
      </c>
      <c r="DHR9" s="1" t="s">
        <v>91</v>
      </c>
      <c r="DHS9" s="1" t="s">
        <v>91</v>
      </c>
      <c r="DHT9" s="1" t="s">
        <v>91</v>
      </c>
      <c r="DHU9" s="1" t="s">
        <v>91</v>
      </c>
      <c r="DHV9" s="1" t="s">
        <v>91</v>
      </c>
      <c r="DHW9" s="1" t="s">
        <v>91</v>
      </c>
      <c r="DHX9" s="1" t="s">
        <v>91</v>
      </c>
      <c r="DHY9" s="1" t="s">
        <v>91</v>
      </c>
      <c r="DHZ9" s="1" t="s">
        <v>91</v>
      </c>
      <c r="DIA9" s="1" t="s">
        <v>91</v>
      </c>
      <c r="DIB9" s="1" t="s">
        <v>91</v>
      </c>
      <c r="DIC9" s="1" t="s">
        <v>91</v>
      </c>
      <c r="DID9" s="1" t="s">
        <v>91</v>
      </c>
      <c r="DIE9" s="1" t="s">
        <v>91</v>
      </c>
      <c r="DIF9" s="1" t="s">
        <v>91</v>
      </c>
      <c r="DIG9" s="1" t="s">
        <v>91</v>
      </c>
      <c r="DIH9" s="1" t="s">
        <v>91</v>
      </c>
      <c r="DII9" s="1" t="s">
        <v>91</v>
      </c>
      <c r="DIJ9" s="1" t="s">
        <v>91</v>
      </c>
      <c r="DIK9" s="1" t="s">
        <v>91</v>
      </c>
      <c r="DIL9" s="1" t="s">
        <v>91</v>
      </c>
      <c r="DIM9" s="1" t="s">
        <v>91</v>
      </c>
      <c r="DIN9" s="1" t="s">
        <v>91</v>
      </c>
      <c r="DIO9" s="1" t="s">
        <v>91</v>
      </c>
      <c r="DIP9" s="1" t="s">
        <v>91</v>
      </c>
      <c r="DIQ9" s="1" t="s">
        <v>91</v>
      </c>
      <c r="DIR9" s="1" t="s">
        <v>91</v>
      </c>
      <c r="DIS9" s="1" t="s">
        <v>91</v>
      </c>
      <c r="DIT9" s="1" t="s">
        <v>91</v>
      </c>
      <c r="DIU9" s="1" t="s">
        <v>91</v>
      </c>
      <c r="DIV9" s="1" t="s">
        <v>91</v>
      </c>
      <c r="DIW9" s="1" t="s">
        <v>91</v>
      </c>
      <c r="DIX9" s="1" t="s">
        <v>91</v>
      </c>
      <c r="DIY9" s="1" t="s">
        <v>91</v>
      </c>
      <c r="DIZ9" s="1" t="s">
        <v>91</v>
      </c>
      <c r="DJA9" s="1" t="s">
        <v>91</v>
      </c>
      <c r="DJB9" s="1" t="s">
        <v>91</v>
      </c>
      <c r="DJC9" s="1" t="s">
        <v>91</v>
      </c>
      <c r="DJD9" s="1" t="s">
        <v>91</v>
      </c>
      <c r="DJE9" s="1" t="s">
        <v>91</v>
      </c>
      <c r="DJF9" s="1" t="s">
        <v>91</v>
      </c>
      <c r="DJG9" s="1" t="s">
        <v>91</v>
      </c>
      <c r="DJH9" s="1" t="s">
        <v>91</v>
      </c>
      <c r="DJI9" s="1" t="s">
        <v>91</v>
      </c>
      <c r="DJJ9" s="1" t="s">
        <v>91</v>
      </c>
      <c r="DJK9" s="1" t="s">
        <v>91</v>
      </c>
      <c r="DJL9" s="1" t="s">
        <v>91</v>
      </c>
      <c r="DJM9" s="1" t="s">
        <v>91</v>
      </c>
      <c r="DJN9" s="1" t="s">
        <v>91</v>
      </c>
      <c r="DJO9" s="1" t="s">
        <v>91</v>
      </c>
      <c r="DJP9" s="1" t="s">
        <v>91</v>
      </c>
      <c r="DJQ9" s="1" t="s">
        <v>91</v>
      </c>
      <c r="DJR9" s="1" t="s">
        <v>91</v>
      </c>
      <c r="DJS9" s="1" t="s">
        <v>91</v>
      </c>
      <c r="DJT9" s="1" t="s">
        <v>91</v>
      </c>
      <c r="DJU9" s="1" t="s">
        <v>91</v>
      </c>
      <c r="DJV9" s="1" t="s">
        <v>91</v>
      </c>
      <c r="DJW9" s="1" t="s">
        <v>91</v>
      </c>
      <c r="DJX9" s="1" t="s">
        <v>91</v>
      </c>
      <c r="DJY9" s="1" t="s">
        <v>91</v>
      </c>
      <c r="DJZ9" s="1" t="s">
        <v>91</v>
      </c>
      <c r="DKA9" s="1" t="s">
        <v>91</v>
      </c>
      <c r="DKB9" s="1" t="s">
        <v>91</v>
      </c>
      <c r="DKC9" s="1" t="s">
        <v>91</v>
      </c>
      <c r="DKD9" s="1" t="s">
        <v>91</v>
      </c>
      <c r="DKE9" s="1" t="s">
        <v>91</v>
      </c>
      <c r="DKF9" s="1" t="s">
        <v>91</v>
      </c>
      <c r="DKG9" s="1" t="s">
        <v>91</v>
      </c>
      <c r="DKH9" s="1" t="s">
        <v>91</v>
      </c>
      <c r="DKI9" s="1" t="s">
        <v>91</v>
      </c>
      <c r="DKJ9" s="1" t="s">
        <v>91</v>
      </c>
      <c r="DKK9" s="1" t="s">
        <v>91</v>
      </c>
      <c r="DKL9" s="1" t="s">
        <v>91</v>
      </c>
      <c r="DKM9" s="1" t="s">
        <v>91</v>
      </c>
      <c r="DKN9" s="1" t="s">
        <v>91</v>
      </c>
      <c r="DKO9" s="1" t="s">
        <v>91</v>
      </c>
      <c r="DKP9" s="1" t="s">
        <v>91</v>
      </c>
      <c r="DKQ9" s="1" t="s">
        <v>91</v>
      </c>
      <c r="DKR9" s="1" t="s">
        <v>91</v>
      </c>
      <c r="DKS9" s="1" t="s">
        <v>91</v>
      </c>
      <c r="DKT9" s="1" t="s">
        <v>91</v>
      </c>
      <c r="DKU9" s="1" t="s">
        <v>91</v>
      </c>
      <c r="DKV9" s="1" t="s">
        <v>91</v>
      </c>
      <c r="DKW9" s="1" t="s">
        <v>91</v>
      </c>
      <c r="DKX9" s="1" t="s">
        <v>91</v>
      </c>
      <c r="DKY9" s="1" t="s">
        <v>91</v>
      </c>
      <c r="DKZ9" s="1" t="s">
        <v>91</v>
      </c>
      <c r="DLA9" s="1" t="s">
        <v>91</v>
      </c>
      <c r="DLB9" s="1" t="s">
        <v>91</v>
      </c>
      <c r="DLC9" s="1" t="s">
        <v>91</v>
      </c>
      <c r="DLD9" s="1" t="s">
        <v>91</v>
      </c>
      <c r="DLE9" s="1" t="s">
        <v>91</v>
      </c>
      <c r="DLF9" s="1" t="s">
        <v>91</v>
      </c>
      <c r="DLG9" s="1" t="s">
        <v>91</v>
      </c>
      <c r="DLH9" s="1" t="s">
        <v>91</v>
      </c>
      <c r="DLI9" s="1" t="s">
        <v>91</v>
      </c>
      <c r="DLJ9" s="1" t="s">
        <v>91</v>
      </c>
      <c r="DLK9" s="1" t="s">
        <v>91</v>
      </c>
      <c r="DLL9" s="1" t="s">
        <v>91</v>
      </c>
      <c r="DLM9" s="1" t="s">
        <v>91</v>
      </c>
      <c r="DLN9" s="1" t="s">
        <v>91</v>
      </c>
      <c r="DLO9" s="1" t="s">
        <v>91</v>
      </c>
      <c r="DLP9" s="1" t="s">
        <v>91</v>
      </c>
      <c r="DLQ9" s="1" t="s">
        <v>91</v>
      </c>
      <c r="DLR9" s="1" t="s">
        <v>91</v>
      </c>
      <c r="DLS9" s="1" t="s">
        <v>91</v>
      </c>
      <c r="DLT9" s="1" t="s">
        <v>91</v>
      </c>
      <c r="DLU9" s="1" t="s">
        <v>91</v>
      </c>
      <c r="DLV9" s="1" t="s">
        <v>91</v>
      </c>
      <c r="DLW9" s="1" t="s">
        <v>91</v>
      </c>
      <c r="DLX9" s="1" t="s">
        <v>91</v>
      </c>
      <c r="DLY9" s="1" t="s">
        <v>91</v>
      </c>
      <c r="DLZ9" s="1" t="s">
        <v>91</v>
      </c>
      <c r="DMA9" s="1" t="s">
        <v>91</v>
      </c>
      <c r="DMB9" s="1" t="s">
        <v>91</v>
      </c>
      <c r="DMC9" s="1" t="s">
        <v>91</v>
      </c>
      <c r="DMD9" s="1" t="s">
        <v>91</v>
      </c>
      <c r="DME9" s="1" t="s">
        <v>91</v>
      </c>
      <c r="DMF9" s="1" t="s">
        <v>91</v>
      </c>
      <c r="DMG9" s="1" t="s">
        <v>91</v>
      </c>
      <c r="DMH9" s="1" t="s">
        <v>91</v>
      </c>
      <c r="DMI9" s="1" t="s">
        <v>91</v>
      </c>
      <c r="DMJ9" s="1" t="s">
        <v>91</v>
      </c>
      <c r="DMK9" s="1" t="s">
        <v>91</v>
      </c>
      <c r="DML9" s="1" t="s">
        <v>91</v>
      </c>
      <c r="DMM9" s="1" t="s">
        <v>91</v>
      </c>
      <c r="DMN9" s="1" t="s">
        <v>91</v>
      </c>
      <c r="DMO9" s="1" t="s">
        <v>91</v>
      </c>
      <c r="DMP9" s="1" t="s">
        <v>91</v>
      </c>
      <c r="DMQ9" s="1" t="s">
        <v>91</v>
      </c>
      <c r="DMR9" s="1" t="s">
        <v>91</v>
      </c>
      <c r="DMS9" s="1" t="s">
        <v>91</v>
      </c>
      <c r="DMT9" s="1" t="s">
        <v>91</v>
      </c>
      <c r="DMU9" s="1" t="s">
        <v>91</v>
      </c>
      <c r="DMV9" s="1" t="s">
        <v>91</v>
      </c>
      <c r="DMW9" s="1" t="s">
        <v>91</v>
      </c>
      <c r="DMX9" s="1" t="s">
        <v>91</v>
      </c>
      <c r="DMY9" s="1" t="s">
        <v>91</v>
      </c>
      <c r="DMZ9" s="1" t="s">
        <v>91</v>
      </c>
      <c r="DNA9" s="1" t="s">
        <v>91</v>
      </c>
      <c r="DNB9" s="1" t="s">
        <v>91</v>
      </c>
      <c r="DNC9" s="1" t="s">
        <v>91</v>
      </c>
      <c r="DND9" s="1" t="s">
        <v>91</v>
      </c>
      <c r="DNE9" s="1" t="s">
        <v>91</v>
      </c>
      <c r="DNF9" s="1" t="s">
        <v>91</v>
      </c>
      <c r="DNG9" s="1" t="s">
        <v>91</v>
      </c>
      <c r="DNH9" s="1" t="s">
        <v>91</v>
      </c>
      <c r="DNI9" s="1" t="s">
        <v>91</v>
      </c>
      <c r="DNJ9" s="1" t="s">
        <v>91</v>
      </c>
      <c r="DNK9" s="1" t="s">
        <v>91</v>
      </c>
      <c r="DNL9" s="1" t="s">
        <v>91</v>
      </c>
      <c r="DNM9" s="1" t="s">
        <v>91</v>
      </c>
      <c r="DNN9" s="1" t="s">
        <v>91</v>
      </c>
      <c r="DNO9" s="1" t="s">
        <v>91</v>
      </c>
      <c r="DNP9" s="1" t="s">
        <v>91</v>
      </c>
      <c r="DNQ9" s="1" t="s">
        <v>91</v>
      </c>
      <c r="DNR9" s="1" t="s">
        <v>91</v>
      </c>
      <c r="DNS9" s="1" t="s">
        <v>91</v>
      </c>
      <c r="DNT9" s="1" t="s">
        <v>91</v>
      </c>
      <c r="DNU9" s="1" t="s">
        <v>91</v>
      </c>
      <c r="DNV9" s="1" t="s">
        <v>91</v>
      </c>
      <c r="DNW9" s="1" t="s">
        <v>91</v>
      </c>
      <c r="DNX9" s="1" t="s">
        <v>91</v>
      </c>
      <c r="DNY9" s="1" t="s">
        <v>91</v>
      </c>
      <c r="DNZ9" s="1" t="s">
        <v>91</v>
      </c>
      <c r="DOA9" s="1" t="s">
        <v>91</v>
      </c>
      <c r="DOB9" s="1" t="s">
        <v>91</v>
      </c>
      <c r="DOC9" s="1" t="s">
        <v>91</v>
      </c>
      <c r="DOD9" s="1" t="s">
        <v>91</v>
      </c>
      <c r="DOE9" s="1" t="s">
        <v>91</v>
      </c>
      <c r="DOF9" s="1" t="s">
        <v>91</v>
      </c>
      <c r="DOG9" s="1" t="s">
        <v>91</v>
      </c>
      <c r="DOH9" s="1" t="s">
        <v>91</v>
      </c>
      <c r="DOI9" s="1" t="s">
        <v>91</v>
      </c>
      <c r="DOJ9" s="1" t="s">
        <v>91</v>
      </c>
      <c r="DOK9" s="1" t="s">
        <v>91</v>
      </c>
      <c r="DOL9" s="1" t="s">
        <v>91</v>
      </c>
      <c r="DOM9" s="1" t="s">
        <v>91</v>
      </c>
      <c r="DON9" s="1" t="s">
        <v>91</v>
      </c>
      <c r="DOO9" s="1" t="s">
        <v>91</v>
      </c>
      <c r="DOP9" s="1" t="s">
        <v>91</v>
      </c>
      <c r="DOQ9" s="1" t="s">
        <v>91</v>
      </c>
      <c r="DOR9" s="1" t="s">
        <v>91</v>
      </c>
      <c r="DOS9" s="1" t="s">
        <v>91</v>
      </c>
      <c r="DOT9" s="1" t="s">
        <v>91</v>
      </c>
      <c r="DOU9" s="1" t="s">
        <v>91</v>
      </c>
      <c r="DOV9" s="1" t="s">
        <v>91</v>
      </c>
      <c r="DOW9" s="1" t="s">
        <v>91</v>
      </c>
      <c r="DOX9" s="1" t="s">
        <v>91</v>
      </c>
      <c r="DOY9" s="1" t="s">
        <v>91</v>
      </c>
      <c r="DOZ9" s="1" t="s">
        <v>91</v>
      </c>
      <c r="DPA9" s="1" t="s">
        <v>91</v>
      </c>
      <c r="DPB9" s="1" t="s">
        <v>91</v>
      </c>
      <c r="DPC9" s="1" t="s">
        <v>91</v>
      </c>
      <c r="DPD9" s="1" t="s">
        <v>91</v>
      </c>
      <c r="DPE9" s="1" t="s">
        <v>91</v>
      </c>
      <c r="DPF9" s="1" t="s">
        <v>91</v>
      </c>
      <c r="DPG9" s="1" t="s">
        <v>91</v>
      </c>
      <c r="DPH9" s="1" t="s">
        <v>91</v>
      </c>
      <c r="DPI9" s="1" t="s">
        <v>91</v>
      </c>
      <c r="DPJ9" s="1" t="s">
        <v>91</v>
      </c>
      <c r="DPK9" s="1" t="s">
        <v>91</v>
      </c>
      <c r="DPL9" s="1" t="s">
        <v>91</v>
      </c>
      <c r="DPM9" s="1" t="s">
        <v>91</v>
      </c>
      <c r="DPN9" s="1" t="s">
        <v>91</v>
      </c>
      <c r="DPO9" s="1" t="s">
        <v>91</v>
      </c>
      <c r="DPP9" s="1" t="s">
        <v>91</v>
      </c>
      <c r="DPQ9" s="1" t="s">
        <v>91</v>
      </c>
      <c r="DPR9" s="1" t="s">
        <v>91</v>
      </c>
      <c r="DPS9" s="1" t="s">
        <v>91</v>
      </c>
      <c r="DPT9" s="1" t="s">
        <v>91</v>
      </c>
      <c r="DPU9" s="1" t="s">
        <v>91</v>
      </c>
      <c r="DPV9" s="1" t="s">
        <v>91</v>
      </c>
      <c r="DPW9" s="1" t="s">
        <v>91</v>
      </c>
      <c r="DPX9" s="1" t="s">
        <v>91</v>
      </c>
      <c r="DPY9" s="1" t="s">
        <v>91</v>
      </c>
      <c r="DPZ9" s="1" t="s">
        <v>91</v>
      </c>
      <c r="DQA9" s="1" t="s">
        <v>91</v>
      </c>
      <c r="DQB9" s="1" t="s">
        <v>91</v>
      </c>
      <c r="DQC9" s="1" t="s">
        <v>91</v>
      </c>
      <c r="DQD9" s="1" t="s">
        <v>91</v>
      </c>
      <c r="DQE9" s="1" t="s">
        <v>91</v>
      </c>
      <c r="DQF9" s="1" t="s">
        <v>91</v>
      </c>
      <c r="DQG9" s="1" t="s">
        <v>91</v>
      </c>
      <c r="DQH9" s="1" t="s">
        <v>91</v>
      </c>
      <c r="DQI9" s="1" t="s">
        <v>91</v>
      </c>
      <c r="DQJ9" s="1" t="s">
        <v>91</v>
      </c>
      <c r="DQK9" s="1" t="s">
        <v>91</v>
      </c>
      <c r="DQL9" s="1" t="s">
        <v>91</v>
      </c>
      <c r="DQM9" s="1" t="s">
        <v>91</v>
      </c>
      <c r="DQN9" s="1" t="s">
        <v>91</v>
      </c>
      <c r="DQO9" s="1" t="s">
        <v>91</v>
      </c>
      <c r="DQP9" s="1" t="s">
        <v>91</v>
      </c>
      <c r="DQQ9" s="1" t="s">
        <v>91</v>
      </c>
      <c r="DQR9" s="1" t="s">
        <v>91</v>
      </c>
      <c r="DQS9" s="1" t="s">
        <v>91</v>
      </c>
      <c r="DQT9" s="1" t="s">
        <v>91</v>
      </c>
      <c r="DQU9" s="1" t="s">
        <v>91</v>
      </c>
      <c r="DQV9" s="1" t="s">
        <v>91</v>
      </c>
      <c r="DQW9" s="1" t="s">
        <v>91</v>
      </c>
      <c r="DQX9" s="1" t="s">
        <v>91</v>
      </c>
      <c r="DQY9" s="1" t="s">
        <v>91</v>
      </c>
      <c r="DQZ9" s="1" t="s">
        <v>91</v>
      </c>
      <c r="DRA9" s="1" t="s">
        <v>91</v>
      </c>
      <c r="DRB9" s="1" t="s">
        <v>91</v>
      </c>
      <c r="DRC9" s="1" t="s">
        <v>91</v>
      </c>
      <c r="DRD9" s="1" t="s">
        <v>91</v>
      </c>
      <c r="DRE9" s="1" t="s">
        <v>91</v>
      </c>
      <c r="DRF9" s="1" t="s">
        <v>91</v>
      </c>
      <c r="DRG9" s="1" t="s">
        <v>91</v>
      </c>
      <c r="DRH9" s="1" t="s">
        <v>91</v>
      </c>
      <c r="DRI9" s="1" t="s">
        <v>91</v>
      </c>
      <c r="DRJ9" s="1" t="s">
        <v>91</v>
      </c>
      <c r="DRK9" s="1" t="s">
        <v>91</v>
      </c>
      <c r="DRL9" s="1" t="s">
        <v>91</v>
      </c>
      <c r="DRM9" s="1" t="s">
        <v>91</v>
      </c>
      <c r="DRN9" s="1" t="s">
        <v>91</v>
      </c>
      <c r="DRO9" s="1" t="s">
        <v>91</v>
      </c>
      <c r="DRP9" s="1" t="s">
        <v>91</v>
      </c>
      <c r="DRQ9" s="1" t="s">
        <v>91</v>
      </c>
      <c r="DRR9" s="1" t="s">
        <v>91</v>
      </c>
      <c r="DRS9" s="1" t="s">
        <v>91</v>
      </c>
      <c r="DRT9" s="1" t="s">
        <v>91</v>
      </c>
      <c r="DRU9" s="1" t="s">
        <v>91</v>
      </c>
      <c r="DRV9" s="1" t="s">
        <v>91</v>
      </c>
      <c r="DRW9" s="1" t="s">
        <v>91</v>
      </c>
      <c r="DRX9" s="1" t="s">
        <v>91</v>
      </c>
      <c r="DRY9" s="1" t="s">
        <v>91</v>
      </c>
      <c r="DRZ9" s="1" t="s">
        <v>91</v>
      </c>
      <c r="DSA9" s="1" t="s">
        <v>91</v>
      </c>
      <c r="DSB9" s="1" t="s">
        <v>91</v>
      </c>
      <c r="DSC9" s="1" t="s">
        <v>91</v>
      </c>
      <c r="DSD9" s="1" t="s">
        <v>91</v>
      </c>
      <c r="DSE9" s="1" t="s">
        <v>91</v>
      </c>
      <c r="DSF9" s="1" t="s">
        <v>91</v>
      </c>
      <c r="DSG9" s="1" t="s">
        <v>91</v>
      </c>
      <c r="DSH9" s="1" t="s">
        <v>91</v>
      </c>
      <c r="DSI9" s="1" t="s">
        <v>91</v>
      </c>
      <c r="DSJ9" s="1" t="s">
        <v>91</v>
      </c>
      <c r="DSK9" s="1" t="s">
        <v>91</v>
      </c>
      <c r="DSL9" s="1" t="s">
        <v>91</v>
      </c>
      <c r="DSM9" s="1" t="s">
        <v>91</v>
      </c>
      <c r="DSN9" s="1" t="s">
        <v>91</v>
      </c>
      <c r="DSO9" s="1" t="s">
        <v>91</v>
      </c>
      <c r="DSP9" s="1" t="s">
        <v>91</v>
      </c>
      <c r="DSQ9" s="1" t="s">
        <v>91</v>
      </c>
      <c r="DSR9" s="1" t="s">
        <v>91</v>
      </c>
      <c r="DSS9" s="1" t="s">
        <v>91</v>
      </c>
      <c r="DST9" s="1" t="s">
        <v>91</v>
      </c>
      <c r="DSU9" s="1" t="s">
        <v>91</v>
      </c>
      <c r="DSV9" s="1" t="s">
        <v>91</v>
      </c>
      <c r="DSW9" s="1" t="s">
        <v>91</v>
      </c>
      <c r="DSX9" s="1" t="s">
        <v>91</v>
      </c>
      <c r="DSY9" s="1" t="s">
        <v>91</v>
      </c>
      <c r="DSZ9" s="1" t="s">
        <v>91</v>
      </c>
      <c r="DTA9" s="1" t="s">
        <v>91</v>
      </c>
      <c r="DTB9" s="1" t="s">
        <v>91</v>
      </c>
      <c r="DTC9" s="1" t="s">
        <v>91</v>
      </c>
      <c r="DTD9" s="1" t="s">
        <v>91</v>
      </c>
      <c r="DTE9" s="1" t="s">
        <v>91</v>
      </c>
      <c r="DTF9" s="1" t="s">
        <v>91</v>
      </c>
      <c r="DTG9" s="1" t="s">
        <v>91</v>
      </c>
      <c r="DTH9" s="1" t="s">
        <v>91</v>
      </c>
      <c r="DTI9" s="1" t="s">
        <v>91</v>
      </c>
      <c r="DTJ9" s="1" t="s">
        <v>91</v>
      </c>
      <c r="DTK9" s="1" t="s">
        <v>91</v>
      </c>
      <c r="DTL9" s="1" t="s">
        <v>91</v>
      </c>
      <c r="DTM9" s="1" t="s">
        <v>91</v>
      </c>
      <c r="DTN9" s="1" t="s">
        <v>91</v>
      </c>
      <c r="DTO9" s="1" t="s">
        <v>91</v>
      </c>
      <c r="DTP9" s="1" t="s">
        <v>91</v>
      </c>
      <c r="DTQ9" s="1" t="s">
        <v>91</v>
      </c>
      <c r="DTR9" s="1" t="s">
        <v>91</v>
      </c>
      <c r="DTS9" s="1" t="s">
        <v>91</v>
      </c>
      <c r="DTT9" s="1" t="s">
        <v>91</v>
      </c>
      <c r="DTU9" s="1" t="s">
        <v>91</v>
      </c>
      <c r="DTV9" s="1" t="s">
        <v>91</v>
      </c>
      <c r="DTW9" s="1" t="s">
        <v>91</v>
      </c>
      <c r="DTX9" s="1" t="s">
        <v>91</v>
      </c>
      <c r="DTY9" s="1" t="s">
        <v>91</v>
      </c>
      <c r="DTZ9" s="1" t="s">
        <v>91</v>
      </c>
      <c r="DUA9" s="1" t="s">
        <v>91</v>
      </c>
      <c r="DUB9" s="1" t="s">
        <v>91</v>
      </c>
      <c r="DUC9" s="1" t="s">
        <v>91</v>
      </c>
      <c r="DUD9" s="1" t="s">
        <v>91</v>
      </c>
      <c r="DUE9" s="1" t="s">
        <v>91</v>
      </c>
      <c r="DUF9" s="1" t="s">
        <v>91</v>
      </c>
      <c r="DUG9" s="1" t="s">
        <v>91</v>
      </c>
      <c r="DUH9" s="1" t="s">
        <v>91</v>
      </c>
      <c r="DUI9" s="1" t="s">
        <v>91</v>
      </c>
      <c r="DUJ9" s="1" t="s">
        <v>91</v>
      </c>
      <c r="DUK9" s="1" t="s">
        <v>91</v>
      </c>
      <c r="DUL9" s="1" t="s">
        <v>91</v>
      </c>
      <c r="DUM9" s="1" t="s">
        <v>91</v>
      </c>
      <c r="DUN9" s="1" t="s">
        <v>91</v>
      </c>
      <c r="DUO9" s="1" t="s">
        <v>91</v>
      </c>
      <c r="DUP9" s="1" t="s">
        <v>91</v>
      </c>
      <c r="DUQ9" s="1" t="s">
        <v>91</v>
      </c>
      <c r="DUR9" s="1" t="s">
        <v>91</v>
      </c>
      <c r="DUS9" s="1" t="s">
        <v>91</v>
      </c>
      <c r="DUT9" s="1" t="s">
        <v>91</v>
      </c>
      <c r="DUU9" s="1" t="s">
        <v>91</v>
      </c>
      <c r="DUV9" s="1" t="s">
        <v>91</v>
      </c>
      <c r="DUW9" s="1" t="s">
        <v>91</v>
      </c>
      <c r="DUX9" s="1" t="s">
        <v>91</v>
      </c>
      <c r="DUY9" s="1" t="s">
        <v>91</v>
      </c>
      <c r="DUZ9" s="1" t="s">
        <v>91</v>
      </c>
      <c r="DVA9" s="1" t="s">
        <v>91</v>
      </c>
      <c r="DVB9" s="1" t="s">
        <v>91</v>
      </c>
      <c r="DVC9" s="1" t="s">
        <v>91</v>
      </c>
      <c r="DVD9" s="1" t="s">
        <v>91</v>
      </c>
      <c r="DVE9" s="1" t="s">
        <v>91</v>
      </c>
      <c r="DVF9" s="1" t="s">
        <v>91</v>
      </c>
      <c r="DVG9" s="1" t="s">
        <v>91</v>
      </c>
      <c r="DVH9" s="1" t="s">
        <v>91</v>
      </c>
      <c r="DVI9" s="1" t="s">
        <v>91</v>
      </c>
      <c r="DVJ9" s="1" t="s">
        <v>91</v>
      </c>
      <c r="DVK9" s="1" t="s">
        <v>91</v>
      </c>
      <c r="DVL9" s="1" t="s">
        <v>91</v>
      </c>
      <c r="DVM9" s="1" t="s">
        <v>91</v>
      </c>
      <c r="DVN9" s="1" t="s">
        <v>91</v>
      </c>
      <c r="DVO9" s="1" t="s">
        <v>91</v>
      </c>
      <c r="DVP9" s="1" t="s">
        <v>91</v>
      </c>
      <c r="DVQ9" s="1" t="s">
        <v>91</v>
      </c>
      <c r="DVR9" s="1" t="s">
        <v>91</v>
      </c>
      <c r="DVS9" s="1" t="s">
        <v>91</v>
      </c>
      <c r="DVT9" s="1" t="s">
        <v>91</v>
      </c>
      <c r="DVU9" s="1" t="s">
        <v>91</v>
      </c>
      <c r="DVV9" s="1" t="s">
        <v>91</v>
      </c>
      <c r="DVW9" s="1" t="s">
        <v>91</v>
      </c>
      <c r="DVX9" s="1" t="s">
        <v>91</v>
      </c>
      <c r="DVY9" s="1" t="s">
        <v>91</v>
      </c>
      <c r="DVZ9" s="1" t="s">
        <v>91</v>
      </c>
      <c r="DWA9" s="1" t="s">
        <v>91</v>
      </c>
      <c r="DWB9" s="1" t="s">
        <v>91</v>
      </c>
      <c r="DWC9" s="1" t="s">
        <v>91</v>
      </c>
      <c r="DWD9" s="1" t="s">
        <v>91</v>
      </c>
      <c r="DWE9" s="1" t="s">
        <v>91</v>
      </c>
      <c r="DWF9" s="1" t="s">
        <v>91</v>
      </c>
      <c r="DWG9" s="1" t="s">
        <v>91</v>
      </c>
      <c r="DWH9" s="1" t="s">
        <v>91</v>
      </c>
      <c r="DWI9" s="1" t="s">
        <v>91</v>
      </c>
      <c r="DWJ9" s="1" t="s">
        <v>91</v>
      </c>
      <c r="DWK9" s="1" t="s">
        <v>91</v>
      </c>
      <c r="DWL9" s="1" t="s">
        <v>91</v>
      </c>
      <c r="DWM9" s="1" t="s">
        <v>91</v>
      </c>
      <c r="DWN9" s="1" t="s">
        <v>91</v>
      </c>
      <c r="DWO9" s="1" t="s">
        <v>91</v>
      </c>
      <c r="DWP9" s="1" t="s">
        <v>91</v>
      </c>
      <c r="DWQ9" s="1" t="s">
        <v>91</v>
      </c>
      <c r="DWR9" s="1" t="s">
        <v>91</v>
      </c>
      <c r="DWS9" s="1" t="s">
        <v>91</v>
      </c>
      <c r="DWT9" s="1" t="s">
        <v>91</v>
      </c>
      <c r="DWU9" s="1" t="s">
        <v>91</v>
      </c>
      <c r="DWV9" s="1" t="s">
        <v>91</v>
      </c>
      <c r="DWW9" s="1" t="s">
        <v>91</v>
      </c>
      <c r="DWX9" s="1" t="s">
        <v>91</v>
      </c>
      <c r="DWY9" s="1" t="s">
        <v>91</v>
      </c>
      <c r="DWZ9" s="1" t="s">
        <v>91</v>
      </c>
      <c r="DXA9" s="1" t="s">
        <v>91</v>
      </c>
      <c r="DXB9" s="1" t="s">
        <v>91</v>
      </c>
      <c r="DXC9" s="1" t="s">
        <v>91</v>
      </c>
      <c r="DXD9" s="1" t="s">
        <v>91</v>
      </c>
      <c r="DXE9" s="1" t="s">
        <v>91</v>
      </c>
      <c r="DXF9" s="1" t="s">
        <v>91</v>
      </c>
      <c r="DXG9" s="1" t="s">
        <v>91</v>
      </c>
      <c r="DXH9" s="1" t="s">
        <v>91</v>
      </c>
      <c r="DXI9" s="1" t="s">
        <v>91</v>
      </c>
      <c r="DXJ9" s="1" t="s">
        <v>91</v>
      </c>
      <c r="DXK9" s="1" t="s">
        <v>91</v>
      </c>
      <c r="DXL9" s="1" t="s">
        <v>91</v>
      </c>
      <c r="DXM9" s="1" t="s">
        <v>91</v>
      </c>
      <c r="DXN9" s="1" t="s">
        <v>91</v>
      </c>
      <c r="DXO9" s="1" t="s">
        <v>91</v>
      </c>
      <c r="DXP9" s="1" t="s">
        <v>91</v>
      </c>
      <c r="DXQ9" s="1" t="s">
        <v>91</v>
      </c>
      <c r="DXR9" s="1" t="s">
        <v>91</v>
      </c>
      <c r="DXS9" s="1" t="s">
        <v>91</v>
      </c>
      <c r="DXT9" s="1" t="s">
        <v>91</v>
      </c>
      <c r="DXU9" s="1" t="s">
        <v>91</v>
      </c>
      <c r="DXV9" s="1" t="s">
        <v>91</v>
      </c>
      <c r="DXW9" s="1" t="s">
        <v>91</v>
      </c>
      <c r="DXX9" s="1" t="s">
        <v>91</v>
      </c>
      <c r="DXY9" s="1" t="s">
        <v>91</v>
      </c>
      <c r="DXZ9" s="1" t="s">
        <v>91</v>
      </c>
      <c r="DYA9" s="1" t="s">
        <v>91</v>
      </c>
      <c r="DYB9" s="1" t="s">
        <v>91</v>
      </c>
      <c r="DYC9" s="1" t="s">
        <v>91</v>
      </c>
      <c r="DYD9" s="1" t="s">
        <v>91</v>
      </c>
      <c r="DYE9" s="1" t="s">
        <v>91</v>
      </c>
      <c r="DYF9" s="1" t="s">
        <v>91</v>
      </c>
      <c r="DYG9" s="1" t="s">
        <v>91</v>
      </c>
      <c r="DYH9" s="1" t="s">
        <v>91</v>
      </c>
      <c r="DYI9" s="1" t="s">
        <v>91</v>
      </c>
      <c r="DYJ9" s="1" t="s">
        <v>91</v>
      </c>
      <c r="DYK9" s="1" t="s">
        <v>91</v>
      </c>
      <c r="DYL9" s="1" t="s">
        <v>91</v>
      </c>
      <c r="DYM9" s="1" t="s">
        <v>91</v>
      </c>
      <c r="DYN9" s="1" t="s">
        <v>91</v>
      </c>
      <c r="DYO9" s="1" t="s">
        <v>91</v>
      </c>
      <c r="DYP9" s="1" t="s">
        <v>91</v>
      </c>
      <c r="DYQ9" s="1" t="s">
        <v>91</v>
      </c>
      <c r="DYR9" s="1" t="s">
        <v>91</v>
      </c>
      <c r="DYS9" s="1" t="s">
        <v>91</v>
      </c>
      <c r="DYT9" s="1" t="s">
        <v>91</v>
      </c>
      <c r="DYU9" s="1" t="s">
        <v>91</v>
      </c>
      <c r="DYV9" s="1" t="s">
        <v>91</v>
      </c>
      <c r="DYW9" s="1" t="s">
        <v>91</v>
      </c>
      <c r="DYX9" s="1" t="s">
        <v>91</v>
      </c>
      <c r="DYY9" s="1" t="s">
        <v>91</v>
      </c>
      <c r="DYZ9" s="1" t="s">
        <v>91</v>
      </c>
      <c r="DZA9" s="1" t="s">
        <v>91</v>
      </c>
      <c r="DZB9" s="1" t="s">
        <v>91</v>
      </c>
      <c r="DZC9" s="1" t="s">
        <v>91</v>
      </c>
      <c r="DZD9" s="1" t="s">
        <v>91</v>
      </c>
      <c r="DZE9" s="1" t="s">
        <v>91</v>
      </c>
      <c r="DZF9" s="1" t="s">
        <v>91</v>
      </c>
      <c r="DZG9" s="1" t="s">
        <v>91</v>
      </c>
      <c r="DZH9" s="1" t="s">
        <v>91</v>
      </c>
      <c r="DZI9" s="1" t="s">
        <v>91</v>
      </c>
      <c r="DZJ9" s="1" t="s">
        <v>91</v>
      </c>
      <c r="DZK9" s="1" t="s">
        <v>91</v>
      </c>
      <c r="DZL9" s="1" t="s">
        <v>91</v>
      </c>
      <c r="DZM9" s="1" t="s">
        <v>91</v>
      </c>
      <c r="DZN9" s="1" t="s">
        <v>91</v>
      </c>
      <c r="DZO9" s="1" t="s">
        <v>91</v>
      </c>
      <c r="DZP9" s="1" t="s">
        <v>91</v>
      </c>
      <c r="DZQ9" s="1" t="s">
        <v>91</v>
      </c>
      <c r="DZR9" s="1" t="s">
        <v>91</v>
      </c>
      <c r="DZS9" s="1" t="s">
        <v>91</v>
      </c>
      <c r="DZT9" s="1" t="s">
        <v>91</v>
      </c>
      <c r="DZU9" s="1" t="s">
        <v>91</v>
      </c>
      <c r="DZV9" s="1" t="s">
        <v>91</v>
      </c>
      <c r="DZW9" s="1" t="s">
        <v>91</v>
      </c>
      <c r="DZX9" s="1" t="s">
        <v>91</v>
      </c>
      <c r="DZY9" s="1" t="s">
        <v>91</v>
      </c>
      <c r="DZZ9" s="1" t="s">
        <v>91</v>
      </c>
      <c r="EAA9" s="1" t="s">
        <v>91</v>
      </c>
      <c r="EAB9" s="1" t="s">
        <v>91</v>
      </c>
      <c r="EAC9" s="1" t="s">
        <v>91</v>
      </c>
      <c r="EAD9" s="1" t="s">
        <v>91</v>
      </c>
      <c r="EAE9" s="1" t="s">
        <v>91</v>
      </c>
      <c r="EAF9" s="1" t="s">
        <v>91</v>
      </c>
      <c r="EAG9" s="1" t="s">
        <v>91</v>
      </c>
      <c r="EAH9" s="1" t="s">
        <v>91</v>
      </c>
      <c r="EAI9" s="1" t="s">
        <v>91</v>
      </c>
      <c r="EAJ9" s="1" t="s">
        <v>91</v>
      </c>
      <c r="EAK9" s="1" t="s">
        <v>91</v>
      </c>
      <c r="EAL9" s="1" t="s">
        <v>91</v>
      </c>
      <c r="EAM9" s="1" t="s">
        <v>91</v>
      </c>
      <c r="EAN9" s="1" t="s">
        <v>91</v>
      </c>
      <c r="EAO9" s="1" t="s">
        <v>91</v>
      </c>
      <c r="EAP9" s="1" t="s">
        <v>91</v>
      </c>
      <c r="EAQ9" s="1" t="s">
        <v>91</v>
      </c>
      <c r="EAR9" s="1" t="s">
        <v>91</v>
      </c>
      <c r="EAS9" s="1" t="s">
        <v>91</v>
      </c>
      <c r="EAT9" s="1" t="s">
        <v>91</v>
      </c>
      <c r="EAU9" s="1" t="s">
        <v>91</v>
      </c>
      <c r="EAV9" s="1" t="s">
        <v>91</v>
      </c>
      <c r="EAW9" s="1" t="s">
        <v>91</v>
      </c>
      <c r="EAX9" s="1" t="s">
        <v>91</v>
      </c>
      <c r="EAY9" s="1" t="s">
        <v>91</v>
      </c>
      <c r="EAZ9" s="1" t="s">
        <v>91</v>
      </c>
      <c r="EBA9" s="1" t="s">
        <v>91</v>
      </c>
      <c r="EBB9" s="1" t="s">
        <v>91</v>
      </c>
      <c r="EBC9" s="1" t="s">
        <v>91</v>
      </c>
      <c r="EBD9" s="1" t="s">
        <v>91</v>
      </c>
      <c r="EBE9" s="1" t="s">
        <v>91</v>
      </c>
      <c r="EBF9" s="1" t="s">
        <v>91</v>
      </c>
      <c r="EBG9" s="1" t="s">
        <v>91</v>
      </c>
      <c r="EBH9" s="1" t="s">
        <v>91</v>
      </c>
      <c r="EBI9" s="1" t="s">
        <v>91</v>
      </c>
      <c r="EBJ9" s="1" t="s">
        <v>91</v>
      </c>
      <c r="EBK9" s="1" t="s">
        <v>91</v>
      </c>
      <c r="EBL9" s="1" t="s">
        <v>91</v>
      </c>
      <c r="EBM9" s="1" t="s">
        <v>91</v>
      </c>
      <c r="EBN9" s="1" t="s">
        <v>91</v>
      </c>
      <c r="EBO9" s="1" t="s">
        <v>91</v>
      </c>
      <c r="EBP9" s="1" t="s">
        <v>91</v>
      </c>
      <c r="EBQ9" s="1" t="s">
        <v>91</v>
      </c>
      <c r="EBR9" s="1" t="s">
        <v>91</v>
      </c>
      <c r="EBS9" s="1" t="s">
        <v>91</v>
      </c>
      <c r="EBT9" s="1" t="s">
        <v>91</v>
      </c>
      <c r="EBU9" s="1" t="s">
        <v>91</v>
      </c>
      <c r="EBV9" s="1" t="s">
        <v>91</v>
      </c>
      <c r="EBW9" s="1" t="s">
        <v>91</v>
      </c>
      <c r="EBX9" s="1" t="s">
        <v>91</v>
      </c>
      <c r="EBY9" s="1" t="s">
        <v>91</v>
      </c>
      <c r="EBZ9" s="1" t="s">
        <v>91</v>
      </c>
      <c r="ECA9" s="1" t="s">
        <v>91</v>
      </c>
      <c r="ECB9" s="1" t="s">
        <v>91</v>
      </c>
      <c r="ECC9" s="1" t="s">
        <v>91</v>
      </c>
      <c r="ECD9" s="1" t="s">
        <v>91</v>
      </c>
      <c r="ECE9" s="1" t="s">
        <v>91</v>
      </c>
      <c r="ECF9" s="1" t="s">
        <v>91</v>
      </c>
      <c r="ECG9" s="1" t="s">
        <v>91</v>
      </c>
      <c r="ECH9" s="1" t="s">
        <v>91</v>
      </c>
      <c r="ECI9" s="1" t="s">
        <v>91</v>
      </c>
      <c r="ECJ9" s="1" t="s">
        <v>91</v>
      </c>
      <c r="ECK9" s="1" t="s">
        <v>91</v>
      </c>
      <c r="ECL9" s="1" t="s">
        <v>91</v>
      </c>
      <c r="ECM9" s="1" t="s">
        <v>91</v>
      </c>
      <c r="ECN9" s="1" t="s">
        <v>91</v>
      </c>
      <c r="ECO9" s="1" t="s">
        <v>91</v>
      </c>
      <c r="ECP9" s="1" t="s">
        <v>91</v>
      </c>
      <c r="ECQ9" s="1" t="s">
        <v>91</v>
      </c>
      <c r="ECR9" s="1" t="s">
        <v>91</v>
      </c>
      <c r="ECS9" s="1" t="s">
        <v>91</v>
      </c>
      <c r="ECT9" s="1" t="s">
        <v>91</v>
      </c>
      <c r="ECU9" s="1" t="s">
        <v>91</v>
      </c>
      <c r="ECV9" s="1" t="s">
        <v>91</v>
      </c>
      <c r="ECW9" s="1" t="s">
        <v>91</v>
      </c>
      <c r="ECX9" s="1" t="s">
        <v>91</v>
      </c>
      <c r="ECY9" s="1" t="s">
        <v>91</v>
      </c>
      <c r="ECZ9" s="1" t="s">
        <v>91</v>
      </c>
      <c r="EDA9" s="1" t="s">
        <v>91</v>
      </c>
      <c r="EDB9" s="1" t="s">
        <v>91</v>
      </c>
      <c r="EDC9" s="1" t="s">
        <v>91</v>
      </c>
      <c r="EDD9" s="1" t="s">
        <v>91</v>
      </c>
      <c r="EDE9" s="1" t="s">
        <v>91</v>
      </c>
      <c r="EDF9" s="1" t="s">
        <v>91</v>
      </c>
      <c r="EDG9" s="1" t="s">
        <v>91</v>
      </c>
      <c r="EDH9" s="1" t="s">
        <v>91</v>
      </c>
      <c r="EDI9" s="1" t="s">
        <v>91</v>
      </c>
      <c r="EDJ9" s="1" t="s">
        <v>91</v>
      </c>
      <c r="EDK9" s="1" t="s">
        <v>91</v>
      </c>
      <c r="EDL9" s="1" t="s">
        <v>91</v>
      </c>
      <c r="EDM9" s="1" t="s">
        <v>91</v>
      </c>
      <c r="EDN9" s="1" t="s">
        <v>91</v>
      </c>
      <c r="EDO9" s="1" t="s">
        <v>91</v>
      </c>
      <c r="EDP9" s="1" t="s">
        <v>91</v>
      </c>
      <c r="EDQ9" s="1" t="s">
        <v>91</v>
      </c>
      <c r="EDR9" s="1" t="s">
        <v>91</v>
      </c>
      <c r="EDS9" s="1" t="s">
        <v>91</v>
      </c>
      <c r="EDT9" s="1" t="s">
        <v>91</v>
      </c>
      <c r="EDU9" s="1" t="s">
        <v>91</v>
      </c>
      <c r="EDV9" s="1" t="s">
        <v>91</v>
      </c>
      <c r="EDW9" s="1" t="s">
        <v>91</v>
      </c>
      <c r="EDX9" s="1" t="s">
        <v>91</v>
      </c>
      <c r="EDY9" s="1" t="s">
        <v>91</v>
      </c>
      <c r="EDZ9" s="1" t="s">
        <v>91</v>
      </c>
      <c r="EEA9" s="1" t="s">
        <v>91</v>
      </c>
      <c r="EEB9" s="1" t="s">
        <v>91</v>
      </c>
      <c r="EEC9" s="1" t="s">
        <v>91</v>
      </c>
      <c r="EED9" s="1" t="s">
        <v>91</v>
      </c>
      <c r="EEE9" s="1" t="s">
        <v>91</v>
      </c>
      <c r="EEF9" s="1" t="s">
        <v>91</v>
      </c>
      <c r="EEG9" s="1" t="s">
        <v>91</v>
      </c>
      <c r="EEH9" s="1" t="s">
        <v>91</v>
      </c>
      <c r="EEI9" s="1" t="s">
        <v>91</v>
      </c>
      <c r="EEJ9" s="1" t="s">
        <v>91</v>
      </c>
      <c r="EEK9" s="1" t="s">
        <v>91</v>
      </c>
      <c r="EEL9" s="1" t="s">
        <v>91</v>
      </c>
      <c r="EEM9" s="1" t="s">
        <v>91</v>
      </c>
      <c r="EEN9" s="1" t="s">
        <v>91</v>
      </c>
      <c r="EEO9" s="1" t="s">
        <v>91</v>
      </c>
      <c r="EEP9" s="1" t="s">
        <v>91</v>
      </c>
      <c r="EEQ9" s="1" t="s">
        <v>91</v>
      </c>
      <c r="EER9" s="1" t="s">
        <v>91</v>
      </c>
      <c r="EES9" s="1" t="s">
        <v>91</v>
      </c>
      <c r="EET9" s="1" t="s">
        <v>91</v>
      </c>
      <c r="EEU9" s="1" t="s">
        <v>91</v>
      </c>
      <c r="EEV9" s="1" t="s">
        <v>91</v>
      </c>
      <c r="EEW9" s="1" t="s">
        <v>91</v>
      </c>
      <c r="EEX9" s="1" t="s">
        <v>91</v>
      </c>
      <c r="EEY9" s="1" t="s">
        <v>91</v>
      </c>
      <c r="EEZ9" s="1" t="s">
        <v>91</v>
      </c>
      <c r="EFA9" s="1" t="s">
        <v>91</v>
      </c>
      <c r="EFB9" s="1" t="s">
        <v>91</v>
      </c>
      <c r="EFC9" s="1" t="s">
        <v>91</v>
      </c>
      <c r="EFD9" s="1" t="s">
        <v>91</v>
      </c>
      <c r="EFE9" s="1" t="s">
        <v>91</v>
      </c>
      <c r="EFF9" s="1" t="s">
        <v>91</v>
      </c>
      <c r="EFG9" s="1" t="s">
        <v>91</v>
      </c>
      <c r="EFH9" s="1" t="s">
        <v>91</v>
      </c>
      <c r="EFI9" s="1" t="s">
        <v>91</v>
      </c>
      <c r="EFJ9" s="1" t="s">
        <v>91</v>
      </c>
      <c r="EFK9" s="1" t="s">
        <v>91</v>
      </c>
      <c r="EFL9" s="1" t="s">
        <v>91</v>
      </c>
      <c r="EFM9" s="1" t="s">
        <v>91</v>
      </c>
      <c r="EFN9" s="1" t="s">
        <v>91</v>
      </c>
      <c r="EFO9" s="1" t="s">
        <v>91</v>
      </c>
      <c r="EFP9" s="1" t="s">
        <v>91</v>
      </c>
      <c r="EFQ9" s="1" t="s">
        <v>91</v>
      </c>
      <c r="EFR9" s="1" t="s">
        <v>91</v>
      </c>
      <c r="EFS9" s="1" t="s">
        <v>91</v>
      </c>
      <c r="EFT9" s="1" t="s">
        <v>91</v>
      </c>
      <c r="EFU9" s="1" t="s">
        <v>91</v>
      </c>
      <c r="EFV9" s="1" t="s">
        <v>91</v>
      </c>
      <c r="EFW9" s="1" t="s">
        <v>91</v>
      </c>
      <c r="EFX9" s="1" t="s">
        <v>91</v>
      </c>
      <c r="EFY9" s="1" t="s">
        <v>91</v>
      </c>
      <c r="EFZ9" s="1" t="s">
        <v>91</v>
      </c>
      <c r="EGA9" s="1" t="s">
        <v>91</v>
      </c>
      <c r="EGB9" s="1" t="s">
        <v>91</v>
      </c>
      <c r="EGC9" s="1" t="s">
        <v>91</v>
      </c>
      <c r="EGD9" s="1" t="s">
        <v>91</v>
      </c>
      <c r="EGE9" s="1" t="s">
        <v>91</v>
      </c>
      <c r="EGF9" s="1" t="s">
        <v>91</v>
      </c>
      <c r="EGG9" s="1" t="s">
        <v>91</v>
      </c>
      <c r="EGH9" s="1" t="s">
        <v>91</v>
      </c>
      <c r="EGI9" s="1" t="s">
        <v>91</v>
      </c>
      <c r="EGJ9" s="1" t="s">
        <v>91</v>
      </c>
      <c r="EGK9" s="1" t="s">
        <v>91</v>
      </c>
      <c r="EGL9" s="1" t="s">
        <v>91</v>
      </c>
      <c r="EGM9" s="1" t="s">
        <v>91</v>
      </c>
      <c r="EGN9" s="1" t="s">
        <v>91</v>
      </c>
      <c r="EGO9" s="1" t="s">
        <v>91</v>
      </c>
      <c r="EGP9" s="1" t="s">
        <v>91</v>
      </c>
      <c r="EGQ9" s="1" t="s">
        <v>91</v>
      </c>
      <c r="EGR9" s="1" t="s">
        <v>91</v>
      </c>
      <c r="EGS9" s="1" t="s">
        <v>91</v>
      </c>
      <c r="EGT9" s="1" t="s">
        <v>91</v>
      </c>
      <c r="EGU9" s="1" t="s">
        <v>91</v>
      </c>
      <c r="EGV9" s="1" t="s">
        <v>91</v>
      </c>
      <c r="EGW9" s="1" t="s">
        <v>91</v>
      </c>
      <c r="EGX9" s="1" t="s">
        <v>91</v>
      </c>
      <c r="EGY9" s="1" t="s">
        <v>91</v>
      </c>
      <c r="EGZ9" s="1" t="s">
        <v>91</v>
      </c>
      <c r="EHA9" s="1" t="s">
        <v>91</v>
      </c>
      <c r="EHB9" s="1" t="s">
        <v>91</v>
      </c>
      <c r="EHC9" s="1" t="s">
        <v>91</v>
      </c>
      <c r="EHD9" s="1" t="s">
        <v>91</v>
      </c>
      <c r="EHE9" s="1" t="s">
        <v>91</v>
      </c>
      <c r="EHF9" s="1" t="s">
        <v>91</v>
      </c>
      <c r="EHG9" s="1" t="s">
        <v>91</v>
      </c>
      <c r="EHH9" s="1" t="s">
        <v>91</v>
      </c>
      <c r="EHI9" s="1" t="s">
        <v>91</v>
      </c>
      <c r="EHJ9" s="1" t="s">
        <v>91</v>
      </c>
      <c r="EHK9" s="1" t="s">
        <v>91</v>
      </c>
      <c r="EHL9" s="1" t="s">
        <v>91</v>
      </c>
      <c r="EHM9" s="1" t="s">
        <v>91</v>
      </c>
      <c r="EHN9" s="1" t="s">
        <v>91</v>
      </c>
      <c r="EHO9" s="1" t="s">
        <v>91</v>
      </c>
      <c r="EHP9" s="1" t="s">
        <v>91</v>
      </c>
      <c r="EHQ9" s="1" t="s">
        <v>91</v>
      </c>
      <c r="EHR9" s="1" t="s">
        <v>91</v>
      </c>
      <c r="EHS9" s="1" t="s">
        <v>91</v>
      </c>
      <c r="EHT9" s="1" t="s">
        <v>91</v>
      </c>
      <c r="EHU9" s="1" t="s">
        <v>91</v>
      </c>
      <c r="EHV9" s="1" t="s">
        <v>91</v>
      </c>
      <c r="EHW9" s="1" t="s">
        <v>91</v>
      </c>
      <c r="EHX9" s="1" t="s">
        <v>91</v>
      </c>
      <c r="EHY9" s="1" t="s">
        <v>91</v>
      </c>
      <c r="EHZ9" s="1" t="s">
        <v>91</v>
      </c>
      <c r="EIA9" s="1" t="s">
        <v>91</v>
      </c>
      <c r="EIB9" s="1" t="s">
        <v>91</v>
      </c>
      <c r="EIC9" s="1" t="s">
        <v>91</v>
      </c>
      <c r="EID9" s="1" t="s">
        <v>91</v>
      </c>
      <c r="EIE9" s="1" t="s">
        <v>91</v>
      </c>
      <c r="EIF9" s="1" t="s">
        <v>91</v>
      </c>
      <c r="EIG9" s="1" t="s">
        <v>91</v>
      </c>
      <c r="EIH9" s="1" t="s">
        <v>91</v>
      </c>
      <c r="EII9" s="1" t="s">
        <v>91</v>
      </c>
      <c r="EIJ9" s="1" t="s">
        <v>91</v>
      </c>
      <c r="EIK9" s="1" t="s">
        <v>91</v>
      </c>
      <c r="EIL9" s="1" t="s">
        <v>91</v>
      </c>
      <c r="EIM9" s="1" t="s">
        <v>91</v>
      </c>
      <c r="EIN9" s="1" t="s">
        <v>91</v>
      </c>
      <c r="EIO9" s="1" t="s">
        <v>91</v>
      </c>
      <c r="EIP9" s="1" t="s">
        <v>91</v>
      </c>
      <c r="EIQ9" s="1" t="s">
        <v>91</v>
      </c>
      <c r="EIR9" s="1" t="s">
        <v>91</v>
      </c>
      <c r="EIS9" s="1" t="s">
        <v>91</v>
      </c>
      <c r="EIT9" s="1" t="s">
        <v>91</v>
      </c>
      <c r="EIU9" s="1" t="s">
        <v>91</v>
      </c>
      <c r="EIV9" s="1" t="s">
        <v>91</v>
      </c>
      <c r="EIW9" s="1" t="s">
        <v>91</v>
      </c>
      <c r="EIX9" s="1" t="s">
        <v>91</v>
      </c>
      <c r="EIY9" s="1" t="s">
        <v>91</v>
      </c>
      <c r="EIZ9" s="1" t="s">
        <v>91</v>
      </c>
      <c r="EJA9" s="1" t="s">
        <v>91</v>
      </c>
      <c r="EJB9" s="1" t="s">
        <v>91</v>
      </c>
      <c r="EJC9" s="1" t="s">
        <v>91</v>
      </c>
      <c r="EJD9" s="1" t="s">
        <v>91</v>
      </c>
      <c r="EJE9" s="1" t="s">
        <v>91</v>
      </c>
      <c r="EJF9" s="1" t="s">
        <v>91</v>
      </c>
      <c r="EJG9" s="1" t="s">
        <v>91</v>
      </c>
      <c r="EJH9" s="1" t="s">
        <v>91</v>
      </c>
      <c r="EJI9" s="1" t="s">
        <v>91</v>
      </c>
      <c r="EJJ9" s="1" t="s">
        <v>91</v>
      </c>
      <c r="EJK9" s="1" t="s">
        <v>91</v>
      </c>
      <c r="EJL9" s="1" t="s">
        <v>91</v>
      </c>
      <c r="EJM9" s="1" t="s">
        <v>91</v>
      </c>
      <c r="EJN9" s="1" t="s">
        <v>91</v>
      </c>
      <c r="EJO9" s="1" t="s">
        <v>91</v>
      </c>
      <c r="EJP9" s="1" t="s">
        <v>91</v>
      </c>
      <c r="EJQ9" s="1" t="s">
        <v>91</v>
      </c>
      <c r="EJR9" s="1" t="s">
        <v>91</v>
      </c>
      <c r="EJS9" s="1" t="s">
        <v>91</v>
      </c>
      <c r="EJT9" s="1" t="s">
        <v>91</v>
      </c>
      <c r="EJU9" s="1" t="s">
        <v>91</v>
      </c>
      <c r="EJV9" s="1" t="s">
        <v>91</v>
      </c>
      <c r="EJW9" s="1" t="s">
        <v>91</v>
      </c>
      <c r="EJX9" s="1" t="s">
        <v>91</v>
      </c>
      <c r="EJY9" s="1" t="s">
        <v>91</v>
      </c>
      <c r="EJZ9" s="1" t="s">
        <v>91</v>
      </c>
      <c r="EKA9" s="1" t="s">
        <v>91</v>
      </c>
      <c r="EKB9" s="1" t="s">
        <v>91</v>
      </c>
      <c r="EKC9" s="1" t="s">
        <v>91</v>
      </c>
      <c r="EKD9" s="1" t="s">
        <v>91</v>
      </c>
      <c r="EKE9" s="1" t="s">
        <v>91</v>
      </c>
      <c r="EKF9" s="1" t="s">
        <v>91</v>
      </c>
      <c r="EKG9" s="1" t="s">
        <v>91</v>
      </c>
      <c r="EKH9" s="1" t="s">
        <v>91</v>
      </c>
      <c r="EKI9" s="1" t="s">
        <v>91</v>
      </c>
      <c r="EKJ9" s="1" t="s">
        <v>91</v>
      </c>
      <c r="EKK9" s="1" t="s">
        <v>91</v>
      </c>
      <c r="EKL9" s="1" t="s">
        <v>91</v>
      </c>
      <c r="EKM9" s="1" t="s">
        <v>91</v>
      </c>
      <c r="EKN9" s="1" t="s">
        <v>91</v>
      </c>
      <c r="EKO9" s="1" t="s">
        <v>91</v>
      </c>
      <c r="EKP9" s="1" t="s">
        <v>91</v>
      </c>
      <c r="EKQ9" s="1" t="s">
        <v>91</v>
      </c>
      <c r="EKR9" s="1" t="s">
        <v>91</v>
      </c>
      <c r="EKS9" s="1" t="s">
        <v>91</v>
      </c>
      <c r="EKT9" s="1" t="s">
        <v>91</v>
      </c>
      <c r="EKU9" s="1" t="s">
        <v>91</v>
      </c>
      <c r="EKV9" s="1" t="s">
        <v>91</v>
      </c>
      <c r="EKW9" s="1" t="s">
        <v>91</v>
      </c>
      <c r="EKX9" s="1" t="s">
        <v>91</v>
      </c>
      <c r="EKY9" s="1" t="s">
        <v>91</v>
      </c>
      <c r="EKZ9" s="1" t="s">
        <v>91</v>
      </c>
      <c r="ELA9" s="1" t="s">
        <v>91</v>
      </c>
      <c r="ELB9" s="1" t="s">
        <v>91</v>
      </c>
      <c r="ELC9" s="1" t="s">
        <v>91</v>
      </c>
      <c r="ELD9" s="1" t="s">
        <v>91</v>
      </c>
      <c r="ELE9" s="1" t="s">
        <v>91</v>
      </c>
      <c r="ELF9" s="1" t="s">
        <v>91</v>
      </c>
      <c r="ELG9" s="1" t="s">
        <v>91</v>
      </c>
      <c r="ELH9" s="1" t="s">
        <v>91</v>
      </c>
      <c r="ELI9" s="1" t="s">
        <v>91</v>
      </c>
      <c r="ELJ9" s="1" t="s">
        <v>91</v>
      </c>
      <c r="ELK9" s="1" t="s">
        <v>91</v>
      </c>
      <c r="ELL9" s="1" t="s">
        <v>91</v>
      </c>
      <c r="ELM9" s="1" t="s">
        <v>91</v>
      </c>
      <c r="ELN9" s="1" t="s">
        <v>91</v>
      </c>
      <c r="ELO9" s="1" t="s">
        <v>91</v>
      </c>
      <c r="ELP9" s="1" t="s">
        <v>91</v>
      </c>
      <c r="ELQ9" s="1" t="s">
        <v>91</v>
      </c>
      <c r="ELR9" s="1" t="s">
        <v>91</v>
      </c>
      <c r="ELS9" s="1" t="s">
        <v>91</v>
      </c>
      <c r="ELT9" s="1" t="s">
        <v>91</v>
      </c>
      <c r="ELU9" s="1" t="s">
        <v>91</v>
      </c>
      <c r="ELV9" s="1" t="s">
        <v>91</v>
      </c>
      <c r="ELW9" s="1" t="s">
        <v>91</v>
      </c>
      <c r="ELX9" s="1" t="s">
        <v>91</v>
      </c>
      <c r="ELY9" s="1" t="s">
        <v>91</v>
      </c>
      <c r="ELZ9" s="1" t="s">
        <v>91</v>
      </c>
      <c r="EMA9" s="1" t="s">
        <v>91</v>
      </c>
      <c r="EMB9" s="1" t="s">
        <v>91</v>
      </c>
      <c r="EMC9" s="1" t="s">
        <v>91</v>
      </c>
      <c r="EMD9" s="1" t="s">
        <v>91</v>
      </c>
      <c r="EME9" s="1" t="s">
        <v>91</v>
      </c>
      <c r="EMF9" s="1" t="s">
        <v>91</v>
      </c>
      <c r="EMG9" s="1" t="s">
        <v>91</v>
      </c>
      <c r="EMH9" s="1" t="s">
        <v>91</v>
      </c>
      <c r="EMI9" s="1" t="s">
        <v>91</v>
      </c>
      <c r="EMJ9" s="1" t="s">
        <v>91</v>
      </c>
      <c r="EMK9" s="1" t="s">
        <v>91</v>
      </c>
      <c r="EML9" s="1" t="s">
        <v>91</v>
      </c>
      <c r="EMM9" s="1" t="s">
        <v>91</v>
      </c>
      <c r="EMN9" s="1" t="s">
        <v>91</v>
      </c>
      <c r="EMO9" s="1" t="s">
        <v>91</v>
      </c>
      <c r="EMP9" s="1" t="s">
        <v>91</v>
      </c>
      <c r="EMQ9" s="1" t="s">
        <v>91</v>
      </c>
      <c r="EMR9" s="1" t="s">
        <v>91</v>
      </c>
      <c r="EMS9" s="1" t="s">
        <v>91</v>
      </c>
      <c r="EMT9" s="1" t="s">
        <v>91</v>
      </c>
      <c r="EMU9" s="1" t="s">
        <v>91</v>
      </c>
      <c r="EMV9" s="1" t="s">
        <v>91</v>
      </c>
      <c r="EMW9" s="1" t="s">
        <v>91</v>
      </c>
      <c r="EMX9" s="1" t="s">
        <v>91</v>
      </c>
      <c r="EMY9" s="1" t="s">
        <v>91</v>
      </c>
      <c r="EMZ9" s="1" t="s">
        <v>91</v>
      </c>
      <c r="ENA9" s="1" t="s">
        <v>91</v>
      </c>
      <c r="ENB9" s="1" t="s">
        <v>91</v>
      </c>
      <c r="ENC9" s="1" t="s">
        <v>91</v>
      </c>
      <c r="END9" s="1" t="s">
        <v>91</v>
      </c>
      <c r="ENE9" s="1" t="s">
        <v>91</v>
      </c>
      <c r="ENF9" s="1" t="s">
        <v>91</v>
      </c>
      <c r="ENG9" s="1" t="s">
        <v>91</v>
      </c>
      <c r="ENH9" s="1" t="s">
        <v>91</v>
      </c>
      <c r="ENI9" s="1" t="s">
        <v>91</v>
      </c>
      <c r="ENJ9" s="1" t="s">
        <v>91</v>
      </c>
      <c r="ENK9" s="1" t="s">
        <v>91</v>
      </c>
      <c r="ENL9" s="1" t="s">
        <v>91</v>
      </c>
      <c r="ENM9" s="1" t="s">
        <v>91</v>
      </c>
      <c r="ENN9" s="1" t="s">
        <v>91</v>
      </c>
      <c r="ENO9" s="1" t="s">
        <v>91</v>
      </c>
      <c r="ENP9" s="1" t="s">
        <v>91</v>
      </c>
      <c r="ENQ9" s="1" t="s">
        <v>91</v>
      </c>
      <c r="ENR9" s="1" t="s">
        <v>91</v>
      </c>
      <c r="ENS9" s="1" t="s">
        <v>91</v>
      </c>
      <c r="ENT9" s="1" t="s">
        <v>91</v>
      </c>
      <c r="ENU9" s="1" t="s">
        <v>91</v>
      </c>
      <c r="ENV9" s="1" t="s">
        <v>91</v>
      </c>
      <c r="ENW9" s="1" t="s">
        <v>91</v>
      </c>
      <c r="ENX9" s="1" t="s">
        <v>91</v>
      </c>
      <c r="ENY9" s="1" t="s">
        <v>91</v>
      </c>
      <c r="ENZ9" s="1" t="s">
        <v>91</v>
      </c>
      <c r="EOA9" s="1" t="s">
        <v>91</v>
      </c>
      <c r="EOB9" s="1" t="s">
        <v>91</v>
      </c>
      <c r="EOC9" s="1" t="s">
        <v>91</v>
      </c>
      <c r="EOD9" s="1" t="s">
        <v>91</v>
      </c>
      <c r="EOE9" s="1" t="s">
        <v>91</v>
      </c>
      <c r="EOF9" s="1" t="s">
        <v>91</v>
      </c>
      <c r="EOG9" s="1" t="s">
        <v>91</v>
      </c>
      <c r="EOH9" s="1" t="s">
        <v>91</v>
      </c>
      <c r="EOI9" s="1" t="s">
        <v>91</v>
      </c>
      <c r="EOJ9" s="1" t="s">
        <v>91</v>
      </c>
      <c r="EOK9" s="1" t="s">
        <v>91</v>
      </c>
      <c r="EOL9" s="1" t="s">
        <v>91</v>
      </c>
      <c r="EOM9" s="1" t="s">
        <v>91</v>
      </c>
      <c r="EON9" s="1" t="s">
        <v>91</v>
      </c>
      <c r="EOO9" s="1" t="s">
        <v>91</v>
      </c>
      <c r="EOP9" s="1" t="s">
        <v>91</v>
      </c>
      <c r="EOQ9" s="1" t="s">
        <v>91</v>
      </c>
      <c r="EOR9" s="1" t="s">
        <v>91</v>
      </c>
      <c r="EOS9" s="1" t="s">
        <v>91</v>
      </c>
      <c r="EOT9" s="1" t="s">
        <v>91</v>
      </c>
      <c r="EOU9" s="1" t="s">
        <v>91</v>
      </c>
      <c r="EOV9" s="1" t="s">
        <v>91</v>
      </c>
      <c r="EOW9" s="1" t="s">
        <v>91</v>
      </c>
      <c r="EOX9" s="1" t="s">
        <v>91</v>
      </c>
      <c r="EOY9" s="1" t="s">
        <v>91</v>
      </c>
      <c r="EOZ9" s="1" t="s">
        <v>91</v>
      </c>
      <c r="EPA9" s="1" t="s">
        <v>91</v>
      </c>
      <c r="EPB9" s="1" t="s">
        <v>91</v>
      </c>
      <c r="EPC9" s="1" t="s">
        <v>91</v>
      </c>
      <c r="EPD9" s="1" t="s">
        <v>91</v>
      </c>
      <c r="EPE9" s="1" t="s">
        <v>91</v>
      </c>
      <c r="EPF9" s="1" t="s">
        <v>91</v>
      </c>
      <c r="EPG9" s="1" t="s">
        <v>91</v>
      </c>
      <c r="EPH9" s="1" t="s">
        <v>91</v>
      </c>
      <c r="EPI9" s="1" t="s">
        <v>91</v>
      </c>
      <c r="EPJ9" s="1" t="s">
        <v>91</v>
      </c>
      <c r="EPK9" s="1" t="s">
        <v>91</v>
      </c>
      <c r="EPL9" s="1" t="s">
        <v>91</v>
      </c>
      <c r="EPM9" s="1" t="s">
        <v>91</v>
      </c>
      <c r="EPN9" s="1" t="s">
        <v>91</v>
      </c>
      <c r="EPO9" s="1" t="s">
        <v>91</v>
      </c>
      <c r="EPP9" s="1" t="s">
        <v>91</v>
      </c>
      <c r="EPQ9" s="1" t="s">
        <v>91</v>
      </c>
      <c r="EPR9" s="1" t="s">
        <v>91</v>
      </c>
      <c r="EPS9" s="1" t="s">
        <v>91</v>
      </c>
      <c r="EPT9" s="1" t="s">
        <v>91</v>
      </c>
      <c r="EPU9" s="1" t="s">
        <v>91</v>
      </c>
      <c r="EPV9" s="1" t="s">
        <v>91</v>
      </c>
      <c r="EPW9" s="1" t="s">
        <v>91</v>
      </c>
      <c r="EPX9" s="1" t="s">
        <v>91</v>
      </c>
      <c r="EPY9" s="1" t="s">
        <v>91</v>
      </c>
      <c r="EPZ9" s="1" t="s">
        <v>91</v>
      </c>
      <c r="EQA9" s="1" t="s">
        <v>91</v>
      </c>
      <c r="EQB9" s="1" t="s">
        <v>91</v>
      </c>
      <c r="EQC9" s="1" t="s">
        <v>91</v>
      </c>
      <c r="EQD9" s="1" t="s">
        <v>91</v>
      </c>
      <c r="EQE9" s="1" t="s">
        <v>91</v>
      </c>
      <c r="EQF9" s="1" t="s">
        <v>91</v>
      </c>
      <c r="EQG9" s="1" t="s">
        <v>91</v>
      </c>
      <c r="EQH9" s="1" t="s">
        <v>91</v>
      </c>
      <c r="EQI9" s="1" t="s">
        <v>91</v>
      </c>
      <c r="EQJ9" s="1" t="s">
        <v>91</v>
      </c>
      <c r="EQK9" s="1" t="s">
        <v>91</v>
      </c>
      <c r="EQL9" s="1" t="s">
        <v>91</v>
      </c>
      <c r="EQM9" s="1" t="s">
        <v>91</v>
      </c>
      <c r="EQN9" s="1" t="s">
        <v>91</v>
      </c>
      <c r="EQO9" s="1" t="s">
        <v>91</v>
      </c>
      <c r="EQP9" s="1" t="s">
        <v>91</v>
      </c>
      <c r="EQQ9" s="1" t="s">
        <v>91</v>
      </c>
      <c r="EQR9" s="1" t="s">
        <v>91</v>
      </c>
      <c r="EQS9" s="1" t="s">
        <v>91</v>
      </c>
      <c r="EQT9" s="1" t="s">
        <v>91</v>
      </c>
      <c r="EQU9" s="1" t="s">
        <v>91</v>
      </c>
      <c r="EQV9" s="1" t="s">
        <v>91</v>
      </c>
      <c r="EQW9" s="1" t="s">
        <v>91</v>
      </c>
      <c r="EQX9" s="1" t="s">
        <v>91</v>
      </c>
      <c r="EQY9" s="1" t="s">
        <v>91</v>
      </c>
      <c r="EQZ9" s="1" t="s">
        <v>91</v>
      </c>
      <c r="ERA9" s="1" t="s">
        <v>91</v>
      </c>
      <c r="ERB9" s="1" t="s">
        <v>91</v>
      </c>
      <c r="ERC9" s="1" t="s">
        <v>91</v>
      </c>
      <c r="ERD9" s="1" t="s">
        <v>91</v>
      </c>
      <c r="ERE9" s="1" t="s">
        <v>91</v>
      </c>
      <c r="ERF9" s="1" t="s">
        <v>91</v>
      </c>
      <c r="ERG9" s="1" t="s">
        <v>91</v>
      </c>
      <c r="ERH9" s="1" t="s">
        <v>91</v>
      </c>
      <c r="ERI9" s="1" t="s">
        <v>91</v>
      </c>
      <c r="ERJ9" s="1" t="s">
        <v>91</v>
      </c>
      <c r="ERK9" s="1" t="s">
        <v>91</v>
      </c>
      <c r="ERL9" s="1" t="s">
        <v>91</v>
      </c>
      <c r="ERM9" s="1" t="s">
        <v>91</v>
      </c>
      <c r="ERN9" s="1" t="s">
        <v>91</v>
      </c>
      <c r="ERO9" s="1" t="s">
        <v>91</v>
      </c>
      <c r="ERP9" s="1" t="s">
        <v>91</v>
      </c>
      <c r="ERQ9" s="1" t="s">
        <v>91</v>
      </c>
      <c r="ERR9" s="1" t="s">
        <v>91</v>
      </c>
      <c r="ERS9" s="1" t="s">
        <v>91</v>
      </c>
      <c r="ERT9" s="1" t="s">
        <v>91</v>
      </c>
      <c r="ERU9" s="1" t="s">
        <v>91</v>
      </c>
      <c r="ERV9" s="1" t="s">
        <v>91</v>
      </c>
      <c r="ERW9" s="1" t="s">
        <v>91</v>
      </c>
      <c r="ERX9" s="1" t="s">
        <v>91</v>
      </c>
      <c r="ERY9" s="1" t="s">
        <v>91</v>
      </c>
      <c r="ERZ9" s="1" t="s">
        <v>91</v>
      </c>
      <c r="ESA9" s="1" t="s">
        <v>91</v>
      </c>
      <c r="ESB9" s="1" t="s">
        <v>91</v>
      </c>
      <c r="ESC9" s="1" t="s">
        <v>91</v>
      </c>
      <c r="ESD9" s="1" t="s">
        <v>91</v>
      </c>
      <c r="ESE9" s="1" t="s">
        <v>91</v>
      </c>
      <c r="ESF9" s="1" t="s">
        <v>91</v>
      </c>
      <c r="ESG9" s="1" t="s">
        <v>91</v>
      </c>
      <c r="ESH9" s="1" t="s">
        <v>91</v>
      </c>
      <c r="ESI9" s="1" t="s">
        <v>91</v>
      </c>
      <c r="ESJ9" s="1" t="s">
        <v>91</v>
      </c>
      <c r="ESK9" s="1" t="s">
        <v>91</v>
      </c>
      <c r="ESL9" s="1" t="s">
        <v>91</v>
      </c>
      <c r="ESM9" s="1" t="s">
        <v>91</v>
      </c>
      <c r="ESN9" s="1" t="s">
        <v>91</v>
      </c>
      <c r="ESO9" s="1" t="s">
        <v>91</v>
      </c>
      <c r="ESP9" s="1" t="s">
        <v>91</v>
      </c>
      <c r="ESQ9" s="1" t="s">
        <v>91</v>
      </c>
      <c r="ESR9" s="1" t="s">
        <v>91</v>
      </c>
      <c r="ESS9" s="1" t="s">
        <v>91</v>
      </c>
      <c r="EST9" s="1" t="s">
        <v>91</v>
      </c>
      <c r="ESU9" s="1" t="s">
        <v>91</v>
      </c>
      <c r="ESV9" s="1" t="s">
        <v>91</v>
      </c>
      <c r="ESW9" s="1" t="s">
        <v>91</v>
      </c>
      <c r="ESX9" s="1" t="s">
        <v>91</v>
      </c>
      <c r="ESY9" s="1" t="s">
        <v>91</v>
      </c>
      <c r="ESZ9" s="1" t="s">
        <v>91</v>
      </c>
      <c r="ETA9" s="1" t="s">
        <v>91</v>
      </c>
      <c r="ETB9" s="1" t="s">
        <v>91</v>
      </c>
      <c r="ETC9" s="1" t="s">
        <v>91</v>
      </c>
      <c r="ETD9" s="1" t="s">
        <v>91</v>
      </c>
      <c r="ETE9" s="1" t="s">
        <v>91</v>
      </c>
      <c r="ETF9" s="1" t="s">
        <v>91</v>
      </c>
      <c r="ETG9" s="1" t="s">
        <v>91</v>
      </c>
      <c r="ETH9" s="1" t="s">
        <v>91</v>
      </c>
      <c r="ETI9" s="1" t="s">
        <v>91</v>
      </c>
      <c r="ETJ9" s="1" t="s">
        <v>91</v>
      </c>
      <c r="ETK9" s="1" t="s">
        <v>91</v>
      </c>
      <c r="ETL9" s="1" t="s">
        <v>91</v>
      </c>
      <c r="ETM9" s="1" t="s">
        <v>91</v>
      </c>
      <c r="ETN9" s="1" t="s">
        <v>91</v>
      </c>
      <c r="ETO9" s="1" t="s">
        <v>91</v>
      </c>
      <c r="ETP9" s="1" t="s">
        <v>91</v>
      </c>
      <c r="ETQ9" s="1" t="s">
        <v>91</v>
      </c>
      <c r="ETR9" s="1" t="s">
        <v>91</v>
      </c>
      <c r="ETS9" s="1" t="s">
        <v>91</v>
      </c>
      <c r="ETT9" s="1" t="s">
        <v>91</v>
      </c>
      <c r="ETU9" s="1" t="s">
        <v>91</v>
      </c>
      <c r="ETV9" s="1" t="s">
        <v>91</v>
      </c>
      <c r="ETW9" s="1" t="s">
        <v>91</v>
      </c>
      <c r="ETX9" s="1" t="s">
        <v>91</v>
      </c>
      <c r="ETY9" s="1" t="s">
        <v>91</v>
      </c>
      <c r="ETZ9" s="1" t="s">
        <v>91</v>
      </c>
      <c r="EUA9" s="1" t="s">
        <v>91</v>
      </c>
      <c r="EUB9" s="1" t="s">
        <v>91</v>
      </c>
      <c r="EUC9" s="1" t="s">
        <v>91</v>
      </c>
      <c r="EUD9" s="1" t="s">
        <v>91</v>
      </c>
      <c r="EUE9" s="1" t="s">
        <v>91</v>
      </c>
      <c r="EUF9" s="1" t="s">
        <v>91</v>
      </c>
      <c r="EUG9" s="1" t="s">
        <v>91</v>
      </c>
      <c r="EUH9" s="1" t="s">
        <v>91</v>
      </c>
      <c r="EUI9" s="1" t="s">
        <v>91</v>
      </c>
      <c r="EUJ9" s="1" t="s">
        <v>91</v>
      </c>
      <c r="EUK9" s="1" t="s">
        <v>91</v>
      </c>
      <c r="EUL9" s="1" t="s">
        <v>91</v>
      </c>
      <c r="EUM9" s="1" t="s">
        <v>91</v>
      </c>
      <c r="EUN9" s="1" t="s">
        <v>91</v>
      </c>
      <c r="EUO9" s="1" t="s">
        <v>91</v>
      </c>
      <c r="EUP9" s="1" t="s">
        <v>91</v>
      </c>
      <c r="EUQ9" s="1" t="s">
        <v>91</v>
      </c>
      <c r="EUR9" s="1" t="s">
        <v>91</v>
      </c>
      <c r="EUS9" s="1" t="s">
        <v>91</v>
      </c>
      <c r="EUT9" s="1" t="s">
        <v>91</v>
      </c>
      <c r="EUU9" s="1" t="s">
        <v>91</v>
      </c>
      <c r="EUV9" s="1" t="s">
        <v>91</v>
      </c>
      <c r="EUW9" s="1" t="s">
        <v>91</v>
      </c>
      <c r="EUX9" s="1" t="s">
        <v>91</v>
      </c>
      <c r="EUY9" s="1" t="s">
        <v>91</v>
      </c>
      <c r="EUZ9" s="1" t="s">
        <v>91</v>
      </c>
      <c r="EVA9" s="1" t="s">
        <v>91</v>
      </c>
      <c r="EVB9" s="1" t="s">
        <v>91</v>
      </c>
      <c r="EVC9" s="1" t="s">
        <v>91</v>
      </c>
      <c r="EVD9" s="1" t="s">
        <v>91</v>
      </c>
      <c r="EVE9" s="1" t="s">
        <v>91</v>
      </c>
      <c r="EVF9" s="1" t="s">
        <v>91</v>
      </c>
      <c r="EVG9" s="1" t="s">
        <v>91</v>
      </c>
      <c r="EVH9" s="1" t="s">
        <v>91</v>
      </c>
      <c r="EVI9" s="1" t="s">
        <v>91</v>
      </c>
      <c r="EVJ9" s="1" t="s">
        <v>91</v>
      </c>
      <c r="EVK9" s="1" t="s">
        <v>91</v>
      </c>
      <c r="EVL9" s="1" t="s">
        <v>91</v>
      </c>
      <c r="EVM9" s="1" t="s">
        <v>91</v>
      </c>
      <c r="EVN9" s="1" t="s">
        <v>91</v>
      </c>
      <c r="EVO9" s="1" t="s">
        <v>91</v>
      </c>
      <c r="EVP9" s="1" t="s">
        <v>91</v>
      </c>
      <c r="EVQ9" s="1" t="s">
        <v>91</v>
      </c>
      <c r="EVR9" s="1" t="s">
        <v>91</v>
      </c>
      <c r="EVS9" s="1" t="s">
        <v>91</v>
      </c>
      <c r="EVT9" s="1" t="s">
        <v>91</v>
      </c>
      <c r="EVU9" s="1" t="s">
        <v>91</v>
      </c>
      <c r="EVV9" s="1" t="s">
        <v>91</v>
      </c>
      <c r="EVW9" s="1" t="s">
        <v>91</v>
      </c>
      <c r="EVX9" s="1" t="s">
        <v>91</v>
      </c>
      <c r="EVY9" s="1" t="s">
        <v>91</v>
      </c>
      <c r="EVZ9" s="1" t="s">
        <v>91</v>
      </c>
      <c r="EWA9" s="1" t="s">
        <v>91</v>
      </c>
      <c r="EWB9" s="1" t="s">
        <v>91</v>
      </c>
      <c r="EWC9" s="1" t="s">
        <v>91</v>
      </c>
      <c r="EWD9" s="1" t="s">
        <v>91</v>
      </c>
      <c r="EWE9" s="1" t="s">
        <v>91</v>
      </c>
      <c r="EWF9" s="1" t="s">
        <v>91</v>
      </c>
      <c r="EWG9" s="1" t="s">
        <v>91</v>
      </c>
      <c r="EWH9" s="1" t="s">
        <v>91</v>
      </c>
      <c r="EWI9" s="1" t="s">
        <v>91</v>
      </c>
      <c r="EWJ9" s="1" t="s">
        <v>91</v>
      </c>
      <c r="EWK9" s="1" t="s">
        <v>91</v>
      </c>
      <c r="EWL9" s="1" t="s">
        <v>91</v>
      </c>
      <c r="EWM9" s="1" t="s">
        <v>91</v>
      </c>
      <c r="EWN9" s="1" t="s">
        <v>91</v>
      </c>
      <c r="EWO9" s="1" t="s">
        <v>91</v>
      </c>
      <c r="EWP9" s="1" t="s">
        <v>91</v>
      </c>
      <c r="EWQ9" s="1" t="s">
        <v>91</v>
      </c>
      <c r="EWR9" s="1" t="s">
        <v>91</v>
      </c>
      <c r="EWS9" s="1" t="s">
        <v>91</v>
      </c>
      <c r="EWT9" s="1" t="s">
        <v>91</v>
      </c>
      <c r="EWU9" s="1" t="s">
        <v>91</v>
      </c>
      <c r="EWV9" s="1" t="s">
        <v>91</v>
      </c>
      <c r="EWW9" s="1" t="s">
        <v>91</v>
      </c>
      <c r="EWX9" s="1" t="s">
        <v>91</v>
      </c>
      <c r="EWY9" s="1" t="s">
        <v>91</v>
      </c>
      <c r="EWZ9" s="1" t="s">
        <v>91</v>
      </c>
      <c r="EXA9" s="1" t="s">
        <v>91</v>
      </c>
      <c r="EXB9" s="1" t="s">
        <v>91</v>
      </c>
      <c r="EXC9" s="1" t="s">
        <v>91</v>
      </c>
      <c r="EXD9" s="1" t="s">
        <v>91</v>
      </c>
      <c r="EXE9" s="1" t="s">
        <v>91</v>
      </c>
      <c r="EXF9" s="1" t="s">
        <v>91</v>
      </c>
      <c r="EXG9" s="1" t="s">
        <v>91</v>
      </c>
      <c r="EXH9" s="1" t="s">
        <v>91</v>
      </c>
      <c r="EXI9" s="1" t="s">
        <v>91</v>
      </c>
      <c r="EXJ9" s="1" t="s">
        <v>91</v>
      </c>
      <c r="EXK9" s="1" t="s">
        <v>91</v>
      </c>
      <c r="EXL9" s="1" t="s">
        <v>91</v>
      </c>
      <c r="EXM9" s="1" t="s">
        <v>91</v>
      </c>
      <c r="EXN9" s="1" t="s">
        <v>91</v>
      </c>
      <c r="EXO9" s="1" t="s">
        <v>91</v>
      </c>
      <c r="EXP9" s="1" t="s">
        <v>91</v>
      </c>
      <c r="EXQ9" s="1" t="s">
        <v>91</v>
      </c>
      <c r="EXR9" s="1" t="s">
        <v>91</v>
      </c>
      <c r="EXS9" s="1" t="s">
        <v>91</v>
      </c>
      <c r="EXT9" s="1" t="s">
        <v>91</v>
      </c>
      <c r="EXU9" s="1" t="s">
        <v>91</v>
      </c>
      <c r="EXV9" s="1" t="s">
        <v>91</v>
      </c>
      <c r="EXW9" s="1" t="s">
        <v>91</v>
      </c>
      <c r="EXX9" s="1" t="s">
        <v>91</v>
      </c>
      <c r="EXY9" s="1" t="s">
        <v>91</v>
      </c>
      <c r="EXZ9" s="1" t="s">
        <v>91</v>
      </c>
      <c r="EYA9" s="1" t="s">
        <v>91</v>
      </c>
      <c r="EYB9" s="1" t="s">
        <v>91</v>
      </c>
      <c r="EYC9" s="1" t="s">
        <v>91</v>
      </c>
      <c r="EYD9" s="1" t="s">
        <v>91</v>
      </c>
      <c r="EYE9" s="1" t="s">
        <v>91</v>
      </c>
      <c r="EYF9" s="1" t="s">
        <v>91</v>
      </c>
      <c r="EYG9" s="1" t="s">
        <v>91</v>
      </c>
      <c r="EYH9" s="1" t="s">
        <v>91</v>
      </c>
      <c r="EYI9" s="1" t="s">
        <v>91</v>
      </c>
      <c r="EYJ9" s="1" t="s">
        <v>91</v>
      </c>
      <c r="EYK9" s="1" t="s">
        <v>91</v>
      </c>
      <c r="EYL9" s="1" t="s">
        <v>91</v>
      </c>
      <c r="EYM9" s="1" t="s">
        <v>91</v>
      </c>
      <c r="EYN9" s="1" t="s">
        <v>91</v>
      </c>
      <c r="EYO9" s="1" t="s">
        <v>91</v>
      </c>
      <c r="EYP9" s="1" t="s">
        <v>91</v>
      </c>
      <c r="EYQ9" s="1" t="s">
        <v>91</v>
      </c>
      <c r="EYR9" s="1" t="s">
        <v>91</v>
      </c>
      <c r="EYS9" s="1" t="s">
        <v>91</v>
      </c>
      <c r="EYT9" s="1" t="s">
        <v>91</v>
      </c>
      <c r="EYU9" s="1" t="s">
        <v>91</v>
      </c>
      <c r="EYV9" s="1" t="s">
        <v>91</v>
      </c>
      <c r="EYW9" s="1" t="s">
        <v>91</v>
      </c>
      <c r="EYX9" s="1" t="s">
        <v>91</v>
      </c>
      <c r="EYY9" s="1" t="s">
        <v>91</v>
      </c>
      <c r="EYZ9" s="1" t="s">
        <v>91</v>
      </c>
      <c r="EZA9" s="1" t="s">
        <v>91</v>
      </c>
      <c r="EZB9" s="1" t="s">
        <v>91</v>
      </c>
      <c r="EZC9" s="1" t="s">
        <v>91</v>
      </c>
      <c r="EZD9" s="1" t="s">
        <v>91</v>
      </c>
      <c r="EZE9" s="1" t="s">
        <v>91</v>
      </c>
      <c r="EZF9" s="1" t="s">
        <v>91</v>
      </c>
      <c r="EZG9" s="1" t="s">
        <v>91</v>
      </c>
      <c r="EZH9" s="1" t="s">
        <v>91</v>
      </c>
      <c r="EZI9" s="1" t="s">
        <v>91</v>
      </c>
      <c r="EZJ9" s="1" t="s">
        <v>91</v>
      </c>
      <c r="EZK9" s="1" t="s">
        <v>91</v>
      </c>
      <c r="EZL9" s="1" t="s">
        <v>91</v>
      </c>
      <c r="EZM9" s="1" t="s">
        <v>91</v>
      </c>
      <c r="EZN9" s="1" t="s">
        <v>91</v>
      </c>
      <c r="EZO9" s="1" t="s">
        <v>91</v>
      </c>
      <c r="EZP9" s="1" t="s">
        <v>91</v>
      </c>
      <c r="EZQ9" s="1" t="s">
        <v>91</v>
      </c>
      <c r="EZR9" s="1" t="s">
        <v>91</v>
      </c>
      <c r="EZS9" s="1" t="s">
        <v>91</v>
      </c>
      <c r="EZT9" s="1" t="s">
        <v>91</v>
      </c>
      <c r="EZU9" s="1" t="s">
        <v>91</v>
      </c>
      <c r="EZV9" s="1" t="s">
        <v>91</v>
      </c>
      <c r="EZW9" s="1" t="s">
        <v>91</v>
      </c>
      <c r="EZX9" s="1" t="s">
        <v>91</v>
      </c>
      <c r="EZY9" s="1" t="s">
        <v>91</v>
      </c>
      <c r="EZZ9" s="1" t="s">
        <v>91</v>
      </c>
      <c r="FAA9" s="1" t="s">
        <v>91</v>
      </c>
      <c r="FAB9" s="1" t="s">
        <v>91</v>
      </c>
      <c r="FAC9" s="1" t="s">
        <v>91</v>
      </c>
      <c r="FAD9" s="1" t="s">
        <v>91</v>
      </c>
      <c r="FAE9" s="1" t="s">
        <v>91</v>
      </c>
      <c r="FAF9" s="1" t="s">
        <v>91</v>
      </c>
      <c r="FAG9" s="1" t="s">
        <v>91</v>
      </c>
      <c r="FAH9" s="1" t="s">
        <v>91</v>
      </c>
      <c r="FAI9" s="1" t="s">
        <v>91</v>
      </c>
      <c r="FAJ9" s="1" t="s">
        <v>91</v>
      </c>
      <c r="FAK9" s="1" t="s">
        <v>91</v>
      </c>
      <c r="FAL9" s="1" t="s">
        <v>91</v>
      </c>
      <c r="FAM9" s="1" t="s">
        <v>91</v>
      </c>
      <c r="FAN9" s="1" t="s">
        <v>91</v>
      </c>
      <c r="FAO9" s="1" t="s">
        <v>91</v>
      </c>
      <c r="FAP9" s="1" t="s">
        <v>91</v>
      </c>
      <c r="FAQ9" s="1" t="s">
        <v>91</v>
      </c>
      <c r="FAR9" s="1" t="s">
        <v>91</v>
      </c>
      <c r="FAS9" s="1" t="s">
        <v>91</v>
      </c>
      <c r="FAT9" s="1" t="s">
        <v>91</v>
      </c>
      <c r="FAU9" s="1" t="s">
        <v>91</v>
      </c>
      <c r="FAV9" s="1" t="s">
        <v>91</v>
      </c>
      <c r="FAW9" s="1" t="s">
        <v>91</v>
      </c>
      <c r="FAX9" s="1" t="s">
        <v>91</v>
      </c>
      <c r="FAY9" s="1" t="s">
        <v>91</v>
      </c>
      <c r="FAZ9" s="1" t="s">
        <v>91</v>
      </c>
      <c r="FBA9" s="1" t="s">
        <v>91</v>
      </c>
      <c r="FBB9" s="1" t="s">
        <v>91</v>
      </c>
      <c r="FBC9" s="1" t="s">
        <v>91</v>
      </c>
      <c r="FBD9" s="1" t="s">
        <v>91</v>
      </c>
      <c r="FBE9" s="1" t="s">
        <v>91</v>
      </c>
      <c r="FBF9" s="1" t="s">
        <v>91</v>
      </c>
      <c r="FBG9" s="1" t="s">
        <v>91</v>
      </c>
      <c r="FBH9" s="1" t="s">
        <v>91</v>
      </c>
      <c r="FBI9" s="1" t="s">
        <v>91</v>
      </c>
      <c r="FBJ9" s="1" t="s">
        <v>91</v>
      </c>
      <c r="FBK9" s="1" t="s">
        <v>91</v>
      </c>
      <c r="FBL9" s="1" t="s">
        <v>91</v>
      </c>
      <c r="FBM9" s="1" t="s">
        <v>91</v>
      </c>
      <c r="FBN9" s="1" t="s">
        <v>91</v>
      </c>
      <c r="FBO9" s="1" t="s">
        <v>91</v>
      </c>
      <c r="FBP9" s="1" t="s">
        <v>91</v>
      </c>
      <c r="FBQ9" s="1" t="s">
        <v>91</v>
      </c>
      <c r="FBR9" s="1" t="s">
        <v>91</v>
      </c>
      <c r="FBS9" s="1" t="s">
        <v>91</v>
      </c>
      <c r="FBT9" s="1" t="s">
        <v>91</v>
      </c>
      <c r="FBU9" s="1" t="s">
        <v>91</v>
      </c>
      <c r="FBV9" s="1" t="s">
        <v>91</v>
      </c>
      <c r="FBW9" s="1" t="s">
        <v>91</v>
      </c>
      <c r="FBX9" s="1" t="s">
        <v>91</v>
      </c>
      <c r="FBY9" s="1" t="s">
        <v>91</v>
      </c>
      <c r="FBZ9" s="1" t="s">
        <v>91</v>
      </c>
      <c r="FCA9" s="1" t="s">
        <v>91</v>
      </c>
      <c r="FCB9" s="1" t="s">
        <v>91</v>
      </c>
      <c r="FCC9" s="1" t="s">
        <v>91</v>
      </c>
      <c r="FCD9" s="1" t="s">
        <v>91</v>
      </c>
      <c r="FCE9" s="1" t="s">
        <v>91</v>
      </c>
      <c r="FCF9" s="1" t="s">
        <v>91</v>
      </c>
      <c r="FCG9" s="1" t="s">
        <v>91</v>
      </c>
      <c r="FCH9" s="1" t="s">
        <v>91</v>
      </c>
      <c r="FCI9" s="1" t="s">
        <v>91</v>
      </c>
      <c r="FCJ9" s="1" t="s">
        <v>91</v>
      </c>
      <c r="FCK9" s="1" t="s">
        <v>91</v>
      </c>
      <c r="FCL9" s="1" t="s">
        <v>91</v>
      </c>
      <c r="FCM9" s="1" t="s">
        <v>91</v>
      </c>
      <c r="FCN9" s="1" t="s">
        <v>91</v>
      </c>
      <c r="FCO9" s="1" t="s">
        <v>91</v>
      </c>
      <c r="FCP9" s="1" t="s">
        <v>91</v>
      </c>
      <c r="FCQ9" s="1" t="s">
        <v>91</v>
      </c>
      <c r="FCR9" s="1" t="s">
        <v>91</v>
      </c>
      <c r="FCS9" s="1" t="s">
        <v>91</v>
      </c>
      <c r="FCT9" s="1" t="s">
        <v>91</v>
      </c>
      <c r="FCU9" s="1" t="s">
        <v>91</v>
      </c>
      <c r="FCV9" s="1" t="s">
        <v>91</v>
      </c>
      <c r="FCW9" s="1" t="s">
        <v>91</v>
      </c>
      <c r="FCX9" s="1" t="s">
        <v>91</v>
      </c>
      <c r="FCY9" s="1" t="s">
        <v>91</v>
      </c>
      <c r="FCZ9" s="1" t="s">
        <v>91</v>
      </c>
      <c r="FDA9" s="1" t="s">
        <v>91</v>
      </c>
      <c r="FDB9" s="1" t="s">
        <v>91</v>
      </c>
      <c r="FDC9" s="1" t="s">
        <v>91</v>
      </c>
      <c r="FDD9" s="1" t="s">
        <v>91</v>
      </c>
      <c r="FDE9" s="1" t="s">
        <v>91</v>
      </c>
      <c r="FDF9" s="1" t="s">
        <v>91</v>
      </c>
      <c r="FDG9" s="1" t="s">
        <v>91</v>
      </c>
      <c r="FDH9" s="1" t="s">
        <v>91</v>
      </c>
      <c r="FDI9" s="1" t="s">
        <v>91</v>
      </c>
      <c r="FDJ9" s="1" t="s">
        <v>91</v>
      </c>
      <c r="FDK9" s="1" t="s">
        <v>91</v>
      </c>
      <c r="FDL9" s="1" t="s">
        <v>91</v>
      </c>
      <c r="FDM9" s="1" t="s">
        <v>91</v>
      </c>
      <c r="FDN9" s="1" t="s">
        <v>91</v>
      </c>
      <c r="FDO9" s="1" t="s">
        <v>91</v>
      </c>
      <c r="FDP9" s="1" t="s">
        <v>91</v>
      </c>
      <c r="FDQ9" s="1" t="s">
        <v>91</v>
      </c>
      <c r="FDR9" s="1" t="s">
        <v>91</v>
      </c>
      <c r="FDS9" s="1" t="s">
        <v>91</v>
      </c>
      <c r="FDT9" s="1" t="s">
        <v>91</v>
      </c>
      <c r="FDU9" s="1" t="s">
        <v>91</v>
      </c>
      <c r="FDV9" s="1" t="s">
        <v>91</v>
      </c>
      <c r="FDW9" s="1" t="s">
        <v>91</v>
      </c>
      <c r="FDX9" s="1" t="s">
        <v>91</v>
      </c>
      <c r="FDY9" s="1" t="s">
        <v>91</v>
      </c>
      <c r="FDZ9" s="1" t="s">
        <v>91</v>
      </c>
      <c r="FEA9" s="1" t="s">
        <v>91</v>
      </c>
      <c r="FEB9" s="1" t="s">
        <v>91</v>
      </c>
      <c r="FEC9" s="1" t="s">
        <v>91</v>
      </c>
      <c r="FED9" s="1" t="s">
        <v>91</v>
      </c>
      <c r="FEE9" s="1" t="s">
        <v>91</v>
      </c>
      <c r="FEF9" s="1" t="s">
        <v>91</v>
      </c>
      <c r="FEG9" s="1" t="s">
        <v>91</v>
      </c>
      <c r="FEH9" s="1" t="s">
        <v>91</v>
      </c>
      <c r="FEI9" s="1" t="s">
        <v>91</v>
      </c>
      <c r="FEJ9" s="1" t="s">
        <v>91</v>
      </c>
      <c r="FEK9" s="1" t="s">
        <v>91</v>
      </c>
      <c r="FEL9" s="1" t="s">
        <v>91</v>
      </c>
      <c r="FEM9" s="1" t="s">
        <v>91</v>
      </c>
      <c r="FEN9" s="1" t="s">
        <v>91</v>
      </c>
      <c r="FEO9" s="1" t="s">
        <v>91</v>
      </c>
      <c r="FEP9" s="1" t="s">
        <v>91</v>
      </c>
      <c r="FEQ9" s="1" t="s">
        <v>91</v>
      </c>
      <c r="FER9" s="1" t="s">
        <v>91</v>
      </c>
      <c r="FES9" s="1" t="s">
        <v>91</v>
      </c>
      <c r="FET9" s="1" t="s">
        <v>91</v>
      </c>
      <c r="FEU9" s="1" t="s">
        <v>91</v>
      </c>
      <c r="FEV9" s="1" t="s">
        <v>91</v>
      </c>
      <c r="FEW9" s="1" t="s">
        <v>91</v>
      </c>
      <c r="FEX9" s="1" t="s">
        <v>91</v>
      </c>
      <c r="FEY9" s="1" t="s">
        <v>91</v>
      </c>
      <c r="FEZ9" s="1" t="s">
        <v>91</v>
      </c>
      <c r="FFA9" s="1" t="s">
        <v>91</v>
      </c>
      <c r="FFB9" s="1" t="s">
        <v>91</v>
      </c>
      <c r="FFC9" s="1" t="s">
        <v>91</v>
      </c>
      <c r="FFD9" s="1" t="s">
        <v>91</v>
      </c>
      <c r="FFE9" s="1" t="s">
        <v>91</v>
      </c>
      <c r="FFF9" s="1" t="s">
        <v>91</v>
      </c>
      <c r="FFG9" s="1" t="s">
        <v>91</v>
      </c>
      <c r="FFH9" s="1" t="s">
        <v>91</v>
      </c>
      <c r="FFI9" s="1" t="s">
        <v>91</v>
      </c>
      <c r="FFJ9" s="1" t="s">
        <v>91</v>
      </c>
      <c r="FFK9" s="1" t="s">
        <v>91</v>
      </c>
      <c r="FFL9" s="1" t="s">
        <v>91</v>
      </c>
      <c r="FFM9" s="1" t="s">
        <v>91</v>
      </c>
      <c r="FFN9" s="1" t="s">
        <v>91</v>
      </c>
      <c r="FFO9" s="1" t="s">
        <v>91</v>
      </c>
      <c r="FFP9" s="1" t="s">
        <v>91</v>
      </c>
      <c r="FFQ9" s="1" t="s">
        <v>91</v>
      </c>
      <c r="FFR9" s="1" t="s">
        <v>91</v>
      </c>
      <c r="FFS9" s="1" t="s">
        <v>91</v>
      </c>
      <c r="FFT9" s="1" t="s">
        <v>91</v>
      </c>
      <c r="FFU9" s="1" t="s">
        <v>91</v>
      </c>
      <c r="FFV9" s="1" t="s">
        <v>91</v>
      </c>
      <c r="FFW9" s="1" t="s">
        <v>91</v>
      </c>
      <c r="FFX9" s="1" t="s">
        <v>91</v>
      </c>
      <c r="FFY9" s="1" t="s">
        <v>91</v>
      </c>
      <c r="FFZ9" s="1" t="s">
        <v>91</v>
      </c>
      <c r="FGA9" s="1" t="s">
        <v>91</v>
      </c>
      <c r="FGB9" s="1" t="s">
        <v>91</v>
      </c>
      <c r="FGC9" s="1" t="s">
        <v>91</v>
      </c>
      <c r="FGD9" s="1" t="s">
        <v>91</v>
      </c>
      <c r="FGE9" s="1" t="s">
        <v>91</v>
      </c>
      <c r="FGF9" s="1" t="s">
        <v>91</v>
      </c>
      <c r="FGG9" s="1" t="s">
        <v>91</v>
      </c>
      <c r="FGH9" s="1" t="s">
        <v>91</v>
      </c>
      <c r="FGI9" s="1" t="s">
        <v>91</v>
      </c>
      <c r="FGJ9" s="1" t="s">
        <v>91</v>
      </c>
      <c r="FGK9" s="1" t="s">
        <v>91</v>
      </c>
      <c r="FGL9" s="1" t="s">
        <v>91</v>
      </c>
      <c r="FGM9" s="1" t="s">
        <v>91</v>
      </c>
      <c r="FGN9" s="1" t="s">
        <v>91</v>
      </c>
      <c r="FGO9" s="1" t="s">
        <v>91</v>
      </c>
      <c r="FGP9" s="1" t="s">
        <v>91</v>
      </c>
      <c r="FGQ9" s="1" t="s">
        <v>91</v>
      </c>
      <c r="FGR9" s="1" t="s">
        <v>91</v>
      </c>
      <c r="FGS9" s="1" t="s">
        <v>91</v>
      </c>
      <c r="FGT9" s="1" t="s">
        <v>91</v>
      </c>
      <c r="FGU9" s="1" t="s">
        <v>91</v>
      </c>
      <c r="FGV9" s="1" t="s">
        <v>91</v>
      </c>
      <c r="FGW9" s="1" t="s">
        <v>91</v>
      </c>
      <c r="FGX9" s="1" t="s">
        <v>91</v>
      </c>
      <c r="FGY9" s="1" t="s">
        <v>91</v>
      </c>
      <c r="FGZ9" s="1" t="s">
        <v>91</v>
      </c>
      <c r="FHA9" s="1" t="s">
        <v>91</v>
      </c>
      <c r="FHB9" s="1" t="s">
        <v>91</v>
      </c>
      <c r="FHC9" s="1" t="s">
        <v>91</v>
      </c>
      <c r="FHD9" s="1" t="s">
        <v>91</v>
      </c>
      <c r="FHE9" s="1" t="s">
        <v>91</v>
      </c>
      <c r="FHF9" s="1" t="s">
        <v>91</v>
      </c>
      <c r="FHG9" s="1" t="s">
        <v>91</v>
      </c>
      <c r="FHH9" s="1" t="s">
        <v>91</v>
      </c>
      <c r="FHI9" s="1" t="s">
        <v>91</v>
      </c>
      <c r="FHJ9" s="1" t="s">
        <v>91</v>
      </c>
      <c r="FHK9" s="1" t="s">
        <v>91</v>
      </c>
      <c r="FHL9" s="1" t="s">
        <v>91</v>
      </c>
      <c r="FHM9" s="1" t="s">
        <v>91</v>
      </c>
      <c r="FHN9" s="1" t="s">
        <v>91</v>
      </c>
      <c r="FHO9" s="1" t="s">
        <v>91</v>
      </c>
      <c r="FHP9" s="1" t="s">
        <v>91</v>
      </c>
      <c r="FHQ9" s="1" t="s">
        <v>91</v>
      </c>
      <c r="FHR9" s="1" t="s">
        <v>91</v>
      </c>
      <c r="FHS9" s="1" t="s">
        <v>91</v>
      </c>
      <c r="FHT9" s="1" t="s">
        <v>91</v>
      </c>
      <c r="FHU9" s="1" t="s">
        <v>91</v>
      </c>
      <c r="FHV9" s="1" t="s">
        <v>91</v>
      </c>
      <c r="FHW9" s="1" t="s">
        <v>91</v>
      </c>
      <c r="FHX9" s="1" t="s">
        <v>91</v>
      </c>
      <c r="FHY9" s="1" t="s">
        <v>91</v>
      </c>
      <c r="FHZ9" s="1" t="s">
        <v>91</v>
      </c>
      <c r="FIA9" s="1" t="s">
        <v>91</v>
      </c>
      <c r="FIB9" s="1" t="s">
        <v>91</v>
      </c>
      <c r="FIC9" s="1" t="s">
        <v>91</v>
      </c>
      <c r="FID9" s="1" t="s">
        <v>91</v>
      </c>
      <c r="FIE9" s="1" t="s">
        <v>91</v>
      </c>
      <c r="FIF9" s="1" t="s">
        <v>91</v>
      </c>
      <c r="FIG9" s="1" t="s">
        <v>91</v>
      </c>
      <c r="FIH9" s="1" t="s">
        <v>91</v>
      </c>
      <c r="FII9" s="1" t="s">
        <v>91</v>
      </c>
      <c r="FIJ9" s="1" t="s">
        <v>91</v>
      </c>
      <c r="FIK9" s="1" t="s">
        <v>91</v>
      </c>
      <c r="FIL9" s="1" t="s">
        <v>91</v>
      </c>
      <c r="FIM9" s="1" t="s">
        <v>91</v>
      </c>
      <c r="FIN9" s="1" t="s">
        <v>91</v>
      </c>
      <c r="FIO9" s="1" t="s">
        <v>91</v>
      </c>
      <c r="FIP9" s="1" t="s">
        <v>91</v>
      </c>
      <c r="FIQ9" s="1" t="s">
        <v>91</v>
      </c>
      <c r="FIR9" s="1" t="s">
        <v>91</v>
      </c>
      <c r="FIS9" s="1" t="s">
        <v>91</v>
      </c>
      <c r="FIT9" s="1" t="s">
        <v>91</v>
      </c>
      <c r="FIU9" s="1" t="s">
        <v>91</v>
      </c>
      <c r="FIV9" s="1" t="s">
        <v>91</v>
      </c>
      <c r="FIW9" s="1" t="s">
        <v>91</v>
      </c>
      <c r="FIX9" s="1" t="s">
        <v>91</v>
      </c>
      <c r="FIY9" s="1" t="s">
        <v>91</v>
      </c>
      <c r="FIZ9" s="1" t="s">
        <v>91</v>
      </c>
      <c r="FJA9" s="1" t="s">
        <v>91</v>
      </c>
      <c r="FJB9" s="1" t="s">
        <v>91</v>
      </c>
      <c r="FJC9" s="1" t="s">
        <v>91</v>
      </c>
      <c r="FJD9" s="1" t="s">
        <v>91</v>
      </c>
      <c r="FJE9" s="1" t="s">
        <v>91</v>
      </c>
      <c r="FJF9" s="1" t="s">
        <v>91</v>
      </c>
      <c r="FJG9" s="1" t="s">
        <v>91</v>
      </c>
      <c r="FJH9" s="1" t="s">
        <v>91</v>
      </c>
      <c r="FJI9" s="1" t="s">
        <v>91</v>
      </c>
      <c r="FJJ9" s="1" t="s">
        <v>91</v>
      </c>
      <c r="FJK9" s="1" t="s">
        <v>91</v>
      </c>
      <c r="FJL9" s="1" t="s">
        <v>91</v>
      </c>
      <c r="FJM9" s="1" t="s">
        <v>91</v>
      </c>
      <c r="FJN9" s="1" t="s">
        <v>91</v>
      </c>
      <c r="FJO9" s="1" t="s">
        <v>91</v>
      </c>
      <c r="FJP9" s="1" t="s">
        <v>91</v>
      </c>
      <c r="FJQ9" s="1" t="s">
        <v>91</v>
      </c>
      <c r="FJR9" s="1" t="s">
        <v>91</v>
      </c>
      <c r="FJS9" s="1" t="s">
        <v>91</v>
      </c>
      <c r="FJT9" s="1" t="s">
        <v>91</v>
      </c>
      <c r="FJU9" s="1" t="s">
        <v>91</v>
      </c>
      <c r="FJV9" s="1" t="s">
        <v>91</v>
      </c>
      <c r="FJW9" s="1" t="s">
        <v>91</v>
      </c>
      <c r="FJX9" s="1" t="s">
        <v>91</v>
      </c>
      <c r="FJY9" s="1" t="s">
        <v>91</v>
      </c>
      <c r="FJZ9" s="1" t="s">
        <v>91</v>
      </c>
      <c r="FKA9" s="1" t="s">
        <v>91</v>
      </c>
      <c r="FKB9" s="1" t="s">
        <v>91</v>
      </c>
      <c r="FKC9" s="1" t="s">
        <v>91</v>
      </c>
      <c r="FKD9" s="1" t="s">
        <v>91</v>
      </c>
      <c r="FKE9" s="1" t="s">
        <v>91</v>
      </c>
      <c r="FKF9" s="1" t="s">
        <v>91</v>
      </c>
      <c r="FKG9" s="1" t="s">
        <v>91</v>
      </c>
      <c r="FKH9" s="1" t="s">
        <v>91</v>
      </c>
      <c r="FKI9" s="1" t="s">
        <v>91</v>
      </c>
      <c r="FKJ9" s="1" t="s">
        <v>91</v>
      </c>
      <c r="FKK9" s="1" t="s">
        <v>91</v>
      </c>
      <c r="FKL9" s="1" t="s">
        <v>91</v>
      </c>
      <c r="FKM9" s="1" t="s">
        <v>91</v>
      </c>
      <c r="FKN9" s="1" t="s">
        <v>91</v>
      </c>
      <c r="FKO9" s="1" t="s">
        <v>91</v>
      </c>
      <c r="FKP9" s="1" t="s">
        <v>91</v>
      </c>
      <c r="FKQ9" s="1" t="s">
        <v>91</v>
      </c>
      <c r="FKR9" s="1" t="s">
        <v>91</v>
      </c>
      <c r="FKS9" s="1" t="s">
        <v>91</v>
      </c>
      <c r="FKT9" s="1" t="s">
        <v>91</v>
      </c>
      <c r="FKU9" s="1" t="s">
        <v>91</v>
      </c>
      <c r="FKV9" s="1" t="s">
        <v>91</v>
      </c>
      <c r="FKW9" s="1" t="s">
        <v>91</v>
      </c>
      <c r="FKX9" s="1" t="s">
        <v>91</v>
      </c>
      <c r="FKY9" s="1" t="s">
        <v>91</v>
      </c>
      <c r="FKZ9" s="1" t="s">
        <v>91</v>
      </c>
      <c r="FLA9" s="1" t="s">
        <v>91</v>
      </c>
      <c r="FLB9" s="1" t="s">
        <v>91</v>
      </c>
      <c r="FLC9" s="1" t="s">
        <v>91</v>
      </c>
      <c r="FLD9" s="1" t="s">
        <v>91</v>
      </c>
      <c r="FLE9" s="1" t="s">
        <v>91</v>
      </c>
      <c r="FLF9" s="1" t="s">
        <v>91</v>
      </c>
      <c r="FLG9" s="1" t="s">
        <v>91</v>
      </c>
      <c r="FLH9" s="1" t="s">
        <v>91</v>
      </c>
      <c r="FLI9" s="1" t="s">
        <v>91</v>
      </c>
      <c r="FLJ9" s="1" t="s">
        <v>91</v>
      </c>
      <c r="FLK9" s="1" t="s">
        <v>91</v>
      </c>
      <c r="FLL9" s="1" t="s">
        <v>91</v>
      </c>
      <c r="FLM9" s="1" t="s">
        <v>91</v>
      </c>
      <c r="FLN9" s="1" t="s">
        <v>91</v>
      </c>
      <c r="FLO9" s="1" t="s">
        <v>91</v>
      </c>
      <c r="FLP9" s="1" t="s">
        <v>91</v>
      </c>
      <c r="FLQ9" s="1" t="s">
        <v>91</v>
      </c>
      <c r="FLR9" s="1" t="s">
        <v>91</v>
      </c>
      <c r="FLS9" s="1" t="s">
        <v>91</v>
      </c>
      <c r="FLT9" s="1" t="s">
        <v>91</v>
      </c>
      <c r="FLU9" s="1" t="s">
        <v>91</v>
      </c>
      <c r="FLV9" s="1" t="s">
        <v>91</v>
      </c>
      <c r="FLW9" s="1" t="s">
        <v>91</v>
      </c>
      <c r="FLX9" s="1" t="s">
        <v>91</v>
      </c>
      <c r="FLY9" s="1" t="s">
        <v>91</v>
      </c>
      <c r="FLZ9" s="1" t="s">
        <v>91</v>
      </c>
      <c r="FMA9" s="1" t="s">
        <v>91</v>
      </c>
      <c r="FMB9" s="1" t="s">
        <v>91</v>
      </c>
      <c r="FMC9" s="1" t="s">
        <v>91</v>
      </c>
      <c r="FMD9" s="1" t="s">
        <v>91</v>
      </c>
      <c r="FME9" s="1" t="s">
        <v>91</v>
      </c>
      <c r="FMF9" s="1" t="s">
        <v>91</v>
      </c>
      <c r="FMG9" s="1" t="s">
        <v>91</v>
      </c>
      <c r="FMH9" s="1" t="s">
        <v>91</v>
      </c>
      <c r="FMI9" s="1" t="s">
        <v>91</v>
      </c>
      <c r="FMJ9" s="1" t="s">
        <v>91</v>
      </c>
      <c r="FMK9" s="1" t="s">
        <v>91</v>
      </c>
      <c r="FML9" s="1" t="s">
        <v>91</v>
      </c>
      <c r="FMM9" s="1" t="s">
        <v>91</v>
      </c>
      <c r="FMN9" s="1" t="s">
        <v>91</v>
      </c>
      <c r="FMO9" s="1" t="s">
        <v>91</v>
      </c>
      <c r="FMP9" s="1" t="s">
        <v>91</v>
      </c>
      <c r="FMQ9" s="1" t="s">
        <v>91</v>
      </c>
      <c r="FMR9" s="1" t="s">
        <v>91</v>
      </c>
      <c r="FMS9" s="1" t="s">
        <v>91</v>
      </c>
      <c r="FMT9" s="1" t="s">
        <v>91</v>
      </c>
      <c r="FMU9" s="1" t="s">
        <v>91</v>
      </c>
      <c r="FMV9" s="1" t="s">
        <v>91</v>
      </c>
      <c r="FMW9" s="1" t="s">
        <v>91</v>
      </c>
      <c r="FMX9" s="1" t="s">
        <v>91</v>
      </c>
      <c r="FMY9" s="1" t="s">
        <v>91</v>
      </c>
      <c r="FMZ9" s="1" t="s">
        <v>91</v>
      </c>
      <c r="FNA9" s="1" t="s">
        <v>91</v>
      </c>
      <c r="FNB9" s="1" t="s">
        <v>91</v>
      </c>
      <c r="FNC9" s="1" t="s">
        <v>91</v>
      </c>
      <c r="FND9" s="1" t="s">
        <v>91</v>
      </c>
      <c r="FNE9" s="1" t="s">
        <v>91</v>
      </c>
      <c r="FNF9" s="1" t="s">
        <v>91</v>
      </c>
      <c r="FNG9" s="1" t="s">
        <v>91</v>
      </c>
      <c r="FNH9" s="1" t="s">
        <v>91</v>
      </c>
      <c r="FNI9" s="1" t="s">
        <v>91</v>
      </c>
      <c r="FNJ9" s="1" t="s">
        <v>91</v>
      </c>
      <c r="FNK9" s="1" t="s">
        <v>91</v>
      </c>
      <c r="FNL9" s="1" t="s">
        <v>91</v>
      </c>
      <c r="FNM9" s="1" t="s">
        <v>91</v>
      </c>
      <c r="FNN9" s="1" t="s">
        <v>91</v>
      </c>
      <c r="FNO9" s="1" t="s">
        <v>91</v>
      </c>
      <c r="FNP9" s="1" t="s">
        <v>91</v>
      </c>
      <c r="FNQ9" s="1" t="s">
        <v>91</v>
      </c>
      <c r="FNR9" s="1" t="s">
        <v>91</v>
      </c>
      <c r="FNS9" s="1" t="s">
        <v>91</v>
      </c>
      <c r="FNT9" s="1" t="s">
        <v>91</v>
      </c>
      <c r="FNU9" s="1" t="s">
        <v>91</v>
      </c>
      <c r="FNV9" s="1" t="s">
        <v>91</v>
      </c>
      <c r="FNW9" s="1" t="s">
        <v>91</v>
      </c>
      <c r="FNX9" s="1" t="s">
        <v>91</v>
      </c>
      <c r="FNY9" s="1" t="s">
        <v>91</v>
      </c>
      <c r="FNZ9" s="1" t="s">
        <v>91</v>
      </c>
      <c r="FOA9" s="1" t="s">
        <v>91</v>
      </c>
      <c r="FOB9" s="1" t="s">
        <v>91</v>
      </c>
      <c r="FOC9" s="1" t="s">
        <v>91</v>
      </c>
      <c r="FOD9" s="1" t="s">
        <v>91</v>
      </c>
      <c r="FOE9" s="1" t="s">
        <v>91</v>
      </c>
      <c r="FOF9" s="1" t="s">
        <v>91</v>
      </c>
      <c r="FOG9" s="1" t="s">
        <v>91</v>
      </c>
      <c r="FOH9" s="1" t="s">
        <v>91</v>
      </c>
      <c r="FOI9" s="1" t="s">
        <v>91</v>
      </c>
      <c r="FOJ9" s="1" t="s">
        <v>91</v>
      </c>
      <c r="FOK9" s="1" t="s">
        <v>91</v>
      </c>
      <c r="FOL9" s="1" t="s">
        <v>91</v>
      </c>
      <c r="FOM9" s="1" t="s">
        <v>91</v>
      </c>
      <c r="FON9" s="1" t="s">
        <v>91</v>
      </c>
      <c r="FOO9" s="1" t="s">
        <v>91</v>
      </c>
      <c r="FOP9" s="1" t="s">
        <v>91</v>
      </c>
      <c r="FOQ9" s="1" t="s">
        <v>91</v>
      </c>
      <c r="FOR9" s="1" t="s">
        <v>91</v>
      </c>
      <c r="FOS9" s="1" t="s">
        <v>91</v>
      </c>
      <c r="FOT9" s="1" t="s">
        <v>91</v>
      </c>
      <c r="FOU9" s="1" t="s">
        <v>91</v>
      </c>
      <c r="FOV9" s="1" t="s">
        <v>91</v>
      </c>
      <c r="FOW9" s="1" t="s">
        <v>91</v>
      </c>
      <c r="FOX9" s="1" t="s">
        <v>91</v>
      </c>
      <c r="FOY9" s="1" t="s">
        <v>91</v>
      </c>
      <c r="FOZ9" s="1" t="s">
        <v>91</v>
      </c>
      <c r="FPA9" s="1" t="s">
        <v>91</v>
      </c>
      <c r="FPB9" s="1" t="s">
        <v>91</v>
      </c>
      <c r="FPC9" s="1" t="s">
        <v>91</v>
      </c>
      <c r="FPD9" s="1" t="s">
        <v>91</v>
      </c>
      <c r="FPE9" s="1" t="s">
        <v>91</v>
      </c>
      <c r="FPF9" s="1" t="s">
        <v>91</v>
      </c>
      <c r="FPG9" s="1" t="s">
        <v>91</v>
      </c>
      <c r="FPH9" s="1" t="s">
        <v>91</v>
      </c>
      <c r="FPI9" s="1" t="s">
        <v>91</v>
      </c>
      <c r="FPJ9" s="1" t="s">
        <v>91</v>
      </c>
      <c r="FPK9" s="1" t="s">
        <v>91</v>
      </c>
      <c r="FPL9" s="1" t="s">
        <v>91</v>
      </c>
      <c r="FPM9" s="1" t="s">
        <v>91</v>
      </c>
      <c r="FPN9" s="1" t="s">
        <v>91</v>
      </c>
      <c r="FPO9" s="1" t="s">
        <v>91</v>
      </c>
      <c r="FPP9" s="1" t="s">
        <v>91</v>
      </c>
      <c r="FPQ9" s="1" t="s">
        <v>91</v>
      </c>
      <c r="FPR9" s="1" t="s">
        <v>91</v>
      </c>
      <c r="FPS9" s="1" t="s">
        <v>91</v>
      </c>
      <c r="FPT9" s="1" t="s">
        <v>91</v>
      </c>
      <c r="FPU9" s="1" t="s">
        <v>91</v>
      </c>
      <c r="FPV9" s="1" t="s">
        <v>91</v>
      </c>
      <c r="FPW9" s="1" t="s">
        <v>91</v>
      </c>
      <c r="FPX9" s="1" t="s">
        <v>91</v>
      </c>
      <c r="FPY9" s="1" t="s">
        <v>91</v>
      </c>
      <c r="FPZ9" s="1" t="s">
        <v>91</v>
      </c>
      <c r="FQA9" s="1" t="s">
        <v>91</v>
      </c>
      <c r="FQB9" s="1" t="s">
        <v>91</v>
      </c>
      <c r="FQC9" s="1" t="s">
        <v>91</v>
      </c>
      <c r="FQD9" s="1" t="s">
        <v>91</v>
      </c>
      <c r="FQE9" s="1" t="s">
        <v>91</v>
      </c>
      <c r="FQF9" s="1" t="s">
        <v>91</v>
      </c>
      <c r="FQG9" s="1" t="s">
        <v>91</v>
      </c>
      <c r="FQH9" s="1" t="s">
        <v>91</v>
      </c>
      <c r="FQI9" s="1" t="s">
        <v>91</v>
      </c>
      <c r="FQJ9" s="1" t="s">
        <v>91</v>
      </c>
      <c r="FQK9" s="1" t="s">
        <v>91</v>
      </c>
      <c r="FQL9" s="1" t="s">
        <v>91</v>
      </c>
      <c r="FQM9" s="1" t="s">
        <v>91</v>
      </c>
      <c r="FQN9" s="1" t="s">
        <v>91</v>
      </c>
      <c r="FQO9" s="1" t="s">
        <v>91</v>
      </c>
      <c r="FQP9" s="1" t="s">
        <v>91</v>
      </c>
      <c r="FQQ9" s="1" t="s">
        <v>91</v>
      </c>
      <c r="FQR9" s="1" t="s">
        <v>91</v>
      </c>
      <c r="FQS9" s="1" t="s">
        <v>91</v>
      </c>
      <c r="FQT9" s="1" t="s">
        <v>91</v>
      </c>
      <c r="FQU9" s="1" t="s">
        <v>91</v>
      </c>
      <c r="FQV9" s="1" t="s">
        <v>91</v>
      </c>
      <c r="FQW9" s="1" t="s">
        <v>91</v>
      </c>
      <c r="FQX9" s="1" t="s">
        <v>91</v>
      </c>
      <c r="FQY9" s="1" t="s">
        <v>91</v>
      </c>
      <c r="FQZ9" s="1" t="s">
        <v>91</v>
      </c>
      <c r="FRA9" s="1" t="s">
        <v>91</v>
      </c>
      <c r="FRB9" s="1" t="s">
        <v>91</v>
      </c>
      <c r="FRC9" s="1" t="s">
        <v>91</v>
      </c>
      <c r="FRD9" s="1" t="s">
        <v>91</v>
      </c>
      <c r="FRE9" s="1" t="s">
        <v>91</v>
      </c>
      <c r="FRF9" s="1" t="s">
        <v>91</v>
      </c>
      <c r="FRG9" s="1" t="s">
        <v>91</v>
      </c>
      <c r="FRH9" s="1" t="s">
        <v>91</v>
      </c>
      <c r="FRI9" s="1" t="s">
        <v>91</v>
      </c>
      <c r="FRJ9" s="1" t="s">
        <v>91</v>
      </c>
      <c r="FRK9" s="1" t="s">
        <v>91</v>
      </c>
      <c r="FRL9" s="1" t="s">
        <v>91</v>
      </c>
      <c r="FRM9" s="1" t="s">
        <v>91</v>
      </c>
      <c r="FRN9" s="1" t="s">
        <v>91</v>
      </c>
      <c r="FRO9" s="1" t="s">
        <v>91</v>
      </c>
      <c r="FRP9" s="1" t="s">
        <v>91</v>
      </c>
      <c r="FRQ9" s="1" t="s">
        <v>91</v>
      </c>
      <c r="FRR9" s="1" t="s">
        <v>91</v>
      </c>
      <c r="FRS9" s="1" t="s">
        <v>91</v>
      </c>
      <c r="FRT9" s="1" t="s">
        <v>91</v>
      </c>
      <c r="FRU9" s="1" t="s">
        <v>91</v>
      </c>
      <c r="FRV9" s="1" t="s">
        <v>91</v>
      </c>
      <c r="FRW9" s="1" t="s">
        <v>91</v>
      </c>
      <c r="FRX9" s="1" t="s">
        <v>91</v>
      </c>
      <c r="FRY9" s="1" t="s">
        <v>91</v>
      </c>
      <c r="FRZ9" s="1" t="s">
        <v>91</v>
      </c>
      <c r="FSA9" s="1" t="s">
        <v>91</v>
      </c>
      <c r="FSB9" s="1" t="s">
        <v>91</v>
      </c>
      <c r="FSC9" s="1" t="s">
        <v>91</v>
      </c>
      <c r="FSD9" s="1" t="s">
        <v>91</v>
      </c>
      <c r="FSE9" s="1" t="s">
        <v>91</v>
      </c>
      <c r="FSF9" s="1" t="s">
        <v>91</v>
      </c>
      <c r="FSG9" s="1" t="s">
        <v>91</v>
      </c>
      <c r="FSH9" s="1" t="s">
        <v>91</v>
      </c>
      <c r="FSI9" s="1" t="s">
        <v>91</v>
      </c>
      <c r="FSJ9" s="1" t="s">
        <v>91</v>
      </c>
      <c r="FSK9" s="1" t="s">
        <v>91</v>
      </c>
      <c r="FSL9" s="1" t="s">
        <v>91</v>
      </c>
      <c r="FSM9" s="1" t="s">
        <v>91</v>
      </c>
      <c r="FSN9" s="1" t="s">
        <v>91</v>
      </c>
      <c r="FSO9" s="1" t="s">
        <v>91</v>
      </c>
      <c r="FSP9" s="1" t="s">
        <v>91</v>
      </c>
      <c r="FSQ9" s="1" t="s">
        <v>91</v>
      </c>
      <c r="FSR9" s="1" t="s">
        <v>91</v>
      </c>
      <c r="FSS9" s="1" t="s">
        <v>91</v>
      </c>
      <c r="FST9" s="1" t="s">
        <v>91</v>
      </c>
      <c r="FSU9" s="1" t="s">
        <v>91</v>
      </c>
      <c r="FSV9" s="1" t="s">
        <v>91</v>
      </c>
      <c r="FSW9" s="1" t="s">
        <v>91</v>
      </c>
      <c r="FSX9" s="1" t="s">
        <v>91</v>
      </c>
      <c r="FSY9" s="1" t="s">
        <v>91</v>
      </c>
      <c r="FSZ9" s="1" t="s">
        <v>91</v>
      </c>
      <c r="FTA9" s="1" t="s">
        <v>91</v>
      </c>
      <c r="FTB9" s="1" t="s">
        <v>91</v>
      </c>
      <c r="FTC9" s="1" t="s">
        <v>91</v>
      </c>
      <c r="FTD9" s="1" t="s">
        <v>91</v>
      </c>
      <c r="FTE9" s="1" t="s">
        <v>91</v>
      </c>
      <c r="FTF9" s="1" t="s">
        <v>91</v>
      </c>
      <c r="FTG9" s="1" t="s">
        <v>91</v>
      </c>
      <c r="FTH9" s="1" t="s">
        <v>91</v>
      </c>
      <c r="FTI9" s="1" t="s">
        <v>91</v>
      </c>
      <c r="FTJ9" s="1" t="s">
        <v>91</v>
      </c>
      <c r="FTK9" s="1" t="s">
        <v>91</v>
      </c>
      <c r="FTL9" s="1" t="s">
        <v>91</v>
      </c>
      <c r="FTM9" s="1" t="s">
        <v>91</v>
      </c>
      <c r="FTN9" s="1" t="s">
        <v>91</v>
      </c>
      <c r="FTO9" s="1" t="s">
        <v>91</v>
      </c>
      <c r="FTP9" s="1" t="s">
        <v>91</v>
      </c>
      <c r="FTQ9" s="1" t="s">
        <v>91</v>
      </c>
      <c r="FTR9" s="1" t="s">
        <v>91</v>
      </c>
      <c r="FTS9" s="1" t="s">
        <v>91</v>
      </c>
      <c r="FTT9" s="1" t="s">
        <v>91</v>
      </c>
      <c r="FTU9" s="1" t="s">
        <v>91</v>
      </c>
      <c r="FTV9" s="1" t="s">
        <v>91</v>
      </c>
      <c r="FTW9" s="1" t="s">
        <v>91</v>
      </c>
      <c r="FTX9" s="1" t="s">
        <v>91</v>
      </c>
      <c r="FTY9" s="1" t="s">
        <v>91</v>
      </c>
      <c r="FTZ9" s="1" t="s">
        <v>91</v>
      </c>
      <c r="FUA9" s="1" t="s">
        <v>91</v>
      </c>
      <c r="FUB9" s="1" t="s">
        <v>91</v>
      </c>
      <c r="FUC9" s="1" t="s">
        <v>91</v>
      </c>
      <c r="FUD9" s="1" t="s">
        <v>91</v>
      </c>
      <c r="FUE9" s="1" t="s">
        <v>91</v>
      </c>
      <c r="FUF9" s="1" t="s">
        <v>91</v>
      </c>
      <c r="FUG9" s="1" t="s">
        <v>91</v>
      </c>
      <c r="FUH9" s="1" t="s">
        <v>91</v>
      </c>
      <c r="FUI9" s="1" t="s">
        <v>91</v>
      </c>
      <c r="FUJ9" s="1" t="s">
        <v>91</v>
      </c>
      <c r="FUK9" s="1" t="s">
        <v>91</v>
      </c>
      <c r="FUL9" s="1" t="s">
        <v>91</v>
      </c>
      <c r="FUM9" s="1" t="s">
        <v>91</v>
      </c>
      <c r="FUN9" s="1" t="s">
        <v>91</v>
      </c>
      <c r="FUO9" s="1" t="s">
        <v>91</v>
      </c>
      <c r="FUP9" s="1" t="s">
        <v>91</v>
      </c>
      <c r="FUQ9" s="1" t="s">
        <v>91</v>
      </c>
      <c r="FUR9" s="1" t="s">
        <v>91</v>
      </c>
      <c r="FUS9" s="1" t="s">
        <v>91</v>
      </c>
      <c r="FUT9" s="1" t="s">
        <v>91</v>
      </c>
      <c r="FUU9" s="1" t="s">
        <v>91</v>
      </c>
      <c r="FUV9" s="1" t="s">
        <v>91</v>
      </c>
      <c r="FUW9" s="1" t="s">
        <v>91</v>
      </c>
      <c r="FUX9" s="1" t="s">
        <v>91</v>
      </c>
      <c r="FUY9" s="1" t="s">
        <v>91</v>
      </c>
      <c r="FUZ9" s="1" t="s">
        <v>91</v>
      </c>
      <c r="FVA9" s="1" t="s">
        <v>91</v>
      </c>
      <c r="FVB9" s="1" t="s">
        <v>91</v>
      </c>
      <c r="FVC9" s="1" t="s">
        <v>91</v>
      </c>
      <c r="FVD9" s="1" t="s">
        <v>91</v>
      </c>
      <c r="FVE9" s="1" t="s">
        <v>91</v>
      </c>
      <c r="FVF9" s="1" t="s">
        <v>91</v>
      </c>
      <c r="FVG9" s="1" t="s">
        <v>91</v>
      </c>
      <c r="FVH9" s="1" t="s">
        <v>91</v>
      </c>
      <c r="FVI9" s="1" t="s">
        <v>91</v>
      </c>
      <c r="FVJ9" s="1" t="s">
        <v>91</v>
      </c>
      <c r="FVK9" s="1" t="s">
        <v>91</v>
      </c>
      <c r="FVL9" s="1" t="s">
        <v>91</v>
      </c>
      <c r="FVM9" s="1" t="s">
        <v>91</v>
      </c>
      <c r="FVN9" s="1" t="s">
        <v>91</v>
      </c>
      <c r="FVO9" s="1" t="s">
        <v>91</v>
      </c>
      <c r="FVP9" s="1" t="s">
        <v>91</v>
      </c>
      <c r="FVQ9" s="1" t="s">
        <v>91</v>
      </c>
      <c r="FVR9" s="1" t="s">
        <v>91</v>
      </c>
      <c r="FVS9" s="1" t="s">
        <v>91</v>
      </c>
      <c r="FVT9" s="1" t="s">
        <v>91</v>
      </c>
      <c r="FVU9" s="1" t="s">
        <v>91</v>
      </c>
      <c r="FVV9" s="1" t="s">
        <v>91</v>
      </c>
      <c r="FVW9" s="1" t="s">
        <v>91</v>
      </c>
      <c r="FVX9" s="1" t="s">
        <v>91</v>
      </c>
      <c r="FVY9" s="1" t="s">
        <v>91</v>
      </c>
      <c r="FVZ9" s="1" t="s">
        <v>91</v>
      </c>
      <c r="FWA9" s="1" t="s">
        <v>91</v>
      </c>
      <c r="FWB9" s="1" t="s">
        <v>91</v>
      </c>
      <c r="FWC9" s="1" t="s">
        <v>91</v>
      </c>
      <c r="FWD9" s="1" t="s">
        <v>91</v>
      </c>
      <c r="FWE9" s="1" t="s">
        <v>91</v>
      </c>
      <c r="FWF9" s="1" t="s">
        <v>91</v>
      </c>
      <c r="FWG9" s="1" t="s">
        <v>91</v>
      </c>
      <c r="FWH9" s="1" t="s">
        <v>91</v>
      </c>
      <c r="FWI9" s="1" t="s">
        <v>91</v>
      </c>
      <c r="FWJ9" s="1" t="s">
        <v>91</v>
      </c>
      <c r="FWK9" s="1" t="s">
        <v>91</v>
      </c>
      <c r="FWL9" s="1" t="s">
        <v>91</v>
      </c>
      <c r="FWM9" s="1" t="s">
        <v>91</v>
      </c>
      <c r="FWN9" s="1" t="s">
        <v>91</v>
      </c>
      <c r="FWO9" s="1" t="s">
        <v>91</v>
      </c>
      <c r="FWP9" s="1" t="s">
        <v>91</v>
      </c>
      <c r="FWQ9" s="1" t="s">
        <v>91</v>
      </c>
      <c r="FWR9" s="1" t="s">
        <v>91</v>
      </c>
      <c r="FWS9" s="1" t="s">
        <v>91</v>
      </c>
      <c r="FWT9" s="1" t="s">
        <v>91</v>
      </c>
      <c r="FWU9" s="1" t="s">
        <v>91</v>
      </c>
      <c r="FWV9" s="1" t="s">
        <v>91</v>
      </c>
      <c r="FWW9" s="1" t="s">
        <v>91</v>
      </c>
      <c r="FWX9" s="1" t="s">
        <v>91</v>
      </c>
      <c r="FWY9" s="1" t="s">
        <v>91</v>
      </c>
      <c r="FWZ9" s="1" t="s">
        <v>91</v>
      </c>
      <c r="FXA9" s="1" t="s">
        <v>91</v>
      </c>
      <c r="FXB9" s="1" t="s">
        <v>91</v>
      </c>
      <c r="FXC9" s="1" t="s">
        <v>91</v>
      </c>
      <c r="FXD9" s="1" t="s">
        <v>91</v>
      </c>
      <c r="FXE9" s="1" t="s">
        <v>91</v>
      </c>
      <c r="FXF9" s="1" t="s">
        <v>91</v>
      </c>
      <c r="FXG9" s="1" t="s">
        <v>91</v>
      </c>
      <c r="FXH9" s="1" t="s">
        <v>91</v>
      </c>
      <c r="FXI9" s="1" t="s">
        <v>91</v>
      </c>
      <c r="FXJ9" s="1" t="s">
        <v>91</v>
      </c>
      <c r="FXK9" s="1" t="s">
        <v>91</v>
      </c>
      <c r="FXL9" s="1" t="s">
        <v>91</v>
      </c>
      <c r="FXM9" s="1" t="s">
        <v>91</v>
      </c>
      <c r="FXN9" s="1" t="s">
        <v>91</v>
      </c>
      <c r="FXO9" s="1" t="s">
        <v>91</v>
      </c>
      <c r="FXP9" s="1" t="s">
        <v>91</v>
      </c>
      <c r="FXQ9" s="1" t="s">
        <v>91</v>
      </c>
      <c r="FXR9" s="1" t="s">
        <v>91</v>
      </c>
      <c r="FXS9" s="1" t="s">
        <v>91</v>
      </c>
      <c r="FXT9" s="1" t="s">
        <v>91</v>
      </c>
      <c r="FXU9" s="1" t="s">
        <v>91</v>
      </c>
      <c r="FXV9" s="1" t="s">
        <v>91</v>
      </c>
      <c r="FXW9" s="1" t="s">
        <v>91</v>
      </c>
      <c r="FXX9" s="1" t="s">
        <v>91</v>
      </c>
      <c r="FXY9" s="1" t="s">
        <v>91</v>
      </c>
      <c r="FXZ9" s="1" t="s">
        <v>91</v>
      </c>
      <c r="FYA9" s="1" t="s">
        <v>91</v>
      </c>
      <c r="FYB9" s="1" t="s">
        <v>91</v>
      </c>
      <c r="FYC9" s="1" t="s">
        <v>91</v>
      </c>
      <c r="FYD9" s="1" t="s">
        <v>91</v>
      </c>
      <c r="FYE9" s="1" t="s">
        <v>91</v>
      </c>
      <c r="FYF9" s="1" t="s">
        <v>91</v>
      </c>
      <c r="FYG9" s="1" t="s">
        <v>91</v>
      </c>
      <c r="FYH9" s="1" t="s">
        <v>91</v>
      </c>
      <c r="FYI9" s="1" t="s">
        <v>91</v>
      </c>
      <c r="FYJ9" s="1" t="s">
        <v>91</v>
      </c>
      <c r="FYK9" s="1" t="s">
        <v>91</v>
      </c>
      <c r="FYL9" s="1" t="s">
        <v>91</v>
      </c>
      <c r="FYM9" s="1" t="s">
        <v>91</v>
      </c>
      <c r="FYN9" s="1" t="s">
        <v>91</v>
      </c>
      <c r="FYO9" s="1" t="s">
        <v>91</v>
      </c>
      <c r="FYP9" s="1" t="s">
        <v>91</v>
      </c>
      <c r="FYQ9" s="1" t="s">
        <v>91</v>
      </c>
      <c r="FYR9" s="1" t="s">
        <v>91</v>
      </c>
      <c r="FYS9" s="1" t="s">
        <v>91</v>
      </c>
      <c r="FYT9" s="1" t="s">
        <v>91</v>
      </c>
      <c r="FYU9" s="1" t="s">
        <v>91</v>
      </c>
      <c r="FYV9" s="1" t="s">
        <v>91</v>
      </c>
      <c r="FYW9" s="1" t="s">
        <v>91</v>
      </c>
      <c r="FYX9" s="1" t="s">
        <v>91</v>
      </c>
      <c r="FYY9" s="1" t="s">
        <v>91</v>
      </c>
      <c r="FYZ9" s="1" t="s">
        <v>91</v>
      </c>
      <c r="FZA9" s="1" t="s">
        <v>91</v>
      </c>
      <c r="FZB9" s="1" t="s">
        <v>91</v>
      </c>
      <c r="FZC9" s="1" t="s">
        <v>91</v>
      </c>
      <c r="FZD9" s="1" t="s">
        <v>91</v>
      </c>
      <c r="FZE9" s="1" t="s">
        <v>91</v>
      </c>
      <c r="FZF9" s="1" t="s">
        <v>91</v>
      </c>
      <c r="FZG9" s="1" t="s">
        <v>91</v>
      </c>
      <c r="FZH9" s="1" t="s">
        <v>91</v>
      </c>
      <c r="FZI9" s="1" t="s">
        <v>91</v>
      </c>
      <c r="FZJ9" s="1" t="s">
        <v>91</v>
      </c>
      <c r="FZK9" s="1" t="s">
        <v>91</v>
      </c>
      <c r="FZL9" s="1" t="s">
        <v>91</v>
      </c>
      <c r="FZM9" s="1" t="s">
        <v>91</v>
      </c>
      <c r="FZN9" s="1" t="s">
        <v>91</v>
      </c>
      <c r="FZO9" s="1" t="s">
        <v>91</v>
      </c>
      <c r="FZP9" s="1" t="s">
        <v>91</v>
      </c>
      <c r="FZQ9" s="1" t="s">
        <v>91</v>
      </c>
      <c r="FZR9" s="1" t="s">
        <v>91</v>
      </c>
      <c r="FZS9" s="1" t="s">
        <v>91</v>
      </c>
      <c r="FZT9" s="1" t="s">
        <v>91</v>
      </c>
      <c r="FZU9" s="1" t="s">
        <v>91</v>
      </c>
      <c r="FZV9" s="1" t="s">
        <v>91</v>
      </c>
      <c r="FZW9" s="1" t="s">
        <v>91</v>
      </c>
      <c r="FZX9" s="1" t="s">
        <v>91</v>
      </c>
      <c r="FZY9" s="1" t="s">
        <v>91</v>
      </c>
      <c r="FZZ9" s="1" t="s">
        <v>91</v>
      </c>
      <c r="GAA9" s="1" t="s">
        <v>91</v>
      </c>
      <c r="GAB9" s="1" t="s">
        <v>91</v>
      </c>
      <c r="GAC9" s="1" t="s">
        <v>91</v>
      </c>
      <c r="GAD9" s="1" t="s">
        <v>91</v>
      </c>
      <c r="GAE9" s="1" t="s">
        <v>91</v>
      </c>
      <c r="GAF9" s="1" t="s">
        <v>91</v>
      </c>
      <c r="GAG9" s="1" t="s">
        <v>91</v>
      </c>
      <c r="GAH9" s="1" t="s">
        <v>91</v>
      </c>
      <c r="GAI9" s="1" t="s">
        <v>91</v>
      </c>
      <c r="GAJ9" s="1" t="s">
        <v>91</v>
      </c>
      <c r="GAK9" s="1" t="s">
        <v>91</v>
      </c>
      <c r="GAL9" s="1" t="s">
        <v>91</v>
      </c>
      <c r="GAM9" s="1" t="s">
        <v>91</v>
      </c>
      <c r="GAN9" s="1" t="s">
        <v>91</v>
      </c>
      <c r="GAO9" s="1" t="s">
        <v>91</v>
      </c>
      <c r="GAP9" s="1" t="s">
        <v>91</v>
      </c>
      <c r="GAQ9" s="1" t="s">
        <v>91</v>
      </c>
      <c r="GAR9" s="1" t="s">
        <v>91</v>
      </c>
      <c r="GAS9" s="1" t="s">
        <v>91</v>
      </c>
      <c r="GAT9" s="1" t="s">
        <v>91</v>
      </c>
      <c r="GAU9" s="1" t="s">
        <v>91</v>
      </c>
      <c r="GAV9" s="1" t="s">
        <v>91</v>
      </c>
      <c r="GAW9" s="1" t="s">
        <v>91</v>
      </c>
      <c r="GAX9" s="1" t="s">
        <v>91</v>
      </c>
      <c r="GAY9" s="1" t="s">
        <v>91</v>
      </c>
      <c r="GAZ9" s="1" t="s">
        <v>91</v>
      </c>
      <c r="GBA9" s="1" t="s">
        <v>91</v>
      </c>
      <c r="GBB9" s="1" t="s">
        <v>91</v>
      </c>
      <c r="GBC9" s="1" t="s">
        <v>91</v>
      </c>
      <c r="GBD9" s="1" t="s">
        <v>91</v>
      </c>
      <c r="GBE9" s="1" t="s">
        <v>91</v>
      </c>
      <c r="GBF9" s="1" t="s">
        <v>91</v>
      </c>
      <c r="GBG9" s="1" t="s">
        <v>91</v>
      </c>
      <c r="GBH9" s="1" t="s">
        <v>91</v>
      </c>
      <c r="GBI9" s="1" t="s">
        <v>91</v>
      </c>
      <c r="GBJ9" s="1" t="s">
        <v>91</v>
      </c>
      <c r="GBK9" s="1" t="s">
        <v>91</v>
      </c>
      <c r="GBL9" s="1" t="s">
        <v>91</v>
      </c>
      <c r="GBM9" s="1" t="s">
        <v>91</v>
      </c>
      <c r="GBN9" s="1" t="s">
        <v>91</v>
      </c>
      <c r="GBO9" s="1" t="s">
        <v>91</v>
      </c>
      <c r="GBP9" s="1" t="s">
        <v>91</v>
      </c>
      <c r="GBQ9" s="1" t="s">
        <v>91</v>
      </c>
      <c r="GBR9" s="1" t="s">
        <v>91</v>
      </c>
      <c r="GBS9" s="1" t="s">
        <v>91</v>
      </c>
      <c r="GBT9" s="1" t="s">
        <v>91</v>
      </c>
      <c r="GBU9" s="1" t="s">
        <v>91</v>
      </c>
      <c r="GBV9" s="1" t="s">
        <v>91</v>
      </c>
      <c r="GBW9" s="1" t="s">
        <v>91</v>
      </c>
      <c r="GBX9" s="1" t="s">
        <v>91</v>
      </c>
      <c r="GBY9" s="1" t="s">
        <v>91</v>
      </c>
      <c r="GBZ9" s="1" t="s">
        <v>91</v>
      </c>
      <c r="GCA9" s="1" t="s">
        <v>91</v>
      </c>
      <c r="GCB9" s="1" t="s">
        <v>91</v>
      </c>
      <c r="GCC9" s="1" t="s">
        <v>91</v>
      </c>
      <c r="GCD9" s="1" t="s">
        <v>91</v>
      </c>
      <c r="GCE9" s="1" t="s">
        <v>91</v>
      </c>
      <c r="GCF9" s="1" t="s">
        <v>91</v>
      </c>
      <c r="GCG9" s="1" t="s">
        <v>91</v>
      </c>
      <c r="GCH9" s="1" t="s">
        <v>91</v>
      </c>
      <c r="GCI9" s="1" t="s">
        <v>91</v>
      </c>
      <c r="GCJ9" s="1" t="s">
        <v>91</v>
      </c>
      <c r="GCK9" s="1" t="s">
        <v>91</v>
      </c>
      <c r="GCL9" s="1" t="s">
        <v>91</v>
      </c>
      <c r="GCM9" s="1" t="s">
        <v>91</v>
      </c>
      <c r="GCN9" s="1" t="s">
        <v>91</v>
      </c>
      <c r="GCO9" s="1" t="s">
        <v>91</v>
      </c>
      <c r="GCP9" s="1" t="s">
        <v>91</v>
      </c>
      <c r="GCQ9" s="1" t="s">
        <v>91</v>
      </c>
      <c r="GCR9" s="1" t="s">
        <v>91</v>
      </c>
      <c r="GCS9" s="1" t="s">
        <v>91</v>
      </c>
      <c r="GCT9" s="1" t="s">
        <v>91</v>
      </c>
      <c r="GCU9" s="1" t="s">
        <v>91</v>
      </c>
      <c r="GCV9" s="1" t="s">
        <v>91</v>
      </c>
      <c r="GCW9" s="1" t="s">
        <v>91</v>
      </c>
      <c r="GCX9" s="1" t="s">
        <v>91</v>
      </c>
      <c r="GCY9" s="1" t="s">
        <v>91</v>
      </c>
      <c r="GCZ9" s="1" t="s">
        <v>91</v>
      </c>
      <c r="GDA9" s="1" t="s">
        <v>91</v>
      </c>
      <c r="GDB9" s="1" t="s">
        <v>91</v>
      </c>
      <c r="GDC9" s="1" t="s">
        <v>91</v>
      </c>
      <c r="GDD9" s="1" t="s">
        <v>91</v>
      </c>
      <c r="GDE9" s="1" t="s">
        <v>91</v>
      </c>
      <c r="GDF9" s="1" t="s">
        <v>91</v>
      </c>
      <c r="GDG9" s="1" t="s">
        <v>91</v>
      </c>
      <c r="GDH9" s="1" t="s">
        <v>91</v>
      </c>
      <c r="GDI9" s="1" t="s">
        <v>91</v>
      </c>
      <c r="GDJ9" s="1" t="s">
        <v>91</v>
      </c>
      <c r="GDK9" s="1" t="s">
        <v>91</v>
      </c>
      <c r="GDL9" s="1" t="s">
        <v>91</v>
      </c>
      <c r="GDM9" s="1" t="s">
        <v>91</v>
      </c>
      <c r="GDN9" s="1" t="s">
        <v>91</v>
      </c>
      <c r="GDO9" s="1" t="s">
        <v>91</v>
      </c>
      <c r="GDP9" s="1" t="s">
        <v>91</v>
      </c>
      <c r="GDQ9" s="1" t="s">
        <v>91</v>
      </c>
      <c r="GDR9" s="1" t="s">
        <v>91</v>
      </c>
      <c r="GDS9" s="1" t="s">
        <v>91</v>
      </c>
      <c r="GDT9" s="1" t="s">
        <v>91</v>
      </c>
      <c r="GDU9" s="1" t="s">
        <v>91</v>
      </c>
      <c r="GDV9" s="1" t="s">
        <v>91</v>
      </c>
      <c r="GDW9" s="1" t="s">
        <v>91</v>
      </c>
      <c r="GDX9" s="1" t="s">
        <v>91</v>
      </c>
      <c r="GDY9" s="1" t="s">
        <v>91</v>
      </c>
      <c r="GDZ9" s="1" t="s">
        <v>91</v>
      </c>
      <c r="GEA9" s="1" t="s">
        <v>91</v>
      </c>
      <c r="GEB9" s="1" t="s">
        <v>91</v>
      </c>
      <c r="GEC9" s="1" t="s">
        <v>91</v>
      </c>
      <c r="GED9" s="1" t="s">
        <v>91</v>
      </c>
      <c r="GEE9" s="1" t="s">
        <v>91</v>
      </c>
      <c r="GEF9" s="1" t="s">
        <v>91</v>
      </c>
      <c r="GEG9" s="1" t="s">
        <v>91</v>
      </c>
      <c r="GEH9" s="1" t="s">
        <v>91</v>
      </c>
      <c r="GEI9" s="1" t="s">
        <v>91</v>
      </c>
      <c r="GEJ9" s="1" t="s">
        <v>91</v>
      </c>
      <c r="GEK9" s="1" t="s">
        <v>91</v>
      </c>
      <c r="GEL9" s="1" t="s">
        <v>91</v>
      </c>
      <c r="GEM9" s="1" t="s">
        <v>91</v>
      </c>
      <c r="GEN9" s="1" t="s">
        <v>91</v>
      </c>
      <c r="GEO9" s="1" t="s">
        <v>91</v>
      </c>
      <c r="GEP9" s="1" t="s">
        <v>91</v>
      </c>
      <c r="GEQ9" s="1" t="s">
        <v>91</v>
      </c>
      <c r="GER9" s="1" t="s">
        <v>91</v>
      </c>
      <c r="GES9" s="1" t="s">
        <v>91</v>
      </c>
      <c r="GET9" s="1" t="s">
        <v>91</v>
      </c>
      <c r="GEU9" s="1" t="s">
        <v>91</v>
      </c>
      <c r="GEV9" s="1" t="s">
        <v>91</v>
      </c>
      <c r="GEW9" s="1" t="s">
        <v>91</v>
      </c>
      <c r="GEX9" s="1" t="s">
        <v>91</v>
      </c>
      <c r="GEY9" s="1" t="s">
        <v>91</v>
      </c>
      <c r="GEZ9" s="1" t="s">
        <v>91</v>
      </c>
      <c r="GFA9" s="1" t="s">
        <v>91</v>
      </c>
      <c r="GFB9" s="1" t="s">
        <v>91</v>
      </c>
      <c r="GFC9" s="1" t="s">
        <v>91</v>
      </c>
      <c r="GFD9" s="1" t="s">
        <v>91</v>
      </c>
      <c r="GFE9" s="1" t="s">
        <v>91</v>
      </c>
      <c r="GFF9" s="1" t="s">
        <v>91</v>
      </c>
      <c r="GFG9" s="1" t="s">
        <v>91</v>
      </c>
      <c r="GFH9" s="1" t="s">
        <v>91</v>
      </c>
      <c r="GFI9" s="1" t="s">
        <v>91</v>
      </c>
      <c r="GFJ9" s="1" t="s">
        <v>91</v>
      </c>
      <c r="GFK9" s="1" t="s">
        <v>91</v>
      </c>
      <c r="GFL9" s="1" t="s">
        <v>91</v>
      </c>
      <c r="GFM9" s="1" t="s">
        <v>91</v>
      </c>
      <c r="GFN9" s="1" t="s">
        <v>91</v>
      </c>
      <c r="GFO9" s="1" t="s">
        <v>91</v>
      </c>
      <c r="GFP9" s="1" t="s">
        <v>91</v>
      </c>
      <c r="GFQ9" s="1" t="s">
        <v>91</v>
      </c>
      <c r="GFR9" s="1" t="s">
        <v>91</v>
      </c>
      <c r="GFS9" s="1" t="s">
        <v>91</v>
      </c>
      <c r="GFT9" s="1" t="s">
        <v>91</v>
      </c>
      <c r="GFU9" s="1" t="s">
        <v>91</v>
      </c>
      <c r="GFV9" s="1" t="s">
        <v>91</v>
      </c>
      <c r="GFW9" s="1" t="s">
        <v>91</v>
      </c>
      <c r="GFX9" s="1" t="s">
        <v>91</v>
      </c>
      <c r="GFY9" s="1" t="s">
        <v>91</v>
      </c>
      <c r="GFZ9" s="1" t="s">
        <v>91</v>
      </c>
      <c r="GGA9" s="1" t="s">
        <v>91</v>
      </c>
      <c r="GGB9" s="1" t="s">
        <v>91</v>
      </c>
      <c r="GGC9" s="1" t="s">
        <v>91</v>
      </c>
      <c r="GGD9" s="1" t="s">
        <v>91</v>
      </c>
      <c r="GGE9" s="1" t="s">
        <v>91</v>
      </c>
      <c r="GGF9" s="1" t="s">
        <v>91</v>
      </c>
      <c r="GGG9" s="1" t="s">
        <v>91</v>
      </c>
      <c r="GGH9" s="1" t="s">
        <v>91</v>
      </c>
      <c r="GGI9" s="1" t="s">
        <v>91</v>
      </c>
      <c r="GGJ9" s="1" t="s">
        <v>91</v>
      </c>
      <c r="GGK9" s="1" t="s">
        <v>91</v>
      </c>
      <c r="GGL9" s="1" t="s">
        <v>91</v>
      </c>
      <c r="GGM9" s="1" t="s">
        <v>91</v>
      </c>
      <c r="GGN9" s="1" t="s">
        <v>91</v>
      </c>
      <c r="GGO9" s="1" t="s">
        <v>91</v>
      </c>
      <c r="GGP9" s="1" t="s">
        <v>91</v>
      </c>
      <c r="GGQ9" s="1" t="s">
        <v>91</v>
      </c>
      <c r="GGR9" s="1" t="s">
        <v>91</v>
      </c>
      <c r="GGS9" s="1" t="s">
        <v>91</v>
      </c>
      <c r="GGT9" s="1" t="s">
        <v>91</v>
      </c>
      <c r="GGU9" s="1" t="s">
        <v>91</v>
      </c>
      <c r="GGV9" s="1" t="s">
        <v>91</v>
      </c>
      <c r="GGW9" s="1" t="s">
        <v>91</v>
      </c>
      <c r="GGX9" s="1" t="s">
        <v>91</v>
      </c>
      <c r="GGY9" s="1" t="s">
        <v>91</v>
      </c>
      <c r="GGZ9" s="1" t="s">
        <v>91</v>
      </c>
      <c r="GHA9" s="1" t="s">
        <v>91</v>
      </c>
      <c r="GHB9" s="1" t="s">
        <v>91</v>
      </c>
      <c r="GHC9" s="1" t="s">
        <v>91</v>
      </c>
      <c r="GHD9" s="1" t="s">
        <v>91</v>
      </c>
      <c r="GHE9" s="1" t="s">
        <v>91</v>
      </c>
      <c r="GHF9" s="1" t="s">
        <v>91</v>
      </c>
      <c r="GHG9" s="1" t="s">
        <v>91</v>
      </c>
      <c r="GHH9" s="1" t="s">
        <v>91</v>
      </c>
      <c r="GHI9" s="1" t="s">
        <v>91</v>
      </c>
      <c r="GHJ9" s="1" t="s">
        <v>91</v>
      </c>
      <c r="GHK9" s="1" t="s">
        <v>91</v>
      </c>
      <c r="GHL9" s="1" t="s">
        <v>91</v>
      </c>
      <c r="GHM9" s="1" t="s">
        <v>91</v>
      </c>
      <c r="GHN9" s="1" t="s">
        <v>91</v>
      </c>
      <c r="GHO9" s="1" t="s">
        <v>91</v>
      </c>
      <c r="GHP9" s="1" t="s">
        <v>91</v>
      </c>
      <c r="GHQ9" s="1" t="s">
        <v>91</v>
      </c>
      <c r="GHR9" s="1" t="s">
        <v>91</v>
      </c>
      <c r="GHS9" s="1" t="s">
        <v>91</v>
      </c>
      <c r="GHT9" s="1" t="s">
        <v>91</v>
      </c>
      <c r="GHU9" s="1" t="s">
        <v>91</v>
      </c>
      <c r="GHV9" s="1" t="s">
        <v>91</v>
      </c>
      <c r="GHW9" s="1" t="s">
        <v>91</v>
      </c>
      <c r="GHX9" s="1" t="s">
        <v>91</v>
      </c>
      <c r="GHY9" s="1" t="s">
        <v>91</v>
      </c>
      <c r="GHZ9" s="1" t="s">
        <v>91</v>
      </c>
      <c r="GIA9" s="1" t="s">
        <v>91</v>
      </c>
      <c r="GIB9" s="1" t="s">
        <v>91</v>
      </c>
      <c r="GIC9" s="1" t="s">
        <v>91</v>
      </c>
      <c r="GID9" s="1" t="s">
        <v>91</v>
      </c>
      <c r="GIE9" s="1" t="s">
        <v>91</v>
      </c>
      <c r="GIF9" s="1" t="s">
        <v>91</v>
      </c>
      <c r="GIG9" s="1" t="s">
        <v>91</v>
      </c>
      <c r="GIH9" s="1" t="s">
        <v>91</v>
      </c>
      <c r="GII9" s="1" t="s">
        <v>91</v>
      </c>
      <c r="GIJ9" s="1" t="s">
        <v>91</v>
      </c>
      <c r="GIK9" s="1" t="s">
        <v>91</v>
      </c>
      <c r="GIL9" s="1" t="s">
        <v>91</v>
      </c>
      <c r="GIM9" s="1" t="s">
        <v>91</v>
      </c>
      <c r="GIN9" s="1" t="s">
        <v>91</v>
      </c>
      <c r="GIO9" s="1" t="s">
        <v>91</v>
      </c>
      <c r="GIP9" s="1" t="s">
        <v>91</v>
      </c>
      <c r="GIQ9" s="1" t="s">
        <v>91</v>
      </c>
      <c r="GIR9" s="1" t="s">
        <v>91</v>
      </c>
      <c r="GIS9" s="1" t="s">
        <v>91</v>
      </c>
      <c r="GIT9" s="1" t="s">
        <v>91</v>
      </c>
      <c r="GIU9" s="1" t="s">
        <v>91</v>
      </c>
      <c r="GIV9" s="1" t="s">
        <v>91</v>
      </c>
      <c r="GIW9" s="1" t="s">
        <v>91</v>
      </c>
      <c r="GIX9" s="1" t="s">
        <v>91</v>
      </c>
      <c r="GIY9" s="1" t="s">
        <v>91</v>
      </c>
      <c r="GIZ9" s="1" t="s">
        <v>91</v>
      </c>
      <c r="GJA9" s="1" t="s">
        <v>91</v>
      </c>
      <c r="GJB9" s="1" t="s">
        <v>91</v>
      </c>
      <c r="GJC9" s="1" t="s">
        <v>91</v>
      </c>
      <c r="GJD9" s="1" t="s">
        <v>91</v>
      </c>
      <c r="GJE9" s="1" t="s">
        <v>91</v>
      </c>
      <c r="GJF9" s="1" t="s">
        <v>91</v>
      </c>
      <c r="GJG9" s="1" t="s">
        <v>91</v>
      </c>
      <c r="GJH9" s="1" t="s">
        <v>91</v>
      </c>
      <c r="GJI9" s="1" t="s">
        <v>91</v>
      </c>
      <c r="GJJ9" s="1" t="s">
        <v>91</v>
      </c>
      <c r="GJK9" s="1" t="s">
        <v>91</v>
      </c>
      <c r="GJL9" s="1" t="s">
        <v>91</v>
      </c>
      <c r="GJM9" s="1" t="s">
        <v>91</v>
      </c>
      <c r="GJN9" s="1" t="s">
        <v>91</v>
      </c>
      <c r="GJO9" s="1" t="s">
        <v>91</v>
      </c>
      <c r="GJP9" s="1" t="s">
        <v>91</v>
      </c>
      <c r="GJQ9" s="1" t="s">
        <v>91</v>
      </c>
      <c r="GJR9" s="1" t="s">
        <v>91</v>
      </c>
      <c r="GJS9" s="1" t="s">
        <v>91</v>
      </c>
      <c r="GJT9" s="1" t="s">
        <v>91</v>
      </c>
      <c r="GJU9" s="1" t="s">
        <v>91</v>
      </c>
      <c r="GJV9" s="1" t="s">
        <v>91</v>
      </c>
      <c r="GJW9" s="1" t="s">
        <v>91</v>
      </c>
      <c r="GJX9" s="1" t="s">
        <v>91</v>
      </c>
      <c r="GJY9" s="1" t="s">
        <v>91</v>
      </c>
      <c r="GJZ9" s="1" t="s">
        <v>91</v>
      </c>
      <c r="GKA9" s="1" t="s">
        <v>91</v>
      </c>
      <c r="GKB9" s="1" t="s">
        <v>91</v>
      </c>
      <c r="GKC9" s="1" t="s">
        <v>91</v>
      </c>
      <c r="GKD9" s="1" t="s">
        <v>91</v>
      </c>
      <c r="GKE9" s="1" t="s">
        <v>91</v>
      </c>
      <c r="GKF9" s="1" t="s">
        <v>91</v>
      </c>
      <c r="GKG9" s="1" t="s">
        <v>91</v>
      </c>
      <c r="GKH9" s="1" t="s">
        <v>91</v>
      </c>
      <c r="GKI9" s="1" t="s">
        <v>91</v>
      </c>
      <c r="GKJ9" s="1" t="s">
        <v>91</v>
      </c>
      <c r="GKK9" s="1" t="s">
        <v>91</v>
      </c>
      <c r="GKL9" s="1" t="s">
        <v>91</v>
      </c>
      <c r="GKM9" s="1" t="s">
        <v>91</v>
      </c>
      <c r="GKN9" s="1" t="s">
        <v>91</v>
      </c>
      <c r="GKO9" s="1" t="s">
        <v>91</v>
      </c>
      <c r="GKP9" s="1" t="s">
        <v>91</v>
      </c>
      <c r="GKQ9" s="1" t="s">
        <v>91</v>
      </c>
      <c r="GKR9" s="1" t="s">
        <v>91</v>
      </c>
      <c r="GKS9" s="1" t="s">
        <v>91</v>
      </c>
      <c r="GKT9" s="1" t="s">
        <v>91</v>
      </c>
      <c r="GKU9" s="1" t="s">
        <v>91</v>
      </c>
      <c r="GKV9" s="1" t="s">
        <v>91</v>
      </c>
      <c r="GKW9" s="1" t="s">
        <v>91</v>
      </c>
      <c r="GKX9" s="1" t="s">
        <v>91</v>
      </c>
      <c r="GKY9" s="1" t="s">
        <v>91</v>
      </c>
      <c r="GKZ9" s="1" t="s">
        <v>91</v>
      </c>
      <c r="GLA9" s="1" t="s">
        <v>91</v>
      </c>
      <c r="GLB9" s="1" t="s">
        <v>91</v>
      </c>
      <c r="GLC9" s="1" t="s">
        <v>91</v>
      </c>
      <c r="GLD9" s="1" t="s">
        <v>91</v>
      </c>
      <c r="GLE9" s="1" t="s">
        <v>91</v>
      </c>
      <c r="GLF9" s="1" t="s">
        <v>91</v>
      </c>
      <c r="GLG9" s="1" t="s">
        <v>91</v>
      </c>
      <c r="GLH9" s="1" t="s">
        <v>91</v>
      </c>
      <c r="GLI9" s="1" t="s">
        <v>91</v>
      </c>
      <c r="GLJ9" s="1" t="s">
        <v>91</v>
      </c>
      <c r="GLK9" s="1" t="s">
        <v>91</v>
      </c>
      <c r="GLL9" s="1" t="s">
        <v>91</v>
      </c>
      <c r="GLM9" s="1" t="s">
        <v>91</v>
      </c>
      <c r="GLN9" s="1" t="s">
        <v>91</v>
      </c>
      <c r="GLO9" s="1" t="s">
        <v>91</v>
      </c>
      <c r="GLP9" s="1" t="s">
        <v>91</v>
      </c>
      <c r="GLQ9" s="1" t="s">
        <v>91</v>
      </c>
      <c r="GLR9" s="1" t="s">
        <v>91</v>
      </c>
      <c r="GLS9" s="1" t="s">
        <v>91</v>
      </c>
      <c r="GLT9" s="1" t="s">
        <v>91</v>
      </c>
      <c r="GLU9" s="1" t="s">
        <v>91</v>
      </c>
      <c r="GLV9" s="1" t="s">
        <v>91</v>
      </c>
      <c r="GLW9" s="1" t="s">
        <v>91</v>
      </c>
      <c r="GLX9" s="1" t="s">
        <v>91</v>
      </c>
      <c r="GLY9" s="1" t="s">
        <v>91</v>
      </c>
      <c r="GLZ9" s="1" t="s">
        <v>91</v>
      </c>
      <c r="GMA9" s="1" t="s">
        <v>91</v>
      </c>
      <c r="GMB9" s="1" t="s">
        <v>91</v>
      </c>
      <c r="GMC9" s="1" t="s">
        <v>91</v>
      </c>
      <c r="GMD9" s="1" t="s">
        <v>91</v>
      </c>
      <c r="GME9" s="1" t="s">
        <v>91</v>
      </c>
      <c r="GMF9" s="1" t="s">
        <v>91</v>
      </c>
      <c r="GMG9" s="1" t="s">
        <v>91</v>
      </c>
      <c r="GMH9" s="1" t="s">
        <v>91</v>
      </c>
      <c r="GMI9" s="1" t="s">
        <v>91</v>
      </c>
      <c r="GMJ9" s="1" t="s">
        <v>91</v>
      </c>
      <c r="GMK9" s="1" t="s">
        <v>91</v>
      </c>
      <c r="GML9" s="1" t="s">
        <v>91</v>
      </c>
      <c r="GMM9" s="1" t="s">
        <v>91</v>
      </c>
      <c r="GMN9" s="1" t="s">
        <v>91</v>
      </c>
      <c r="GMO9" s="1" t="s">
        <v>91</v>
      </c>
      <c r="GMP9" s="1" t="s">
        <v>91</v>
      </c>
      <c r="GMQ9" s="1" t="s">
        <v>91</v>
      </c>
      <c r="GMR9" s="1" t="s">
        <v>91</v>
      </c>
      <c r="GMS9" s="1" t="s">
        <v>91</v>
      </c>
      <c r="GMT9" s="1" t="s">
        <v>91</v>
      </c>
      <c r="GMU9" s="1" t="s">
        <v>91</v>
      </c>
      <c r="GMV9" s="1" t="s">
        <v>91</v>
      </c>
      <c r="GMW9" s="1" t="s">
        <v>91</v>
      </c>
      <c r="GMX9" s="1" t="s">
        <v>91</v>
      </c>
      <c r="GMY9" s="1" t="s">
        <v>91</v>
      </c>
      <c r="GMZ9" s="1" t="s">
        <v>91</v>
      </c>
      <c r="GNA9" s="1" t="s">
        <v>91</v>
      </c>
      <c r="GNB9" s="1" t="s">
        <v>91</v>
      </c>
      <c r="GNC9" s="1" t="s">
        <v>91</v>
      </c>
      <c r="GND9" s="1" t="s">
        <v>91</v>
      </c>
      <c r="GNE9" s="1" t="s">
        <v>91</v>
      </c>
      <c r="GNF9" s="1" t="s">
        <v>91</v>
      </c>
      <c r="GNG9" s="1" t="s">
        <v>91</v>
      </c>
      <c r="GNH9" s="1" t="s">
        <v>91</v>
      </c>
      <c r="GNI9" s="1" t="s">
        <v>91</v>
      </c>
      <c r="GNJ9" s="1" t="s">
        <v>91</v>
      </c>
      <c r="GNK9" s="1" t="s">
        <v>91</v>
      </c>
      <c r="GNL9" s="1" t="s">
        <v>91</v>
      </c>
      <c r="GNM9" s="1" t="s">
        <v>91</v>
      </c>
      <c r="GNN9" s="1" t="s">
        <v>91</v>
      </c>
      <c r="GNO9" s="1" t="s">
        <v>91</v>
      </c>
      <c r="GNP9" s="1" t="s">
        <v>91</v>
      </c>
      <c r="GNQ9" s="1" t="s">
        <v>91</v>
      </c>
      <c r="GNR9" s="1" t="s">
        <v>91</v>
      </c>
      <c r="GNS9" s="1" t="s">
        <v>91</v>
      </c>
      <c r="GNT9" s="1" t="s">
        <v>91</v>
      </c>
      <c r="GNU9" s="1" t="s">
        <v>91</v>
      </c>
      <c r="GNV9" s="1" t="s">
        <v>91</v>
      </c>
      <c r="GNW9" s="1" t="s">
        <v>91</v>
      </c>
      <c r="GNX9" s="1" t="s">
        <v>91</v>
      </c>
      <c r="GNY9" s="1" t="s">
        <v>91</v>
      </c>
      <c r="GNZ9" s="1" t="s">
        <v>91</v>
      </c>
      <c r="GOA9" s="1" t="s">
        <v>91</v>
      </c>
      <c r="GOB9" s="1" t="s">
        <v>91</v>
      </c>
      <c r="GOC9" s="1" t="s">
        <v>91</v>
      </c>
      <c r="GOD9" s="1" t="s">
        <v>91</v>
      </c>
      <c r="GOE9" s="1" t="s">
        <v>91</v>
      </c>
      <c r="GOF9" s="1" t="s">
        <v>91</v>
      </c>
      <c r="GOG9" s="1" t="s">
        <v>91</v>
      </c>
      <c r="GOH9" s="1" t="s">
        <v>91</v>
      </c>
      <c r="GOI9" s="1" t="s">
        <v>91</v>
      </c>
      <c r="GOJ9" s="1" t="s">
        <v>91</v>
      </c>
      <c r="GOK9" s="1" t="s">
        <v>91</v>
      </c>
      <c r="GOL9" s="1" t="s">
        <v>91</v>
      </c>
      <c r="GOM9" s="1" t="s">
        <v>91</v>
      </c>
      <c r="GON9" s="1" t="s">
        <v>91</v>
      </c>
      <c r="GOO9" s="1" t="s">
        <v>91</v>
      </c>
      <c r="GOP9" s="1" t="s">
        <v>91</v>
      </c>
      <c r="GOQ9" s="1" t="s">
        <v>91</v>
      </c>
      <c r="GOR9" s="1" t="s">
        <v>91</v>
      </c>
      <c r="GOS9" s="1" t="s">
        <v>91</v>
      </c>
      <c r="GOT9" s="1" t="s">
        <v>91</v>
      </c>
      <c r="GOU9" s="1" t="s">
        <v>91</v>
      </c>
      <c r="GOV9" s="1" t="s">
        <v>91</v>
      </c>
      <c r="GOW9" s="1" t="s">
        <v>91</v>
      </c>
      <c r="GOX9" s="1" t="s">
        <v>91</v>
      </c>
      <c r="GOY9" s="1" t="s">
        <v>91</v>
      </c>
      <c r="GOZ9" s="1" t="s">
        <v>91</v>
      </c>
      <c r="GPA9" s="1" t="s">
        <v>91</v>
      </c>
      <c r="GPB9" s="1" t="s">
        <v>91</v>
      </c>
      <c r="GPC9" s="1" t="s">
        <v>91</v>
      </c>
      <c r="GPD9" s="1" t="s">
        <v>91</v>
      </c>
      <c r="GPE9" s="1" t="s">
        <v>91</v>
      </c>
      <c r="GPF9" s="1" t="s">
        <v>91</v>
      </c>
      <c r="GPG9" s="1" t="s">
        <v>91</v>
      </c>
      <c r="GPH9" s="1" t="s">
        <v>91</v>
      </c>
      <c r="GPI9" s="1" t="s">
        <v>91</v>
      </c>
      <c r="GPJ9" s="1" t="s">
        <v>91</v>
      </c>
      <c r="GPK9" s="1" t="s">
        <v>91</v>
      </c>
      <c r="GPL9" s="1" t="s">
        <v>91</v>
      </c>
      <c r="GPM9" s="1" t="s">
        <v>91</v>
      </c>
      <c r="GPN9" s="1" t="s">
        <v>91</v>
      </c>
      <c r="GPO9" s="1" t="s">
        <v>91</v>
      </c>
      <c r="GPP9" s="1" t="s">
        <v>91</v>
      </c>
      <c r="GPQ9" s="1" t="s">
        <v>91</v>
      </c>
      <c r="GPR9" s="1" t="s">
        <v>91</v>
      </c>
      <c r="GPS9" s="1" t="s">
        <v>91</v>
      </c>
      <c r="GPT9" s="1" t="s">
        <v>91</v>
      </c>
      <c r="GPU9" s="1" t="s">
        <v>91</v>
      </c>
      <c r="GPV9" s="1" t="s">
        <v>91</v>
      </c>
      <c r="GPW9" s="1" t="s">
        <v>91</v>
      </c>
      <c r="GPX9" s="1" t="s">
        <v>91</v>
      </c>
      <c r="GPY9" s="1" t="s">
        <v>91</v>
      </c>
      <c r="GPZ9" s="1" t="s">
        <v>91</v>
      </c>
      <c r="GQA9" s="1" t="s">
        <v>91</v>
      </c>
      <c r="GQB9" s="1" t="s">
        <v>91</v>
      </c>
      <c r="GQC9" s="1" t="s">
        <v>91</v>
      </c>
      <c r="GQD9" s="1" t="s">
        <v>91</v>
      </c>
      <c r="GQE9" s="1" t="s">
        <v>91</v>
      </c>
      <c r="GQF9" s="1" t="s">
        <v>91</v>
      </c>
      <c r="GQG9" s="1" t="s">
        <v>91</v>
      </c>
      <c r="GQH9" s="1" t="s">
        <v>91</v>
      </c>
      <c r="GQI9" s="1" t="s">
        <v>91</v>
      </c>
      <c r="GQJ9" s="1" t="s">
        <v>91</v>
      </c>
      <c r="GQK9" s="1" t="s">
        <v>91</v>
      </c>
      <c r="GQL9" s="1" t="s">
        <v>91</v>
      </c>
      <c r="GQM9" s="1" t="s">
        <v>91</v>
      </c>
      <c r="GQN9" s="1" t="s">
        <v>91</v>
      </c>
      <c r="GQO9" s="1" t="s">
        <v>91</v>
      </c>
      <c r="GQP9" s="1" t="s">
        <v>91</v>
      </c>
      <c r="GQQ9" s="1" t="s">
        <v>91</v>
      </c>
      <c r="GQR9" s="1" t="s">
        <v>91</v>
      </c>
      <c r="GQS9" s="1" t="s">
        <v>91</v>
      </c>
      <c r="GQT9" s="1" t="s">
        <v>91</v>
      </c>
      <c r="GQU9" s="1" t="s">
        <v>91</v>
      </c>
      <c r="GQV9" s="1" t="s">
        <v>91</v>
      </c>
      <c r="GQW9" s="1" t="s">
        <v>91</v>
      </c>
      <c r="GQX9" s="1" t="s">
        <v>91</v>
      </c>
      <c r="GQY9" s="1" t="s">
        <v>91</v>
      </c>
      <c r="GQZ9" s="1" t="s">
        <v>91</v>
      </c>
      <c r="GRA9" s="1" t="s">
        <v>91</v>
      </c>
      <c r="GRB9" s="1" t="s">
        <v>91</v>
      </c>
      <c r="GRC9" s="1" t="s">
        <v>91</v>
      </c>
      <c r="GRD9" s="1" t="s">
        <v>91</v>
      </c>
      <c r="GRE9" s="1" t="s">
        <v>91</v>
      </c>
      <c r="GRF9" s="1" t="s">
        <v>91</v>
      </c>
      <c r="GRG9" s="1" t="s">
        <v>91</v>
      </c>
      <c r="GRH9" s="1" t="s">
        <v>91</v>
      </c>
      <c r="GRI9" s="1" t="s">
        <v>91</v>
      </c>
      <c r="GRJ9" s="1" t="s">
        <v>91</v>
      </c>
      <c r="GRK9" s="1" t="s">
        <v>91</v>
      </c>
      <c r="GRL9" s="1" t="s">
        <v>91</v>
      </c>
      <c r="GRM9" s="1" t="s">
        <v>91</v>
      </c>
      <c r="GRN9" s="1" t="s">
        <v>91</v>
      </c>
      <c r="GRO9" s="1" t="s">
        <v>91</v>
      </c>
      <c r="GRP9" s="1" t="s">
        <v>91</v>
      </c>
      <c r="GRQ9" s="1" t="s">
        <v>91</v>
      </c>
      <c r="GRR9" s="1" t="s">
        <v>91</v>
      </c>
      <c r="GRS9" s="1" t="s">
        <v>91</v>
      </c>
      <c r="GRT9" s="1" t="s">
        <v>91</v>
      </c>
      <c r="GRU9" s="1" t="s">
        <v>91</v>
      </c>
      <c r="GRV9" s="1" t="s">
        <v>91</v>
      </c>
      <c r="GRW9" s="1" t="s">
        <v>91</v>
      </c>
      <c r="GRX9" s="1" t="s">
        <v>91</v>
      </c>
      <c r="GRY9" s="1" t="s">
        <v>91</v>
      </c>
      <c r="GRZ9" s="1" t="s">
        <v>91</v>
      </c>
      <c r="GSA9" s="1" t="s">
        <v>91</v>
      </c>
      <c r="GSB9" s="1" t="s">
        <v>91</v>
      </c>
      <c r="GSC9" s="1" t="s">
        <v>91</v>
      </c>
      <c r="GSD9" s="1" t="s">
        <v>91</v>
      </c>
      <c r="GSE9" s="1" t="s">
        <v>91</v>
      </c>
      <c r="GSF9" s="1" t="s">
        <v>91</v>
      </c>
      <c r="GSG9" s="1" t="s">
        <v>91</v>
      </c>
      <c r="GSH9" s="1" t="s">
        <v>91</v>
      </c>
      <c r="GSI9" s="1" t="s">
        <v>91</v>
      </c>
      <c r="GSJ9" s="1" t="s">
        <v>91</v>
      </c>
      <c r="GSK9" s="1" t="s">
        <v>91</v>
      </c>
      <c r="GSL9" s="1" t="s">
        <v>91</v>
      </c>
      <c r="GSM9" s="1" t="s">
        <v>91</v>
      </c>
      <c r="GSN9" s="1" t="s">
        <v>91</v>
      </c>
      <c r="GSO9" s="1" t="s">
        <v>91</v>
      </c>
      <c r="GSP9" s="1" t="s">
        <v>91</v>
      </c>
      <c r="GSQ9" s="1" t="s">
        <v>91</v>
      </c>
      <c r="GSR9" s="1" t="s">
        <v>91</v>
      </c>
      <c r="GSS9" s="1" t="s">
        <v>91</v>
      </c>
      <c r="GST9" s="1" t="s">
        <v>91</v>
      </c>
      <c r="GSU9" s="1" t="s">
        <v>91</v>
      </c>
      <c r="GSV9" s="1" t="s">
        <v>91</v>
      </c>
      <c r="GSW9" s="1" t="s">
        <v>91</v>
      </c>
      <c r="GSX9" s="1" t="s">
        <v>91</v>
      </c>
      <c r="GSY9" s="1" t="s">
        <v>91</v>
      </c>
      <c r="GSZ9" s="1" t="s">
        <v>91</v>
      </c>
      <c r="GTA9" s="1" t="s">
        <v>91</v>
      </c>
      <c r="GTB9" s="1" t="s">
        <v>91</v>
      </c>
      <c r="GTC9" s="1" t="s">
        <v>91</v>
      </c>
      <c r="GTD9" s="1" t="s">
        <v>91</v>
      </c>
      <c r="GTE9" s="1" t="s">
        <v>91</v>
      </c>
      <c r="GTF9" s="1" t="s">
        <v>91</v>
      </c>
      <c r="GTG9" s="1" t="s">
        <v>91</v>
      </c>
      <c r="GTH9" s="1" t="s">
        <v>91</v>
      </c>
      <c r="GTI9" s="1" t="s">
        <v>91</v>
      </c>
      <c r="GTJ9" s="1" t="s">
        <v>91</v>
      </c>
      <c r="GTK9" s="1" t="s">
        <v>91</v>
      </c>
      <c r="GTL9" s="1" t="s">
        <v>91</v>
      </c>
      <c r="GTM9" s="1" t="s">
        <v>91</v>
      </c>
      <c r="GTN9" s="1" t="s">
        <v>91</v>
      </c>
      <c r="GTO9" s="1" t="s">
        <v>91</v>
      </c>
      <c r="GTP9" s="1" t="s">
        <v>91</v>
      </c>
      <c r="GTQ9" s="1" t="s">
        <v>91</v>
      </c>
      <c r="GTR9" s="1" t="s">
        <v>91</v>
      </c>
      <c r="GTS9" s="1" t="s">
        <v>91</v>
      </c>
      <c r="GTT9" s="1" t="s">
        <v>91</v>
      </c>
      <c r="GTU9" s="1" t="s">
        <v>91</v>
      </c>
      <c r="GTV9" s="1" t="s">
        <v>91</v>
      </c>
      <c r="GTW9" s="1" t="s">
        <v>91</v>
      </c>
      <c r="GTX9" s="1" t="s">
        <v>91</v>
      </c>
      <c r="GTY9" s="1" t="s">
        <v>91</v>
      </c>
      <c r="GTZ9" s="1" t="s">
        <v>91</v>
      </c>
      <c r="GUA9" s="1" t="s">
        <v>91</v>
      </c>
      <c r="GUB9" s="1" t="s">
        <v>91</v>
      </c>
      <c r="GUC9" s="1" t="s">
        <v>91</v>
      </c>
      <c r="GUD9" s="1" t="s">
        <v>91</v>
      </c>
      <c r="GUE9" s="1" t="s">
        <v>91</v>
      </c>
      <c r="GUF9" s="1" t="s">
        <v>91</v>
      </c>
      <c r="GUG9" s="1" t="s">
        <v>91</v>
      </c>
      <c r="GUH9" s="1" t="s">
        <v>91</v>
      </c>
      <c r="GUI9" s="1" t="s">
        <v>91</v>
      </c>
      <c r="GUJ9" s="1" t="s">
        <v>91</v>
      </c>
      <c r="GUK9" s="1" t="s">
        <v>91</v>
      </c>
      <c r="GUL9" s="1" t="s">
        <v>91</v>
      </c>
      <c r="GUM9" s="1" t="s">
        <v>91</v>
      </c>
      <c r="GUN9" s="1" t="s">
        <v>91</v>
      </c>
      <c r="GUO9" s="1" t="s">
        <v>91</v>
      </c>
      <c r="GUP9" s="1" t="s">
        <v>91</v>
      </c>
      <c r="GUQ9" s="1" t="s">
        <v>91</v>
      </c>
      <c r="GUR9" s="1" t="s">
        <v>91</v>
      </c>
      <c r="GUS9" s="1" t="s">
        <v>91</v>
      </c>
      <c r="GUT9" s="1" t="s">
        <v>91</v>
      </c>
      <c r="GUU9" s="1" t="s">
        <v>91</v>
      </c>
      <c r="GUV9" s="1" t="s">
        <v>91</v>
      </c>
      <c r="GUW9" s="1" t="s">
        <v>91</v>
      </c>
      <c r="GUX9" s="1" t="s">
        <v>91</v>
      </c>
      <c r="GUY9" s="1" t="s">
        <v>91</v>
      </c>
      <c r="GUZ9" s="1" t="s">
        <v>91</v>
      </c>
      <c r="GVA9" s="1" t="s">
        <v>91</v>
      </c>
      <c r="GVB9" s="1" t="s">
        <v>91</v>
      </c>
      <c r="GVC9" s="1" t="s">
        <v>91</v>
      </c>
      <c r="GVD9" s="1" t="s">
        <v>91</v>
      </c>
      <c r="GVE9" s="1" t="s">
        <v>91</v>
      </c>
      <c r="GVF9" s="1" t="s">
        <v>91</v>
      </c>
      <c r="GVG9" s="1" t="s">
        <v>91</v>
      </c>
      <c r="GVH9" s="1" t="s">
        <v>91</v>
      </c>
      <c r="GVI9" s="1" t="s">
        <v>91</v>
      </c>
      <c r="GVJ9" s="1" t="s">
        <v>91</v>
      </c>
      <c r="GVK9" s="1" t="s">
        <v>91</v>
      </c>
      <c r="GVL9" s="1" t="s">
        <v>91</v>
      </c>
      <c r="GVM9" s="1" t="s">
        <v>91</v>
      </c>
      <c r="GVN9" s="1" t="s">
        <v>91</v>
      </c>
      <c r="GVO9" s="1" t="s">
        <v>91</v>
      </c>
      <c r="GVP9" s="1" t="s">
        <v>91</v>
      </c>
      <c r="GVQ9" s="1" t="s">
        <v>91</v>
      </c>
      <c r="GVR9" s="1" t="s">
        <v>91</v>
      </c>
      <c r="GVS9" s="1" t="s">
        <v>91</v>
      </c>
      <c r="GVT9" s="1" t="s">
        <v>91</v>
      </c>
      <c r="GVU9" s="1" t="s">
        <v>91</v>
      </c>
      <c r="GVV9" s="1" t="s">
        <v>91</v>
      </c>
      <c r="GVW9" s="1" t="s">
        <v>91</v>
      </c>
      <c r="GVX9" s="1" t="s">
        <v>91</v>
      </c>
      <c r="GVY9" s="1" t="s">
        <v>91</v>
      </c>
      <c r="GVZ9" s="1" t="s">
        <v>91</v>
      </c>
      <c r="GWA9" s="1" t="s">
        <v>91</v>
      </c>
      <c r="GWB9" s="1" t="s">
        <v>91</v>
      </c>
      <c r="GWC9" s="1" t="s">
        <v>91</v>
      </c>
      <c r="GWD9" s="1" t="s">
        <v>91</v>
      </c>
      <c r="GWE9" s="1" t="s">
        <v>91</v>
      </c>
      <c r="GWF9" s="1" t="s">
        <v>91</v>
      </c>
      <c r="GWG9" s="1" t="s">
        <v>91</v>
      </c>
      <c r="GWH9" s="1" t="s">
        <v>91</v>
      </c>
      <c r="GWI9" s="1" t="s">
        <v>91</v>
      </c>
      <c r="GWJ9" s="1" t="s">
        <v>91</v>
      </c>
      <c r="GWK9" s="1" t="s">
        <v>91</v>
      </c>
      <c r="GWL9" s="1" t="s">
        <v>91</v>
      </c>
      <c r="GWM9" s="1" t="s">
        <v>91</v>
      </c>
      <c r="GWN9" s="1" t="s">
        <v>91</v>
      </c>
      <c r="GWO9" s="1" t="s">
        <v>91</v>
      </c>
      <c r="GWP9" s="1" t="s">
        <v>91</v>
      </c>
      <c r="GWQ9" s="1" t="s">
        <v>91</v>
      </c>
      <c r="GWR9" s="1" t="s">
        <v>91</v>
      </c>
      <c r="GWS9" s="1" t="s">
        <v>91</v>
      </c>
      <c r="GWT9" s="1" t="s">
        <v>91</v>
      </c>
      <c r="GWU9" s="1" t="s">
        <v>91</v>
      </c>
      <c r="GWV9" s="1" t="s">
        <v>91</v>
      </c>
      <c r="GWW9" s="1" t="s">
        <v>91</v>
      </c>
      <c r="GWX9" s="1" t="s">
        <v>91</v>
      </c>
      <c r="GWY9" s="1" t="s">
        <v>91</v>
      </c>
      <c r="GWZ9" s="1" t="s">
        <v>91</v>
      </c>
      <c r="GXA9" s="1" t="s">
        <v>91</v>
      </c>
      <c r="GXB9" s="1" t="s">
        <v>91</v>
      </c>
      <c r="GXC9" s="1" t="s">
        <v>91</v>
      </c>
      <c r="GXD9" s="1" t="s">
        <v>91</v>
      </c>
      <c r="GXE9" s="1" t="s">
        <v>91</v>
      </c>
      <c r="GXF9" s="1" t="s">
        <v>91</v>
      </c>
      <c r="GXG9" s="1" t="s">
        <v>91</v>
      </c>
      <c r="GXH9" s="1" t="s">
        <v>91</v>
      </c>
      <c r="GXI9" s="1" t="s">
        <v>91</v>
      </c>
      <c r="GXJ9" s="1" t="s">
        <v>91</v>
      </c>
      <c r="GXK9" s="1" t="s">
        <v>91</v>
      </c>
      <c r="GXL9" s="1" t="s">
        <v>91</v>
      </c>
      <c r="GXM9" s="1" t="s">
        <v>91</v>
      </c>
      <c r="GXN9" s="1" t="s">
        <v>91</v>
      </c>
      <c r="GXO9" s="1" t="s">
        <v>91</v>
      </c>
      <c r="GXP9" s="1" t="s">
        <v>91</v>
      </c>
      <c r="GXQ9" s="1" t="s">
        <v>91</v>
      </c>
      <c r="GXR9" s="1" t="s">
        <v>91</v>
      </c>
      <c r="GXS9" s="1" t="s">
        <v>91</v>
      </c>
      <c r="GXT9" s="1" t="s">
        <v>91</v>
      </c>
      <c r="GXU9" s="1" t="s">
        <v>91</v>
      </c>
      <c r="GXV9" s="1" t="s">
        <v>91</v>
      </c>
      <c r="GXW9" s="1" t="s">
        <v>91</v>
      </c>
      <c r="GXX9" s="1" t="s">
        <v>91</v>
      </c>
      <c r="GXY9" s="1" t="s">
        <v>91</v>
      </c>
      <c r="GXZ9" s="1" t="s">
        <v>91</v>
      </c>
      <c r="GYA9" s="1" t="s">
        <v>91</v>
      </c>
      <c r="GYB9" s="1" t="s">
        <v>91</v>
      </c>
      <c r="GYC9" s="1" t="s">
        <v>91</v>
      </c>
      <c r="GYD9" s="1" t="s">
        <v>91</v>
      </c>
      <c r="GYE9" s="1" t="s">
        <v>91</v>
      </c>
      <c r="GYF9" s="1" t="s">
        <v>91</v>
      </c>
      <c r="GYG9" s="1" t="s">
        <v>91</v>
      </c>
      <c r="GYH9" s="1" t="s">
        <v>91</v>
      </c>
      <c r="GYI9" s="1" t="s">
        <v>91</v>
      </c>
      <c r="GYJ9" s="1" t="s">
        <v>91</v>
      </c>
      <c r="GYK9" s="1" t="s">
        <v>91</v>
      </c>
      <c r="GYL9" s="1" t="s">
        <v>91</v>
      </c>
      <c r="GYM9" s="1" t="s">
        <v>91</v>
      </c>
      <c r="GYN9" s="1" t="s">
        <v>91</v>
      </c>
      <c r="GYO9" s="1" t="s">
        <v>91</v>
      </c>
      <c r="GYP9" s="1" t="s">
        <v>91</v>
      </c>
      <c r="GYQ9" s="1" t="s">
        <v>91</v>
      </c>
      <c r="GYR9" s="1" t="s">
        <v>91</v>
      </c>
      <c r="GYS9" s="1" t="s">
        <v>91</v>
      </c>
      <c r="GYT9" s="1" t="s">
        <v>91</v>
      </c>
      <c r="GYU9" s="1" t="s">
        <v>91</v>
      </c>
      <c r="GYV9" s="1" t="s">
        <v>91</v>
      </c>
      <c r="GYW9" s="1" t="s">
        <v>91</v>
      </c>
      <c r="GYX9" s="1" t="s">
        <v>91</v>
      </c>
      <c r="GYY9" s="1" t="s">
        <v>91</v>
      </c>
      <c r="GYZ9" s="1" t="s">
        <v>91</v>
      </c>
      <c r="GZA9" s="1" t="s">
        <v>91</v>
      </c>
      <c r="GZB9" s="1" t="s">
        <v>91</v>
      </c>
      <c r="GZC9" s="1" t="s">
        <v>91</v>
      </c>
      <c r="GZD9" s="1" t="s">
        <v>91</v>
      </c>
      <c r="GZE9" s="1" t="s">
        <v>91</v>
      </c>
      <c r="GZF9" s="1" t="s">
        <v>91</v>
      </c>
      <c r="GZG9" s="1" t="s">
        <v>91</v>
      </c>
      <c r="GZH9" s="1" t="s">
        <v>91</v>
      </c>
      <c r="GZI9" s="1" t="s">
        <v>91</v>
      </c>
      <c r="GZJ9" s="1" t="s">
        <v>91</v>
      </c>
      <c r="GZK9" s="1" t="s">
        <v>91</v>
      </c>
      <c r="GZL9" s="1" t="s">
        <v>91</v>
      </c>
      <c r="GZM9" s="1" t="s">
        <v>91</v>
      </c>
      <c r="GZN9" s="1" t="s">
        <v>91</v>
      </c>
      <c r="GZO9" s="1" t="s">
        <v>91</v>
      </c>
      <c r="GZP9" s="1" t="s">
        <v>91</v>
      </c>
      <c r="GZQ9" s="1" t="s">
        <v>91</v>
      </c>
      <c r="GZR9" s="1" t="s">
        <v>91</v>
      </c>
      <c r="GZS9" s="1" t="s">
        <v>91</v>
      </c>
      <c r="GZT9" s="1" t="s">
        <v>91</v>
      </c>
      <c r="GZU9" s="1" t="s">
        <v>91</v>
      </c>
      <c r="GZV9" s="1" t="s">
        <v>91</v>
      </c>
      <c r="GZW9" s="1" t="s">
        <v>91</v>
      </c>
      <c r="GZX9" s="1" t="s">
        <v>91</v>
      </c>
      <c r="GZY9" s="1" t="s">
        <v>91</v>
      </c>
      <c r="GZZ9" s="1" t="s">
        <v>91</v>
      </c>
      <c r="HAA9" s="1" t="s">
        <v>91</v>
      </c>
      <c r="HAB9" s="1" t="s">
        <v>91</v>
      </c>
      <c r="HAC9" s="1" t="s">
        <v>91</v>
      </c>
      <c r="HAD9" s="1" t="s">
        <v>91</v>
      </c>
      <c r="HAE9" s="1" t="s">
        <v>91</v>
      </c>
      <c r="HAF9" s="1" t="s">
        <v>91</v>
      </c>
      <c r="HAG9" s="1" t="s">
        <v>91</v>
      </c>
      <c r="HAH9" s="1" t="s">
        <v>91</v>
      </c>
      <c r="HAI9" s="1" t="s">
        <v>91</v>
      </c>
      <c r="HAJ9" s="1" t="s">
        <v>91</v>
      </c>
      <c r="HAK9" s="1" t="s">
        <v>91</v>
      </c>
      <c r="HAL9" s="1" t="s">
        <v>91</v>
      </c>
      <c r="HAM9" s="1" t="s">
        <v>91</v>
      </c>
      <c r="HAN9" s="1" t="s">
        <v>91</v>
      </c>
      <c r="HAO9" s="1" t="s">
        <v>91</v>
      </c>
      <c r="HAP9" s="1" t="s">
        <v>91</v>
      </c>
      <c r="HAQ9" s="1" t="s">
        <v>91</v>
      </c>
      <c r="HAR9" s="1" t="s">
        <v>91</v>
      </c>
      <c r="HAS9" s="1" t="s">
        <v>91</v>
      </c>
      <c r="HAT9" s="1" t="s">
        <v>91</v>
      </c>
      <c r="HAU9" s="1" t="s">
        <v>91</v>
      </c>
      <c r="HAV9" s="1" t="s">
        <v>91</v>
      </c>
      <c r="HAW9" s="1" t="s">
        <v>91</v>
      </c>
      <c r="HAX9" s="1" t="s">
        <v>91</v>
      </c>
      <c r="HAY9" s="1" t="s">
        <v>91</v>
      </c>
      <c r="HAZ9" s="1" t="s">
        <v>91</v>
      </c>
      <c r="HBA9" s="1" t="s">
        <v>91</v>
      </c>
      <c r="HBB9" s="1" t="s">
        <v>91</v>
      </c>
      <c r="HBC9" s="1" t="s">
        <v>91</v>
      </c>
      <c r="HBD9" s="1" t="s">
        <v>91</v>
      </c>
      <c r="HBE9" s="1" t="s">
        <v>91</v>
      </c>
      <c r="HBF9" s="1" t="s">
        <v>91</v>
      </c>
      <c r="HBG9" s="1" t="s">
        <v>91</v>
      </c>
      <c r="HBH9" s="1" t="s">
        <v>91</v>
      </c>
      <c r="HBI9" s="1" t="s">
        <v>91</v>
      </c>
      <c r="HBJ9" s="1" t="s">
        <v>91</v>
      </c>
      <c r="HBK9" s="1" t="s">
        <v>91</v>
      </c>
      <c r="HBL9" s="1" t="s">
        <v>91</v>
      </c>
      <c r="HBM9" s="1" t="s">
        <v>91</v>
      </c>
      <c r="HBN9" s="1" t="s">
        <v>91</v>
      </c>
      <c r="HBO9" s="1" t="s">
        <v>91</v>
      </c>
      <c r="HBP9" s="1" t="s">
        <v>91</v>
      </c>
      <c r="HBQ9" s="1" t="s">
        <v>91</v>
      </c>
      <c r="HBR9" s="1" t="s">
        <v>91</v>
      </c>
      <c r="HBS9" s="1" t="s">
        <v>91</v>
      </c>
      <c r="HBT9" s="1" t="s">
        <v>91</v>
      </c>
      <c r="HBU9" s="1" t="s">
        <v>91</v>
      </c>
      <c r="HBV9" s="1" t="s">
        <v>91</v>
      </c>
      <c r="HBW9" s="1" t="s">
        <v>91</v>
      </c>
      <c r="HBX9" s="1" t="s">
        <v>91</v>
      </c>
      <c r="HBY9" s="1" t="s">
        <v>91</v>
      </c>
      <c r="HBZ9" s="1" t="s">
        <v>91</v>
      </c>
      <c r="HCA9" s="1" t="s">
        <v>91</v>
      </c>
      <c r="HCB9" s="1" t="s">
        <v>91</v>
      </c>
      <c r="HCC9" s="1" t="s">
        <v>91</v>
      </c>
      <c r="HCD9" s="1" t="s">
        <v>91</v>
      </c>
      <c r="HCE9" s="1" t="s">
        <v>91</v>
      </c>
      <c r="HCF9" s="1" t="s">
        <v>91</v>
      </c>
      <c r="HCG9" s="1" t="s">
        <v>91</v>
      </c>
      <c r="HCH9" s="1" t="s">
        <v>91</v>
      </c>
      <c r="HCI9" s="1" t="s">
        <v>91</v>
      </c>
      <c r="HCJ9" s="1" t="s">
        <v>91</v>
      </c>
      <c r="HCK9" s="1" t="s">
        <v>91</v>
      </c>
      <c r="HCL9" s="1" t="s">
        <v>91</v>
      </c>
      <c r="HCM9" s="1" t="s">
        <v>91</v>
      </c>
      <c r="HCN9" s="1" t="s">
        <v>91</v>
      </c>
      <c r="HCO9" s="1" t="s">
        <v>91</v>
      </c>
      <c r="HCP9" s="1" t="s">
        <v>91</v>
      </c>
      <c r="HCQ9" s="1" t="s">
        <v>91</v>
      </c>
      <c r="HCR9" s="1" t="s">
        <v>91</v>
      </c>
      <c r="HCS9" s="1" t="s">
        <v>91</v>
      </c>
      <c r="HCT9" s="1" t="s">
        <v>91</v>
      </c>
      <c r="HCU9" s="1" t="s">
        <v>91</v>
      </c>
      <c r="HCV9" s="1" t="s">
        <v>91</v>
      </c>
      <c r="HCW9" s="1" t="s">
        <v>91</v>
      </c>
      <c r="HCX9" s="1" t="s">
        <v>91</v>
      </c>
      <c r="HCY9" s="1" t="s">
        <v>91</v>
      </c>
      <c r="HCZ9" s="1" t="s">
        <v>91</v>
      </c>
      <c r="HDA9" s="1" t="s">
        <v>91</v>
      </c>
      <c r="HDB9" s="1" t="s">
        <v>91</v>
      </c>
      <c r="HDC9" s="1" t="s">
        <v>91</v>
      </c>
      <c r="HDD9" s="1" t="s">
        <v>91</v>
      </c>
      <c r="HDE9" s="1" t="s">
        <v>91</v>
      </c>
      <c r="HDF9" s="1" t="s">
        <v>91</v>
      </c>
      <c r="HDG9" s="1" t="s">
        <v>91</v>
      </c>
      <c r="HDH9" s="1" t="s">
        <v>91</v>
      </c>
      <c r="HDI9" s="1" t="s">
        <v>91</v>
      </c>
      <c r="HDJ9" s="1" t="s">
        <v>91</v>
      </c>
      <c r="HDK9" s="1" t="s">
        <v>91</v>
      </c>
      <c r="HDL9" s="1" t="s">
        <v>91</v>
      </c>
      <c r="HDM9" s="1" t="s">
        <v>91</v>
      </c>
      <c r="HDN9" s="1" t="s">
        <v>91</v>
      </c>
      <c r="HDO9" s="1" t="s">
        <v>91</v>
      </c>
      <c r="HDP9" s="1" t="s">
        <v>91</v>
      </c>
      <c r="HDQ9" s="1" t="s">
        <v>91</v>
      </c>
      <c r="HDR9" s="1" t="s">
        <v>91</v>
      </c>
      <c r="HDS9" s="1" t="s">
        <v>91</v>
      </c>
      <c r="HDT9" s="1" t="s">
        <v>91</v>
      </c>
      <c r="HDU9" s="1" t="s">
        <v>91</v>
      </c>
      <c r="HDV9" s="1" t="s">
        <v>91</v>
      </c>
      <c r="HDW9" s="1" t="s">
        <v>91</v>
      </c>
      <c r="HDX9" s="1" t="s">
        <v>91</v>
      </c>
      <c r="HDY9" s="1" t="s">
        <v>91</v>
      </c>
      <c r="HDZ9" s="1" t="s">
        <v>91</v>
      </c>
      <c r="HEA9" s="1" t="s">
        <v>91</v>
      </c>
      <c r="HEB9" s="1" t="s">
        <v>91</v>
      </c>
      <c r="HEC9" s="1" t="s">
        <v>91</v>
      </c>
      <c r="HED9" s="1" t="s">
        <v>91</v>
      </c>
      <c r="HEE9" s="1" t="s">
        <v>91</v>
      </c>
      <c r="HEF9" s="1" t="s">
        <v>91</v>
      </c>
      <c r="HEG9" s="1" t="s">
        <v>91</v>
      </c>
      <c r="HEH9" s="1" t="s">
        <v>91</v>
      </c>
      <c r="HEI9" s="1" t="s">
        <v>91</v>
      </c>
      <c r="HEJ9" s="1" t="s">
        <v>91</v>
      </c>
      <c r="HEK9" s="1" t="s">
        <v>91</v>
      </c>
      <c r="HEL9" s="1" t="s">
        <v>91</v>
      </c>
      <c r="HEM9" s="1" t="s">
        <v>91</v>
      </c>
      <c r="HEN9" s="1" t="s">
        <v>91</v>
      </c>
      <c r="HEO9" s="1" t="s">
        <v>91</v>
      </c>
      <c r="HEP9" s="1" t="s">
        <v>91</v>
      </c>
      <c r="HEQ9" s="1" t="s">
        <v>91</v>
      </c>
      <c r="HER9" s="1" t="s">
        <v>91</v>
      </c>
      <c r="HES9" s="1" t="s">
        <v>91</v>
      </c>
      <c r="HET9" s="1" t="s">
        <v>91</v>
      </c>
      <c r="HEU9" s="1" t="s">
        <v>91</v>
      </c>
      <c r="HEV9" s="1" t="s">
        <v>91</v>
      </c>
      <c r="HEW9" s="1" t="s">
        <v>91</v>
      </c>
      <c r="HEX9" s="1" t="s">
        <v>91</v>
      </c>
      <c r="HEY9" s="1" t="s">
        <v>91</v>
      </c>
      <c r="HEZ9" s="1" t="s">
        <v>91</v>
      </c>
      <c r="HFA9" s="1" t="s">
        <v>91</v>
      </c>
      <c r="HFB9" s="1" t="s">
        <v>91</v>
      </c>
      <c r="HFC9" s="1" t="s">
        <v>91</v>
      </c>
      <c r="HFD9" s="1" t="s">
        <v>91</v>
      </c>
      <c r="HFE9" s="1" t="s">
        <v>91</v>
      </c>
      <c r="HFF9" s="1" t="s">
        <v>91</v>
      </c>
      <c r="HFG9" s="1" t="s">
        <v>91</v>
      </c>
      <c r="HFH9" s="1" t="s">
        <v>91</v>
      </c>
      <c r="HFI9" s="1" t="s">
        <v>91</v>
      </c>
      <c r="HFJ9" s="1" t="s">
        <v>91</v>
      </c>
      <c r="HFK9" s="1" t="s">
        <v>91</v>
      </c>
      <c r="HFL9" s="1" t="s">
        <v>91</v>
      </c>
      <c r="HFM9" s="1" t="s">
        <v>91</v>
      </c>
      <c r="HFN9" s="1" t="s">
        <v>91</v>
      </c>
      <c r="HFO9" s="1" t="s">
        <v>91</v>
      </c>
      <c r="HFP9" s="1" t="s">
        <v>91</v>
      </c>
      <c r="HFQ9" s="1" t="s">
        <v>91</v>
      </c>
      <c r="HFR9" s="1" t="s">
        <v>91</v>
      </c>
      <c r="HFS9" s="1" t="s">
        <v>91</v>
      </c>
      <c r="HFT9" s="1" t="s">
        <v>91</v>
      </c>
      <c r="HFU9" s="1" t="s">
        <v>91</v>
      </c>
      <c r="HFV9" s="1" t="s">
        <v>91</v>
      </c>
      <c r="HFW9" s="1" t="s">
        <v>91</v>
      </c>
      <c r="HFX9" s="1" t="s">
        <v>91</v>
      </c>
      <c r="HFY9" s="1" t="s">
        <v>91</v>
      </c>
      <c r="HFZ9" s="1" t="s">
        <v>91</v>
      </c>
      <c r="HGA9" s="1" t="s">
        <v>91</v>
      </c>
      <c r="HGB9" s="1" t="s">
        <v>91</v>
      </c>
      <c r="HGC9" s="1" t="s">
        <v>91</v>
      </c>
      <c r="HGD9" s="1" t="s">
        <v>91</v>
      </c>
      <c r="HGE9" s="1" t="s">
        <v>91</v>
      </c>
      <c r="HGF9" s="1" t="s">
        <v>91</v>
      </c>
      <c r="HGG9" s="1" t="s">
        <v>91</v>
      </c>
      <c r="HGH9" s="1" t="s">
        <v>91</v>
      </c>
      <c r="HGI9" s="1" t="s">
        <v>91</v>
      </c>
      <c r="HGJ9" s="1" t="s">
        <v>91</v>
      </c>
      <c r="HGK9" s="1" t="s">
        <v>91</v>
      </c>
      <c r="HGL9" s="1" t="s">
        <v>91</v>
      </c>
      <c r="HGM9" s="1" t="s">
        <v>91</v>
      </c>
      <c r="HGN9" s="1" t="s">
        <v>91</v>
      </c>
      <c r="HGO9" s="1" t="s">
        <v>91</v>
      </c>
      <c r="HGP9" s="1" t="s">
        <v>91</v>
      </c>
      <c r="HGQ9" s="1" t="s">
        <v>91</v>
      </c>
      <c r="HGR9" s="1" t="s">
        <v>91</v>
      </c>
      <c r="HGS9" s="1" t="s">
        <v>91</v>
      </c>
      <c r="HGT9" s="1" t="s">
        <v>91</v>
      </c>
      <c r="HGU9" s="1" t="s">
        <v>91</v>
      </c>
      <c r="HGV9" s="1" t="s">
        <v>91</v>
      </c>
      <c r="HGW9" s="1" t="s">
        <v>91</v>
      </c>
      <c r="HGX9" s="1" t="s">
        <v>91</v>
      </c>
      <c r="HGY9" s="1" t="s">
        <v>91</v>
      </c>
      <c r="HGZ9" s="1" t="s">
        <v>91</v>
      </c>
      <c r="HHA9" s="1" t="s">
        <v>91</v>
      </c>
      <c r="HHB9" s="1" t="s">
        <v>91</v>
      </c>
      <c r="HHC9" s="1" t="s">
        <v>91</v>
      </c>
      <c r="HHD9" s="1" t="s">
        <v>91</v>
      </c>
      <c r="HHE9" s="1" t="s">
        <v>91</v>
      </c>
      <c r="HHF9" s="1" t="s">
        <v>91</v>
      </c>
      <c r="HHG9" s="1" t="s">
        <v>91</v>
      </c>
      <c r="HHH9" s="1" t="s">
        <v>91</v>
      </c>
      <c r="HHI9" s="1" t="s">
        <v>91</v>
      </c>
      <c r="HHJ9" s="1" t="s">
        <v>91</v>
      </c>
      <c r="HHK9" s="1" t="s">
        <v>91</v>
      </c>
      <c r="HHL9" s="1" t="s">
        <v>91</v>
      </c>
      <c r="HHM9" s="1" t="s">
        <v>91</v>
      </c>
      <c r="HHN9" s="1" t="s">
        <v>91</v>
      </c>
      <c r="HHO9" s="1" t="s">
        <v>91</v>
      </c>
      <c r="HHP9" s="1" t="s">
        <v>91</v>
      </c>
      <c r="HHQ9" s="1" t="s">
        <v>91</v>
      </c>
      <c r="HHR9" s="1" t="s">
        <v>91</v>
      </c>
      <c r="HHS9" s="1" t="s">
        <v>91</v>
      </c>
      <c r="HHT9" s="1" t="s">
        <v>91</v>
      </c>
      <c r="HHU9" s="1" t="s">
        <v>91</v>
      </c>
      <c r="HHV9" s="1" t="s">
        <v>91</v>
      </c>
      <c r="HHW9" s="1" t="s">
        <v>91</v>
      </c>
      <c r="HHX9" s="1" t="s">
        <v>91</v>
      </c>
      <c r="HHY9" s="1" t="s">
        <v>91</v>
      </c>
      <c r="HHZ9" s="1" t="s">
        <v>91</v>
      </c>
      <c r="HIA9" s="1" t="s">
        <v>91</v>
      </c>
      <c r="HIB9" s="1" t="s">
        <v>91</v>
      </c>
      <c r="HIC9" s="1" t="s">
        <v>91</v>
      </c>
      <c r="HID9" s="1" t="s">
        <v>91</v>
      </c>
      <c r="HIE9" s="1" t="s">
        <v>91</v>
      </c>
      <c r="HIF9" s="1" t="s">
        <v>91</v>
      </c>
      <c r="HIG9" s="1" t="s">
        <v>91</v>
      </c>
      <c r="HIH9" s="1" t="s">
        <v>91</v>
      </c>
      <c r="HII9" s="1" t="s">
        <v>91</v>
      </c>
      <c r="HIJ9" s="1" t="s">
        <v>91</v>
      </c>
      <c r="HIK9" s="1" t="s">
        <v>91</v>
      </c>
      <c r="HIL9" s="1" t="s">
        <v>91</v>
      </c>
      <c r="HIM9" s="1" t="s">
        <v>91</v>
      </c>
      <c r="HIN9" s="1" t="s">
        <v>91</v>
      </c>
      <c r="HIO9" s="1" t="s">
        <v>91</v>
      </c>
      <c r="HIP9" s="1" t="s">
        <v>91</v>
      </c>
      <c r="HIQ9" s="1" t="s">
        <v>91</v>
      </c>
      <c r="HIR9" s="1" t="s">
        <v>91</v>
      </c>
      <c r="HIS9" s="1" t="s">
        <v>91</v>
      </c>
      <c r="HIT9" s="1" t="s">
        <v>91</v>
      </c>
      <c r="HIU9" s="1" t="s">
        <v>91</v>
      </c>
      <c r="HIV9" s="1" t="s">
        <v>91</v>
      </c>
      <c r="HIW9" s="1" t="s">
        <v>91</v>
      </c>
      <c r="HIX9" s="1" t="s">
        <v>91</v>
      </c>
      <c r="HIY9" s="1" t="s">
        <v>91</v>
      </c>
      <c r="HIZ9" s="1" t="s">
        <v>91</v>
      </c>
      <c r="HJA9" s="1" t="s">
        <v>91</v>
      </c>
      <c r="HJB9" s="1" t="s">
        <v>91</v>
      </c>
      <c r="HJC9" s="1" t="s">
        <v>91</v>
      </c>
      <c r="HJD9" s="1" t="s">
        <v>91</v>
      </c>
      <c r="HJE9" s="1" t="s">
        <v>91</v>
      </c>
      <c r="HJF9" s="1" t="s">
        <v>91</v>
      </c>
      <c r="HJG9" s="1" t="s">
        <v>91</v>
      </c>
      <c r="HJH9" s="1" t="s">
        <v>91</v>
      </c>
      <c r="HJI9" s="1" t="s">
        <v>91</v>
      </c>
      <c r="HJJ9" s="1" t="s">
        <v>91</v>
      </c>
      <c r="HJK9" s="1" t="s">
        <v>91</v>
      </c>
      <c r="HJL9" s="1" t="s">
        <v>91</v>
      </c>
      <c r="HJM9" s="1" t="s">
        <v>91</v>
      </c>
      <c r="HJN9" s="1" t="s">
        <v>91</v>
      </c>
      <c r="HJO9" s="1" t="s">
        <v>91</v>
      </c>
      <c r="HJP9" s="1" t="s">
        <v>91</v>
      </c>
      <c r="HJQ9" s="1" t="s">
        <v>91</v>
      </c>
      <c r="HJR9" s="1" t="s">
        <v>91</v>
      </c>
      <c r="HJS9" s="1" t="s">
        <v>91</v>
      </c>
      <c r="HJT9" s="1" t="s">
        <v>91</v>
      </c>
      <c r="HJU9" s="1" t="s">
        <v>91</v>
      </c>
      <c r="HJV9" s="1" t="s">
        <v>91</v>
      </c>
      <c r="HJW9" s="1" t="s">
        <v>91</v>
      </c>
      <c r="HJX9" s="1" t="s">
        <v>91</v>
      </c>
      <c r="HJY9" s="1" t="s">
        <v>91</v>
      </c>
      <c r="HJZ9" s="1" t="s">
        <v>91</v>
      </c>
      <c r="HKA9" s="1" t="s">
        <v>91</v>
      </c>
      <c r="HKB9" s="1" t="s">
        <v>91</v>
      </c>
      <c r="HKC9" s="1" t="s">
        <v>91</v>
      </c>
      <c r="HKD9" s="1" t="s">
        <v>91</v>
      </c>
      <c r="HKE9" s="1" t="s">
        <v>91</v>
      </c>
      <c r="HKF9" s="1" t="s">
        <v>91</v>
      </c>
      <c r="HKG9" s="1" t="s">
        <v>91</v>
      </c>
      <c r="HKH9" s="1" t="s">
        <v>91</v>
      </c>
      <c r="HKI9" s="1" t="s">
        <v>91</v>
      </c>
      <c r="HKJ9" s="1" t="s">
        <v>91</v>
      </c>
      <c r="HKK9" s="1" t="s">
        <v>91</v>
      </c>
      <c r="HKL9" s="1" t="s">
        <v>91</v>
      </c>
      <c r="HKM9" s="1" t="s">
        <v>91</v>
      </c>
      <c r="HKN9" s="1" t="s">
        <v>91</v>
      </c>
      <c r="HKO9" s="1" t="s">
        <v>91</v>
      </c>
      <c r="HKP9" s="1" t="s">
        <v>91</v>
      </c>
      <c r="HKQ9" s="1" t="s">
        <v>91</v>
      </c>
      <c r="HKR9" s="1" t="s">
        <v>91</v>
      </c>
      <c r="HKS9" s="1" t="s">
        <v>91</v>
      </c>
      <c r="HKT9" s="1" t="s">
        <v>91</v>
      </c>
      <c r="HKU9" s="1" t="s">
        <v>91</v>
      </c>
      <c r="HKV9" s="1" t="s">
        <v>91</v>
      </c>
      <c r="HKW9" s="1" t="s">
        <v>91</v>
      </c>
      <c r="HKX9" s="1" t="s">
        <v>91</v>
      </c>
      <c r="HKY9" s="1" t="s">
        <v>91</v>
      </c>
      <c r="HKZ9" s="1" t="s">
        <v>91</v>
      </c>
      <c r="HLA9" s="1" t="s">
        <v>91</v>
      </c>
      <c r="HLB9" s="1" t="s">
        <v>91</v>
      </c>
      <c r="HLC9" s="1" t="s">
        <v>91</v>
      </c>
      <c r="HLD9" s="1" t="s">
        <v>91</v>
      </c>
      <c r="HLE9" s="1" t="s">
        <v>91</v>
      </c>
      <c r="HLF9" s="1" t="s">
        <v>91</v>
      </c>
      <c r="HLG9" s="1" t="s">
        <v>91</v>
      </c>
      <c r="HLH9" s="1" t="s">
        <v>91</v>
      </c>
      <c r="HLI9" s="1" t="s">
        <v>91</v>
      </c>
      <c r="HLJ9" s="1" t="s">
        <v>91</v>
      </c>
      <c r="HLK9" s="1" t="s">
        <v>91</v>
      </c>
      <c r="HLL9" s="1" t="s">
        <v>91</v>
      </c>
      <c r="HLM9" s="1" t="s">
        <v>91</v>
      </c>
      <c r="HLN9" s="1" t="s">
        <v>91</v>
      </c>
      <c r="HLO9" s="1" t="s">
        <v>91</v>
      </c>
      <c r="HLP9" s="1" t="s">
        <v>91</v>
      </c>
      <c r="HLQ9" s="1" t="s">
        <v>91</v>
      </c>
      <c r="HLR9" s="1" t="s">
        <v>91</v>
      </c>
      <c r="HLS9" s="1" t="s">
        <v>91</v>
      </c>
      <c r="HLT9" s="1" t="s">
        <v>91</v>
      </c>
      <c r="HLU9" s="1" t="s">
        <v>91</v>
      </c>
      <c r="HLV9" s="1" t="s">
        <v>91</v>
      </c>
      <c r="HLW9" s="1" t="s">
        <v>91</v>
      </c>
      <c r="HLX9" s="1" t="s">
        <v>91</v>
      </c>
      <c r="HLY9" s="1" t="s">
        <v>91</v>
      </c>
      <c r="HLZ9" s="1" t="s">
        <v>91</v>
      </c>
      <c r="HMA9" s="1" t="s">
        <v>91</v>
      </c>
      <c r="HMB9" s="1" t="s">
        <v>91</v>
      </c>
      <c r="HMC9" s="1" t="s">
        <v>91</v>
      </c>
      <c r="HMD9" s="1" t="s">
        <v>91</v>
      </c>
      <c r="HME9" s="1" t="s">
        <v>91</v>
      </c>
      <c r="HMF9" s="1" t="s">
        <v>91</v>
      </c>
      <c r="HMG9" s="1" t="s">
        <v>91</v>
      </c>
      <c r="HMH9" s="1" t="s">
        <v>91</v>
      </c>
      <c r="HMI9" s="1" t="s">
        <v>91</v>
      </c>
      <c r="HMJ9" s="1" t="s">
        <v>91</v>
      </c>
      <c r="HMK9" s="1" t="s">
        <v>91</v>
      </c>
      <c r="HML9" s="1" t="s">
        <v>91</v>
      </c>
      <c r="HMM9" s="1" t="s">
        <v>91</v>
      </c>
      <c r="HMN9" s="1" t="s">
        <v>91</v>
      </c>
      <c r="HMO9" s="1" t="s">
        <v>91</v>
      </c>
      <c r="HMP9" s="1" t="s">
        <v>91</v>
      </c>
      <c r="HMQ9" s="1" t="s">
        <v>91</v>
      </c>
      <c r="HMR9" s="1" t="s">
        <v>91</v>
      </c>
      <c r="HMS9" s="1" t="s">
        <v>91</v>
      </c>
      <c r="HMT9" s="1" t="s">
        <v>91</v>
      </c>
      <c r="HMU9" s="1" t="s">
        <v>91</v>
      </c>
      <c r="HMV9" s="1" t="s">
        <v>91</v>
      </c>
      <c r="HMW9" s="1" t="s">
        <v>91</v>
      </c>
      <c r="HMX9" s="1" t="s">
        <v>91</v>
      </c>
      <c r="HMY9" s="1" t="s">
        <v>91</v>
      </c>
      <c r="HMZ9" s="1" t="s">
        <v>91</v>
      </c>
      <c r="HNA9" s="1" t="s">
        <v>91</v>
      </c>
      <c r="HNB9" s="1" t="s">
        <v>91</v>
      </c>
      <c r="HNC9" s="1" t="s">
        <v>91</v>
      </c>
      <c r="HND9" s="1" t="s">
        <v>91</v>
      </c>
      <c r="HNE9" s="1" t="s">
        <v>91</v>
      </c>
      <c r="HNF9" s="1" t="s">
        <v>91</v>
      </c>
      <c r="HNG9" s="1" t="s">
        <v>91</v>
      </c>
      <c r="HNH9" s="1" t="s">
        <v>91</v>
      </c>
      <c r="HNI9" s="1" t="s">
        <v>91</v>
      </c>
      <c r="HNJ9" s="1" t="s">
        <v>91</v>
      </c>
      <c r="HNK9" s="1" t="s">
        <v>91</v>
      </c>
      <c r="HNL9" s="1" t="s">
        <v>91</v>
      </c>
      <c r="HNM9" s="1" t="s">
        <v>91</v>
      </c>
      <c r="HNN9" s="1" t="s">
        <v>91</v>
      </c>
      <c r="HNO9" s="1" t="s">
        <v>91</v>
      </c>
      <c r="HNP9" s="1" t="s">
        <v>91</v>
      </c>
      <c r="HNQ9" s="1" t="s">
        <v>91</v>
      </c>
      <c r="HNR9" s="1" t="s">
        <v>91</v>
      </c>
      <c r="HNS9" s="1" t="s">
        <v>91</v>
      </c>
      <c r="HNT9" s="1" t="s">
        <v>91</v>
      </c>
      <c r="HNU9" s="1" t="s">
        <v>91</v>
      </c>
      <c r="HNV9" s="1" t="s">
        <v>91</v>
      </c>
      <c r="HNW9" s="1" t="s">
        <v>91</v>
      </c>
      <c r="HNX9" s="1" t="s">
        <v>91</v>
      </c>
      <c r="HNY9" s="1" t="s">
        <v>91</v>
      </c>
      <c r="HNZ9" s="1" t="s">
        <v>91</v>
      </c>
      <c r="HOA9" s="1" t="s">
        <v>91</v>
      </c>
      <c r="HOB9" s="1" t="s">
        <v>91</v>
      </c>
      <c r="HOC9" s="1" t="s">
        <v>91</v>
      </c>
      <c r="HOD9" s="1" t="s">
        <v>91</v>
      </c>
      <c r="HOE9" s="1" t="s">
        <v>91</v>
      </c>
      <c r="HOF9" s="1" t="s">
        <v>91</v>
      </c>
      <c r="HOG9" s="1" t="s">
        <v>91</v>
      </c>
      <c r="HOH9" s="1" t="s">
        <v>91</v>
      </c>
      <c r="HOI9" s="1" t="s">
        <v>91</v>
      </c>
      <c r="HOJ9" s="1" t="s">
        <v>91</v>
      </c>
      <c r="HOK9" s="1" t="s">
        <v>91</v>
      </c>
      <c r="HOL9" s="1" t="s">
        <v>91</v>
      </c>
      <c r="HOM9" s="1" t="s">
        <v>91</v>
      </c>
      <c r="HON9" s="1" t="s">
        <v>91</v>
      </c>
      <c r="HOO9" s="1" t="s">
        <v>91</v>
      </c>
      <c r="HOP9" s="1" t="s">
        <v>91</v>
      </c>
      <c r="HOQ9" s="1" t="s">
        <v>91</v>
      </c>
      <c r="HOR9" s="1" t="s">
        <v>91</v>
      </c>
      <c r="HOS9" s="1" t="s">
        <v>91</v>
      </c>
      <c r="HOT9" s="1" t="s">
        <v>91</v>
      </c>
      <c r="HOU9" s="1" t="s">
        <v>91</v>
      </c>
      <c r="HOV9" s="1" t="s">
        <v>91</v>
      </c>
      <c r="HOW9" s="1" t="s">
        <v>91</v>
      </c>
      <c r="HOX9" s="1" t="s">
        <v>91</v>
      </c>
      <c r="HOY9" s="1" t="s">
        <v>91</v>
      </c>
      <c r="HOZ9" s="1" t="s">
        <v>91</v>
      </c>
      <c r="HPA9" s="1" t="s">
        <v>91</v>
      </c>
      <c r="HPB9" s="1" t="s">
        <v>91</v>
      </c>
      <c r="HPC9" s="1" t="s">
        <v>91</v>
      </c>
      <c r="HPD9" s="1" t="s">
        <v>91</v>
      </c>
      <c r="HPE9" s="1" t="s">
        <v>91</v>
      </c>
      <c r="HPF9" s="1" t="s">
        <v>91</v>
      </c>
      <c r="HPG9" s="1" t="s">
        <v>91</v>
      </c>
      <c r="HPH9" s="1" t="s">
        <v>91</v>
      </c>
      <c r="HPI9" s="1" t="s">
        <v>91</v>
      </c>
      <c r="HPJ9" s="1" t="s">
        <v>91</v>
      </c>
      <c r="HPK9" s="1" t="s">
        <v>91</v>
      </c>
      <c r="HPL9" s="1" t="s">
        <v>91</v>
      </c>
      <c r="HPM9" s="1" t="s">
        <v>91</v>
      </c>
      <c r="HPN9" s="1" t="s">
        <v>91</v>
      </c>
      <c r="HPO9" s="1" t="s">
        <v>91</v>
      </c>
      <c r="HPP9" s="1" t="s">
        <v>91</v>
      </c>
      <c r="HPQ9" s="1" t="s">
        <v>91</v>
      </c>
      <c r="HPR9" s="1" t="s">
        <v>91</v>
      </c>
      <c r="HPS9" s="1" t="s">
        <v>91</v>
      </c>
      <c r="HPT9" s="1" t="s">
        <v>91</v>
      </c>
      <c r="HPU9" s="1" t="s">
        <v>91</v>
      </c>
      <c r="HPV9" s="1" t="s">
        <v>91</v>
      </c>
      <c r="HPW9" s="1" t="s">
        <v>91</v>
      </c>
      <c r="HPX9" s="1" t="s">
        <v>91</v>
      </c>
      <c r="HPY9" s="1" t="s">
        <v>91</v>
      </c>
      <c r="HPZ9" s="1" t="s">
        <v>91</v>
      </c>
      <c r="HQA9" s="1" t="s">
        <v>91</v>
      </c>
      <c r="HQB9" s="1" t="s">
        <v>91</v>
      </c>
      <c r="HQC9" s="1" t="s">
        <v>91</v>
      </c>
      <c r="HQD9" s="1" t="s">
        <v>91</v>
      </c>
      <c r="HQE9" s="1" t="s">
        <v>91</v>
      </c>
      <c r="HQF9" s="1" t="s">
        <v>91</v>
      </c>
      <c r="HQG9" s="1" t="s">
        <v>91</v>
      </c>
      <c r="HQH9" s="1" t="s">
        <v>91</v>
      </c>
      <c r="HQI9" s="1" t="s">
        <v>91</v>
      </c>
      <c r="HQJ9" s="1" t="s">
        <v>91</v>
      </c>
      <c r="HQK9" s="1" t="s">
        <v>91</v>
      </c>
      <c r="HQL9" s="1" t="s">
        <v>91</v>
      </c>
      <c r="HQM9" s="1" t="s">
        <v>91</v>
      </c>
      <c r="HQN9" s="1" t="s">
        <v>91</v>
      </c>
      <c r="HQO9" s="1" t="s">
        <v>91</v>
      </c>
      <c r="HQP9" s="1" t="s">
        <v>91</v>
      </c>
      <c r="HQQ9" s="1" t="s">
        <v>91</v>
      </c>
      <c r="HQR9" s="1" t="s">
        <v>91</v>
      </c>
      <c r="HQS9" s="1" t="s">
        <v>91</v>
      </c>
      <c r="HQT9" s="1" t="s">
        <v>91</v>
      </c>
      <c r="HQU9" s="1" t="s">
        <v>91</v>
      </c>
      <c r="HQV9" s="1" t="s">
        <v>91</v>
      </c>
      <c r="HQW9" s="1" t="s">
        <v>91</v>
      </c>
      <c r="HQX9" s="1" t="s">
        <v>91</v>
      </c>
      <c r="HQY9" s="1" t="s">
        <v>91</v>
      </c>
      <c r="HQZ9" s="1" t="s">
        <v>91</v>
      </c>
      <c r="HRA9" s="1" t="s">
        <v>91</v>
      </c>
      <c r="HRB9" s="1" t="s">
        <v>91</v>
      </c>
      <c r="HRC9" s="1" t="s">
        <v>91</v>
      </c>
      <c r="HRD9" s="1" t="s">
        <v>91</v>
      </c>
      <c r="HRE9" s="1" t="s">
        <v>91</v>
      </c>
      <c r="HRF9" s="1" t="s">
        <v>91</v>
      </c>
      <c r="HRG9" s="1" t="s">
        <v>91</v>
      </c>
      <c r="HRH9" s="1" t="s">
        <v>91</v>
      </c>
      <c r="HRI9" s="1" t="s">
        <v>91</v>
      </c>
      <c r="HRJ9" s="1" t="s">
        <v>91</v>
      </c>
      <c r="HRK9" s="1" t="s">
        <v>91</v>
      </c>
      <c r="HRL9" s="1" t="s">
        <v>91</v>
      </c>
      <c r="HRM9" s="1" t="s">
        <v>91</v>
      </c>
      <c r="HRN9" s="1" t="s">
        <v>91</v>
      </c>
      <c r="HRO9" s="1" t="s">
        <v>91</v>
      </c>
      <c r="HRP9" s="1" t="s">
        <v>91</v>
      </c>
      <c r="HRQ9" s="1" t="s">
        <v>91</v>
      </c>
      <c r="HRR9" s="1" t="s">
        <v>91</v>
      </c>
      <c r="HRS9" s="1" t="s">
        <v>91</v>
      </c>
      <c r="HRT9" s="1" t="s">
        <v>91</v>
      </c>
      <c r="HRU9" s="1" t="s">
        <v>91</v>
      </c>
      <c r="HRV9" s="1" t="s">
        <v>91</v>
      </c>
      <c r="HRW9" s="1" t="s">
        <v>91</v>
      </c>
      <c r="HRX9" s="1" t="s">
        <v>91</v>
      </c>
      <c r="HRY9" s="1" t="s">
        <v>91</v>
      </c>
      <c r="HRZ9" s="1" t="s">
        <v>91</v>
      </c>
      <c r="HSA9" s="1" t="s">
        <v>91</v>
      </c>
      <c r="HSB9" s="1" t="s">
        <v>91</v>
      </c>
      <c r="HSC9" s="1" t="s">
        <v>91</v>
      </c>
      <c r="HSD9" s="1" t="s">
        <v>91</v>
      </c>
      <c r="HSE9" s="1" t="s">
        <v>91</v>
      </c>
      <c r="HSF9" s="1" t="s">
        <v>91</v>
      </c>
      <c r="HSG9" s="1" t="s">
        <v>91</v>
      </c>
      <c r="HSH9" s="1" t="s">
        <v>91</v>
      </c>
      <c r="HSI9" s="1" t="s">
        <v>91</v>
      </c>
      <c r="HSJ9" s="1" t="s">
        <v>91</v>
      </c>
      <c r="HSK9" s="1" t="s">
        <v>91</v>
      </c>
      <c r="HSL9" s="1" t="s">
        <v>91</v>
      </c>
      <c r="HSM9" s="1" t="s">
        <v>91</v>
      </c>
      <c r="HSN9" s="1" t="s">
        <v>91</v>
      </c>
      <c r="HSO9" s="1" t="s">
        <v>91</v>
      </c>
      <c r="HSP9" s="1" t="s">
        <v>91</v>
      </c>
      <c r="HSQ9" s="1" t="s">
        <v>91</v>
      </c>
      <c r="HSR9" s="1" t="s">
        <v>91</v>
      </c>
      <c r="HSS9" s="1" t="s">
        <v>91</v>
      </c>
      <c r="HST9" s="1" t="s">
        <v>91</v>
      </c>
      <c r="HSU9" s="1" t="s">
        <v>91</v>
      </c>
      <c r="HSV9" s="1" t="s">
        <v>91</v>
      </c>
      <c r="HSW9" s="1" t="s">
        <v>91</v>
      </c>
      <c r="HSX9" s="1" t="s">
        <v>91</v>
      </c>
      <c r="HSY9" s="1" t="s">
        <v>91</v>
      </c>
      <c r="HSZ9" s="1" t="s">
        <v>91</v>
      </c>
      <c r="HTA9" s="1" t="s">
        <v>91</v>
      </c>
      <c r="HTB9" s="1" t="s">
        <v>91</v>
      </c>
      <c r="HTC9" s="1" t="s">
        <v>91</v>
      </c>
      <c r="HTD9" s="1" t="s">
        <v>91</v>
      </c>
      <c r="HTE9" s="1" t="s">
        <v>91</v>
      </c>
      <c r="HTF9" s="1" t="s">
        <v>91</v>
      </c>
      <c r="HTG9" s="1" t="s">
        <v>91</v>
      </c>
      <c r="HTH9" s="1" t="s">
        <v>91</v>
      </c>
      <c r="HTI9" s="1" t="s">
        <v>91</v>
      </c>
      <c r="HTJ9" s="1" t="s">
        <v>91</v>
      </c>
      <c r="HTK9" s="1" t="s">
        <v>91</v>
      </c>
      <c r="HTL9" s="1" t="s">
        <v>91</v>
      </c>
      <c r="HTM9" s="1" t="s">
        <v>91</v>
      </c>
      <c r="HTN9" s="1" t="s">
        <v>91</v>
      </c>
      <c r="HTO9" s="1" t="s">
        <v>91</v>
      </c>
      <c r="HTP9" s="1" t="s">
        <v>91</v>
      </c>
      <c r="HTQ9" s="1" t="s">
        <v>91</v>
      </c>
      <c r="HTR9" s="1" t="s">
        <v>91</v>
      </c>
      <c r="HTS9" s="1" t="s">
        <v>91</v>
      </c>
      <c r="HTT9" s="1" t="s">
        <v>91</v>
      </c>
      <c r="HTU9" s="1" t="s">
        <v>91</v>
      </c>
      <c r="HTV9" s="1" t="s">
        <v>91</v>
      </c>
      <c r="HTW9" s="1" t="s">
        <v>91</v>
      </c>
      <c r="HTX9" s="1" t="s">
        <v>91</v>
      </c>
      <c r="HTY9" s="1" t="s">
        <v>91</v>
      </c>
      <c r="HTZ9" s="1" t="s">
        <v>91</v>
      </c>
      <c r="HUA9" s="1" t="s">
        <v>91</v>
      </c>
      <c r="HUB9" s="1" t="s">
        <v>91</v>
      </c>
      <c r="HUC9" s="1" t="s">
        <v>91</v>
      </c>
      <c r="HUD9" s="1" t="s">
        <v>91</v>
      </c>
      <c r="HUE9" s="1" t="s">
        <v>91</v>
      </c>
      <c r="HUF9" s="1" t="s">
        <v>91</v>
      </c>
      <c r="HUG9" s="1" t="s">
        <v>91</v>
      </c>
      <c r="HUH9" s="1" t="s">
        <v>91</v>
      </c>
      <c r="HUI9" s="1" t="s">
        <v>91</v>
      </c>
      <c r="HUJ9" s="1" t="s">
        <v>91</v>
      </c>
      <c r="HUK9" s="1" t="s">
        <v>91</v>
      </c>
      <c r="HUL9" s="1" t="s">
        <v>91</v>
      </c>
      <c r="HUM9" s="1" t="s">
        <v>91</v>
      </c>
      <c r="HUN9" s="1" t="s">
        <v>91</v>
      </c>
      <c r="HUO9" s="1" t="s">
        <v>91</v>
      </c>
      <c r="HUP9" s="1" t="s">
        <v>91</v>
      </c>
      <c r="HUQ9" s="1" t="s">
        <v>91</v>
      </c>
      <c r="HUR9" s="1" t="s">
        <v>91</v>
      </c>
      <c r="HUS9" s="1" t="s">
        <v>91</v>
      </c>
      <c r="HUT9" s="1" t="s">
        <v>91</v>
      </c>
      <c r="HUU9" s="1" t="s">
        <v>91</v>
      </c>
      <c r="HUV9" s="1" t="s">
        <v>91</v>
      </c>
      <c r="HUW9" s="1" t="s">
        <v>91</v>
      </c>
      <c r="HUX9" s="1" t="s">
        <v>91</v>
      </c>
      <c r="HUY9" s="1" t="s">
        <v>91</v>
      </c>
      <c r="HUZ9" s="1" t="s">
        <v>91</v>
      </c>
      <c r="HVA9" s="1" t="s">
        <v>91</v>
      </c>
      <c r="HVB9" s="1" t="s">
        <v>91</v>
      </c>
      <c r="HVC9" s="1" t="s">
        <v>91</v>
      </c>
      <c r="HVD9" s="1" t="s">
        <v>91</v>
      </c>
      <c r="HVE9" s="1" t="s">
        <v>91</v>
      </c>
      <c r="HVF9" s="1" t="s">
        <v>91</v>
      </c>
      <c r="HVG9" s="1" t="s">
        <v>91</v>
      </c>
      <c r="HVH9" s="1" t="s">
        <v>91</v>
      </c>
      <c r="HVI9" s="1" t="s">
        <v>91</v>
      </c>
      <c r="HVJ9" s="1" t="s">
        <v>91</v>
      </c>
      <c r="HVK9" s="1" t="s">
        <v>91</v>
      </c>
      <c r="HVL9" s="1" t="s">
        <v>91</v>
      </c>
      <c r="HVM9" s="1" t="s">
        <v>91</v>
      </c>
      <c r="HVN9" s="1" t="s">
        <v>91</v>
      </c>
      <c r="HVO9" s="1" t="s">
        <v>91</v>
      </c>
      <c r="HVP9" s="1" t="s">
        <v>91</v>
      </c>
      <c r="HVQ9" s="1" t="s">
        <v>91</v>
      </c>
      <c r="HVR9" s="1" t="s">
        <v>91</v>
      </c>
      <c r="HVS9" s="1" t="s">
        <v>91</v>
      </c>
      <c r="HVT9" s="1" t="s">
        <v>91</v>
      </c>
      <c r="HVU9" s="1" t="s">
        <v>91</v>
      </c>
      <c r="HVV9" s="1" t="s">
        <v>91</v>
      </c>
      <c r="HVW9" s="1" t="s">
        <v>91</v>
      </c>
      <c r="HVX9" s="1" t="s">
        <v>91</v>
      </c>
      <c r="HVY9" s="1" t="s">
        <v>91</v>
      </c>
      <c r="HVZ9" s="1" t="s">
        <v>91</v>
      </c>
      <c r="HWA9" s="1" t="s">
        <v>91</v>
      </c>
      <c r="HWB9" s="1" t="s">
        <v>91</v>
      </c>
      <c r="HWC9" s="1" t="s">
        <v>91</v>
      </c>
      <c r="HWD9" s="1" t="s">
        <v>91</v>
      </c>
      <c r="HWE9" s="1" t="s">
        <v>91</v>
      </c>
      <c r="HWF9" s="1" t="s">
        <v>91</v>
      </c>
      <c r="HWG9" s="1" t="s">
        <v>91</v>
      </c>
      <c r="HWH9" s="1" t="s">
        <v>91</v>
      </c>
      <c r="HWI9" s="1" t="s">
        <v>91</v>
      </c>
      <c r="HWJ9" s="1" t="s">
        <v>91</v>
      </c>
      <c r="HWK9" s="1" t="s">
        <v>91</v>
      </c>
      <c r="HWL9" s="1" t="s">
        <v>91</v>
      </c>
      <c r="HWM9" s="1" t="s">
        <v>91</v>
      </c>
      <c r="HWN9" s="1" t="s">
        <v>91</v>
      </c>
      <c r="HWO9" s="1" t="s">
        <v>91</v>
      </c>
      <c r="HWP9" s="1" t="s">
        <v>91</v>
      </c>
      <c r="HWQ9" s="1" t="s">
        <v>91</v>
      </c>
      <c r="HWR9" s="1" t="s">
        <v>91</v>
      </c>
      <c r="HWS9" s="1" t="s">
        <v>91</v>
      </c>
      <c r="HWT9" s="1" t="s">
        <v>91</v>
      </c>
      <c r="HWU9" s="1" t="s">
        <v>91</v>
      </c>
      <c r="HWV9" s="1" t="s">
        <v>91</v>
      </c>
      <c r="HWW9" s="1" t="s">
        <v>91</v>
      </c>
      <c r="HWX9" s="1" t="s">
        <v>91</v>
      </c>
      <c r="HWY9" s="1" t="s">
        <v>91</v>
      </c>
      <c r="HWZ9" s="1" t="s">
        <v>91</v>
      </c>
      <c r="HXA9" s="1" t="s">
        <v>91</v>
      </c>
      <c r="HXB9" s="1" t="s">
        <v>91</v>
      </c>
      <c r="HXC9" s="1" t="s">
        <v>91</v>
      </c>
      <c r="HXD9" s="1" t="s">
        <v>91</v>
      </c>
      <c r="HXE9" s="1" t="s">
        <v>91</v>
      </c>
      <c r="HXF9" s="1" t="s">
        <v>91</v>
      </c>
      <c r="HXG9" s="1" t="s">
        <v>91</v>
      </c>
      <c r="HXH9" s="1" t="s">
        <v>91</v>
      </c>
      <c r="HXI9" s="1" t="s">
        <v>91</v>
      </c>
      <c r="HXJ9" s="1" t="s">
        <v>91</v>
      </c>
      <c r="HXK9" s="1" t="s">
        <v>91</v>
      </c>
      <c r="HXL9" s="1" t="s">
        <v>91</v>
      </c>
      <c r="HXM9" s="1" t="s">
        <v>91</v>
      </c>
      <c r="HXN9" s="1" t="s">
        <v>91</v>
      </c>
      <c r="HXO9" s="1" t="s">
        <v>91</v>
      </c>
      <c r="HXP9" s="1" t="s">
        <v>91</v>
      </c>
      <c r="HXQ9" s="1" t="s">
        <v>91</v>
      </c>
      <c r="HXR9" s="1" t="s">
        <v>91</v>
      </c>
      <c r="HXS9" s="1" t="s">
        <v>91</v>
      </c>
      <c r="HXT9" s="1" t="s">
        <v>91</v>
      </c>
      <c r="HXU9" s="1" t="s">
        <v>91</v>
      </c>
      <c r="HXV9" s="1" t="s">
        <v>91</v>
      </c>
      <c r="HXW9" s="1" t="s">
        <v>91</v>
      </c>
      <c r="HXX9" s="1" t="s">
        <v>91</v>
      </c>
      <c r="HXY9" s="1" t="s">
        <v>91</v>
      </c>
      <c r="HXZ9" s="1" t="s">
        <v>91</v>
      </c>
      <c r="HYA9" s="1" t="s">
        <v>91</v>
      </c>
      <c r="HYB9" s="1" t="s">
        <v>91</v>
      </c>
      <c r="HYC9" s="1" t="s">
        <v>91</v>
      </c>
      <c r="HYD9" s="1" t="s">
        <v>91</v>
      </c>
      <c r="HYE9" s="1" t="s">
        <v>91</v>
      </c>
      <c r="HYF9" s="1" t="s">
        <v>91</v>
      </c>
      <c r="HYG9" s="1" t="s">
        <v>91</v>
      </c>
      <c r="HYH9" s="1" t="s">
        <v>91</v>
      </c>
      <c r="HYI9" s="1" t="s">
        <v>91</v>
      </c>
      <c r="HYJ9" s="1" t="s">
        <v>91</v>
      </c>
      <c r="HYK9" s="1" t="s">
        <v>91</v>
      </c>
      <c r="HYL9" s="1" t="s">
        <v>91</v>
      </c>
      <c r="HYM9" s="1" t="s">
        <v>91</v>
      </c>
      <c r="HYN9" s="1" t="s">
        <v>91</v>
      </c>
      <c r="HYO9" s="1" t="s">
        <v>91</v>
      </c>
      <c r="HYP9" s="1" t="s">
        <v>91</v>
      </c>
      <c r="HYQ9" s="1" t="s">
        <v>91</v>
      </c>
      <c r="HYR9" s="1" t="s">
        <v>91</v>
      </c>
      <c r="HYS9" s="1" t="s">
        <v>91</v>
      </c>
      <c r="HYT9" s="1" t="s">
        <v>91</v>
      </c>
      <c r="HYU9" s="1" t="s">
        <v>91</v>
      </c>
      <c r="HYV9" s="1" t="s">
        <v>91</v>
      </c>
      <c r="HYW9" s="1" t="s">
        <v>91</v>
      </c>
      <c r="HYX9" s="1" t="s">
        <v>91</v>
      </c>
      <c r="HYY9" s="1" t="s">
        <v>91</v>
      </c>
      <c r="HYZ9" s="1" t="s">
        <v>91</v>
      </c>
      <c r="HZA9" s="1" t="s">
        <v>91</v>
      </c>
      <c r="HZB9" s="1" t="s">
        <v>91</v>
      </c>
      <c r="HZC9" s="1" t="s">
        <v>91</v>
      </c>
      <c r="HZD9" s="1" t="s">
        <v>91</v>
      </c>
      <c r="HZE9" s="1" t="s">
        <v>91</v>
      </c>
      <c r="HZF9" s="1" t="s">
        <v>91</v>
      </c>
      <c r="HZG9" s="1" t="s">
        <v>91</v>
      </c>
      <c r="HZH9" s="1" t="s">
        <v>91</v>
      </c>
      <c r="HZI9" s="1" t="s">
        <v>91</v>
      </c>
      <c r="HZJ9" s="1" t="s">
        <v>91</v>
      </c>
      <c r="HZK9" s="1" t="s">
        <v>91</v>
      </c>
      <c r="HZL9" s="1" t="s">
        <v>91</v>
      </c>
      <c r="HZM9" s="1" t="s">
        <v>91</v>
      </c>
      <c r="HZN9" s="1" t="s">
        <v>91</v>
      </c>
      <c r="HZO9" s="1" t="s">
        <v>91</v>
      </c>
      <c r="HZP9" s="1" t="s">
        <v>91</v>
      </c>
      <c r="HZQ9" s="1" t="s">
        <v>91</v>
      </c>
      <c r="HZR9" s="1" t="s">
        <v>91</v>
      </c>
      <c r="HZS9" s="1" t="s">
        <v>91</v>
      </c>
      <c r="HZT9" s="1" t="s">
        <v>91</v>
      </c>
      <c r="HZU9" s="1" t="s">
        <v>91</v>
      </c>
      <c r="HZV9" s="1" t="s">
        <v>91</v>
      </c>
      <c r="HZW9" s="1" t="s">
        <v>91</v>
      </c>
      <c r="HZX9" s="1" t="s">
        <v>91</v>
      </c>
      <c r="HZY9" s="1" t="s">
        <v>91</v>
      </c>
      <c r="HZZ9" s="1" t="s">
        <v>91</v>
      </c>
      <c r="IAA9" s="1" t="s">
        <v>91</v>
      </c>
      <c r="IAB9" s="1" t="s">
        <v>91</v>
      </c>
      <c r="IAC9" s="1" t="s">
        <v>91</v>
      </c>
      <c r="IAD9" s="1" t="s">
        <v>91</v>
      </c>
      <c r="IAE9" s="1" t="s">
        <v>91</v>
      </c>
      <c r="IAF9" s="1" t="s">
        <v>91</v>
      </c>
      <c r="IAG9" s="1" t="s">
        <v>91</v>
      </c>
      <c r="IAH9" s="1" t="s">
        <v>91</v>
      </c>
      <c r="IAI9" s="1" t="s">
        <v>91</v>
      </c>
      <c r="IAJ9" s="1" t="s">
        <v>91</v>
      </c>
      <c r="IAK9" s="1" t="s">
        <v>91</v>
      </c>
      <c r="IAL9" s="1" t="s">
        <v>91</v>
      </c>
      <c r="IAM9" s="1" t="s">
        <v>91</v>
      </c>
      <c r="IAN9" s="1" t="s">
        <v>91</v>
      </c>
      <c r="IAO9" s="1" t="s">
        <v>91</v>
      </c>
      <c r="IAP9" s="1" t="s">
        <v>91</v>
      </c>
      <c r="IAQ9" s="1" t="s">
        <v>91</v>
      </c>
      <c r="IAR9" s="1" t="s">
        <v>91</v>
      </c>
      <c r="IAS9" s="1" t="s">
        <v>91</v>
      </c>
      <c r="IAT9" s="1" t="s">
        <v>91</v>
      </c>
      <c r="IAU9" s="1" t="s">
        <v>91</v>
      </c>
      <c r="IAV9" s="1" t="s">
        <v>91</v>
      </c>
      <c r="IAW9" s="1" t="s">
        <v>91</v>
      </c>
      <c r="IAX9" s="1" t="s">
        <v>91</v>
      </c>
      <c r="IAY9" s="1" t="s">
        <v>91</v>
      </c>
      <c r="IAZ9" s="1" t="s">
        <v>91</v>
      </c>
      <c r="IBA9" s="1" t="s">
        <v>91</v>
      </c>
      <c r="IBB9" s="1" t="s">
        <v>91</v>
      </c>
      <c r="IBC9" s="1" t="s">
        <v>91</v>
      </c>
      <c r="IBD9" s="1" t="s">
        <v>91</v>
      </c>
      <c r="IBE9" s="1" t="s">
        <v>91</v>
      </c>
      <c r="IBF9" s="1" t="s">
        <v>91</v>
      </c>
      <c r="IBG9" s="1" t="s">
        <v>91</v>
      </c>
      <c r="IBH9" s="1" t="s">
        <v>91</v>
      </c>
      <c r="IBI9" s="1" t="s">
        <v>91</v>
      </c>
      <c r="IBJ9" s="1" t="s">
        <v>91</v>
      </c>
      <c r="IBK9" s="1" t="s">
        <v>91</v>
      </c>
      <c r="IBL9" s="1" t="s">
        <v>91</v>
      </c>
      <c r="IBM9" s="1" t="s">
        <v>91</v>
      </c>
      <c r="IBN9" s="1" t="s">
        <v>91</v>
      </c>
      <c r="IBO9" s="1" t="s">
        <v>91</v>
      </c>
      <c r="IBP9" s="1" t="s">
        <v>91</v>
      </c>
      <c r="IBQ9" s="1" t="s">
        <v>91</v>
      </c>
      <c r="IBR9" s="1" t="s">
        <v>91</v>
      </c>
      <c r="IBS9" s="1" t="s">
        <v>91</v>
      </c>
      <c r="IBT9" s="1" t="s">
        <v>91</v>
      </c>
      <c r="IBU9" s="1" t="s">
        <v>91</v>
      </c>
      <c r="IBV9" s="1" t="s">
        <v>91</v>
      </c>
      <c r="IBW9" s="1" t="s">
        <v>91</v>
      </c>
      <c r="IBX9" s="1" t="s">
        <v>91</v>
      </c>
      <c r="IBY9" s="1" t="s">
        <v>91</v>
      </c>
      <c r="IBZ9" s="1" t="s">
        <v>91</v>
      </c>
      <c r="ICA9" s="1" t="s">
        <v>91</v>
      </c>
      <c r="ICB9" s="1" t="s">
        <v>91</v>
      </c>
      <c r="ICC9" s="1" t="s">
        <v>91</v>
      </c>
      <c r="ICD9" s="1" t="s">
        <v>91</v>
      </c>
      <c r="ICE9" s="1" t="s">
        <v>91</v>
      </c>
      <c r="ICF9" s="1" t="s">
        <v>91</v>
      </c>
      <c r="ICG9" s="1" t="s">
        <v>91</v>
      </c>
      <c r="ICH9" s="1" t="s">
        <v>91</v>
      </c>
      <c r="ICI9" s="1" t="s">
        <v>91</v>
      </c>
      <c r="ICJ9" s="1" t="s">
        <v>91</v>
      </c>
      <c r="ICK9" s="1" t="s">
        <v>91</v>
      </c>
      <c r="ICL9" s="1" t="s">
        <v>91</v>
      </c>
      <c r="ICM9" s="1" t="s">
        <v>91</v>
      </c>
      <c r="ICN9" s="1" t="s">
        <v>91</v>
      </c>
      <c r="ICO9" s="1" t="s">
        <v>91</v>
      </c>
      <c r="ICP9" s="1" t="s">
        <v>91</v>
      </c>
      <c r="ICQ9" s="1" t="s">
        <v>91</v>
      </c>
      <c r="ICR9" s="1" t="s">
        <v>91</v>
      </c>
      <c r="ICS9" s="1" t="s">
        <v>91</v>
      </c>
      <c r="ICT9" s="1" t="s">
        <v>91</v>
      </c>
      <c r="ICU9" s="1" t="s">
        <v>91</v>
      </c>
      <c r="ICV9" s="1" t="s">
        <v>91</v>
      </c>
      <c r="ICW9" s="1" t="s">
        <v>91</v>
      </c>
      <c r="ICX9" s="1" t="s">
        <v>91</v>
      </c>
      <c r="ICY9" s="1" t="s">
        <v>91</v>
      </c>
      <c r="ICZ9" s="1" t="s">
        <v>91</v>
      </c>
      <c r="IDA9" s="1" t="s">
        <v>91</v>
      </c>
      <c r="IDB9" s="1" t="s">
        <v>91</v>
      </c>
      <c r="IDC9" s="1" t="s">
        <v>91</v>
      </c>
      <c r="IDD9" s="1" t="s">
        <v>91</v>
      </c>
      <c r="IDE9" s="1" t="s">
        <v>91</v>
      </c>
      <c r="IDF9" s="1" t="s">
        <v>91</v>
      </c>
      <c r="IDG9" s="1" t="s">
        <v>91</v>
      </c>
      <c r="IDH9" s="1" t="s">
        <v>91</v>
      </c>
      <c r="IDI9" s="1" t="s">
        <v>91</v>
      </c>
      <c r="IDJ9" s="1" t="s">
        <v>91</v>
      </c>
      <c r="IDK9" s="1" t="s">
        <v>91</v>
      </c>
      <c r="IDL9" s="1" t="s">
        <v>91</v>
      </c>
      <c r="IDM9" s="1" t="s">
        <v>91</v>
      </c>
      <c r="IDN9" s="1" t="s">
        <v>91</v>
      </c>
      <c r="IDO9" s="1" t="s">
        <v>91</v>
      </c>
      <c r="IDP9" s="1" t="s">
        <v>91</v>
      </c>
      <c r="IDQ9" s="1" t="s">
        <v>91</v>
      </c>
      <c r="IDR9" s="1" t="s">
        <v>91</v>
      </c>
      <c r="IDS9" s="1" t="s">
        <v>91</v>
      </c>
      <c r="IDT9" s="1" t="s">
        <v>91</v>
      </c>
      <c r="IDU9" s="1" t="s">
        <v>91</v>
      </c>
      <c r="IDV9" s="1" t="s">
        <v>91</v>
      </c>
      <c r="IDW9" s="1" t="s">
        <v>91</v>
      </c>
      <c r="IDX9" s="1" t="s">
        <v>91</v>
      </c>
      <c r="IDY9" s="1" t="s">
        <v>91</v>
      </c>
      <c r="IDZ9" s="1" t="s">
        <v>91</v>
      </c>
      <c r="IEA9" s="1" t="s">
        <v>91</v>
      </c>
      <c r="IEB9" s="1" t="s">
        <v>91</v>
      </c>
      <c r="IEC9" s="1" t="s">
        <v>91</v>
      </c>
      <c r="IED9" s="1" t="s">
        <v>91</v>
      </c>
      <c r="IEE9" s="1" t="s">
        <v>91</v>
      </c>
      <c r="IEF9" s="1" t="s">
        <v>91</v>
      </c>
      <c r="IEG9" s="1" t="s">
        <v>91</v>
      </c>
      <c r="IEH9" s="1" t="s">
        <v>91</v>
      </c>
      <c r="IEI9" s="1" t="s">
        <v>91</v>
      </c>
      <c r="IEJ9" s="1" t="s">
        <v>91</v>
      </c>
      <c r="IEK9" s="1" t="s">
        <v>91</v>
      </c>
      <c r="IEL9" s="1" t="s">
        <v>91</v>
      </c>
      <c r="IEM9" s="1" t="s">
        <v>91</v>
      </c>
      <c r="IEN9" s="1" t="s">
        <v>91</v>
      </c>
      <c r="IEO9" s="1" t="s">
        <v>91</v>
      </c>
      <c r="IEP9" s="1" t="s">
        <v>91</v>
      </c>
      <c r="IEQ9" s="1" t="s">
        <v>91</v>
      </c>
      <c r="IER9" s="1" t="s">
        <v>91</v>
      </c>
      <c r="IES9" s="1" t="s">
        <v>91</v>
      </c>
      <c r="IET9" s="1" t="s">
        <v>91</v>
      </c>
      <c r="IEU9" s="1" t="s">
        <v>91</v>
      </c>
      <c r="IEV9" s="1" t="s">
        <v>91</v>
      </c>
      <c r="IEW9" s="1" t="s">
        <v>91</v>
      </c>
      <c r="IEX9" s="1" t="s">
        <v>91</v>
      </c>
      <c r="IEY9" s="1" t="s">
        <v>91</v>
      </c>
      <c r="IEZ9" s="1" t="s">
        <v>91</v>
      </c>
      <c r="IFA9" s="1" t="s">
        <v>91</v>
      </c>
      <c r="IFB9" s="1" t="s">
        <v>91</v>
      </c>
      <c r="IFC9" s="1" t="s">
        <v>91</v>
      </c>
      <c r="IFD9" s="1" t="s">
        <v>91</v>
      </c>
      <c r="IFE9" s="1" t="s">
        <v>91</v>
      </c>
      <c r="IFF9" s="1" t="s">
        <v>91</v>
      </c>
      <c r="IFG9" s="1" t="s">
        <v>91</v>
      </c>
      <c r="IFH9" s="1" t="s">
        <v>91</v>
      </c>
      <c r="IFI9" s="1" t="s">
        <v>91</v>
      </c>
      <c r="IFJ9" s="1" t="s">
        <v>91</v>
      </c>
      <c r="IFK9" s="1" t="s">
        <v>91</v>
      </c>
      <c r="IFL9" s="1" t="s">
        <v>91</v>
      </c>
      <c r="IFM9" s="1" t="s">
        <v>91</v>
      </c>
      <c r="IFN9" s="1" t="s">
        <v>91</v>
      </c>
      <c r="IFO9" s="1" t="s">
        <v>91</v>
      </c>
      <c r="IFP9" s="1" t="s">
        <v>91</v>
      </c>
      <c r="IFQ9" s="1" t="s">
        <v>91</v>
      </c>
      <c r="IFR9" s="1" t="s">
        <v>91</v>
      </c>
      <c r="IFS9" s="1" t="s">
        <v>91</v>
      </c>
      <c r="IFT9" s="1" t="s">
        <v>91</v>
      </c>
      <c r="IFU9" s="1" t="s">
        <v>91</v>
      </c>
      <c r="IFV9" s="1" t="s">
        <v>91</v>
      </c>
      <c r="IFW9" s="1" t="s">
        <v>91</v>
      </c>
      <c r="IFX9" s="1" t="s">
        <v>91</v>
      </c>
      <c r="IFY9" s="1" t="s">
        <v>91</v>
      </c>
      <c r="IFZ9" s="1" t="s">
        <v>91</v>
      </c>
      <c r="IGA9" s="1" t="s">
        <v>91</v>
      </c>
      <c r="IGB9" s="1" t="s">
        <v>91</v>
      </c>
      <c r="IGC9" s="1" t="s">
        <v>91</v>
      </c>
      <c r="IGD9" s="1" t="s">
        <v>91</v>
      </c>
      <c r="IGE9" s="1" t="s">
        <v>91</v>
      </c>
      <c r="IGF9" s="1" t="s">
        <v>91</v>
      </c>
      <c r="IGG9" s="1" t="s">
        <v>91</v>
      </c>
      <c r="IGH9" s="1" t="s">
        <v>91</v>
      </c>
      <c r="IGI9" s="1" t="s">
        <v>91</v>
      </c>
      <c r="IGJ9" s="1" t="s">
        <v>91</v>
      </c>
      <c r="IGK9" s="1" t="s">
        <v>91</v>
      </c>
      <c r="IGL9" s="1" t="s">
        <v>91</v>
      </c>
      <c r="IGM9" s="1" t="s">
        <v>91</v>
      </c>
      <c r="IGN9" s="1" t="s">
        <v>91</v>
      </c>
      <c r="IGO9" s="1" t="s">
        <v>91</v>
      </c>
      <c r="IGP9" s="1" t="s">
        <v>91</v>
      </c>
      <c r="IGQ9" s="1" t="s">
        <v>91</v>
      </c>
      <c r="IGR9" s="1" t="s">
        <v>91</v>
      </c>
      <c r="IGS9" s="1" t="s">
        <v>91</v>
      </c>
      <c r="IGT9" s="1" t="s">
        <v>91</v>
      </c>
      <c r="IGU9" s="1" t="s">
        <v>91</v>
      </c>
      <c r="IGV9" s="1" t="s">
        <v>91</v>
      </c>
      <c r="IGW9" s="1" t="s">
        <v>91</v>
      </c>
      <c r="IGX9" s="1" t="s">
        <v>91</v>
      </c>
      <c r="IGY9" s="1" t="s">
        <v>91</v>
      </c>
      <c r="IGZ9" s="1" t="s">
        <v>91</v>
      </c>
      <c r="IHA9" s="1" t="s">
        <v>91</v>
      </c>
      <c r="IHB9" s="1" t="s">
        <v>91</v>
      </c>
      <c r="IHC9" s="1" t="s">
        <v>91</v>
      </c>
      <c r="IHD9" s="1" t="s">
        <v>91</v>
      </c>
      <c r="IHE9" s="1" t="s">
        <v>91</v>
      </c>
      <c r="IHF9" s="1" t="s">
        <v>91</v>
      </c>
      <c r="IHG9" s="1" t="s">
        <v>91</v>
      </c>
      <c r="IHH9" s="1" t="s">
        <v>91</v>
      </c>
      <c r="IHI9" s="1" t="s">
        <v>91</v>
      </c>
      <c r="IHJ9" s="1" t="s">
        <v>91</v>
      </c>
      <c r="IHK9" s="1" t="s">
        <v>91</v>
      </c>
      <c r="IHL9" s="1" t="s">
        <v>91</v>
      </c>
      <c r="IHM9" s="1" t="s">
        <v>91</v>
      </c>
      <c r="IHN9" s="1" t="s">
        <v>91</v>
      </c>
      <c r="IHO9" s="1" t="s">
        <v>91</v>
      </c>
      <c r="IHP9" s="1" t="s">
        <v>91</v>
      </c>
      <c r="IHQ9" s="1" t="s">
        <v>91</v>
      </c>
      <c r="IHR9" s="1" t="s">
        <v>91</v>
      </c>
      <c r="IHS9" s="1" t="s">
        <v>91</v>
      </c>
      <c r="IHT9" s="1" t="s">
        <v>91</v>
      </c>
      <c r="IHU9" s="1" t="s">
        <v>91</v>
      </c>
      <c r="IHV9" s="1" t="s">
        <v>91</v>
      </c>
      <c r="IHW9" s="1" t="s">
        <v>91</v>
      </c>
      <c r="IHX9" s="1" t="s">
        <v>91</v>
      </c>
      <c r="IHY9" s="1" t="s">
        <v>91</v>
      </c>
      <c r="IHZ9" s="1" t="s">
        <v>91</v>
      </c>
      <c r="IIA9" s="1" t="s">
        <v>91</v>
      </c>
      <c r="IIB9" s="1" t="s">
        <v>91</v>
      </c>
      <c r="IIC9" s="1" t="s">
        <v>91</v>
      </c>
      <c r="IID9" s="1" t="s">
        <v>91</v>
      </c>
      <c r="IIE9" s="1" t="s">
        <v>91</v>
      </c>
      <c r="IIF9" s="1" t="s">
        <v>91</v>
      </c>
      <c r="IIG9" s="1" t="s">
        <v>91</v>
      </c>
      <c r="IIH9" s="1" t="s">
        <v>91</v>
      </c>
      <c r="III9" s="1" t="s">
        <v>91</v>
      </c>
      <c r="IIJ9" s="1" t="s">
        <v>91</v>
      </c>
      <c r="IIK9" s="1" t="s">
        <v>91</v>
      </c>
      <c r="IIL9" s="1" t="s">
        <v>91</v>
      </c>
      <c r="IIM9" s="1" t="s">
        <v>91</v>
      </c>
      <c r="IIN9" s="1" t="s">
        <v>91</v>
      </c>
      <c r="IIO9" s="1" t="s">
        <v>91</v>
      </c>
      <c r="IIP9" s="1" t="s">
        <v>91</v>
      </c>
      <c r="IIQ9" s="1" t="s">
        <v>91</v>
      </c>
      <c r="IIR9" s="1" t="s">
        <v>91</v>
      </c>
      <c r="IIS9" s="1" t="s">
        <v>91</v>
      </c>
      <c r="IIT9" s="1" t="s">
        <v>91</v>
      </c>
      <c r="IIU9" s="1" t="s">
        <v>91</v>
      </c>
      <c r="IIV9" s="1" t="s">
        <v>91</v>
      </c>
      <c r="IIW9" s="1" t="s">
        <v>91</v>
      </c>
      <c r="IIX9" s="1" t="s">
        <v>91</v>
      </c>
      <c r="IIY9" s="1" t="s">
        <v>91</v>
      </c>
      <c r="IIZ9" s="1" t="s">
        <v>91</v>
      </c>
      <c r="IJA9" s="1" t="s">
        <v>91</v>
      </c>
      <c r="IJB9" s="1" t="s">
        <v>91</v>
      </c>
      <c r="IJC9" s="1" t="s">
        <v>91</v>
      </c>
      <c r="IJD9" s="1" t="s">
        <v>91</v>
      </c>
      <c r="IJE9" s="1" t="s">
        <v>91</v>
      </c>
      <c r="IJF9" s="1" t="s">
        <v>91</v>
      </c>
      <c r="IJG9" s="1" t="s">
        <v>91</v>
      </c>
      <c r="IJH9" s="1" t="s">
        <v>91</v>
      </c>
      <c r="IJI9" s="1" t="s">
        <v>91</v>
      </c>
      <c r="IJJ9" s="1" t="s">
        <v>91</v>
      </c>
      <c r="IJK9" s="1" t="s">
        <v>91</v>
      </c>
      <c r="IJL9" s="1" t="s">
        <v>91</v>
      </c>
      <c r="IJM9" s="1" t="s">
        <v>91</v>
      </c>
      <c r="IJN9" s="1" t="s">
        <v>91</v>
      </c>
      <c r="IJO9" s="1" t="s">
        <v>91</v>
      </c>
      <c r="IJP9" s="1" t="s">
        <v>91</v>
      </c>
      <c r="IJQ9" s="1" t="s">
        <v>91</v>
      </c>
      <c r="IJR9" s="1" t="s">
        <v>91</v>
      </c>
      <c r="IJS9" s="1" t="s">
        <v>91</v>
      </c>
      <c r="IJT9" s="1" t="s">
        <v>91</v>
      </c>
      <c r="IJU9" s="1" t="s">
        <v>91</v>
      </c>
      <c r="IJV9" s="1" t="s">
        <v>91</v>
      </c>
      <c r="IJW9" s="1" t="s">
        <v>91</v>
      </c>
      <c r="IJX9" s="1" t="s">
        <v>91</v>
      </c>
      <c r="IJY9" s="1" t="s">
        <v>91</v>
      </c>
      <c r="IJZ9" s="1" t="s">
        <v>91</v>
      </c>
      <c r="IKA9" s="1" t="s">
        <v>91</v>
      </c>
      <c r="IKB9" s="1" t="s">
        <v>91</v>
      </c>
      <c r="IKC9" s="1" t="s">
        <v>91</v>
      </c>
      <c r="IKD9" s="1" t="s">
        <v>91</v>
      </c>
      <c r="IKE9" s="1" t="s">
        <v>91</v>
      </c>
      <c r="IKF9" s="1" t="s">
        <v>91</v>
      </c>
      <c r="IKG9" s="1" t="s">
        <v>91</v>
      </c>
      <c r="IKH9" s="1" t="s">
        <v>91</v>
      </c>
      <c r="IKI9" s="1" t="s">
        <v>91</v>
      </c>
      <c r="IKJ9" s="1" t="s">
        <v>91</v>
      </c>
      <c r="IKK9" s="1" t="s">
        <v>91</v>
      </c>
      <c r="IKL9" s="1" t="s">
        <v>91</v>
      </c>
      <c r="IKM9" s="1" t="s">
        <v>91</v>
      </c>
      <c r="IKN9" s="1" t="s">
        <v>91</v>
      </c>
      <c r="IKO9" s="1" t="s">
        <v>91</v>
      </c>
      <c r="IKP9" s="1" t="s">
        <v>91</v>
      </c>
      <c r="IKQ9" s="1" t="s">
        <v>91</v>
      </c>
      <c r="IKR9" s="1" t="s">
        <v>91</v>
      </c>
      <c r="IKS9" s="1" t="s">
        <v>91</v>
      </c>
      <c r="IKT9" s="1" t="s">
        <v>91</v>
      </c>
      <c r="IKU9" s="1" t="s">
        <v>91</v>
      </c>
      <c r="IKV9" s="1" t="s">
        <v>91</v>
      </c>
      <c r="IKW9" s="1" t="s">
        <v>91</v>
      </c>
      <c r="IKX9" s="1" t="s">
        <v>91</v>
      </c>
      <c r="IKY9" s="1" t="s">
        <v>91</v>
      </c>
      <c r="IKZ9" s="1" t="s">
        <v>91</v>
      </c>
      <c r="ILA9" s="1" t="s">
        <v>91</v>
      </c>
      <c r="ILB9" s="1" t="s">
        <v>91</v>
      </c>
      <c r="ILC9" s="1" t="s">
        <v>91</v>
      </c>
      <c r="ILD9" s="1" t="s">
        <v>91</v>
      </c>
      <c r="ILE9" s="1" t="s">
        <v>91</v>
      </c>
      <c r="ILF9" s="1" t="s">
        <v>91</v>
      </c>
      <c r="ILG9" s="1" t="s">
        <v>91</v>
      </c>
      <c r="ILH9" s="1" t="s">
        <v>91</v>
      </c>
      <c r="ILI9" s="1" t="s">
        <v>91</v>
      </c>
      <c r="ILJ9" s="1" t="s">
        <v>91</v>
      </c>
      <c r="ILK9" s="1" t="s">
        <v>91</v>
      </c>
      <c r="ILL9" s="1" t="s">
        <v>91</v>
      </c>
      <c r="ILM9" s="1" t="s">
        <v>91</v>
      </c>
      <c r="ILN9" s="1" t="s">
        <v>91</v>
      </c>
      <c r="ILO9" s="1" t="s">
        <v>91</v>
      </c>
      <c r="ILP9" s="1" t="s">
        <v>91</v>
      </c>
      <c r="ILQ9" s="1" t="s">
        <v>91</v>
      </c>
      <c r="ILR9" s="1" t="s">
        <v>91</v>
      </c>
      <c r="ILS9" s="1" t="s">
        <v>91</v>
      </c>
      <c r="ILT9" s="1" t="s">
        <v>91</v>
      </c>
      <c r="ILU9" s="1" t="s">
        <v>91</v>
      </c>
      <c r="ILV9" s="1" t="s">
        <v>91</v>
      </c>
      <c r="ILW9" s="1" t="s">
        <v>91</v>
      </c>
      <c r="ILX9" s="1" t="s">
        <v>91</v>
      </c>
      <c r="ILY9" s="1" t="s">
        <v>91</v>
      </c>
      <c r="ILZ9" s="1" t="s">
        <v>91</v>
      </c>
      <c r="IMA9" s="1" t="s">
        <v>91</v>
      </c>
      <c r="IMB9" s="1" t="s">
        <v>91</v>
      </c>
      <c r="IMC9" s="1" t="s">
        <v>91</v>
      </c>
      <c r="IMD9" s="1" t="s">
        <v>91</v>
      </c>
      <c r="IME9" s="1" t="s">
        <v>91</v>
      </c>
      <c r="IMF9" s="1" t="s">
        <v>91</v>
      </c>
      <c r="IMG9" s="1" t="s">
        <v>91</v>
      </c>
      <c r="IMH9" s="1" t="s">
        <v>91</v>
      </c>
      <c r="IMI9" s="1" t="s">
        <v>91</v>
      </c>
      <c r="IMJ9" s="1" t="s">
        <v>91</v>
      </c>
      <c r="IMK9" s="1" t="s">
        <v>91</v>
      </c>
      <c r="IML9" s="1" t="s">
        <v>91</v>
      </c>
      <c r="IMM9" s="1" t="s">
        <v>91</v>
      </c>
      <c r="IMN9" s="1" t="s">
        <v>91</v>
      </c>
      <c r="IMO9" s="1" t="s">
        <v>91</v>
      </c>
      <c r="IMP9" s="1" t="s">
        <v>91</v>
      </c>
      <c r="IMQ9" s="1" t="s">
        <v>91</v>
      </c>
      <c r="IMR9" s="1" t="s">
        <v>91</v>
      </c>
      <c r="IMS9" s="1" t="s">
        <v>91</v>
      </c>
      <c r="IMT9" s="1" t="s">
        <v>91</v>
      </c>
      <c r="IMU9" s="1" t="s">
        <v>91</v>
      </c>
      <c r="IMV9" s="1" t="s">
        <v>91</v>
      </c>
      <c r="IMW9" s="1" t="s">
        <v>91</v>
      </c>
      <c r="IMX9" s="1" t="s">
        <v>91</v>
      </c>
      <c r="IMY9" s="1" t="s">
        <v>91</v>
      </c>
      <c r="IMZ9" s="1" t="s">
        <v>91</v>
      </c>
      <c r="INA9" s="1" t="s">
        <v>91</v>
      </c>
      <c r="INB9" s="1" t="s">
        <v>91</v>
      </c>
      <c r="INC9" s="1" t="s">
        <v>91</v>
      </c>
      <c r="IND9" s="1" t="s">
        <v>91</v>
      </c>
      <c r="INE9" s="1" t="s">
        <v>91</v>
      </c>
      <c r="INF9" s="1" t="s">
        <v>91</v>
      </c>
      <c r="ING9" s="1" t="s">
        <v>91</v>
      </c>
      <c r="INH9" s="1" t="s">
        <v>91</v>
      </c>
      <c r="INI9" s="1" t="s">
        <v>91</v>
      </c>
      <c r="INJ9" s="1" t="s">
        <v>91</v>
      </c>
      <c r="INK9" s="1" t="s">
        <v>91</v>
      </c>
      <c r="INL9" s="1" t="s">
        <v>91</v>
      </c>
      <c r="INM9" s="1" t="s">
        <v>91</v>
      </c>
      <c r="INN9" s="1" t="s">
        <v>91</v>
      </c>
      <c r="INO9" s="1" t="s">
        <v>91</v>
      </c>
      <c r="INP9" s="1" t="s">
        <v>91</v>
      </c>
      <c r="INQ9" s="1" t="s">
        <v>91</v>
      </c>
      <c r="INR9" s="1" t="s">
        <v>91</v>
      </c>
      <c r="INS9" s="1" t="s">
        <v>91</v>
      </c>
      <c r="INT9" s="1" t="s">
        <v>91</v>
      </c>
      <c r="INU9" s="1" t="s">
        <v>91</v>
      </c>
      <c r="INV9" s="1" t="s">
        <v>91</v>
      </c>
      <c r="INW9" s="1" t="s">
        <v>91</v>
      </c>
      <c r="INX9" s="1" t="s">
        <v>91</v>
      </c>
      <c r="INY9" s="1" t="s">
        <v>91</v>
      </c>
      <c r="INZ9" s="1" t="s">
        <v>91</v>
      </c>
      <c r="IOA9" s="1" t="s">
        <v>91</v>
      </c>
      <c r="IOB9" s="1" t="s">
        <v>91</v>
      </c>
      <c r="IOC9" s="1" t="s">
        <v>91</v>
      </c>
      <c r="IOD9" s="1" t="s">
        <v>91</v>
      </c>
      <c r="IOE9" s="1" t="s">
        <v>91</v>
      </c>
      <c r="IOF9" s="1" t="s">
        <v>91</v>
      </c>
      <c r="IOG9" s="1" t="s">
        <v>91</v>
      </c>
      <c r="IOH9" s="1" t="s">
        <v>91</v>
      </c>
      <c r="IOI9" s="1" t="s">
        <v>91</v>
      </c>
      <c r="IOJ9" s="1" t="s">
        <v>91</v>
      </c>
      <c r="IOK9" s="1" t="s">
        <v>91</v>
      </c>
      <c r="IOL9" s="1" t="s">
        <v>91</v>
      </c>
      <c r="IOM9" s="1" t="s">
        <v>91</v>
      </c>
      <c r="ION9" s="1" t="s">
        <v>91</v>
      </c>
      <c r="IOO9" s="1" t="s">
        <v>91</v>
      </c>
      <c r="IOP9" s="1" t="s">
        <v>91</v>
      </c>
      <c r="IOQ9" s="1" t="s">
        <v>91</v>
      </c>
      <c r="IOR9" s="1" t="s">
        <v>91</v>
      </c>
      <c r="IOS9" s="1" t="s">
        <v>91</v>
      </c>
      <c r="IOT9" s="1" t="s">
        <v>91</v>
      </c>
      <c r="IOU9" s="1" t="s">
        <v>91</v>
      </c>
      <c r="IOV9" s="1" t="s">
        <v>91</v>
      </c>
      <c r="IOW9" s="1" t="s">
        <v>91</v>
      </c>
      <c r="IOX9" s="1" t="s">
        <v>91</v>
      </c>
      <c r="IOY9" s="1" t="s">
        <v>91</v>
      </c>
      <c r="IOZ9" s="1" t="s">
        <v>91</v>
      </c>
      <c r="IPA9" s="1" t="s">
        <v>91</v>
      </c>
      <c r="IPB9" s="1" t="s">
        <v>91</v>
      </c>
      <c r="IPC9" s="1" t="s">
        <v>91</v>
      </c>
      <c r="IPD9" s="1" t="s">
        <v>91</v>
      </c>
      <c r="IPE9" s="1" t="s">
        <v>91</v>
      </c>
      <c r="IPF9" s="1" t="s">
        <v>91</v>
      </c>
      <c r="IPG9" s="1" t="s">
        <v>91</v>
      </c>
      <c r="IPH9" s="1" t="s">
        <v>91</v>
      </c>
      <c r="IPI9" s="1" t="s">
        <v>91</v>
      </c>
      <c r="IPJ9" s="1" t="s">
        <v>91</v>
      </c>
      <c r="IPK9" s="1" t="s">
        <v>91</v>
      </c>
      <c r="IPL9" s="1" t="s">
        <v>91</v>
      </c>
      <c r="IPM9" s="1" t="s">
        <v>91</v>
      </c>
      <c r="IPN9" s="1" t="s">
        <v>91</v>
      </c>
      <c r="IPO9" s="1" t="s">
        <v>91</v>
      </c>
      <c r="IPP9" s="1" t="s">
        <v>91</v>
      </c>
      <c r="IPQ9" s="1" t="s">
        <v>91</v>
      </c>
      <c r="IPR9" s="1" t="s">
        <v>91</v>
      </c>
      <c r="IPS9" s="1" t="s">
        <v>91</v>
      </c>
      <c r="IPT9" s="1" t="s">
        <v>91</v>
      </c>
      <c r="IPU9" s="1" t="s">
        <v>91</v>
      </c>
      <c r="IPV9" s="1" t="s">
        <v>91</v>
      </c>
      <c r="IPW9" s="1" t="s">
        <v>91</v>
      </c>
      <c r="IPX9" s="1" t="s">
        <v>91</v>
      </c>
      <c r="IPY9" s="1" t="s">
        <v>91</v>
      </c>
      <c r="IPZ9" s="1" t="s">
        <v>91</v>
      </c>
      <c r="IQA9" s="1" t="s">
        <v>91</v>
      </c>
      <c r="IQB9" s="1" t="s">
        <v>91</v>
      </c>
      <c r="IQC9" s="1" t="s">
        <v>91</v>
      </c>
      <c r="IQD9" s="1" t="s">
        <v>91</v>
      </c>
      <c r="IQE9" s="1" t="s">
        <v>91</v>
      </c>
      <c r="IQF9" s="1" t="s">
        <v>91</v>
      </c>
      <c r="IQG9" s="1" t="s">
        <v>91</v>
      </c>
      <c r="IQH9" s="1" t="s">
        <v>91</v>
      </c>
      <c r="IQI9" s="1" t="s">
        <v>91</v>
      </c>
      <c r="IQJ9" s="1" t="s">
        <v>91</v>
      </c>
      <c r="IQK9" s="1" t="s">
        <v>91</v>
      </c>
      <c r="IQL9" s="1" t="s">
        <v>91</v>
      </c>
      <c r="IQM9" s="1" t="s">
        <v>91</v>
      </c>
      <c r="IQN9" s="1" t="s">
        <v>91</v>
      </c>
      <c r="IQO9" s="1" t="s">
        <v>91</v>
      </c>
      <c r="IQP9" s="1" t="s">
        <v>91</v>
      </c>
      <c r="IQQ9" s="1" t="s">
        <v>91</v>
      </c>
      <c r="IQR9" s="1" t="s">
        <v>91</v>
      </c>
      <c r="IQS9" s="1" t="s">
        <v>91</v>
      </c>
      <c r="IQT9" s="1" t="s">
        <v>91</v>
      </c>
      <c r="IQU9" s="1" t="s">
        <v>91</v>
      </c>
      <c r="IQV9" s="1" t="s">
        <v>91</v>
      </c>
      <c r="IQW9" s="1" t="s">
        <v>91</v>
      </c>
      <c r="IQX9" s="1" t="s">
        <v>91</v>
      </c>
      <c r="IQY9" s="1" t="s">
        <v>91</v>
      </c>
      <c r="IQZ9" s="1" t="s">
        <v>91</v>
      </c>
      <c r="IRA9" s="1" t="s">
        <v>91</v>
      </c>
      <c r="IRB9" s="1" t="s">
        <v>91</v>
      </c>
      <c r="IRC9" s="1" t="s">
        <v>91</v>
      </c>
      <c r="IRD9" s="1" t="s">
        <v>91</v>
      </c>
      <c r="IRE9" s="1" t="s">
        <v>91</v>
      </c>
      <c r="IRF9" s="1" t="s">
        <v>91</v>
      </c>
      <c r="IRG9" s="1" t="s">
        <v>91</v>
      </c>
      <c r="IRH9" s="1" t="s">
        <v>91</v>
      </c>
      <c r="IRI9" s="1" t="s">
        <v>91</v>
      </c>
      <c r="IRJ9" s="1" t="s">
        <v>91</v>
      </c>
      <c r="IRK9" s="1" t="s">
        <v>91</v>
      </c>
      <c r="IRL9" s="1" t="s">
        <v>91</v>
      </c>
      <c r="IRM9" s="1" t="s">
        <v>91</v>
      </c>
      <c r="IRN9" s="1" t="s">
        <v>91</v>
      </c>
      <c r="IRO9" s="1" t="s">
        <v>91</v>
      </c>
      <c r="IRP9" s="1" t="s">
        <v>91</v>
      </c>
      <c r="IRQ9" s="1" t="s">
        <v>91</v>
      </c>
      <c r="IRR9" s="1" t="s">
        <v>91</v>
      </c>
      <c r="IRS9" s="1" t="s">
        <v>91</v>
      </c>
      <c r="IRT9" s="1" t="s">
        <v>91</v>
      </c>
      <c r="IRU9" s="1" t="s">
        <v>91</v>
      </c>
      <c r="IRV9" s="1" t="s">
        <v>91</v>
      </c>
      <c r="IRW9" s="1" t="s">
        <v>91</v>
      </c>
      <c r="IRX9" s="1" t="s">
        <v>91</v>
      </c>
      <c r="IRY9" s="1" t="s">
        <v>91</v>
      </c>
      <c r="IRZ9" s="1" t="s">
        <v>91</v>
      </c>
      <c r="ISA9" s="1" t="s">
        <v>91</v>
      </c>
      <c r="ISB9" s="1" t="s">
        <v>91</v>
      </c>
      <c r="ISC9" s="1" t="s">
        <v>91</v>
      </c>
      <c r="ISD9" s="1" t="s">
        <v>91</v>
      </c>
      <c r="ISE9" s="1" t="s">
        <v>91</v>
      </c>
      <c r="ISF9" s="1" t="s">
        <v>91</v>
      </c>
      <c r="ISG9" s="1" t="s">
        <v>91</v>
      </c>
      <c r="ISH9" s="1" t="s">
        <v>91</v>
      </c>
      <c r="ISI9" s="1" t="s">
        <v>91</v>
      </c>
      <c r="ISJ9" s="1" t="s">
        <v>91</v>
      </c>
      <c r="ISK9" s="1" t="s">
        <v>91</v>
      </c>
      <c r="ISL9" s="1" t="s">
        <v>91</v>
      </c>
      <c r="ISM9" s="1" t="s">
        <v>91</v>
      </c>
      <c r="ISN9" s="1" t="s">
        <v>91</v>
      </c>
      <c r="ISO9" s="1" t="s">
        <v>91</v>
      </c>
      <c r="ISP9" s="1" t="s">
        <v>91</v>
      </c>
      <c r="ISQ9" s="1" t="s">
        <v>91</v>
      </c>
      <c r="ISR9" s="1" t="s">
        <v>91</v>
      </c>
      <c r="ISS9" s="1" t="s">
        <v>91</v>
      </c>
      <c r="IST9" s="1" t="s">
        <v>91</v>
      </c>
      <c r="ISU9" s="1" t="s">
        <v>91</v>
      </c>
      <c r="ISV9" s="1" t="s">
        <v>91</v>
      </c>
      <c r="ISW9" s="1" t="s">
        <v>91</v>
      </c>
      <c r="ISX9" s="1" t="s">
        <v>91</v>
      </c>
      <c r="ISY9" s="1" t="s">
        <v>91</v>
      </c>
      <c r="ISZ9" s="1" t="s">
        <v>91</v>
      </c>
      <c r="ITA9" s="1" t="s">
        <v>91</v>
      </c>
      <c r="ITB9" s="1" t="s">
        <v>91</v>
      </c>
      <c r="ITC9" s="1" t="s">
        <v>91</v>
      </c>
      <c r="ITD9" s="1" t="s">
        <v>91</v>
      </c>
      <c r="ITE9" s="1" t="s">
        <v>91</v>
      </c>
      <c r="ITF9" s="1" t="s">
        <v>91</v>
      </c>
      <c r="ITG9" s="1" t="s">
        <v>91</v>
      </c>
      <c r="ITH9" s="1" t="s">
        <v>91</v>
      </c>
      <c r="ITI9" s="1" t="s">
        <v>91</v>
      </c>
      <c r="ITJ9" s="1" t="s">
        <v>91</v>
      </c>
      <c r="ITK9" s="1" t="s">
        <v>91</v>
      </c>
      <c r="ITL9" s="1" t="s">
        <v>91</v>
      </c>
      <c r="ITM9" s="1" t="s">
        <v>91</v>
      </c>
      <c r="ITN9" s="1" t="s">
        <v>91</v>
      </c>
      <c r="ITO9" s="1" t="s">
        <v>91</v>
      </c>
      <c r="ITP9" s="1" t="s">
        <v>91</v>
      </c>
      <c r="ITQ9" s="1" t="s">
        <v>91</v>
      </c>
      <c r="ITR9" s="1" t="s">
        <v>91</v>
      </c>
      <c r="ITS9" s="1" t="s">
        <v>91</v>
      </c>
      <c r="ITT9" s="1" t="s">
        <v>91</v>
      </c>
      <c r="ITU9" s="1" t="s">
        <v>91</v>
      </c>
      <c r="ITV9" s="1" t="s">
        <v>91</v>
      </c>
      <c r="ITW9" s="1" t="s">
        <v>91</v>
      </c>
      <c r="ITX9" s="1" t="s">
        <v>91</v>
      </c>
      <c r="ITY9" s="1" t="s">
        <v>91</v>
      </c>
      <c r="ITZ9" s="1" t="s">
        <v>91</v>
      </c>
      <c r="IUA9" s="1" t="s">
        <v>91</v>
      </c>
      <c r="IUB9" s="1" t="s">
        <v>91</v>
      </c>
      <c r="IUC9" s="1" t="s">
        <v>91</v>
      </c>
      <c r="IUD9" s="1" t="s">
        <v>91</v>
      </c>
      <c r="IUE9" s="1" t="s">
        <v>91</v>
      </c>
      <c r="IUF9" s="1" t="s">
        <v>91</v>
      </c>
      <c r="IUG9" s="1" t="s">
        <v>91</v>
      </c>
      <c r="IUH9" s="1" t="s">
        <v>91</v>
      </c>
      <c r="IUI9" s="1" t="s">
        <v>91</v>
      </c>
      <c r="IUJ9" s="1" t="s">
        <v>91</v>
      </c>
      <c r="IUK9" s="1" t="s">
        <v>91</v>
      </c>
      <c r="IUL9" s="1" t="s">
        <v>91</v>
      </c>
      <c r="IUM9" s="1" t="s">
        <v>91</v>
      </c>
      <c r="IUN9" s="1" t="s">
        <v>91</v>
      </c>
      <c r="IUO9" s="1" t="s">
        <v>91</v>
      </c>
      <c r="IUP9" s="1" t="s">
        <v>91</v>
      </c>
      <c r="IUQ9" s="1" t="s">
        <v>91</v>
      </c>
      <c r="IUR9" s="1" t="s">
        <v>91</v>
      </c>
      <c r="IUS9" s="1" t="s">
        <v>91</v>
      </c>
      <c r="IUT9" s="1" t="s">
        <v>91</v>
      </c>
      <c r="IUU9" s="1" t="s">
        <v>91</v>
      </c>
      <c r="IUV9" s="1" t="s">
        <v>91</v>
      </c>
      <c r="IUW9" s="1" t="s">
        <v>91</v>
      </c>
      <c r="IUX9" s="1" t="s">
        <v>91</v>
      </c>
      <c r="IUY9" s="1" t="s">
        <v>91</v>
      </c>
      <c r="IUZ9" s="1" t="s">
        <v>91</v>
      </c>
      <c r="IVA9" s="1" t="s">
        <v>91</v>
      </c>
      <c r="IVB9" s="1" t="s">
        <v>91</v>
      </c>
      <c r="IVC9" s="1" t="s">
        <v>91</v>
      </c>
      <c r="IVD9" s="1" t="s">
        <v>91</v>
      </c>
      <c r="IVE9" s="1" t="s">
        <v>91</v>
      </c>
      <c r="IVF9" s="1" t="s">
        <v>91</v>
      </c>
      <c r="IVG9" s="1" t="s">
        <v>91</v>
      </c>
      <c r="IVH9" s="1" t="s">
        <v>91</v>
      </c>
      <c r="IVI9" s="1" t="s">
        <v>91</v>
      </c>
      <c r="IVJ9" s="1" t="s">
        <v>91</v>
      </c>
      <c r="IVK9" s="1" t="s">
        <v>91</v>
      </c>
      <c r="IVL9" s="1" t="s">
        <v>91</v>
      </c>
      <c r="IVM9" s="1" t="s">
        <v>91</v>
      </c>
      <c r="IVN9" s="1" t="s">
        <v>91</v>
      </c>
      <c r="IVO9" s="1" t="s">
        <v>91</v>
      </c>
      <c r="IVP9" s="1" t="s">
        <v>91</v>
      </c>
      <c r="IVQ9" s="1" t="s">
        <v>91</v>
      </c>
      <c r="IVR9" s="1" t="s">
        <v>91</v>
      </c>
      <c r="IVS9" s="1" t="s">
        <v>91</v>
      </c>
      <c r="IVT9" s="1" t="s">
        <v>91</v>
      </c>
      <c r="IVU9" s="1" t="s">
        <v>91</v>
      </c>
      <c r="IVV9" s="1" t="s">
        <v>91</v>
      </c>
      <c r="IVW9" s="1" t="s">
        <v>91</v>
      </c>
      <c r="IVX9" s="1" t="s">
        <v>91</v>
      </c>
      <c r="IVY9" s="1" t="s">
        <v>91</v>
      </c>
      <c r="IVZ9" s="1" t="s">
        <v>91</v>
      </c>
      <c r="IWA9" s="1" t="s">
        <v>91</v>
      </c>
      <c r="IWB9" s="1" t="s">
        <v>91</v>
      </c>
      <c r="IWC9" s="1" t="s">
        <v>91</v>
      </c>
      <c r="IWD9" s="1" t="s">
        <v>91</v>
      </c>
      <c r="IWE9" s="1" t="s">
        <v>91</v>
      </c>
      <c r="IWF9" s="1" t="s">
        <v>91</v>
      </c>
      <c r="IWG9" s="1" t="s">
        <v>91</v>
      </c>
      <c r="IWH9" s="1" t="s">
        <v>91</v>
      </c>
      <c r="IWI9" s="1" t="s">
        <v>91</v>
      </c>
      <c r="IWJ9" s="1" t="s">
        <v>91</v>
      </c>
      <c r="IWK9" s="1" t="s">
        <v>91</v>
      </c>
      <c r="IWL9" s="1" t="s">
        <v>91</v>
      </c>
      <c r="IWM9" s="1" t="s">
        <v>91</v>
      </c>
      <c r="IWN9" s="1" t="s">
        <v>91</v>
      </c>
      <c r="IWO9" s="1" t="s">
        <v>91</v>
      </c>
      <c r="IWP9" s="1" t="s">
        <v>91</v>
      </c>
      <c r="IWQ9" s="1" t="s">
        <v>91</v>
      </c>
      <c r="IWR9" s="1" t="s">
        <v>91</v>
      </c>
      <c r="IWS9" s="1" t="s">
        <v>91</v>
      </c>
      <c r="IWT9" s="1" t="s">
        <v>91</v>
      </c>
      <c r="IWU9" s="1" t="s">
        <v>91</v>
      </c>
      <c r="IWV9" s="1" t="s">
        <v>91</v>
      </c>
      <c r="IWW9" s="1" t="s">
        <v>91</v>
      </c>
      <c r="IWX9" s="1" t="s">
        <v>91</v>
      </c>
      <c r="IWY9" s="1" t="s">
        <v>91</v>
      </c>
      <c r="IWZ9" s="1" t="s">
        <v>91</v>
      </c>
      <c r="IXA9" s="1" t="s">
        <v>91</v>
      </c>
      <c r="IXB9" s="1" t="s">
        <v>91</v>
      </c>
      <c r="IXC9" s="1" t="s">
        <v>91</v>
      </c>
      <c r="IXD9" s="1" t="s">
        <v>91</v>
      </c>
      <c r="IXE9" s="1" t="s">
        <v>91</v>
      </c>
      <c r="IXF9" s="1" t="s">
        <v>91</v>
      </c>
      <c r="IXG9" s="1" t="s">
        <v>91</v>
      </c>
      <c r="IXH9" s="1" t="s">
        <v>91</v>
      </c>
      <c r="IXI9" s="1" t="s">
        <v>91</v>
      </c>
      <c r="IXJ9" s="1" t="s">
        <v>91</v>
      </c>
      <c r="IXK9" s="1" t="s">
        <v>91</v>
      </c>
      <c r="IXL9" s="1" t="s">
        <v>91</v>
      </c>
      <c r="IXM9" s="1" t="s">
        <v>91</v>
      </c>
      <c r="IXN9" s="1" t="s">
        <v>91</v>
      </c>
      <c r="IXO9" s="1" t="s">
        <v>91</v>
      </c>
      <c r="IXP9" s="1" t="s">
        <v>91</v>
      </c>
      <c r="IXQ9" s="1" t="s">
        <v>91</v>
      </c>
      <c r="IXR9" s="1" t="s">
        <v>91</v>
      </c>
      <c r="IXS9" s="1" t="s">
        <v>91</v>
      </c>
      <c r="IXT9" s="1" t="s">
        <v>91</v>
      </c>
      <c r="IXU9" s="1" t="s">
        <v>91</v>
      </c>
      <c r="IXV9" s="1" t="s">
        <v>91</v>
      </c>
      <c r="IXW9" s="1" t="s">
        <v>91</v>
      </c>
      <c r="IXX9" s="1" t="s">
        <v>91</v>
      </c>
      <c r="IXY9" s="1" t="s">
        <v>91</v>
      </c>
      <c r="IXZ9" s="1" t="s">
        <v>91</v>
      </c>
      <c r="IYA9" s="1" t="s">
        <v>91</v>
      </c>
      <c r="IYB9" s="1" t="s">
        <v>91</v>
      </c>
      <c r="IYC9" s="1" t="s">
        <v>91</v>
      </c>
      <c r="IYD9" s="1" t="s">
        <v>91</v>
      </c>
      <c r="IYE9" s="1" t="s">
        <v>91</v>
      </c>
      <c r="IYF9" s="1" t="s">
        <v>91</v>
      </c>
      <c r="IYG9" s="1" t="s">
        <v>91</v>
      </c>
      <c r="IYH9" s="1" t="s">
        <v>91</v>
      </c>
      <c r="IYI9" s="1" t="s">
        <v>91</v>
      </c>
      <c r="IYJ9" s="1" t="s">
        <v>91</v>
      </c>
      <c r="IYK9" s="1" t="s">
        <v>91</v>
      </c>
      <c r="IYL9" s="1" t="s">
        <v>91</v>
      </c>
      <c r="IYM9" s="1" t="s">
        <v>91</v>
      </c>
      <c r="IYN9" s="1" t="s">
        <v>91</v>
      </c>
      <c r="IYO9" s="1" t="s">
        <v>91</v>
      </c>
      <c r="IYP9" s="1" t="s">
        <v>91</v>
      </c>
      <c r="IYQ9" s="1" t="s">
        <v>91</v>
      </c>
      <c r="IYR9" s="1" t="s">
        <v>91</v>
      </c>
      <c r="IYS9" s="1" t="s">
        <v>91</v>
      </c>
      <c r="IYT9" s="1" t="s">
        <v>91</v>
      </c>
      <c r="IYU9" s="1" t="s">
        <v>91</v>
      </c>
      <c r="IYV9" s="1" t="s">
        <v>91</v>
      </c>
      <c r="IYW9" s="1" t="s">
        <v>91</v>
      </c>
      <c r="IYX9" s="1" t="s">
        <v>91</v>
      </c>
      <c r="IYY9" s="1" t="s">
        <v>91</v>
      </c>
      <c r="IYZ9" s="1" t="s">
        <v>91</v>
      </c>
      <c r="IZA9" s="1" t="s">
        <v>91</v>
      </c>
      <c r="IZB9" s="1" t="s">
        <v>91</v>
      </c>
      <c r="IZC9" s="1" t="s">
        <v>91</v>
      </c>
      <c r="IZD9" s="1" t="s">
        <v>91</v>
      </c>
      <c r="IZE9" s="1" t="s">
        <v>91</v>
      </c>
      <c r="IZF9" s="1" t="s">
        <v>91</v>
      </c>
      <c r="IZG9" s="1" t="s">
        <v>91</v>
      </c>
      <c r="IZH9" s="1" t="s">
        <v>91</v>
      </c>
      <c r="IZI9" s="1" t="s">
        <v>91</v>
      </c>
      <c r="IZJ9" s="1" t="s">
        <v>91</v>
      </c>
      <c r="IZK9" s="1" t="s">
        <v>91</v>
      </c>
      <c r="IZL9" s="1" t="s">
        <v>91</v>
      </c>
      <c r="IZM9" s="1" t="s">
        <v>91</v>
      </c>
      <c r="IZN9" s="1" t="s">
        <v>91</v>
      </c>
      <c r="IZO9" s="1" t="s">
        <v>91</v>
      </c>
      <c r="IZP9" s="1" t="s">
        <v>91</v>
      </c>
      <c r="IZQ9" s="1" t="s">
        <v>91</v>
      </c>
      <c r="IZR9" s="1" t="s">
        <v>91</v>
      </c>
      <c r="IZS9" s="1" t="s">
        <v>91</v>
      </c>
      <c r="IZT9" s="1" t="s">
        <v>91</v>
      </c>
      <c r="IZU9" s="1" t="s">
        <v>91</v>
      </c>
      <c r="IZV9" s="1" t="s">
        <v>91</v>
      </c>
      <c r="IZW9" s="1" t="s">
        <v>91</v>
      </c>
      <c r="IZX9" s="1" t="s">
        <v>91</v>
      </c>
      <c r="IZY9" s="1" t="s">
        <v>91</v>
      </c>
      <c r="IZZ9" s="1" t="s">
        <v>91</v>
      </c>
      <c r="JAA9" s="1" t="s">
        <v>91</v>
      </c>
      <c r="JAB9" s="1" t="s">
        <v>91</v>
      </c>
      <c r="JAC9" s="1" t="s">
        <v>91</v>
      </c>
      <c r="JAD9" s="1" t="s">
        <v>91</v>
      </c>
      <c r="JAE9" s="1" t="s">
        <v>91</v>
      </c>
      <c r="JAF9" s="1" t="s">
        <v>91</v>
      </c>
      <c r="JAG9" s="1" t="s">
        <v>91</v>
      </c>
      <c r="JAH9" s="1" t="s">
        <v>91</v>
      </c>
      <c r="JAI9" s="1" t="s">
        <v>91</v>
      </c>
      <c r="JAJ9" s="1" t="s">
        <v>91</v>
      </c>
      <c r="JAK9" s="1" t="s">
        <v>91</v>
      </c>
      <c r="JAL9" s="1" t="s">
        <v>91</v>
      </c>
      <c r="JAM9" s="1" t="s">
        <v>91</v>
      </c>
      <c r="JAN9" s="1" t="s">
        <v>91</v>
      </c>
      <c r="JAO9" s="1" t="s">
        <v>91</v>
      </c>
      <c r="JAP9" s="1" t="s">
        <v>91</v>
      </c>
      <c r="JAQ9" s="1" t="s">
        <v>91</v>
      </c>
      <c r="JAR9" s="1" t="s">
        <v>91</v>
      </c>
      <c r="JAS9" s="1" t="s">
        <v>91</v>
      </c>
      <c r="JAT9" s="1" t="s">
        <v>91</v>
      </c>
      <c r="JAU9" s="1" t="s">
        <v>91</v>
      </c>
      <c r="JAV9" s="1" t="s">
        <v>91</v>
      </c>
      <c r="JAW9" s="1" t="s">
        <v>91</v>
      </c>
      <c r="JAX9" s="1" t="s">
        <v>91</v>
      </c>
      <c r="JAY9" s="1" t="s">
        <v>91</v>
      </c>
      <c r="JAZ9" s="1" t="s">
        <v>91</v>
      </c>
      <c r="JBA9" s="1" t="s">
        <v>91</v>
      </c>
      <c r="JBB9" s="1" t="s">
        <v>91</v>
      </c>
      <c r="JBC9" s="1" t="s">
        <v>91</v>
      </c>
      <c r="JBD9" s="1" t="s">
        <v>91</v>
      </c>
      <c r="JBE9" s="1" t="s">
        <v>91</v>
      </c>
      <c r="JBF9" s="1" t="s">
        <v>91</v>
      </c>
      <c r="JBG9" s="1" t="s">
        <v>91</v>
      </c>
      <c r="JBH9" s="1" t="s">
        <v>91</v>
      </c>
      <c r="JBI9" s="1" t="s">
        <v>91</v>
      </c>
      <c r="JBJ9" s="1" t="s">
        <v>91</v>
      </c>
      <c r="JBK9" s="1" t="s">
        <v>91</v>
      </c>
      <c r="JBL9" s="1" t="s">
        <v>91</v>
      </c>
      <c r="JBM9" s="1" t="s">
        <v>91</v>
      </c>
      <c r="JBN9" s="1" t="s">
        <v>91</v>
      </c>
      <c r="JBO9" s="1" t="s">
        <v>91</v>
      </c>
      <c r="JBP9" s="1" t="s">
        <v>91</v>
      </c>
      <c r="JBQ9" s="1" t="s">
        <v>91</v>
      </c>
      <c r="JBR9" s="1" t="s">
        <v>91</v>
      </c>
      <c r="JBS9" s="1" t="s">
        <v>91</v>
      </c>
      <c r="JBT9" s="1" t="s">
        <v>91</v>
      </c>
      <c r="JBU9" s="1" t="s">
        <v>91</v>
      </c>
      <c r="JBV9" s="1" t="s">
        <v>91</v>
      </c>
      <c r="JBW9" s="1" t="s">
        <v>91</v>
      </c>
      <c r="JBX9" s="1" t="s">
        <v>91</v>
      </c>
      <c r="JBY9" s="1" t="s">
        <v>91</v>
      </c>
      <c r="JBZ9" s="1" t="s">
        <v>91</v>
      </c>
      <c r="JCA9" s="1" t="s">
        <v>91</v>
      </c>
      <c r="JCB9" s="1" t="s">
        <v>91</v>
      </c>
      <c r="JCC9" s="1" t="s">
        <v>91</v>
      </c>
      <c r="JCD9" s="1" t="s">
        <v>91</v>
      </c>
      <c r="JCE9" s="1" t="s">
        <v>91</v>
      </c>
      <c r="JCF9" s="1" t="s">
        <v>91</v>
      </c>
      <c r="JCG9" s="1" t="s">
        <v>91</v>
      </c>
      <c r="JCH9" s="1" t="s">
        <v>91</v>
      </c>
      <c r="JCI9" s="1" t="s">
        <v>91</v>
      </c>
      <c r="JCJ9" s="1" t="s">
        <v>91</v>
      </c>
      <c r="JCK9" s="1" t="s">
        <v>91</v>
      </c>
      <c r="JCL9" s="1" t="s">
        <v>91</v>
      </c>
      <c r="JCM9" s="1" t="s">
        <v>91</v>
      </c>
      <c r="JCN9" s="1" t="s">
        <v>91</v>
      </c>
      <c r="JCO9" s="1" t="s">
        <v>91</v>
      </c>
      <c r="JCP9" s="1" t="s">
        <v>91</v>
      </c>
      <c r="JCQ9" s="1" t="s">
        <v>91</v>
      </c>
      <c r="JCR9" s="1" t="s">
        <v>91</v>
      </c>
      <c r="JCS9" s="1" t="s">
        <v>91</v>
      </c>
      <c r="JCT9" s="1" t="s">
        <v>91</v>
      </c>
      <c r="JCU9" s="1" t="s">
        <v>91</v>
      </c>
      <c r="JCV9" s="1" t="s">
        <v>91</v>
      </c>
      <c r="JCW9" s="1" t="s">
        <v>91</v>
      </c>
      <c r="JCX9" s="1" t="s">
        <v>91</v>
      </c>
      <c r="JCY9" s="1" t="s">
        <v>91</v>
      </c>
      <c r="JCZ9" s="1" t="s">
        <v>91</v>
      </c>
      <c r="JDA9" s="1" t="s">
        <v>91</v>
      </c>
      <c r="JDB9" s="1" t="s">
        <v>91</v>
      </c>
      <c r="JDC9" s="1" t="s">
        <v>91</v>
      </c>
      <c r="JDD9" s="1" t="s">
        <v>91</v>
      </c>
      <c r="JDE9" s="1" t="s">
        <v>91</v>
      </c>
      <c r="JDF9" s="1" t="s">
        <v>91</v>
      </c>
      <c r="JDG9" s="1" t="s">
        <v>91</v>
      </c>
      <c r="JDH9" s="1" t="s">
        <v>91</v>
      </c>
      <c r="JDI9" s="1" t="s">
        <v>91</v>
      </c>
      <c r="JDJ9" s="1" t="s">
        <v>91</v>
      </c>
      <c r="JDK9" s="1" t="s">
        <v>91</v>
      </c>
      <c r="JDL9" s="1" t="s">
        <v>91</v>
      </c>
      <c r="JDM9" s="1" t="s">
        <v>91</v>
      </c>
      <c r="JDN9" s="1" t="s">
        <v>91</v>
      </c>
      <c r="JDO9" s="1" t="s">
        <v>91</v>
      </c>
      <c r="JDP9" s="1" t="s">
        <v>91</v>
      </c>
      <c r="JDQ9" s="1" t="s">
        <v>91</v>
      </c>
      <c r="JDR9" s="1" t="s">
        <v>91</v>
      </c>
      <c r="JDS9" s="1" t="s">
        <v>91</v>
      </c>
      <c r="JDT9" s="1" t="s">
        <v>91</v>
      </c>
      <c r="JDU9" s="1" t="s">
        <v>91</v>
      </c>
      <c r="JDV9" s="1" t="s">
        <v>91</v>
      </c>
      <c r="JDW9" s="1" t="s">
        <v>91</v>
      </c>
      <c r="JDX9" s="1" t="s">
        <v>91</v>
      </c>
      <c r="JDY9" s="1" t="s">
        <v>91</v>
      </c>
      <c r="JDZ9" s="1" t="s">
        <v>91</v>
      </c>
      <c r="JEA9" s="1" t="s">
        <v>91</v>
      </c>
      <c r="JEB9" s="1" t="s">
        <v>91</v>
      </c>
      <c r="JEC9" s="1" t="s">
        <v>91</v>
      </c>
      <c r="JED9" s="1" t="s">
        <v>91</v>
      </c>
      <c r="JEE9" s="1" t="s">
        <v>91</v>
      </c>
      <c r="JEF9" s="1" t="s">
        <v>91</v>
      </c>
      <c r="JEG9" s="1" t="s">
        <v>91</v>
      </c>
      <c r="JEH9" s="1" t="s">
        <v>91</v>
      </c>
      <c r="JEI9" s="1" t="s">
        <v>91</v>
      </c>
      <c r="JEJ9" s="1" t="s">
        <v>91</v>
      </c>
      <c r="JEK9" s="1" t="s">
        <v>91</v>
      </c>
      <c r="JEL9" s="1" t="s">
        <v>91</v>
      </c>
      <c r="JEM9" s="1" t="s">
        <v>91</v>
      </c>
      <c r="JEN9" s="1" t="s">
        <v>91</v>
      </c>
      <c r="JEO9" s="1" t="s">
        <v>91</v>
      </c>
      <c r="JEP9" s="1" t="s">
        <v>91</v>
      </c>
      <c r="JEQ9" s="1" t="s">
        <v>91</v>
      </c>
      <c r="JER9" s="1" t="s">
        <v>91</v>
      </c>
      <c r="JES9" s="1" t="s">
        <v>91</v>
      </c>
      <c r="JET9" s="1" t="s">
        <v>91</v>
      </c>
      <c r="JEU9" s="1" t="s">
        <v>91</v>
      </c>
      <c r="JEV9" s="1" t="s">
        <v>91</v>
      </c>
      <c r="JEW9" s="1" t="s">
        <v>91</v>
      </c>
      <c r="JEX9" s="1" t="s">
        <v>91</v>
      </c>
      <c r="JEY9" s="1" t="s">
        <v>91</v>
      </c>
      <c r="JEZ9" s="1" t="s">
        <v>91</v>
      </c>
      <c r="JFA9" s="1" t="s">
        <v>91</v>
      </c>
      <c r="JFB9" s="1" t="s">
        <v>91</v>
      </c>
      <c r="JFC9" s="1" t="s">
        <v>91</v>
      </c>
      <c r="JFD9" s="1" t="s">
        <v>91</v>
      </c>
      <c r="JFE9" s="1" t="s">
        <v>91</v>
      </c>
      <c r="JFF9" s="1" t="s">
        <v>91</v>
      </c>
      <c r="JFG9" s="1" t="s">
        <v>91</v>
      </c>
      <c r="JFH9" s="1" t="s">
        <v>91</v>
      </c>
      <c r="JFI9" s="1" t="s">
        <v>91</v>
      </c>
      <c r="JFJ9" s="1" t="s">
        <v>91</v>
      </c>
      <c r="JFK9" s="1" t="s">
        <v>91</v>
      </c>
      <c r="JFL9" s="1" t="s">
        <v>91</v>
      </c>
      <c r="JFM9" s="1" t="s">
        <v>91</v>
      </c>
      <c r="JFN9" s="1" t="s">
        <v>91</v>
      </c>
      <c r="JFO9" s="1" t="s">
        <v>91</v>
      </c>
      <c r="JFP9" s="1" t="s">
        <v>91</v>
      </c>
      <c r="JFQ9" s="1" t="s">
        <v>91</v>
      </c>
      <c r="JFR9" s="1" t="s">
        <v>91</v>
      </c>
      <c r="JFS9" s="1" t="s">
        <v>91</v>
      </c>
      <c r="JFT9" s="1" t="s">
        <v>91</v>
      </c>
      <c r="JFU9" s="1" t="s">
        <v>91</v>
      </c>
      <c r="JFV9" s="1" t="s">
        <v>91</v>
      </c>
      <c r="JFW9" s="1" t="s">
        <v>91</v>
      </c>
      <c r="JFX9" s="1" t="s">
        <v>91</v>
      </c>
      <c r="JFY9" s="1" t="s">
        <v>91</v>
      </c>
      <c r="JFZ9" s="1" t="s">
        <v>91</v>
      </c>
      <c r="JGA9" s="1" t="s">
        <v>91</v>
      </c>
      <c r="JGB9" s="1" t="s">
        <v>91</v>
      </c>
      <c r="JGC9" s="1" t="s">
        <v>91</v>
      </c>
      <c r="JGD9" s="1" t="s">
        <v>91</v>
      </c>
      <c r="JGE9" s="1" t="s">
        <v>91</v>
      </c>
      <c r="JGF9" s="1" t="s">
        <v>91</v>
      </c>
      <c r="JGG9" s="1" t="s">
        <v>91</v>
      </c>
      <c r="JGH9" s="1" t="s">
        <v>91</v>
      </c>
      <c r="JGI9" s="1" t="s">
        <v>91</v>
      </c>
      <c r="JGJ9" s="1" t="s">
        <v>91</v>
      </c>
      <c r="JGK9" s="1" t="s">
        <v>91</v>
      </c>
      <c r="JGL9" s="1" t="s">
        <v>91</v>
      </c>
      <c r="JGM9" s="1" t="s">
        <v>91</v>
      </c>
      <c r="JGN9" s="1" t="s">
        <v>91</v>
      </c>
      <c r="JGO9" s="1" t="s">
        <v>91</v>
      </c>
      <c r="JGP9" s="1" t="s">
        <v>91</v>
      </c>
      <c r="JGQ9" s="1" t="s">
        <v>91</v>
      </c>
      <c r="JGR9" s="1" t="s">
        <v>91</v>
      </c>
      <c r="JGS9" s="1" t="s">
        <v>91</v>
      </c>
      <c r="JGT9" s="1" t="s">
        <v>91</v>
      </c>
      <c r="JGU9" s="1" t="s">
        <v>91</v>
      </c>
      <c r="JGV9" s="1" t="s">
        <v>91</v>
      </c>
      <c r="JGW9" s="1" t="s">
        <v>91</v>
      </c>
      <c r="JGX9" s="1" t="s">
        <v>91</v>
      </c>
      <c r="JGY9" s="1" t="s">
        <v>91</v>
      </c>
      <c r="JGZ9" s="1" t="s">
        <v>91</v>
      </c>
      <c r="JHA9" s="1" t="s">
        <v>91</v>
      </c>
      <c r="JHB9" s="1" t="s">
        <v>91</v>
      </c>
      <c r="JHC9" s="1" t="s">
        <v>91</v>
      </c>
      <c r="JHD9" s="1" t="s">
        <v>91</v>
      </c>
      <c r="JHE9" s="1" t="s">
        <v>91</v>
      </c>
      <c r="JHF9" s="1" t="s">
        <v>91</v>
      </c>
      <c r="JHG9" s="1" t="s">
        <v>91</v>
      </c>
      <c r="JHH9" s="1" t="s">
        <v>91</v>
      </c>
      <c r="JHI9" s="1" t="s">
        <v>91</v>
      </c>
      <c r="JHJ9" s="1" t="s">
        <v>91</v>
      </c>
      <c r="JHK9" s="1" t="s">
        <v>91</v>
      </c>
      <c r="JHL9" s="1" t="s">
        <v>91</v>
      </c>
      <c r="JHM9" s="1" t="s">
        <v>91</v>
      </c>
      <c r="JHN9" s="1" t="s">
        <v>91</v>
      </c>
      <c r="JHO9" s="1" t="s">
        <v>91</v>
      </c>
      <c r="JHP9" s="1" t="s">
        <v>91</v>
      </c>
      <c r="JHQ9" s="1" t="s">
        <v>91</v>
      </c>
      <c r="JHR9" s="1" t="s">
        <v>91</v>
      </c>
      <c r="JHS9" s="1" t="s">
        <v>91</v>
      </c>
      <c r="JHT9" s="1" t="s">
        <v>91</v>
      </c>
      <c r="JHU9" s="1" t="s">
        <v>91</v>
      </c>
      <c r="JHV9" s="1" t="s">
        <v>91</v>
      </c>
      <c r="JHW9" s="1" t="s">
        <v>91</v>
      </c>
      <c r="JHX9" s="1" t="s">
        <v>91</v>
      </c>
      <c r="JHY9" s="1" t="s">
        <v>91</v>
      </c>
      <c r="JHZ9" s="1" t="s">
        <v>91</v>
      </c>
      <c r="JIA9" s="1" t="s">
        <v>91</v>
      </c>
      <c r="JIB9" s="1" t="s">
        <v>91</v>
      </c>
      <c r="JIC9" s="1" t="s">
        <v>91</v>
      </c>
      <c r="JID9" s="1" t="s">
        <v>91</v>
      </c>
      <c r="JIE9" s="1" t="s">
        <v>91</v>
      </c>
      <c r="JIF9" s="1" t="s">
        <v>91</v>
      </c>
      <c r="JIG9" s="1" t="s">
        <v>91</v>
      </c>
      <c r="JIH9" s="1" t="s">
        <v>91</v>
      </c>
      <c r="JII9" s="1" t="s">
        <v>91</v>
      </c>
      <c r="JIJ9" s="1" t="s">
        <v>91</v>
      </c>
      <c r="JIK9" s="1" t="s">
        <v>91</v>
      </c>
      <c r="JIL9" s="1" t="s">
        <v>91</v>
      </c>
      <c r="JIM9" s="1" t="s">
        <v>91</v>
      </c>
      <c r="JIN9" s="1" t="s">
        <v>91</v>
      </c>
      <c r="JIO9" s="1" t="s">
        <v>91</v>
      </c>
      <c r="JIP9" s="1" t="s">
        <v>91</v>
      </c>
      <c r="JIQ9" s="1" t="s">
        <v>91</v>
      </c>
      <c r="JIR9" s="1" t="s">
        <v>91</v>
      </c>
      <c r="JIS9" s="1" t="s">
        <v>91</v>
      </c>
      <c r="JIT9" s="1" t="s">
        <v>91</v>
      </c>
      <c r="JIU9" s="1" t="s">
        <v>91</v>
      </c>
      <c r="JIV9" s="1" t="s">
        <v>91</v>
      </c>
      <c r="JIW9" s="1" t="s">
        <v>91</v>
      </c>
      <c r="JIX9" s="1" t="s">
        <v>91</v>
      </c>
      <c r="JIY9" s="1" t="s">
        <v>91</v>
      </c>
      <c r="JIZ9" s="1" t="s">
        <v>91</v>
      </c>
      <c r="JJA9" s="1" t="s">
        <v>91</v>
      </c>
      <c r="JJB9" s="1" t="s">
        <v>91</v>
      </c>
      <c r="JJC9" s="1" t="s">
        <v>91</v>
      </c>
      <c r="JJD9" s="1" t="s">
        <v>91</v>
      </c>
      <c r="JJE9" s="1" t="s">
        <v>91</v>
      </c>
      <c r="JJF9" s="1" t="s">
        <v>91</v>
      </c>
      <c r="JJG9" s="1" t="s">
        <v>91</v>
      </c>
      <c r="JJH9" s="1" t="s">
        <v>91</v>
      </c>
      <c r="JJI9" s="1" t="s">
        <v>91</v>
      </c>
      <c r="JJJ9" s="1" t="s">
        <v>91</v>
      </c>
      <c r="JJK9" s="1" t="s">
        <v>91</v>
      </c>
      <c r="JJL9" s="1" t="s">
        <v>91</v>
      </c>
      <c r="JJM9" s="1" t="s">
        <v>91</v>
      </c>
      <c r="JJN9" s="1" t="s">
        <v>91</v>
      </c>
      <c r="JJO9" s="1" t="s">
        <v>91</v>
      </c>
      <c r="JJP9" s="1" t="s">
        <v>91</v>
      </c>
      <c r="JJQ9" s="1" t="s">
        <v>91</v>
      </c>
      <c r="JJR9" s="1" t="s">
        <v>91</v>
      </c>
      <c r="JJS9" s="1" t="s">
        <v>91</v>
      </c>
      <c r="JJT9" s="1" t="s">
        <v>91</v>
      </c>
      <c r="JJU9" s="1" t="s">
        <v>91</v>
      </c>
      <c r="JJV9" s="1" t="s">
        <v>91</v>
      </c>
      <c r="JJW9" s="1" t="s">
        <v>91</v>
      </c>
      <c r="JJX9" s="1" t="s">
        <v>91</v>
      </c>
      <c r="JJY9" s="1" t="s">
        <v>91</v>
      </c>
      <c r="JJZ9" s="1" t="s">
        <v>91</v>
      </c>
      <c r="JKA9" s="1" t="s">
        <v>91</v>
      </c>
      <c r="JKB9" s="1" t="s">
        <v>91</v>
      </c>
      <c r="JKC9" s="1" t="s">
        <v>91</v>
      </c>
      <c r="JKD9" s="1" t="s">
        <v>91</v>
      </c>
      <c r="JKE9" s="1" t="s">
        <v>91</v>
      </c>
      <c r="JKF9" s="1" t="s">
        <v>91</v>
      </c>
      <c r="JKG9" s="1" t="s">
        <v>91</v>
      </c>
      <c r="JKH9" s="1" t="s">
        <v>91</v>
      </c>
      <c r="JKI9" s="1" t="s">
        <v>91</v>
      </c>
      <c r="JKJ9" s="1" t="s">
        <v>91</v>
      </c>
      <c r="JKK9" s="1" t="s">
        <v>91</v>
      </c>
      <c r="JKL9" s="1" t="s">
        <v>91</v>
      </c>
      <c r="JKM9" s="1" t="s">
        <v>91</v>
      </c>
      <c r="JKN9" s="1" t="s">
        <v>91</v>
      </c>
      <c r="JKO9" s="1" t="s">
        <v>91</v>
      </c>
      <c r="JKP9" s="1" t="s">
        <v>91</v>
      </c>
      <c r="JKQ9" s="1" t="s">
        <v>91</v>
      </c>
      <c r="JKR9" s="1" t="s">
        <v>91</v>
      </c>
      <c r="JKS9" s="1" t="s">
        <v>91</v>
      </c>
      <c r="JKT9" s="1" t="s">
        <v>91</v>
      </c>
      <c r="JKU9" s="1" t="s">
        <v>91</v>
      </c>
      <c r="JKV9" s="1" t="s">
        <v>91</v>
      </c>
      <c r="JKW9" s="1" t="s">
        <v>91</v>
      </c>
      <c r="JKX9" s="1" t="s">
        <v>91</v>
      </c>
      <c r="JKY9" s="1" t="s">
        <v>91</v>
      </c>
      <c r="JKZ9" s="1" t="s">
        <v>91</v>
      </c>
      <c r="JLA9" s="1" t="s">
        <v>91</v>
      </c>
      <c r="JLB9" s="1" t="s">
        <v>91</v>
      </c>
      <c r="JLC9" s="1" t="s">
        <v>91</v>
      </c>
      <c r="JLD9" s="1" t="s">
        <v>91</v>
      </c>
      <c r="JLE9" s="1" t="s">
        <v>91</v>
      </c>
      <c r="JLF9" s="1" t="s">
        <v>91</v>
      </c>
      <c r="JLG9" s="1" t="s">
        <v>91</v>
      </c>
      <c r="JLH9" s="1" t="s">
        <v>91</v>
      </c>
      <c r="JLI9" s="1" t="s">
        <v>91</v>
      </c>
      <c r="JLJ9" s="1" t="s">
        <v>91</v>
      </c>
      <c r="JLK9" s="1" t="s">
        <v>91</v>
      </c>
      <c r="JLL9" s="1" t="s">
        <v>91</v>
      </c>
      <c r="JLM9" s="1" t="s">
        <v>91</v>
      </c>
      <c r="JLN9" s="1" t="s">
        <v>91</v>
      </c>
      <c r="JLO9" s="1" t="s">
        <v>91</v>
      </c>
      <c r="JLP9" s="1" t="s">
        <v>91</v>
      </c>
      <c r="JLQ9" s="1" t="s">
        <v>91</v>
      </c>
      <c r="JLR9" s="1" t="s">
        <v>91</v>
      </c>
      <c r="JLS9" s="1" t="s">
        <v>91</v>
      </c>
      <c r="JLT9" s="1" t="s">
        <v>91</v>
      </c>
      <c r="JLU9" s="1" t="s">
        <v>91</v>
      </c>
      <c r="JLV9" s="1" t="s">
        <v>91</v>
      </c>
      <c r="JLW9" s="1" t="s">
        <v>91</v>
      </c>
      <c r="JLX9" s="1" t="s">
        <v>91</v>
      </c>
      <c r="JLY9" s="1" t="s">
        <v>91</v>
      </c>
      <c r="JLZ9" s="1" t="s">
        <v>91</v>
      </c>
      <c r="JMA9" s="1" t="s">
        <v>91</v>
      </c>
      <c r="JMB9" s="1" t="s">
        <v>91</v>
      </c>
      <c r="JMC9" s="1" t="s">
        <v>91</v>
      </c>
      <c r="JMD9" s="1" t="s">
        <v>91</v>
      </c>
      <c r="JME9" s="1" t="s">
        <v>91</v>
      </c>
      <c r="JMF9" s="1" t="s">
        <v>91</v>
      </c>
      <c r="JMG9" s="1" t="s">
        <v>91</v>
      </c>
      <c r="JMH9" s="1" t="s">
        <v>91</v>
      </c>
      <c r="JMI9" s="1" t="s">
        <v>91</v>
      </c>
      <c r="JMJ9" s="1" t="s">
        <v>91</v>
      </c>
      <c r="JMK9" s="1" t="s">
        <v>91</v>
      </c>
      <c r="JML9" s="1" t="s">
        <v>91</v>
      </c>
      <c r="JMM9" s="1" t="s">
        <v>91</v>
      </c>
      <c r="JMN9" s="1" t="s">
        <v>91</v>
      </c>
      <c r="JMO9" s="1" t="s">
        <v>91</v>
      </c>
      <c r="JMP9" s="1" t="s">
        <v>91</v>
      </c>
      <c r="JMQ9" s="1" t="s">
        <v>91</v>
      </c>
      <c r="JMR9" s="1" t="s">
        <v>91</v>
      </c>
      <c r="JMS9" s="1" t="s">
        <v>91</v>
      </c>
      <c r="JMT9" s="1" t="s">
        <v>91</v>
      </c>
      <c r="JMU9" s="1" t="s">
        <v>91</v>
      </c>
      <c r="JMV9" s="1" t="s">
        <v>91</v>
      </c>
      <c r="JMW9" s="1" t="s">
        <v>91</v>
      </c>
      <c r="JMX9" s="1" t="s">
        <v>91</v>
      </c>
      <c r="JMY9" s="1" t="s">
        <v>91</v>
      </c>
      <c r="JMZ9" s="1" t="s">
        <v>91</v>
      </c>
      <c r="JNA9" s="1" t="s">
        <v>91</v>
      </c>
      <c r="JNB9" s="1" t="s">
        <v>91</v>
      </c>
      <c r="JNC9" s="1" t="s">
        <v>91</v>
      </c>
      <c r="JND9" s="1" t="s">
        <v>91</v>
      </c>
      <c r="JNE9" s="1" t="s">
        <v>91</v>
      </c>
      <c r="JNF9" s="1" t="s">
        <v>91</v>
      </c>
      <c r="JNG9" s="1" t="s">
        <v>91</v>
      </c>
      <c r="JNH9" s="1" t="s">
        <v>91</v>
      </c>
      <c r="JNI9" s="1" t="s">
        <v>91</v>
      </c>
      <c r="JNJ9" s="1" t="s">
        <v>91</v>
      </c>
      <c r="JNK9" s="1" t="s">
        <v>91</v>
      </c>
      <c r="JNL9" s="1" t="s">
        <v>91</v>
      </c>
      <c r="JNM9" s="1" t="s">
        <v>91</v>
      </c>
      <c r="JNN9" s="1" t="s">
        <v>91</v>
      </c>
      <c r="JNO9" s="1" t="s">
        <v>91</v>
      </c>
      <c r="JNP9" s="1" t="s">
        <v>91</v>
      </c>
      <c r="JNQ9" s="1" t="s">
        <v>91</v>
      </c>
      <c r="JNR9" s="1" t="s">
        <v>91</v>
      </c>
      <c r="JNS9" s="1" t="s">
        <v>91</v>
      </c>
      <c r="JNT9" s="1" t="s">
        <v>91</v>
      </c>
      <c r="JNU9" s="1" t="s">
        <v>91</v>
      </c>
      <c r="JNV9" s="1" t="s">
        <v>91</v>
      </c>
      <c r="JNW9" s="1" t="s">
        <v>91</v>
      </c>
      <c r="JNX9" s="1" t="s">
        <v>91</v>
      </c>
      <c r="JNY9" s="1" t="s">
        <v>91</v>
      </c>
      <c r="JNZ9" s="1" t="s">
        <v>91</v>
      </c>
      <c r="JOA9" s="1" t="s">
        <v>91</v>
      </c>
      <c r="JOB9" s="1" t="s">
        <v>91</v>
      </c>
      <c r="JOC9" s="1" t="s">
        <v>91</v>
      </c>
      <c r="JOD9" s="1" t="s">
        <v>91</v>
      </c>
      <c r="JOE9" s="1" t="s">
        <v>91</v>
      </c>
      <c r="JOF9" s="1" t="s">
        <v>91</v>
      </c>
      <c r="JOG9" s="1" t="s">
        <v>91</v>
      </c>
      <c r="JOH9" s="1" t="s">
        <v>91</v>
      </c>
      <c r="JOI9" s="1" t="s">
        <v>91</v>
      </c>
      <c r="JOJ9" s="1" t="s">
        <v>91</v>
      </c>
      <c r="JOK9" s="1" t="s">
        <v>91</v>
      </c>
      <c r="JOL9" s="1" t="s">
        <v>91</v>
      </c>
      <c r="JOM9" s="1" t="s">
        <v>91</v>
      </c>
      <c r="JON9" s="1" t="s">
        <v>91</v>
      </c>
      <c r="JOO9" s="1" t="s">
        <v>91</v>
      </c>
      <c r="JOP9" s="1" t="s">
        <v>91</v>
      </c>
      <c r="JOQ9" s="1" t="s">
        <v>91</v>
      </c>
      <c r="JOR9" s="1" t="s">
        <v>91</v>
      </c>
      <c r="JOS9" s="1" t="s">
        <v>91</v>
      </c>
      <c r="JOT9" s="1" t="s">
        <v>91</v>
      </c>
      <c r="JOU9" s="1" t="s">
        <v>91</v>
      </c>
      <c r="JOV9" s="1" t="s">
        <v>91</v>
      </c>
      <c r="JOW9" s="1" t="s">
        <v>91</v>
      </c>
      <c r="JOX9" s="1" t="s">
        <v>91</v>
      </c>
      <c r="JOY9" s="1" t="s">
        <v>91</v>
      </c>
      <c r="JOZ9" s="1" t="s">
        <v>91</v>
      </c>
      <c r="JPA9" s="1" t="s">
        <v>91</v>
      </c>
      <c r="JPB9" s="1" t="s">
        <v>91</v>
      </c>
      <c r="JPC9" s="1" t="s">
        <v>91</v>
      </c>
      <c r="JPD9" s="1" t="s">
        <v>91</v>
      </c>
      <c r="JPE9" s="1" t="s">
        <v>91</v>
      </c>
      <c r="JPF9" s="1" t="s">
        <v>91</v>
      </c>
      <c r="JPG9" s="1" t="s">
        <v>91</v>
      </c>
      <c r="JPH9" s="1" t="s">
        <v>91</v>
      </c>
      <c r="JPI9" s="1" t="s">
        <v>91</v>
      </c>
      <c r="JPJ9" s="1" t="s">
        <v>91</v>
      </c>
      <c r="JPK9" s="1" t="s">
        <v>91</v>
      </c>
      <c r="JPL9" s="1" t="s">
        <v>91</v>
      </c>
      <c r="JPM9" s="1" t="s">
        <v>91</v>
      </c>
      <c r="JPN9" s="1" t="s">
        <v>91</v>
      </c>
      <c r="JPO9" s="1" t="s">
        <v>91</v>
      </c>
      <c r="JPP9" s="1" t="s">
        <v>91</v>
      </c>
      <c r="JPQ9" s="1" t="s">
        <v>91</v>
      </c>
      <c r="JPR9" s="1" t="s">
        <v>91</v>
      </c>
      <c r="JPS9" s="1" t="s">
        <v>91</v>
      </c>
      <c r="JPT9" s="1" t="s">
        <v>91</v>
      </c>
      <c r="JPU9" s="1" t="s">
        <v>91</v>
      </c>
      <c r="JPV9" s="1" t="s">
        <v>91</v>
      </c>
      <c r="JPW9" s="1" t="s">
        <v>91</v>
      </c>
      <c r="JPX9" s="1" t="s">
        <v>91</v>
      </c>
      <c r="JPY9" s="1" t="s">
        <v>91</v>
      </c>
      <c r="JPZ9" s="1" t="s">
        <v>91</v>
      </c>
      <c r="JQA9" s="1" t="s">
        <v>91</v>
      </c>
      <c r="JQB9" s="1" t="s">
        <v>91</v>
      </c>
      <c r="JQC9" s="1" t="s">
        <v>91</v>
      </c>
      <c r="JQD9" s="1" t="s">
        <v>91</v>
      </c>
      <c r="JQE9" s="1" t="s">
        <v>91</v>
      </c>
      <c r="JQF9" s="1" t="s">
        <v>91</v>
      </c>
      <c r="JQG9" s="1" t="s">
        <v>91</v>
      </c>
      <c r="JQH9" s="1" t="s">
        <v>91</v>
      </c>
      <c r="JQI9" s="1" t="s">
        <v>91</v>
      </c>
      <c r="JQJ9" s="1" t="s">
        <v>91</v>
      </c>
      <c r="JQK9" s="1" t="s">
        <v>91</v>
      </c>
      <c r="JQL9" s="1" t="s">
        <v>91</v>
      </c>
      <c r="JQM9" s="1" t="s">
        <v>91</v>
      </c>
      <c r="JQN9" s="1" t="s">
        <v>91</v>
      </c>
      <c r="JQO9" s="1" t="s">
        <v>91</v>
      </c>
      <c r="JQP9" s="1" t="s">
        <v>91</v>
      </c>
      <c r="JQQ9" s="1" t="s">
        <v>91</v>
      </c>
      <c r="JQR9" s="1" t="s">
        <v>91</v>
      </c>
      <c r="JQS9" s="1" t="s">
        <v>91</v>
      </c>
      <c r="JQT9" s="1" t="s">
        <v>91</v>
      </c>
      <c r="JQU9" s="1" t="s">
        <v>91</v>
      </c>
      <c r="JQV9" s="1" t="s">
        <v>91</v>
      </c>
      <c r="JQW9" s="1" t="s">
        <v>91</v>
      </c>
      <c r="JQX9" s="1" t="s">
        <v>91</v>
      </c>
      <c r="JQY9" s="1" t="s">
        <v>91</v>
      </c>
      <c r="JQZ9" s="1" t="s">
        <v>91</v>
      </c>
      <c r="JRA9" s="1" t="s">
        <v>91</v>
      </c>
      <c r="JRB9" s="1" t="s">
        <v>91</v>
      </c>
      <c r="JRC9" s="1" t="s">
        <v>91</v>
      </c>
      <c r="JRD9" s="1" t="s">
        <v>91</v>
      </c>
      <c r="JRE9" s="1" t="s">
        <v>91</v>
      </c>
      <c r="JRF9" s="1" t="s">
        <v>91</v>
      </c>
      <c r="JRG9" s="1" t="s">
        <v>91</v>
      </c>
      <c r="JRH9" s="1" t="s">
        <v>91</v>
      </c>
      <c r="JRI9" s="1" t="s">
        <v>91</v>
      </c>
      <c r="JRJ9" s="1" t="s">
        <v>91</v>
      </c>
      <c r="JRK9" s="1" t="s">
        <v>91</v>
      </c>
      <c r="JRL9" s="1" t="s">
        <v>91</v>
      </c>
      <c r="JRM9" s="1" t="s">
        <v>91</v>
      </c>
      <c r="JRN9" s="1" t="s">
        <v>91</v>
      </c>
      <c r="JRO9" s="1" t="s">
        <v>91</v>
      </c>
      <c r="JRP9" s="1" t="s">
        <v>91</v>
      </c>
      <c r="JRQ9" s="1" t="s">
        <v>91</v>
      </c>
      <c r="JRR9" s="1" t="s">
        <v>91</v>
      </c>
      <c r="JRS9" s="1" t="s">
        <v>91</v>
      </c>
      <c r="JRT9" s="1" t="s">
        <v>91</v>
      </c>
      <c r="JRU9" s="1" t="s">
        <v>91</v>
      </c>
      <c r="JRV9" s="1" t="s">
        <v>91</v>
      </c>
      <c r="JRW9" s="1" t="s">
        <v>91</v>
      </c>
      <c r="JRX9" s="1" t="s">
        <v>91</v>
      </c>
      <c r="JRY9" s="1" t="s">
        <v>91</v>
      </c>
      <c r="JRZ9" s="1" t="s">
        <v>91</v>
      </c>
      <c r="JSA9" s="1" t="s">
        <v>91</v>
      </c>
      <c r="JSB9" s="1" t="s">
        <v>91</v>
      </c>
      <c r="JSC9" s="1" t="s">
        <v>91</v>
      </c>
      <c r="JSD9" s="1" t="s">
        <v>91</v>
      </c>
      <c r="JSE9" s="1" t="s">
        <v>91</v>
      </c>
      <c r="JSF9" s="1" t="s">
        <v>91</v>
      </c>
      <c r="JSG9" s="1" t="s">
        <v>91</v>
      </c>
      <c r="JSH9" s="1" t="s">
        <v>91</v>
      </c>
      <c r="JSI9" s="1" t="s">
        <v>91</v>
      </c>
      <c r="JSJ9" s="1" t="s">
        <v>91</v>
      </c>
      <c r="JSK9" s="1" t="s">
        <v>91</v>
      </c>
      <c r="JSL9" s="1" t="s">
        <v>91</v>
      </c>
      <c r="JSM9" s="1" t="s">
        <v>91</v>
      </c>
      <c r="JSN9" s="1" t="s">
        <v>91</v>
      </c>
      <c r="JSO9" s="1" t="s">
        <v>91</v>
      </c>
      <c r="JSP9" s="1" t="s">
        <v>91</v>
      </c>
      <c r="JSQ9" s="1" t="s">
        <v>91</v>
      </c>
      <c r="JSR9" s="1" t="s">
        <v>91</v>
      </c>
      <c r="JSS9" s="1" t="s">
        <v>91</v>
      </c>
      <c r="JST9" s="1" t="s">
        <v>91</v>
      </c>
      <c r="JSU9" s="1" t="s">
        <v>91</v>
      </c>
      <c r="JSV9" s="1" t="s">
        <v>91</v>
      </c>
      <c r="JSW9" s="1" t="s">
        <v>91</v>
      </c>
      <c r="JSX9" s="1" t="s">
        <v>91</v>
      </c>
      <c r="JSY9" s="1" t="s">
        <v>91</v>
      </c>
      <c r="JSZ9" s="1" t="s">
        <v>91</v>
      </c>
      <c r="JTA9" s="1" t="s">
        <v>91</v>
      </c>
      <c r="JTB9" s="1" t="s">
        <v>91</v>
      </c>
      <c r="JTC9" s="1" t="s">
        <v>91</v>
      </c>
      <c r="JTD9" s="1" t="s">
        <v>91</v>
      </c>
      <c r="JTE9" s="1" t="s">
        <v>91</v>
      </c>
      <c r="JTF9" s="1" t="s">
        <v>91</v>
      </c>
      <c r="JTG9" s="1" t="s">
        <v>91</v>
      </c>
      <c r="JTH9" s="1" t="s">
        <v>91</v>
      </c>
      <c r="JTI9" s="1" t="s">
        <v>91</v>
      </c>
      <c r="JTJ9" s="1" t="s">
        <v>91</v>
      </c>
      <c r="JTK9" s="1" t="s">
        <v>91</v>
      </c>
      <c r="JTL9" s="1" t="s">
        <v>91</v>
      </c>
      <c r="JTM9" s="1" t="s">
        <v>91</v>
      </c>
      <c r="JTN9" s="1" t="s">
        <v>91</v>
      </c>
      <c r="JTO9" s="1" t="s">
        <v>91</v>
      </c>
      <c r="JTP9" s="1" t="s">
        <v>91</v>
      </c>
      <c r="JTQ9" s="1" t="s">
        <v>91</v>
      </c>
      <c r="JTR9" s="1" t="s">
        <v>91</v>
      </c>
      <c r="JTS9" s="1" t="s">
        <v>91</v>
      </c>
      <c r="JTT9" s="1" t="s">
        <v>91</v>
      </c>
      <c r="JTU9" s="1" t="s">
        <v>91</v>
      </c>
      <c r="JTV9" s="1" t="s">
        <v>91</v>
      </c>
      <c r="JTW9" s="1" t="s">
        <v>91</v>
      </c>
      <c r="JTX9" s="1" t="s">
        <v>91</v>
      </c>
      <c r="JTY9" s="1" t="s">
        <v>91</v>
      </c>
      <c r="JTZ9" s="1" t="s">
        <v>91</v>
      </c>
      <c r="JUA9" s="1" t="s">
        <v>91</v>
      </c>
      <c r="JUB9" s="1" t="s">
        <v>91</v>
      </c>
      <c r="JUC9" s="1" t="s">
        <v>91</v>
      </c>
      <c r="JUD9" s="1" t="s">
        <v>91</v>
      </c>
      <c r="JUE9" s="1" t="s">
        <v>91</v>
      </c>
      <c r="JUF9" s="1" t="s">
        <v>91</v>
      </c>
      <c r="JUG9" s="1" t="s">
        <v>91</v>
      </c>
      <c r="JUH9" s="1" t="s">
        <v>91</v>
      </c>
      <c r="JUI9" s="1" t="s">
        <v>91</v>
      </c>
      <c r="JUJ9" s="1" t="s">
        <v>91</v>
      </c>
      <c r="JUK9" s="1" t="s">
        <v>91</v>
      </c>
      <c r="JUL9" s="1" t="s">
        <v>91</v>
      </c>
      <c r="JUM9" s="1" t="s">
        <v>91</v>
      </c>
      <c r="JUN9" s="1" t="s">
        <v>91</v>
      </c>
      <c r="JUO9" s="1" t="s">
        <v>91</v>
      </c>
      <c r="JUP9" s="1" t="s">
        <v>91</v>
      </c>
      <c r="JUQ9" s="1" t="s">
        <v>91</v>
      </c>
      <c r="JUR9" s="1" t="s">
        <v>91</v>
      </c>
      <c r="JUS9" s="1" t="s">
        <v>91</v>
      </c>
      <c r="JUT9" s="1" t="s">
        <v>91</v>
      </c>
      <c r="JUU9" s="1" t="s">
        <v>91</v>
      </c>
      <c r="JUV9" s="1" t="s">
        <v>91</v>
      </c>
      <c r="JUW9" s="1" t="s">
        <v>91</v>
      </c>
      <c r="JUX9" s="1" t="s">
        <v>91</v>
      </c>
      <c r="JUY9" s="1" t="s">
        <v>91</v>
      </c>
      <c r="JUZ9" s="1" t="s">
        <v>91</v>
      </c>
      <c r="JVA9" s="1" t="s">
        <v>91</v>
      </c>
      <c r="JVB9" s="1" t="s">
        <v>91</v>
      </c>
      <c r="JVC9" s="1" t="s">
        <v>91</v>
      </c>
      <c r="JVD9" s="1" t="s">
        <v>91</v>
      </c>
      <c r="JVE9" s="1" t="s">
        <v>91</v>
      </c>
      <c r="JVF9" s="1" t="s">
        <v>91</v>
      </c>
      <c r="JVG9" s="1" t="s">
        <v>91</v>
      </c>
      <c r="JVH9" s="1" t="s">
        <v>91</v>
      </c>
      <c r="JVI9" s="1" t="s">
        <v>91</v>
      </c>
      <c r="JVJ9" s="1" t="s">
        <v>91</v>
      </c>
      <c r="JVK9" s="1" t="s">
        <v>91</v>
      </c>
      <c r="JVL9" s="1" t="s">
        <v>91</v>
      </c>
      <c r="JVM9" s="1" t="s">
        <v>91</v>
      </c>
      <c r="JVN9" s="1" t="s">
        <v>91</v>
      </c>
      <c r="JVO9" s="1" t="s">
        <v>91</v>
      </c>
      <c r="JVP9" s="1" t="s">
        <v>91</v>
      </c>
      <c r="JVQ9" s="1" t="s">
        <v>91</v>
      </c>
      <c r="JVR9" s="1" t="s">
        <v>91</v>
      </c>
      <c r="JVS9" s="1" t="s">
        <v>91</v>
      </c>
      <c r="JVT9" s="1" t="s">
        <v>91</v>
      </c>
      <c r="JVU9" s="1" t="s">
        <v>91</v>
      </c>
      <c r="JVV9" s="1" t="s">
        <v>91</v>
      </c>
      <c r="JVW9" s="1" t="s">
        <v>91</v>
      </c>
      <c r="JVX9" s="1" t="s">
        <v>91</v>
      </c>
      <c r="JVY9" s="1" t="s">
        <v>91</v>
      </c>
      <c r="JVZ9" s="1" t="s">
        <v>91</v>
      </c>
      <c r="JWA9" s="1" t="s">
        <v>91</v>
      </c>
      <c r="JWB9" s="1" t="s">
        <v>91</v>
      </c>
      <c r="JWC9" s="1" t="s">
        <v>91</v>
      </c>
      <c r="JWD9" s="1" t="s">
        <v>91</v>
      </c>
      <c r="JWE9" s="1" t="s">
        <v>91</v>
      </c>
      <c r="JWF9" s="1" t="s">
        <v>91</v>
      </c>
      <c r="JWG9" s="1" t="s">
        <v>91</v>
      </c>
      <c r="JWH9" s="1" t="s">
        <v>91</v>
      </c>
      <c r="JWI9" s="1" t="s">
        <v>91</v>
      </c>
      <c r="JWJ9" s="1" t="s">
        <v>91</v>
      </c>
      <c r="JWK9" s="1" t="s">
        <v>91</v>
      </c>
      <c r="JWL9" s="1" t="s">
        <v>91</v>
      </c>
      <c r="JWM9" s="1" t="s">
        <v>91</v>
      </c>
      <c r="JWN9" s="1" t="s">
        <v>91</v>
      </c>
      <c r="JWO9" s="1" t="s">
        <v>91</v>
      </c>
      <c r="JWP9" s="1" t="s">
        <v>91</v>
      </c>
      <c r="JWQ9" s="1" t="s">
        <v>91</v>
      </c>
      <c r="JWR9" s="1" t="s">
        <v>91</v>
      </c>
      <c r="JWS9" s="1" t="s">
        <v>91</v>
      </c>
      <c r="JWT9" s="1" t="s">
        <v>91</v>
      </c>
      <c r="JWU9" s="1" t="s">
        <v>91</v>
      </c>
      <c r="JWV9" s="1" t="s">
        <v>91</v>
      </c>
      <c r="JWW9" s="1" t="s">
        <v>91</v>
      </c>
      <c r="JWX9" s="1" t="s">
        <v>91</v>
      </c>
      <c r="JWY9" s="1" t="s">
        <v>91</v>
      </c>
      <c r="JWZ9" s="1" t="s">
        <v>91</v>
      </c>
      <c r="JXA9" s="1" t="s">
        <v>91</v>
      </c>
      <c r="JXB9" s="1" t="s">
        <v>91</v>
      </c>
      <c r="JXC9" s="1" t="s">
        <v>91</v>
      </c>
      <c r="JXD9" s="1" t="s">
        <v>91</v>
      </c>
      <c r="JXE9" s="1" t="s">
        <v>91</v>
      </c>
      <c r="JXF9" s="1" t="s">
        <v>91</v>
      </c>
      <c r="JXG9" s="1" t="s">
        <v>91</v>
      </c>
      <c r="JXH9" s="1" t="s">
        <v>91</v>
      </c>
      <c r="JXI9" s="1" t="s">
        <v>91</v>
      </c>
      <c r="JXJ9" s="1" t="s">
        <v>91</v>
      </c>
      <c r="JXK9" s="1" t="s">
        <v>91</v>
      </c>
      <c r="JXL9" s="1" t="s">
        <v>91</v>
      </c>
      <c r="JXM9" s="1" t="s">
        <v>91</v>
      </c>
      <c r="JXN9" s="1" t="s">
        <v>91</v>
      </c>
      <c r="JXO9" s="1" t="s">
        <v>91</v>
      </c>
      <c r="JXP9" s="1" t="s">
        <v>91</v>
      </c>
      <c r="JXQ9" s="1" t="s">
        <v>91</v>
      </c>
      <c r="JXR9" s="1" t="s">
        <v>91</v>
      </c>
      <c r="JXS9" s="1" t="s">
        <v>91</v>
      </c>
      <c r="JXT9" s="1" t="s">
        <v>91</v>
      </c>
      <c r="JXU9" s="1" t="s">
        <v>91</v>
      </c>
      <c r="JXV9" s="1" t="s">
        <v>91</v>
      </c>
      <c r="JXW9" s="1" t="s">
        <v>91</v>
      </c>
      <c r="JXX9" s="1" t="s">
        <v>91</v>
      </c>
      <c r="JXY9" s="1" t="s">
        <v>91</v>
      </c>
      <c r="JXZ9" s="1" t="s">
        <v>91</v>
      </c>
      <c r="JYA9" s="1" t="s">
        <v>91</v>
      </c>
      <c r="JYB9" s="1" t="s">
        <v>91</v>
      </c>
      <c r="JYC9" s="1" t="s">
        <v>91</v>
      </c>
      <c r="JYD9" s="1" t="s">
        <v>91</v>
      </c>
      <c r="JYE9" s="1" t="s">
        <v>91</v>
      </c>
      <c r="JYF9" s="1" t="s">
        <v>91</v>
      </c>
      <c r="JYG9" s="1" t="s">
        <v>91</v>
      </c>
      <c r="JYH9" s="1" t="s">
        <v>91</v>
      </c>
      <c r="JYI9" s="1" t="s">
        <v>91</v>
      </c>
      <c r="JYJ9" s="1" t="s">
        <v>91</v>
      </c>
      <c r="JYK9" s="1" t="s">
        <v>91</v>
      </c>
      <c r="JYL9" s="1" t="s">
        <v>91</v>
      </c>
      <c r="JYM9" s="1" t="s">
        <v>91</v>
      </c>
      <c r="JYN9" s="1" t="s">
        <v>91</v>
      </c>
      <c r="JYO9" s="1" t="s">
        <v>91</v>
      </c>
      <c r="JYP9" s="1" t="s">
        <v>91</v>
      </c>
      <c r="JYQ9" s="1" t="s">
        <v>91</v>
      </c>
      <c r="JYR9" s="1" t="s">
        <v>91</v>
      </c>
      <c r="JYS9" s="1" t="s">
        <v>91</v>
      </c>
      <c r="JYT9" s="1" t="s">
        <v>91</v>
      </c>
      <c r="JYU9" s="1" t="s">
        <v>91</v>
      </c>
      <c r="JYV9" s="1" t="s">
        <v>91</v>
      </c>
      <c r="JYW9" s="1" t="s">
        <v>91</v>
      </c>
      <c r="JYX9" s="1" t="s">
        <v>91</v>
      </c>
      <c r="JYY9" s="1" t="s">
        <v>91</v>
      </c>
      <c r="JYZ9" s="1" t="s">
        <v>91</v>
      </c>
      <c r="JZA9" s="1" t="s">
        <v>91</v>
      </c>
      <c r="JZB9" s="1" t="s">
        <v>91</v>
      </c>
      <c r="JZC9" s="1" t="s">
        <v>91</v>
      </c>
      <c r="JZD9" s="1" t="s">
        <v>91</v>
      </c>
      <c r="JZE9" s="1" t="s">
        <v>91</v>
      </c>
      <c r="JZF9" s="1" t="s">
        <v>91</v>
      </c>
      <c r="JZG9" s="1" t="s">
        <v>91</v>
      </c>
      <c r="JZH9" s="1" t="s">
        <v>91</v>
      </c>
      <c r="JZI9" s="1" t="s">
        <v>91</v>
      </c>
      <c r="JZJ9" s="1" t="s">
        <v>91</v>
      </c>
      <c r="JZK9" s="1" t="s">
        <v>91</v>
      </c>
      <c r="JZL9" s="1" t="s">
        <v>91</v>
      </c>
      <c r="JZM9" s="1" t="s">
        <v>91</v>
      </c>
      <c r="JZN9" s="1" t="s">
        <v>91</v>
      </c>
      <c r="JZO9" s="1" t="s">
        <v>91</v>
      </c>
      <c r="JZP9" s="1" t="s">
        <v>91</v>
      </c>
      <c r="JZQ9" s="1" t="s">
        <v>91</v>
      </c>
      <c r="JZR9" s="1" t="s">
        <v>91</v>
      </c>
      <c r="JZS9" s="1" t="s">
        <v>91</v>
      </c>
      <c r="JZT9" s="1" t="s">
        <v>91</v>
      </c>
      <c r="JZU9" s="1" t="s">
        <v>91</v>
      </c>
      <c r="JZV9" s="1" t="s">
        <v>91</v>
      </c>
      <c r="JZW9" s="1" t="s">
        <v>91</v>
      </c>
      <c r="JZX9" s="1" t="s">
        <v>91</v>
      </c>
      <c r="JZY9" s="1" t="s">
        <v>91</v>
      </c>
      <c r="JZZ9" s="1" t="s">
        <v>91</v>
      </c>
      <c r="KAA9" s="1" t="s">
        <v>91</v>
      </c>
      <c r="KAB9" s="1" t="s">
        <v>91</v>
      </c>
      <c r="KAC9" s="1" t="s">
        <v>91</v>
      </c>
      <c r="KAD9" s="1" t="s">
        <v>91</v>
      </c>
      <c r="KAE9" s="1" t="s">
        <v>91</v>
      </c>
      <c r="KAF9" s="1" t="s">
        <v>91</v>
      </c>
      <c r="KAG9" s="1" t="s">
        <v>91</v>
      </c>
      <c r="KAH9" s="1" t="s">
        <v>91</v>
      </c>
      <c r="KAI9" s="1" t="s">
        <v>91</v>
      </c>
      <c r="KAJ9" s="1" t="s">
        <v>91</v>
      </c>
      <c r="KAK9" s="1" t="s">
        <v>91</v>
      </c>
      <c r="KAL9" s="1" t="s">
        <v>91</v>
      </c>
      <c r="KAM9" s="1" t="s">
        <v>91</v>
      </c>
      <c r="KAN9" s="1" t="s">
        <v>91</v>
      </c>
      <c r="KAO9" s="1" t="s">
        <v>91</v>
      </c>
      <c r="KAP9" s="1" t="s">
        <v>91</v>
      </c>
      <c r="KAQ9" s="1" t="s">
        <v>91</v>
      </c>
      <c r="KAR9" s="1" t="s">
        <v>91</v>
      </c>
      <c r="KAS9" s="1" t="s">
        <v>91</v>
      </c>
      <c r="KAT9" s="1" t="s">
        <v>91</v>
      </c>
      <c r="KAU9" s="1" t="s">
        <v>91</v>
      </c>
      <c r="KAV9" s="1" t="s">
        <v>91</v>
      </c>
      <c r="KAW9" s="1" t="s">
        <v>91</v>
      </c>
      <c r="KAX9" s="1" t="s">
        <v>91</v>
      </c>
      <c r="KAY9" s="1" t="s">
        <v>91</v>
      </c>
      <c r="KAZ9" s="1" t="s">
        <v>91</v>
      </c>
      <c r="KBA9" s="1" t="s">
        <v>91</v>
      </c>
      <c r="KBB9" s="1" t="s">
        <v>91</v>
      </c>
      <c r="KBC9" s="1" t="s">
        <v>91</v>
      </c>
      <c r="KBD9" s="1" t="s">
        <v>91</v>
      </c>
      <c r="KBE9" s="1" t="s">
        <v>91</v>
      </c>
      <c r="KBF9" s="1" t="s">
        <v>91</v>
      </c>
      <c r="KBG9" s="1" t="s">
        <v>91</v>
      </c>
      <c r="KBH9" s="1" t="s">
        <v>91</v>
      </c>
      <c r="KBI9" s="1" t="s">
        <v>91</v>
      </c>
      <c r="KBJ9" s="1" t="s">
        <v>91</v>
      </c>
      <c r="KBK9" s="1" t="s">
        <v>91</v>
      </c>
      <c r="KBL9" s="1" t="s">
        <v>91</v>
      </c>
      <c r="KBM9" s="1" t="s">
        <v>91</v>
      </c>
      <c r="KBN9" s="1" t="s">
        <v>91</v>
      </c>
      <c r="KBO9" s="1" t="s">
        <v>91</v>
      </c>
      <c r="KBP9" s="1" t="s">
        <v>91</v>
      </c>
      <c r="KBQ9" s="1" t="s">
        <v>91</v>
      </c>
      <c r="KBR9" s="1" t="s">
        <v>91</v>
      </c>
      <c r="KBS9" s="1" t="s">
        <v>91</v>
      </c>
      <c r="KBT9" s="1" t="s">
        <v>91</v>
      </c>
      <c r="KBU9" s="1" t="s">
        <v>91</v>
      </c>
      <c r="KBV9" s="1" t="s">
        <v>91</v>
      </c>
      <c r="KBW9" s="1" t="s">
        <v>91</v>
      </c>
      <c r="KBX9" s="1" t="s">
        <v>91</v>
      </c>
      <c r="KBY9" s="1" t="s">
        <v>91</v>
      </c>
      <c r="KBZ9" s="1" t="s">
        <v>91</v>
      </c>
      <c r="KCA9" s="1" t="s">
        <v>91</v>
      </c>
      <c r="KCB9" s="1" t="s">
        <v>91</v>
      </c>
      <c r="KCC9" s="1" t="s">
        <v>91</v>
      </c>
      <c r="KCD9" s="1" t="s">
        <v>91</v>
      </c>
      <c r="KCE9" s="1" t="s">
        <v>91</v>
      </c>
      <c r="KCF9" s="1" t="s">
        <v>91</v>
      </c>
      <c r="KCG9" s="1" t="s">
        <v>91</v>
      </c>
      <c r="KCH9" s="1" t="s">
        <v>91</v>
      </c>
      <c r="KCI9" s="1" t="s">
        <v>91</v>
      </c>
      <c r="KCJ9" s="1" t="s">
        <v>91</v>
      </c>
      <c r="KCK9" s="1" t="s">
        <v>91</v>
      </c>
      <c r="KCL9" s="1" t="s">
        <v>91</v>
      </c>
      <c r="KCM9" s="1" t="s">
        <v>91</v>
      </c>
      <c r="KCN9" s="1" t="s">
        <v>91</v>
      </c>
      <c r="KCO9" s="1" t="s">
        <v>91</v>
      </c>
      <c r="KCP9" s="1" t="s">
        <v>91</v>
      </c>
      <c r="KCQ9" s="1" t="s">
        <v>91</v>
      </c>
      <c r="KCR9" s="1" t="s">
        <v>91</v>
      </c>
      <c r="KCS9" s="1" t="s">
        <v>91</v>
      </c>
      <c r="KCT9" s="1" t="s">
        <v>91</v>
      </c>
      <c r="KCU9" s="1" t="s">
        <v>91</v>
      </c>
      <c r="KCV9" s="1" t="s">
        <v>91</v>
      </c>
      <c r="KCW9" s="1" t="s">
        <v>91</v>
      </c>
      <c r="KCX9" s="1" t="s">
        <v>91</v>
      </c>
      <c r="KCY9" s="1" t="s">
        <v>91</v>
      </c>
      <c r="KCZ9" s="1" t="s">
        <v>91</v>
      </c>
      <c r="KDA9" s="1" t="s">
        <v>91</v>
      </c>
      <c r="KDB9" s="1" t="s">
        <v>91</v>
      </c>
      <c r="KDC9" s="1" t="s">
        <v>91</v>
      </c>
      <c r="KDD9" s="1" t="s">
        <v>91</v>
      </c>
      <c r="KDE9" s="1" t="s">
        <v>91</v>
      </c>
      <c r="KDF9" s="1" t="s">
        <v>91</v>
      </c>
      <c r="KDG9" s="1" t="s">
        <v>91</v>
      </c>
      <c r="KDH9" s="1" t="s">
        <v>91</v>
      </c>
      <c r="KDI9" s="1" t="s">
        <v>91</v>
      </c>
      <c r="KDJ9" s="1" t="s">
        <v>91</v>
      </c>
      <c r="KDK9" s="1" t="s">
        <v>91</v>
      </c>
      <c r="KDL9" s="1" t="s">
        <v>91</v>
      </c>
      <c r="KDM9" s="1" t="s">
        <v>91</v>
      </c>
      <c r="KDN9" s="1" t="s">
        <v>91</v>
      </c>
      <c r="KDO9" s="1" t="s">
        <v>91</v>
      </c>
      <c r="KDP9" s="1" t="s">
        <v>91</v>
      </c>
      <c r="KDQ9" s="1" t="s">
        <v>91</v>
      </c>
      <c r="KDR9" s="1" t="s">
        <v>91</v>
      </c>
      <c r="KDS9" s="1" t="s">
        <v>91</v>
      </c>
      <c r="KDT9" s="1" t="s">
        <v>91</v>
      </c>
      <c r="KDU9" s="1" t="s">
        <v>91</v>
      </c>
      <c r="KDV9" s="1" t="s">
        <v>91</v>
      </c>
      <c r="KDW9" s="1" t="s">
        <v>91</v>
      </c>
      <c r="KDX9" s="1" t="s">
        <v>91</v>
      </c>
      <c r="KDY9" s="1" t="s">
        <v>91</v>
      </c>
      <c r="KDZ9" s="1" t="s">
        <v>91</v>
      </c>
      <c r="KEA9" s="1" t="s">
        <v>91</v>
      </c>
      <c r="KEB9" s="1" t="s">
        <v>91</v>
      </c>
      <c r="KEC9" s="1" t="s">
        <v>91</v>
      </c>
      <c r="KED9" s="1" t="s">
        <v>91</v>
      </c>
      <c r="KEE9" s="1" t="s">
        <v>91</v>
      </c>
      <c r="KEF9" s="1" t="s">
        <v>91</v>
      </c>
      <c r="KEG9" s="1" t="s">
        <v>91</v>
      </c>
      <c r="KEH9" s="1" t="s">
        <v>91</v>
      </c>
      <c r="KEI9" s="1" t="s">
        <v>91</v>
      </c>
      <c r="KEJ9" s="1" t="s">
        <v>91</v>
      </c>
      <c r="KEK9" s="1" t="s">
        <v>91</v>
      </c>
      <c r="KEL9" s="1" t="s">
        <v>91</v>
      </c>
      <c r="KEM9" s="1" t="s">
        <v>91</v>
      </c>
      <c r="KEN9" s="1" t="s">
        <v>91</v>
      </c>
      <c r="KEO9" s="1" t="s">
        <v>91</v>
      </c>
      <c r="KEP9" s="1" t="s">
        <v>91</v>
      </c>
      <c r="KEQ9" s="1" t="s">
        <v>91</v>
      </c>
      <c r="KER9" s="1" t="s">
        <v>91</v>
      </c>
      <c r="KES9" s="1" t="s">
        <v>91</v>
      </c>
      <c r="KET9" s="1" t="s">
        <v>91</v>
      </c>
      <c r="KEU9" s="1" t="s">
        <v>91</v>
      </c>
      <c r="KEV9" s="1" t="s">
        <v>91</v>
      </c>
      <c r="KEW9" s="1" t="s">
        <v>91</v>
      </c>
      <c r="KEX9" s="1" t="s">
        <v>91</v>
      </c>
      <c r="KEY9" s="1" t="s">
        <v>91</v>
      </c>
      <c r="KEZ9" s="1" t="s">
        <v>91</v>
      </c>
      <c r="KFA9" s="1" t="s">
        <v>91</v>
      </c>
      <c r="KFB9" s="1" t="s">
        <v>91</v>
      </c>
      <c r="KFC9" s="1" t="s">
        <v>91</v>
      </c>
      <c r="KFD9" s="1" t="s">
        <v>91</v>
      </c>
      <c r="KFE9" s="1" t="s">
        <v>91</v>
      </c>
      <c r="KFF9" s="1" t="s">
        <v>91</v>
      </c>
      <c r="KFG9" s="1" t="s">
        <v>91</v>
      </c>
      <c r="KFH9" s="1" t="s">
        <v>91</v>
      </c>
      <c r="KFI9" s="1" t="s">
        <v>91</v>
      </c>
      <c r="KFJ9" s="1" t="s">
        <v>91</v>
      </c>
      <c r="KFK9" s="1" t="s">
        <v>91</v>
      </c>
      <c r="KFL9" s="1" t="s">
        <v>91</v>
      </c>
      <c r="KFM9" s="1" t="s">
        <v>91</v>
      </c>
      <c r="KFN9" s="1" t="s">
        <v>91</v>
      </c>
      <c r="KFO9" s="1" t="s">
        <v>91</v>
      </c>
      <c r="KFP9" s="1" t="s">
        <v>91</v>
      </c>
      <c r="KFQ9" s="1" t="s">
        <v>91</v>
      </c>
      <c r="KFR9" s="1" t="s">
        <v>91</v>
      </c>
      <c r="KFS9" s="1" t="s">
        <v>91</v>
      </c>
      <c r="KFT9" s="1" t="s">
        <v>91</v>
      </c>
      <c r="KFU9" s="1" t="s">
        <v>91</v>
      </c>
      <c r="KFV9" s="1" t="s">
        <v>91</v>
      </c>
      <c r="KFW9" s="1" t="s">
        <v>91</v>
      </c>
      <c r="KFX9" s="1" t="s">
        <v>91</v>
      </c>
      <c r="KFY9" s="1" t="s">
        <v>91</v>
      </c>
      <c r="KFZ9" s="1" t="s">
        <v>91</v>
      </c>
      <c r="KGA9" s="1" t="s">
        <v>91</v>
      </c>
      <c r="KGB9" s="1" t="s">
        <v>91</v>
      </c>
      <c r="KGC9" s="1" t="s">
        <v>91</v>
      </c>
      <c r="KGD9" s="1" t="s">
        <v>91</v>
      </c>
      <c r="KGE9" s="1" t="s">
        <v>91</v>
      </c>
      <c r="KGF9" s="1" t="s">
        <v>91</v>
      </c>
      <c r="KGG9" s="1" t="s">
        <v>91</v>
      </c>
      <c r="KGH9" s="1" t="s">
        <v>91</v>
      </c>
      <c r="KGI9" s="1" t="s">
        <v>91</v>
      </c>
      <c r="KGJ9" s="1" t="s">
        <v>91</v>
      </c>
      <c r="KGK9" s="1" t="s">
        <v>91</v>
      </c>
      <c r="KGL9" s="1" t="s">
        <v>91</v>
      </c>
      <c r="KGM9" s="1" t="s">
        <v>91</v>
      </c>
      <c r="KGN9" s="1" t="s">
        <v>91</v>
      </c>
      <c r="KGO9" s="1" t="s">
        <v>91</v>
      </c>
      <c r="KGP9" s="1" t="s">
        <v>91</v>
      </c>
      <c r="KGQ9" s="1" t="s">
        <v>91</v>
      </c>
      <c r="KGR9" s="1" t="s">
        <v>91</v>
      </c>
      <c r="KGS9" s="1" t="s">
        <v>91</v>
      </c>
      <c r="KGT9" s="1" t="s">
        <v>91</v>
      </c>
      <c r="KGU9" s="1" t="s">
        <v>91</v>
      </c>
      <c r="KGV9" s="1" t="s">
        <v>91</v>
      </c>
      <c r="KGW9" s="1" t="s">
        <v>91</v>
      </c>
      <c r="KGX9" s="1" t="s">
        <v>91</v>
      </c>
      <c r="KGY9" s="1" t="s">
        <v>91</v>
      </c>
      <c r="KGZ9" s="1" t="s">
        <v>91</v>
      </c>
      <c r="KHA9" s="1" t="s">
        <v>91</v>
      </c>
      <c r="KHB9" s="1" t="s">
        <v>91</v>
      </c>
      <c r="KHC9" s="1" t="s">
        <v>91</v>
      </c>
      <c r="KHD9" s="1" t="s">
        <v>91</v>
      </c>
      <c r="KHE9" s="1" t="s">
        <v>91</v>
      </c>
      <c r="KHF9" s="1" t="s">
        <v>91</v>
      </c>
      <c r="KHG9" s="1" t="s">
        <v>91</v>
      </c>
      <c r="KHH9" s="1" t="s">
        <v>91</v>
      </c>
      <c r="KHI9" s="1" t="s">
        <v>91</v>
      </c>
      <c r="KHJ9" s="1" t="s">
        <v>91</v>
      </c>
      <c r="KHK9" s="1" t="s">
        <v>91</v>
      </c>
      <c r="KHL9" s="1" t="s">
        <v>91</v>
      </c>
      <c r="KHM9" s="1" t="s">
        <v>91</v>
      </c>
      <c r="KHN9" s="1" t="s">
        <v>91</v>
      </c>
      <c r="KHO9" s="1" t="s">
        <v>91</v>
      </c>
      <c r="KHP9" s="1" t="s">
        <v>91</v>
      </c>
      <c r="KHQ9" s="1" t="s">
        <v>91</v>
      </c>
      <c r="KHR9" s="1" t="s">
        <v>91</v>
      </c>
      <c r="KHS9" s="1" t="s">
        <v>91</v>
      </c>
      <c r="KHT9" s="1" t="s">
        <v>91</v>
      </c>
      <c r="KHU9" s="1" t="s">
        <v>91</v>
      </c>
      <c r="KHV9" s="1" t="s">
        <v>91</v>
      </c>
      <c r="KHW9" s="1" t="s">
        <v>91</v>
      </c>
      <c r="KHX9" s="1" t="s">
        <v>91</v>
      </c>
      <c r="KHY9" s="1" t="s">
        <v>91</v>
      </c>
      <c r="KHZ9" s="1" t="s">
        <v>91</v>
      </c>
      <c r="KIA9" s="1" t="s">
        <v>91</v>
      </c>
      <c r="KIB9" s="1" t="s">
        <v>91</v>
      </c>
      <c r="KIC9" s="1" t="s">
        <v>91</v>
      </c>
      <c r="KID9" s="1" t="s">
        <v>91</v>
      </c>
      <c r="KIE9" s="1" t="s">
        <v>91</v>
      </c>
      <c r="KIF9" s="1" t="s">
        <v>91</v>
      </c>
      <c r="KIG9" s="1" t="s">
        <v>91</v>
      </c>
      <c r="KIH9" s="1" t="s">
        <v>91</v>
      </c>
      <c r="KII9" s="1" t="s">
        <v>91</v>
      </c>
      <c r="KIJ9" s="1" t="s">
        <v>91</v>
      </c>
      <c r="KIK9" s="1" t="s">
        <v>91</v>
      </c>
      <c r="KIL9" s="1" t="s">
        <v>91</v>
      </c>
      <c r="KIM9" s="1" t="s">
        <v>91</v>
      </c>
      <c r="KIN9" s="1" t="s">
        <v>91</v>
      </c>
      <c r="KIO9" s="1" t="s">
        <v>91</v>
      </c>
      <c r="KIP9" s="1" t="s">
        <v>91</v>
      </c>
      <c r="KIQ9" s="1" t="s">
        <v>91</v>
      </c>
      <c r="KIR9" s="1" t="s">
        <v>91</v>
      </c>
      <c r="KIS9" s="1" t="s">
        <v>91</v>
      </c>
      <c r="KIT9" s="1" t="s">
        <v>91</v>
      </c>
      <c r="KIU9" s="1" t="s">
        <v>91</v>
      </c>
      <c r="KIV9" s="1" t="s">
        <v>91</v>
      </c>
      <c r="KIW9" s="1" t="s">
        <v>91</v>
      </c>
      <c r="KIX9" s="1" t="s">
        <v>91</v>
      </c>
      <c r="KIY9" s="1" t="s">
        <v>91</v>
      </c>
      <c r="KIZ9" s="1" t="s">
        <v>91</v>
      </c>
      <c r="KJA9" s="1" t="s">
        <v>91</v>
      </c>
      <c r="KJB9" s="1" t="s">
        <v>91</v>
      </c>
      <c r="KJC9" s="1" t="s">
        <v>91</v>
      </c>
      <c r="KJD9" s="1" t="s">
        <v>91</v>
      </c>
      <c r="KJE9" s="1" t="s">
        <v>91</v>
      </c>
      <c r="KJF9" s="1" t="s">
        <v>91</v>
      </c>
      <c r="KJG9" s="1" t="s">
        <v>91</v>
      </c>
      <c r="KJH9" s="1" t="s">
        <v>91</v>
      </c>
      <c r="KJI9" s="1" t="s">
        <v>91</v>
      </c>
      <c r="KJJ9" s="1" t="s">
        <v>91</v>
      </c>
      <c r="KJK9" s="1" t="s">
        <v>91</v>
      </c>
      <c r="KJL9" s="1" t="s">
        <v>91</v>
      </c>
      <c r="KJM9" s="1" t="s">
        <v>91</v>
      </c>
      <c r="KJN9" s="1" t="s">
        <v>91</v>
      </c>
      <c r="KJO9" s="1" t="s">
        <v>91</v>
      </c>
      <c r="KJP9" s="1" t="s">
        <v>91</v>
      </c>
      <c r="KJQ9" s="1" t="s">
        <v>91</v>
      </c>
      <c r="KJR9" s="1" t="s">
        <v>91</v>
      </c>
      <c r="KJS9" s="1" t="s">
        <v>91</v>
      </c>
      <c r="KJT9" s="1" t="s">
        <v>91</v>
      </c>
      <c r="KJU9" s="1" t="s">
        <v>91</v>
      </c>
      <c r="KJV9" s="1" t="s">
        <v>91</v>
      </c>
      <c r="KJW9" s="1" t="s">
        <v>91</v>
      </c>
      <c r="KJX9" s="1" t="s">
        <v>91</v>
      </c>
      <c r="KJY9" s="1" t="s">
        <v>91</v>
      </c>
      <c r="KJZ9" s="1" t="s">
        <v>91</v>
      </c>
      <c r="KKA9" s="1" t="s">
        <v>91</v>
      </c>
      <c r="KKB9" s="1" t="s">
        <v>91</v>
      </c>
      <c r="KKC9" s="1" t="s">
        <v>91</v>
      </c>
      <c r="KKD9" s="1" t="s">
        <v>91</v>
      </c>
      <c r="KKE9" s="1" t="s">
        <v>91</v>
      </c>
      <c r="KKF9" s="1" t="s">
        <v>91</v>
      </c>
      <c r="KKG9" s="1" t="s">
        <v>91</v>
      </c>
      <c r="KKH9" s="1" t="s">
        <v>91</v>
      </c>
      <c r="KKI9" s="1" t="s">
        <v>91</v>
      </c>
      <c r="KKJ9" s="1" t="s">
        <v>91</v>
      </c>
      <c r="KKK9" s="1" t="s">
        <v>91</v>
      </c>
      <c r="KKL9" s="1" t="s">
        <v>91</v>
      </c>
      <c r="KKM9" s="1" t="s">
        <v>91</v>
      </c>
      <c r="KKN9" s="1" t="s">
        <v>91</v>
      </c>
      <c r="KKO9" s="1" t="s">
        <v>91</v>
      </c>
      <c r="KKP9" s="1" t="s">
        <v>91</v>
      </c>
      <c r="KKQ9" s="1" t="s">
        <v>91</v>
      </c>
      <c r="KKR9" s="1" t="s">
        <v>91</v>
      </c>
      <c r="KKS9" s="1" t="s">
        <v>91</v>
      </c>
      <c r="KKT9" s="1" t="s">
        <v>91</v>
      </c>
      <c r="KKU9" s="1" t="s">
        <v>91</v>
      </c>
      <c r="KKV9" s="1" t="s">
        <v>91</v>
      </c>
      <c r="KKW9" s="1" t="s">
        <v>91</v>
      </c>
      <c r="KKX9" s="1" t="s">
        <v>91</v>
      </c>
      <c r="KKY9" s="1" t="s">
        <v>91</v>
      </c>
      <c r="KKZ9" s="1" t="s">
        <v>91</v>
      </c>
      <c r="KLA9" s="1" t="s">
        <v>91</v>
      </c>
      <c r="KLB9" s="1" t="s">
        <v>91</v>
      </c>
      <c r="KLC9" s="1" t="s">
        <v>91</v>
      </c>
      <c r="KLD9" s="1" t="s">
        <v>91</v>
      </c>
      <c r="KLE9" s="1" t="s">
        <v>91</v>
      </c>
      <c r="KLF9" s="1" t="s">
        <v>91</v>
      </c>
      <c r="KLG9" s="1" t="s">
        <v>91</v>
      </c>
      <c r="KLH9" s="1" t="s">
        <v>91</v>
      </c>
      <c r="KLI9" s="1" t="s">
        <v>91</v>
      </c>
      <c r="KLJ9" s="1" t="s">
        <v>91</v>
      </c>
      <c r="KLK9" s="1" t="s">
        <v>91</v>
      </c>
      <c r="KLL9" s="1" t="s">
        <v>91</v>
      </c>
      <c r="KLM9" s="1" t="s">
        <v>91</v>
      </c>
      <c r="KLN9" s="1" t="s">
        <v>91</v>
      </c>
      <c r="KLO9" s="1" t="s">
        <v>91</v>
      </c>
      <c r="KLP9" s="1" t="s">
        <v>91</v>
      </c>
      <c r="KLQ9" s="1" t="s">
        <v>91</v>
      </c>
      <c r="KLR9" s="1" t="s">
        <v>91</v>
      </c>
      <c r="KLS9" s="1" t="s">
        <v>91</v>
      </c>
      <c r="KLT9" s="1" t="s">
        <v>91</v>
      </c>
      <c r="KLU9" s="1" t="s">
        <v>91</v>
      </c>
      <c r="KLV9" s="1" t="s">
        <v>91</v>
      </c>
      <c r="KLW9" s="1" t="s">
        <v>91</v>
      </c>
      <c r="KLX9" s="1" t="s">
        <v>91</v>
      </c>
      <c r="KLY9" s="1" t="s">
        <v>91</v>
      </c>
      <c r="KLZ9" s="1" t="s">
        <v>91</v>
      </c>
      <c r="KMA9" s="1" t="s">
        <v>91</v>
      </c>
      <c r="KMB9" s="1" t="s">
        <v>91</v>
      </c>
      <c r="KMC9" s="1" t="s">
        <v>91</v>
      </c>
      <c r="KMD9" s="1" t="s">
        <v>91</v>
      </c>
      <c r="KME9" s="1" t="s">
        <v>91</v>
      </c>
      <c r="KMF9" s="1" t="s">
        <v>91</v>
      </c>
      <c r="KMG9" s="1" t="s">
        <v>91</v>
      </c>
      <c r="KMH9" s="1" t="s">
        <v>91</v>
      </c>
      <c r="KMI9" s="1" t="s">
        <v>91</v>
      </c>
      <c r="KMJ9" s="1" t="s">
        <v>91</v>
      </c>
      <c r="KMK9" s="1" t="s">
        <v>91</v>
      </c>
      <c r="KML9" s="1" t="s">
        <v>91</v>
      </c>
      <c r="KMM9" s="1" t="s">
        <v>91</v>
      </c>
      <c r="KMN9" s="1" t="s">
        <v>91</v>
      </c>
      <c r="KMO9" s="1" t="s">
        <v>91</v>
      </c>
      <c r="KMP9" s="1" t="s">
        <v>91</v>
      </c>
      <c r="KMQ9" s="1" t="s">
        <v>91</v>
      </c>
      <c r="KMR9" s="1" t="s">
        <v>91</v>
      </c>
      <c r="KMS9" s="1" t="s">
        <v>91</v>
      </c>
      <c r="KMT9" s="1" t="s">
        <v>91</v>
      </c>
      <c r="KMU9" s="1" t="s">
        <v>91</v>
      </c>
      <c r="KMV9" s="1" t="s">
        <v>91</v>
      </c>
      <c r="KMW9" s="1" t="s">
        <v>91</v>
      </c>
      <c r="KMX9" s="1" t="s">
        <v>91</v>
      </c>
      <c r="KMY9" s="1" t="s">
        <v>91</v>
      </c>
      <c r="KMZ9" s="1" t="s">
        <v>91</v>
      </c>
      <c r="KNA9" s="1" t="s">
        <v>91</v>
      </c>
      <c r="KNB9" s="1" t="s">
        <v>91</v>
      </c>
      <c r="KNC9" s="1" t="s">
        <v>91</v>
      </c>
      <c r="KND9" s="1" t="s">
        <v>91</v>
      </c>
      <c r="KNE9" s="1" t="s">
        <v>91</v>
      </c>
      <c r="KNF9" s="1" t="s">
        <v>91</v>
      </c>
      <c r="KNG9" s="1" t="s">
        <v>91</v>
      </c>
      <c r="KNH9" s="1" t="s">
        <v>91</v>
      </c>
      <c r="KNI9" s="1" t="s">
        <v>91</v>
      </c>
      <c r="KNJ9" s="1" t="s">
        <v>91</v>
      </c>
      <c r="KNK9" s="1" t="s">
        <v>91</v>
      </c>
      <c r="KNL9" s="1" t="s">
        <v>91</v>
      </c>
      <c r="KNM9" s="1" t="s">
        <v>91</v>
      </c>
      <c r="KNN9" s="1" t="s">
        <v>91</v>
      </c>
      <c r="KNO9" s="1" t="s">
        <v>91</v>
      </c>
      <c r="KNP9" s="1" t="s">
        <v>91</v>
      </c>
      <c r="KNQ9" s="1" t="s">
        <v>91</v>
      </c>
      <c r="KNR9" s="1" t="s">
        <v>91</v>
      </c>
      <c r="KNS9" s="1" t="s">
        <v>91</v>
      </c>
      <c r="KNT9" s="1" t="s">
        <v>91</v>
      </c>
      <c r="KNU9" s="1" t="s">
        <v>91</v>
      </c>
      <c r="KNV9" s="1" t="s">
        <v>91</v>
      </c>
      <c r="KNW9" s="1" t="s">
        <v>91</v>
      </c>
      <c r="KNX9" s="1" t="s">
        <v>91</v>
      </c>
      <c r="KNY9" s="1" t="s">
        <v>91</v>
      </c>
      <c r="KNZ9" s="1" t="s">
        <v>91</v>
      </c>
      <c r="KOA9" s="1" t="s">
        <v>91</v>
      </c>
      <c r="KOB9" s="1" t="s">
        <v>91</v>
      </c>
      <c r="KOC9" s="1" t="s">
        <v>91</v>
      </c>
      <c r="KOD9" s="1" t="s">
        <v>91</v>
      </c>
      <c r="KOE9" s="1" t="s">
        <v>91</v>
      </c>
      <c r="KOF9" s="1" t="s">
        <v>91</v>
      </c>
      <c r="KOG9" s="1" t="s">
        <v>91</v>
      </c>
      <c r="KOH9" s="1" t="s">
        <v>91</v>
      </c>
      <c r="KOI9" s="1" t="s">
        <v>91</v>
      </c>
      <c r="KOJ9" s="1" t="s">
        <v>91</v>
      </c>
      <c r="KOK9" s="1" t="s">
        <v>91</v>
      </c>
      <c r="KOL9" s="1" t="s">
        <v>91</v>
      </c>
      <c r="KOM9" s="1" t="s">
        <v>91</v>
      </c>
      <c r="KON9" s="1" t="s">
        <v>91</v>
      </c>
      <c r="KOO9" s="1" t="s">
        <v>91</v>
      </c>
      <c r="KOP9" s="1" t="s">
        <v>91</v>
      </c>
      <c r="KOQ9" s="1" t="s">
        <v>91</v>
      </c>
      <c r="KOR9" s="1" t="s">
        <v>91</v>
      </c>
      <c r="KOS9" s="1" t="s">
        <v>91</v>
      </c>
      <c r="KOT9" s="1" t="s">
        <v>91</v>
      </c>
      <c r="KOU9" s="1" t="s">
        <v>91</v>
      </c>
      <c r="KOV9" s="1" t="s">
        <v>91</v>
      </c>
      <c r="KOW9" s="1" t="s">
        <v>91</v>
      </c>
      <c r="KOX9" s="1" t="s">
        <v>91</v>
      </c>
      <c r="KOY9" s="1" t="s">
        <v>91</v>
      </c>
      <c r="KOZ9" s="1" t="s">
        <v>91</v>
      </c>
      <c r="KPA9" s="1" t="s">
        <v>91</v>
      </c>
      <c r="KPB9" s="1" t="s">
        <v>91</v>
      </c>
      <c r="KPC9" s="1" t="s">
        <v>91</v>
      </c>
      <c r="KPD9" s="1" t="s">
        <v>91</v>
      </c>
      <c r="KPE9" s="1" t="s">
        <v>91</v>
      </c>
      <c r="KPF9" s="1" t="s">
        <v>91</v>
      </c>
      <c r="KPG9" s="1" t="s">
        <v>91</v>
      </c>
      <c r="KPH9" s="1" t="s">
        <v>91</v>
      </c>
      <c r="KPI9" s="1" t="s">
        <v>91</v>
      </c>
      <c r="KPJ9" s="1" t="s">
        <v>91</v>
      </c>
      <c r="KPK9" s="1" t="s">
        <v>91</v>
      </c>
      <c r="KPL9" s="1" t="s">
        <v>91</v>
      </c>
      <c r="KPM9" s="1" t="s">
        <v>91</v>
      </c>
      <c r="KPN9" s="1" t="s">
        <v>91</v>
      </c>
      <c r="KPO9" s="1" t="s">
        <v>91</v>
      </c>
      <c r="KPP9" s="1" t="s">
        <v>91</v>
      </c>
      <c r="KPQ9" s="1" t="s">
        <v>91</v>
      </c>
      <c r="KPR9" s="1" t="s">
        <v>91</v>
      </c>
      <c r="KPS9" s="1" t="s">
        <v>91</v>
      </c>
      <c r="KPT9" s="1" t="s">
        <v>91</v>
      </c>
      <c r="KPU9" s="1" t="s">
        <v>91</v>
      </c>
      <c r="KPV9" s="1" t="s">
        <v>91</v>
      </c>
      <c r="KPW9" s="1" t="s">
        <v>91</v>
      </c>
      <c r="KPX9" s="1" t="s">
        <v>91</v>
      </c>
      <c r="KPY9" s="1" t="s">
        <v>91</v>
      </c>
      <c r="KPZ9" s="1" t="s">
        <v>91</v>
      </c>
      <c r="KQA9" s="1" t="s">
        <v>91</v>
      </c>
      <c r="KQB9" s="1" t="s">
        <v>91</v>
      </c>
      <c r="KQC9" s="1" t="s">
        <v>91</v>
      </c>
      <c r="KQD9" s="1" t="s">
        <v>91</v>
      </c>
      <c r="KQE9" s="1" t="s">
        <v>91</v>
      </c>
      <c r="KQF9" s="1" t="s">
        <v>91</v>
      </c>
      <c r="KQG9" s="1" t="s">
        <v>91</v>
      </c>
      <c r="KQH9" s="1" t="s">
        <v>91</v>
      </c>
      <c r="KQI9" s="1" t="s">
        <v>91</v>
      </c>
      <c r="KQJ9" s="1" t="s">
        <v>91</v>
      </c>
      <c r="KQK9" s="1" t="s">
        <v>91</v>
      </c>
      <c r="KQL9" s="1" t="s">
        <v>91</v>
      </c>
      <c r="KQM9" s="1" t="s">
        <v>91</v>
      </c>
      <c r="KQN9" s="1" t="s">
        <v>91</v>
      </c>
      <c r="KQO9" s="1" t="s">
        <v>91</v>
      </c>
      <c r="KQP9" s="1" t="s">
        <v>91</v>
      </c>
      <c r="KQQ9" s="1" t="s">
        <v>91</v>
      </c>
      <c r="KQR9" s="1" t="s">
        <v>91</v>
      </c>
      <c r="KQS9" s="1" t="s">
        <v>91</v>
      </c>
      <c r="KQT9" s="1" t="s">
        <v>91</v>
      </c>
      <c r="KQU9" s="1" t="s">
        <v>91</v>
      </c>
      <c r="KQV9" s="1" t="s">
        <v>91</v>
      </c>
      <c r="KQW9" s="1" t="s">
        <v>91</v>
      </c>
      <c r="KQX9" s="1" t="s">
        <v>91</v>
      </c>
      <c r="KQY9" s="1" t="s">
        <v>91</v>
      </c>
      <c r="KQZ9" s="1" t="s">
        <v>91</v>
      </c>
      <c r="KRA9" s="1" t="s">
        <v>91</v>
      </c>
      <c r="KRB9" s="1" t="s">
        <v>91</v>
      </c>
      <c r="KRC9" s="1" t="s">
        <v>91</v>
      </c>
      <c r="KRD9" s="1" t="s">
        <v>91</v>
      </c>
      <c r="KRE9" s="1" t="s">
        <v>91</v>
      </c>
      <c r="KRF9" s="1" t="s">
        <v>91</v>
      </c>
      <c r="KRG9" s="1" t="s">
        <v>91</v>
      </c>
      <c r="KRH9" s="1" t="s">
        <v>91</v>
      </c>
      <c r="KRI9" s="1" t="s">
        <v>91</v>
      </c>
      <c r="KRJ9" s="1" t="s">
        <v>91</v>
      </c>
      <c r="KRK9" s="1" t="s">
        <v>91</v>
      </c>
      <c r="KRL9" s="1" t="s">
        <v>91</v>
      </c>
      <c r="KRM9" s="1" t="s">
        <v>91</v>
      </c>
      <c r="KRN9" s="1" t="s">
        <v>91</v>
      </c>
      <c r="KRO9" s="1" t="s">
        <v>91</v>
      </c>
      <c r="KRP9" s="1" t="s">
        <v>91</v>
      </c>
      <c r="KRQ9" s="1" t="s">
        <v>91</v>
      </c>
      <c r="KRR9" s="1" t="s">
        <v>91</v>
      </c>
      <c r="KRS9" s="1" t="s">
        <v>91</v>
      </c>
      <c r="KRT9" s="1" t="s">
        <v>91</v>
      </c>
      <c r="KRU9" s="1" t="s">
        <v>91</v>
      </c>
      <c r="KRV9" s="1" t="s">
        <v>91</v>
      </c>
      <c r="KRW9" s="1" t="s">
        <v>91</v>
      </c>
      <c r="KRX9" s="1" t="s">
        <v>91</v>
      </c>
      <c r="KRY9" s="1" t="s">
        <v>91</v>
      </c>
      <c r="KRZ9" s="1" t="s">
        <v>91</v>
      </c>
      <c r="KSA9" s="1" t="s">
        <v>91</v>
      </c>
      <c r="KSB9" s="1" t="s">
        <v>91</v>
      </c>
      <c r="KSC9" s="1" t="s">
        <v>91</v>
      </c>
      <c r="KSD9" s="1" t="s">
        <v>91</v>
      </c>
      <c r="KSE9" s="1" t="s">
        <v>91</v>
      </c>
      <c r="KSF9" s="1" t="s">
        <v>91</v>
      </c>
      <c r="KSG9" s="1" t="s">
        <v>91</v>
      </c>
      <c r="KSH9" s="1" t="s">
        <v>91</v>
      </c>
      <c r="KSI9" s="1" t="s">
        <v>91</v>
      </c>
      <c r="KSJ9" s="1" t="s">
        <v>91</v>
      </c>
      <c r="KSK9" s="1" t="s">
        <v>91</v>
      </c>
      <c r="KSL9" s="1" t="s">
        <v>91</v>
      </c>
      <c r="KSM9" s="1" t="s">
        <v>91</v>
      </c>
      <c r="KSN9" s="1" t="s">
        <v>91</v>
      </c>
      <c r="KSO9" s="1" t="s">
        <v>91</v>
      </c>
      <c r="KSP9" s="1" t="s">
        <v>91</v>
      </c>
      <c r="KSQ9" s="1" t="s">
        <v>91</v>
      </c>
      <c r="KSR9" s="1" t="s">
        <v>91</v>
      </c>
      <c r="KSS9" s="1" t="s">
        <v>91</v>
      </c>
      <c r="KST9" s="1" t="s">
        <v>91</v>
      </c>
      <c r="KSU9" s="1" t="s">
        <v>91</v>
      </c>
      <c r="KSV9" s="1" t="s">
        <v>91</v>
      </c>
      <c r="KSW9" s="1" t="s">
        <v>91</v>
      </c>
      <c r="KSX9" s="1" t="s">
        <v>91</v>
      </c>
      <c r="KSY9" s="1" t="s">
        <v>91</v>
      </c>
      <c r="KSZ9" s="1" t="s">
        <v>91</v>
      </c>
      <c r="KTA9" s="1" t="s">
        <v>91</v>
      </c>
      <c r="KTB9" s="1" t="s">
        <v>91</v>
      </c>
      <c r="KTC9" s="1" t="s">
        <v>91</v>
      </c>
      <c r="KTD9" s="1" t="s">
        <v>91</v>
      </c>
      <c r="KTE9" s="1" t="s">
        <v>91</v>
      </c>
      <c r="KTF9" s="1" t="s">
        <v>91</v>
      </c>
      <c r="KTG9" s="1" t="s">
        <v>91</v>
      </c>
      <c r="KTH9" s="1" t="s">
        <v>91</v>
      </c>
      <c r="KTI9" s="1" t="s">
        <v>91</v>
      </c>
      <c r="KTJ9" s="1" t="s">
        <v>91</v>
      </c>
      <c r="KTK9" s="1" t="s">
        <v>91</v>
      </c>
      <c r="KTL9" s="1" t="s">
        <v>91</v>
      </c>
      <c r="KTM9" s="1" t="s">
        <v>91</v>
      </c>
      <c r="KTN9" s="1" t="s">
        <v>91</v>
      </c>
      <c r="KTO9" s="1" t="s">
        <v>91</v>
      </c>
      <c r="KTP9" s="1" t="s">
        <v>91</v>
      </c>
      <c r="KTQ9" s="1" t="s">
        <v>91</v>
      </c>
      <c r="KTR9" s="1" t="s">
        <v>91</v>
      </c>
      <c r="KTS9" s="1" t="s">
        <v>91</v>
      </c>
      <c r="KTT9" s="1" t="s">
        <v>91</v>
      </c>
      <c r="KTU9" s="1" t="s">
        <v>91</v>
      </c>
      <c r="KTV9" s="1" t="s">
        <v>91</v>
      </c>
      <c r="KTW9" s="1" t="s">
        <v>91</v>
      </c>
      <c r="KTX9" s="1" t="s">
        <v>91</v>
      </c>
      <c r="KTY9" s="1" t="s">
        <v>91</v>
      </c>
      <c r="KTZ9" s="1" t="s">
        <v>91</v>
      </c>
      <c r="KUA9" s="1" t="s">
        <v>91</v>
      </c>
      <c r="KUB9" s="1" t="s">
        <v>91</v>
      </c>
      <c r="KUC9" s="1" t="s">
        <v>91</v>
      </c>
      <c r="KUD9" s="1" t="s">
        <v>91</v>
      </c>
      <c r="KUE9" s="1" t="s">
        <v>91</v>
      </c>
      <c r="KUF9" s="1" t="s">
        <v>91</v>
      </c>
      <c r="KUG9" s="1" t="s">
        <v>91</v>
      </c>
      <c r="KUH9" s="1" t="s">
        <v>91</v>
      </c>
      <c r="KUI9" s="1" t="s">
        <v>91</v>
      </c>
      <c r="KUJ9" s="1" t="s">
        <v>91</v>
      </c>
      <c r="KUK9" s="1" t="s">
        <v>91</v>
      </c>
      <c r="KUL9" s="1" t="s">
        <v>91</v>
      </c>
      <c r="KUM9" s="1" t="s">
        <v>91</v>
      </c>
      <c r="KUN9" s="1" t="s">
        <v>91</v>
      </c>
      <c r="KUO9" s="1" t="s">
        <v>91</v>
      </c>
      <c r="KUP9" s="1" t="s">
        <v>91</v>
      </c>
      <c r="KUQ9" s="1" t="s">
        <v>91</v>
      </c>
      <c r="KUR9" s="1" t="s">
        <v>91</v>
      </c>
      <c r="KUS9" s="1" t="s">
        <v>91</v>
      </c>
      <c r="KUT9" s="1" t="s">
        <v>91</v>
      </c>
      <c r="KUU9" s="1" t="s">
        <v>91</v>
      </c>
      <c r="KUV9" s="1" t="s">
        <v>91</v>
      </c>
      <c r="KUW9" s="1" t="s">
        <v>91</v>
      </c>
      <c r="KUX9" s="1" t="s">
        <v>91</v>
      </c>
      <c r="KUY9" s="1" t="s">
        <v>91</v>
      </c>
      <c r="KUZ9" s="1" t="s">
        <v>91</v>
      </c>
      <c r="KVA9" s="1" t="s">
        <v>91</v>
      </c>
      <c r="KVB9" s="1" t="s">
        <v>91</v>
      </c>
      <c r="KVC9" s="1" t="s">
        <v>91</v>
      </c>
      <c r="KVD9" s="1" t="s">
        <v>91</v>
      </c>
      <c r="KVE9" s="1" t="s">
        <v>91</v>
      </c>
      <c r="KVF9" s="1" t="s">
        <v>91</v>
      </c>
      <c r="KVG9" s="1" t="s">
        <v>91</v>
      </c>
      <c r="KVH9" s="1" t="s">
        <v>91</v>
      </c>
      <c r="KVI9" s="1" t="s">
        <v>91</v>
      </c>
      <c r="KVJ9" s="1" t="s">
        <v>91</v>
      </c>
      <c r="KVK9" s="1" t="s">
        <v>91</v>
      </c>
      <c r="KVL9" s="1" t="s">
        <v>91</v>
      </c>
      <c r="KVM9" s="1" t="s">
        <v>91</v>
      </c>
      <c r="KVN9" s="1" t="s">
        <v>91</v>
      </c>
      <c r="KVO9" s="1" t="s">
        <v>91</v>
      </c>
      <c r="KVP9" s="1" t="s">
        <v>91</v>
      </c>
      <c r="KVQ9" s="1" t="s">
        <v>91</v>
      </c>
      <c r="KVR9" s="1" t="s">
        <v>91</v>
      </c>
      <c r="KVS9" s="1" t="s">
        <v>91</v>
      </c>
      <c r="KVT9" s="1" t="s">
        <v>91</v>
      </c>
      <c r="KVU9" s="1" t="s">
        <v>91</v>
      </c>
      <c r="KVV9" s="1" t="s">
        <v>91</v>
      </c>
      <c r="KVW9" s="1" t="s">
        <v>91</v>
      </c>
      <c r="KVX9" s="1" t="s">
        <v>91</v>
      </c>
      <c r="KVY9" s="1" t="s">
        <v>91</v>
      </c>
      <c r="KVZ9" s="1" t="s">
        <v>91</v>
      </c>
      <c r="KWA9" s="1" t="s">
        <v>91</v>
      </c>
      <c r="KWB9" s="1" t="s">
        <v>91</v>
      </c>
      <c r="KWC9" s="1" t="s">
        <v>91</v>
      </c>
      <c r="KWD9" s="1" t="s">
        <v>91</v>
      </c>
      <c r="KWE9" s="1" t="s">
        <v>91</v>
      </c>
      <c r="KWF9" s="1" t="s">
        <v>91</v>
      </c>
      <c r="KWG9" s="1" t="s">
        <v>91</v>
      </c>
      <c r="KWH9" s="1" t="s">
        <v>91</v>
      </c>
      <c r="KWI9" s="1" t="s">
        <v>91</v>
      </c>
      <c r="KWJ9" s="1" t="s">
        <v>91</v>
      </c>
      <c r="KWK9" s="1" t="s">
        <v>91</v>
      </c>
      <c r="KWL9" s="1" t="s">
        <v>91</v>
      </c>
      <c r="KWM9" s="1" t="s">
        <v>91</v>
      </c>
      <c r="KWN9" s="1" t="s">
        <v>91</v>
      </c>
      <c r="KWO9" s="1" t="s">
        <v>91</v>
      </c>
      <c r="KWP9" s="1" t="s">
        <v>91</v>
      </c>
      <c r="KWQ9" s="1" t="s">
        <v>91</v>
      </c>
      <c r="KWR9" s="1" t="s">
        <v>91</v>
      </c>
      <c r="KWS9" s="1" t="s">
        <v>91</v>
      </c>
      <c r="KWT9" s="1" t="s">
        <v>91</v>
      </c>
      <c r="KWU9" s="1" t="s">
        <v>91</v>
      </c>
      <c r="KWV9" s="1" t="s">
        <v>91</v>
      </c>
      <c r="KWW9" s="1" t="s">
        <v>91</v>
      </c>
      <c r="KWX9" s="1" t="s">
        <v>91</v>
      </c>
      <c r="KWY9" s="1" t="s">
        <v>91</v>
      </c>
      <c r="KWZ9" s="1" t="s">
        <v>91</v>
      </c>
      <c r="KXA9" s="1" t="s">
        <v>91</v>
      </c>
      <c r="KXB9" s="1" t="s">
        <v>91</v>
      </c>
      <c r="KXC9" s="1" t="s">
        <v>91</v>
      </c>
      <c r="KXD9" s="1" t="s">
        <v>91</v>
      </c>
      <c r="KXE9" s="1" t="s">
        <v>91</v>
      </c>
      <c r="KXF9" s="1" t="s">
        <v>91</v>
      </c>
      <c r="KXG9" s="1" t="s">
        <v>91</v>
      </c>
      <c r="KXH9" s="1" t="s">
        <v>91</v>
      </c>
      <c r="KXI9" s="1" t="s">
        <v>91</v>
      </c>
      <c r="KXJ9" s="1" t="s">
        <v>91</v>
      </c>
      <c r="KXK9" s="1" t="s">
        <v>91</v>
      </c>
      <c r="KXL9" s="1" t="s">
        <v>91</v>
      </c>
      <c r="KXM9" s="1" t="s">
        <v>91</v>
      </c>
      <c r="KXN9" s="1" t="s">
        <v>91</v>
      </c>
      <c r="KXO9" s="1" t="s">
        <v>91</v>
      </c>
      <c r="KXP9" s="1" t="s">
        <v>91</v>
      </c>
      <c r="KXQ9" s="1" t="s">
        <v>91</v>
      </c>
      <c r="KXR9" s="1" t="s">
        <v>91</v>
      </c>
      <c r="KXS9" s="1" t="s">
        <v>91</v>
      </c>
      <c r="KXT9" s="1" t="s">
        <v>91</v>
      </c>
      <c r="KXU9" s="1" t="s">
        <v>91</v>
      </c>
      <c r="KXV9" s="1" t="s">
        <v>91</v>
      </c>
      <c r="KXW9" s="1" t="s">
        <v>91</v>
      </c>
      <c r="KXX9" s="1" t="s">
        <v>91</v>
      </c>
      <c r="KXY9" s="1" t="s">
        <v>91</v>
      </c>
      <c r="KXZ9" s="1" t="s">
        <v>91</v>
      </c>
      <c r="KYA9" s="1" t="s">
        <v>91</v>
      </c>
      <c r="KYB9" s="1" t="s">
        <v>91</v>
      </c>
      <c r="KYC9" s="1" t="s">
        <v>91</v>
      </c>
      <c r="KYD9" s="1" t="s">
        <v>91</v>
      </c>
      <c r="KYE9" s="1" t="s">
        <v>91</v>
      </c>
      <c r="KYF9" s="1" t="s">
        <v>91</v>
      </c>
      <c r="KYG9" s="1" t="s">
        <v>91</v>
      </c>
      <c r="KYH9" s="1" t="s">
        <v>91</v>
      </c>
      <c r="KYI9" s="1" t="s">
        <v>91</v>
      </c>
      <c r="KYJ9" s="1" t="s">
        <v>91</v>
      </c>
      <c r="KYK9" s="1" t="s">
        <v>91</v>
      </c>
      <c r="KYL9" s="1" t="s">
        <v>91</v>
      </c>
      <c r="KYM9" s="1" t="s">
        <v>91</v>
      </c>
      <c r="KYN9" s="1" t="s">
        <v>91</v>
      </c>
      <c r="KYO9" s="1" t="s">
        <v>91</v>
      </c>
      <c r="KYP9" s="1" t="s">
        <v>91</v>
      </c>
      <c r="KYQ9" s="1" t="s">
        <v>91</v>
      </c>
      <c r="KYR9" s="1" t="s">
        <v>91</v>
      </c>
      <c r="KYS9" s="1" t="s">
        <v>91</v>
      </c>
      <c r="KYT9" s="1" t="s">
        <v>91</v>
      </c>
      <c r="KYU9" s="1" t="s">
        <v>91</v>
      </c>
      <c r="KYV9" s="1" t="s">
        <v>91</v>
      </c>
      <c r="KYW9" s="1" t="s">
        <v>91</v>
      </c>
      <c r="KYX9" s="1" t="s">
        <v>91</v>
      </c>
      <c r="KYY9" s="1" t="s">
        <v>91</v>
      </c>
      <c r="KYZ9" s="1" t="s">
        <v>91</v>
      </c>
      <c r="KZA9" s="1" t="s">
        <v>91</v>
      </c>
      <c r="KZB9" s="1" t="s">
        <v>91</v>
      </c>
      <c r="KZC9" s="1" t="s">
        <v>91</v>
      </c>
      <c r="KZD9" s="1" t="s">
        <v>91</v>
      </c>
      <c r="KZE9" s="1" t="s">
        <v>91</v>
      </c>
      <c r="KZF9" s="1" t="s">
        <v>91</v>
      </c>
      <c r="KZG9" s="1" t="s">
        <v>91</v>
      </c>
      <c r="KZH9" s="1" t="s">
        <v>91</v>
      </c>
      <c r="KZI9" s="1" t="s">
        <v>91</v>
      </c>
      <c r="KZJ9" s="1" t="s">
        <v>91</v>
      </c>
      <c r="KZK9" s="1" t="s">
        <v>91</v>
      </c>
      <c r="KZL9" s="1" t="s">
        <v>91</v>
      </c>
      <c r="KZM9" s="1" t="s">
        <v>91</v>
      </c>
      <c r="KZN9" s="1" t="s">
        <v>91</v>
      </c>
      <c r="KZO9" s="1" t="s">
        <v>91</v>
      </c>
      <c r="KZP9" s="1" t="s">
        <v>91</v>
      </c>
      <c r="KZQ9" s="1" t="s">
        <v>91</v>
      </c>
      <c r="KZR9" s="1" t="s">
        <v>91</v>
      </c>
      <c r="KZS9" s="1" t="s">
        <v>91</v>
      </c>
      <c r="KZT9" s="1" t="s">
        <v>91</v>
      </c>
      <c r="KZU9" s="1" t="s">
        <v>91</v>
      </c>
      <c r="KZV9" s="1" t="s">
        <v>91</v>
      </c>
      <c r="KZW9" s="1" t="s">
        <v>91</v>
      </c>
      <c r="KZX9" s="1" t="s">
        <v>91</v>
      </c>
      <c r="KZY9" s="1" t="s">
        <v>91</v>
      </c>
      <c r="KZZ9" s="1" t="s">
        <v>91</v>
      </c>
      <c r="LAA9" s="1" t="s">
        <v>91</v>
      </c>
      <c r="LAB9" s="1" t="s">
        <v>91</v>
      </c>
      <c r="LAC9" s="1" t="s">
        <v>91</v>
      </c>
      <c r="LAD9" s="1" t="s">
        <v>91</v>
      </c>
      <c r="LAE9" s="1" t="s">
        <v>91</v>
      </c>
      <c r="LAF9" s="1" t="s">
        <v>91</v>
      </c>
      <c r="LAG9" s="1" t="s">
        <v>91</v>
      </c>
      <c r="LAH9" s="1" t="s">
        <v>91</v>
      </c>
      <c r="LAI9" s="1" t="s">
        <v>91</v>
      </c>
      <c r="LAJ9" s="1" t="s">
        <v>91</v>
      </c>
      <c r="LAK9" s="1" t="s">
        <v>91</v>
      </c>
      <c r="LAL9" s="1" t="s">
        <v>91</v>
      </c>
      <c r="LAM9" s="1" t="s">
        <v>91</v>
      </c>
      <c r="LAN9" s="1" t="s">
        <v>91</v>
      </c>
      <c r="LAO9" s="1" t="s">
        <v>91</v>
      </c>
      <c r="LAP9" s="1" t="s">
        <v>91</v>
      </c>
      <c r="LAQ9" s="1" t="s">
        <v>91</v>
      </c>
      <c r="LAR9" s="1" t="s">
        <v>91</v>
      </c>
      <c r="LAS9" s="1" t="s">
        <v>91</v>
      </c>
      <c r="LAT9" s="1" t="s">
        <v>91</v>
      </c>
      <c r="LAU9" s="1" t="s">
        <v>91</v>
      </c>
      <c r="LAV9" s="1" t="s">
        <v>91</v>
      </c>
      <c r="LAW9" s="1" t="s">
        <v>91</v>
      </c>
      <c r="LAX9" s="1" t="s">
        <v>91</v>
      </c>
      <c r="LAY9" s="1" t="s">
        <v>91</v>
      </c>
      <c r="LAZ9" s="1" t="s">
        <v>91</v>
      </c>
      <c r="LBA9" s="1" t="s">
        <v>91</v>
      </c>
      <c r="LBB9" s="1" t="s">
        <v>91</v>
      </c>
      <c r="LBC9" s="1" t="s">
        <v>91</v>
      </c>
      <c r="LBD9" s="1" t="s">
        <v>91</v>
      </c>
      <c r="LBE9" s="1" t="s">
        <v>91</v>
      </c>
      <c r="LBF9" s="1" t="s">
        <v>91</v>
      </c>
      <c r="LBG9" s="1" t="s">
        <v>91</v>
      </c>
      <c r="LBH9" s="1" t="s">
        <v>91</v>
      </c>
      <c r="LBI9" s="1" t="s">
        <v>91</v>
      </c>
      <c r="LBJ9" s="1" t="s">
        <v>91</v>
      </c>
      <c r="LBK9" s="1" t="s">
        <v>91</v>
      </c>
      <c r="LBL9" s="1" t="s">
        <v>91</v>
      </c>
      <c r="LBM9" s="1" t="s">
        <v>91</v>
      </c>
      <c r="LBN9" s="1" t="s">
        <v>91</v>
      </c>
      <c r="LBO9" s="1" t="s">
        <v>91</v>
      </c>
      <c r="LBP9" s="1" t="s">
        <v>91</v>
      </c>
      <c r="LBQ9" s="1" t="s">
        <v>91</v>
      </c>
      <c r="LBR9" s="1" t="s">
        <v>91</v>
      </c>
      <c r="LBS9" s="1" t="s">
        <v>91</v>
      </c>
      <c r="LBT9" s="1" t="s">
        <v>91</v>
      </c>
      <c r="LBU9" s="1" t="s">
        <v>91</v>
      </c>
      <c r="LBV9" s="1" t="s">
        <v>91</v>
      </c>
      <c r="LBW9" s="1" t="s">
        <v>91</v>
      </c>
      <c r="LBX9" s="1" t="s">
        <v>91</v>
      </c>
      <c r="LBY9" s="1" t="s">
        <v>91</v>
      </c>
      <c r="LBZ9" s="1" t="s">
        <v>91</v>
      </c>
      <c r="LCA9" s="1" t="s">
        <v>91</v>
      </c>
      <c r="LCB9" s="1" t="s">
        <v>91</v>
      </c>
      <c r="LCC9" s="1" t="s">
        <v>91</v>
      </c>
      <c r="LCD9" s="1" t="s">
        <v>91</v>
      </c>
      <c r="LCE9" s="1" t="s">
        <v>91</v>
      </c>
      <c r="LCF9" s="1" t="s">
        <v>91</v>
      </c>
      <c r="LCG9" s="1" t="s">
        <v>91</v>
      </c>
      <c r="LCH9" s="1" t="s">
        <v>91</v>
      </c>
      <c r="LCI9" s="1" t="s">
        <v>91</v>
      </c>
      <c r="LCJ9" s="1" t="s">
        <v>91</v>
      </c>
      <c r="LCK9" s="1" t="s">
        <v>91</v>
      </c>
      <c r="LCL9" s="1" t="s">
        <v>91</v>
      </c>
      <c r="LCM9" s="1" t="s">
        <v>91</v>
      </c>
      <c r="LCN9" s="1" t="s">
        <v>91</v>
      </c>
      <c r="LCO9" s="1" t="s">
        <v>91</v>
      </c>
      <c r="LCP9" s="1" t="s">
        <v>91</v>
      </c>
      <c r="LCQ9" s="1" t="s">
        <v>91</v>
      </c>
      <c r="LCR9" s="1" t="s">
        <v>91</v>
      </c>
      <c r="LCS9" s="1" t="s">
        <v>91</v>
      </c>
      <c r="LCT9" s="1" t="s">
        <v>91</v>
      </c>
      <c r="LCU9" s="1" t="s">
        <v>91</v>
      </c>
      <c r="LCV9" s="1" t="s">
        <v>91</v>
      </c>
      <c r="LCW9" s="1" t="s">
        <v>91</v>
      </c>
      <c r="LCX9" s="1" t="s">
        <v>91</v>
      </c>
      <c r="LCY9" s="1" t="s">
        <v>91</v>
      </c>
      <c r="LCZ9" s="1" t="s">
        <v>91</v>
      </c>
      <c r="LDA9" s="1" t="s">
        <v>91</v>
      </c>
      <c r="LDB9" s="1" t="s">
        <v>91</v>
      </c>
      <c r="LDC9" s="1" t="s">
        <v>91</v>
      </c>
      <c r="LDD9" s="1" t="s">
        <v>91</v>
      </c>
      <c r="LDE9" s="1" t="s">
        <v>91</v>
      </c>
      <c r="LDF9" s="1" t="s">
        <v>91</v>
      </c>
      <c r="LDG9" s="1" t="s">
        <v>91</v>
      </c>
      <c r="LDH9" s="1" t="s">
        <v>91</v>
      </c>
      <c r="LDI9" s="1" t="s">
        <v>91</v>
      </c>
      <c r="LDJ9" s="1" t="s">
        <v>91</v>
      </c>
      <c r="LDK9" s="1" t="s">
        <v>91</v>
      </c>
      <c r="LDL9" s="1" t="s">
        <v>91</v>
      </c>
      <c r="LDM9" s="1" t="s">
        <v>91</v>
      </c>
      <c r="LDN9" s="1" t="s">
        <v>91</v>
      </c>
      <c r="LDO9" s="1" t="s">
        <v>91</v>
      </c>
      <c r="LDP9" s="1" t="s">
        <v>91</v>
      </c>
      <c r="LDQ9" s="1" t="s">
        <v>91</v>
      </c>
      <c r="LDR9" s="1" t="s">
        <v>91</v>
      </c>
      <c r="LDS9" s="1" t="s">
        <v>91</v>
      </c>
      <c r="LDT9" s="1" t="s">
        <v>91</v>
      </c>
      <c r="LDU9" s="1" t="s">
        <v>91</v>
      </c>
      <c r="LDV9" s="1" t="s">
        <v>91</v>
      </c>
      <c r="LDW9" s="1" t="s">
        <v>91</v>
      </c>
      <c r="LDX9" s="1" t="s">
        <v>91</v>
      </c>
      <c r="LDY9" s="1" t="s">
        <v>91</v>
      </c>
      <c r="LDZ9" s="1" t="s">
        <v>91</v>
      </c>
      <c r="LEA9" s="1" t="s">
        <v>91</v>
      </c>
      <c r="LEB9" s="1" t="s">
        <v>91</v>
      </c>
      <c r="LEC9" s="1" t="s">
        <v>91</v>
      </c>
      <c r="LED9" s="1" t="s">
        <v>91</v>
      </c>
      <c r="LEE9" s="1" t="s">
        <v>91</v>
      </c>
      <c r="LEF9" s="1" t="s">
        <v>91</v>
      </c>
      <c r="LEG9" s="1" t="s">
        <v>91</v>
      </c>
      <c r="LEH9" s="1" t="s">
        <v>91</v>
      </c>
      <c r="LEI9" s="1" t="s">
        <v>91</v>
      </c>
      <c r="LEJ9" s="1" t="s">
        <v>91</v>
      </c>
      <c r="LEK9" s="1" t="s">
        <v>91</v>
      </c>
      <c r="LEL9" s="1" t="s">
        <v>91</v>
      </c>
      <c r="LEM9" s="1" t="s">
        <v>91</v>
      </c>
      <c r="LEN9" s="1" t="s">
        <v>91</v>
      </c>
      <c r="LEO9" s="1" t="s">
        <v>91</v>
      </c>
      <c r="LEP9" s="1" t="s">
        <v>91</v>
      </c>
      <c r="LEQ9" s="1" t="s">
        <v>91</v>
      </c>
      <c r="LER9" s="1" t="s">
        <v>91</v>
      </c>
      <c r="LES9" s="1" t="s">
        <v>91</v>
      </c>
      <c r="LET9" s="1" t="s">
        <v>91</v>
      </c>
      <c r="LEU9" s="1" t="s">
        <v>91</v>
      </c>
      <c r="LEV9" s="1" t="s">
        <v>91</v>
      </c>
      <c r="LEW9" s="1" t="s">
        <v>91</v>
      </c>
      <c r="LEX9" s="1" t="s">
        <v>91</v>
      </c>
      <c r="LEY9" s="1" t="s">
        <v>91</v>
      </c>
      <c r="LEZ9" s="1" t="s">
        <v>91</v>
      </c>
      <c r="LFA9" s="1" t="s">
        <v>91</v>
      </c>
      <c r="LFB9" s="1" t="s">
        <v>91</v>
      </c>
      <c r="LFC9" s="1" t="s">
        <v>91</v>
      </c>
      <c r="LFD9" s="1" t="s">
        <v>91</v>
      </c>
      <c r="LFE9" s="1" t="s">
        <v>91</v>
      </c>
      <c r="LFF9" s="1" t="s">
        <v>91</v>
      </c>
      <c r="LFG9" s="1" t="s">
        <v>91</v>
      </c>
      <c r="LFH9" s="1" t="s">
        <v>91</v>
      </c>
      <c r="LFI9" s="1" t="s">
        <v>91</v>
      </c>
      <c r="LFJ9" s="1" t="s">
        <v>91</v>
      </c>
      <c r="LFK9" s="1" t="s">
        <v>91</v>
      </c>
      <c r="LFL9" s="1" t="s">
        <v>91</v>
      </c>
      <c r="LFM9" s="1" t="s">
        <v>91</v>
      </c>
      <c r="LFN9" s="1" t="s">
        <v>91</v>
      </c>
      <c r="LFO9" s="1" t="s">
        <v>91</v>
      </c>
      <c r="LFP9" s="1" t="s">
        <v>91</v>
      </c>
      <c r="LFQ9" s="1" t="s">
        <v>91</v>
      </c>
      <c r="LFR9" s="1" t="s">
        <v>91</v>
      </c>
      <c r="LFS9" s="1" t="s">
        <v>91</v>
      </c>
      <c r="LFT9" s="1" t="s">
        <v>91</v>
      </c>
      <c r="LFU9" s="1" t="s">
        <v>91</v>
      </c>
      <c r="LFV9" s="1" t="s">
        <v>91</v>
      </c>
      <c r="LFW9" s="1" t="s">
        <v>91</v>
      </c>
      <c r="LFX9" s="1" t="s">
        <v>91</v>
      </c>
      <c r="LFY9" s="1" t="s">
        <v>91</v>
      </c>
      <c r="LFZ9" s="1" t="s">
        <v>91</v>
      </c>
      <c r="LGA9" s="1" t="s">
        <v>91</v>
      </c>
      <c r="LGB9" s="1" t="s">
        <v>91</v>
      </c>
      <c r="LGC9" s="1" t="s">
        <v>91</v>
      </c>
      <c r="LGD9" s="1" t="s">
        <v>91</v>
      </c>
      <c r="LGE9" s="1" t="s">
        <v>91</v>
      </c>
      <c r="LGF9" s="1" t="s">
        <v>91</v>
      </c>
      <c r="LGG9" s="1" t="s">
        <v>91</v>
      </c>
      <c r="LGH9" s="1" t="s">
        <v>91</v>
      </c>
      <c r="LGI9" s="1" t="s">
        <v>91</v>
      </c>
      <c r="LGJ9" s="1" t="s">
        <v>91</v>
      </c>
      <c r="LGK9" s="1" t="s">
        <v>91</v>
      </c>
      <c r="LGL9" s="1" t="s">
        <v>91</v>
      </c>
      <c r="LGM9" s="1" t="s">
        <v>91</v>
      </c>
      <c r="LGN9" s="1" t="s">
        <v>91</v>
      </c>
      <c r="LGO9" s="1" t="s">
        <v>91</v>
      </c>
      <c r="LGP9" s="1" t="s">
        <v>91</v>
      </c>
      <c r="LGQ9" s="1" t="s">
        <v>91</v>
      </c>
      <c r="LGR9" s="1" t="s">
        <v>91</v>
      </c>
      <c r="LGS9" s="1" t="s">
        <v>91</v>
      </c>
      <c r="LGT9" s="1" t="s">
        <v>91</v>
      </c>
      <c r="LGU9" s="1" t="s">
        <v>91</v>
      </c>
      <c r="LGV9" s="1" t="s">
        <v>91</v>
      </c>
      <c r="LGW9" s="1" t="s">
        <v>91</v>
      </c>
      <c r="LGX9" s="1" t="s">
        <v>91</v>
      </c>
      <c r="LGY9" s="1" t="s">
        <v>91</v>
      </c>
      <c r="LGZ9" s="1" t="s">
        <v>91</v>
      </c>
      <c r="LHA9" s="1" t="s">
        <v>91</v>
      </c>
      <c r="LHB9" s="1" t="s">
        <v>91</v>
      </c>
      <c r="LHC9" s="1" t="s">
        <v>91</v>
      </c>
      <c r="LHD9" s="1" t="s">
        <v>91</v>
      </c>
      <c r="LHE9" s="1" t="s">
        <v>91</v>
      </c>
      <c r="LHF9" s="1" t="s">
        <v>91</v>
      </c>
      <c r="LHG9" s="1" t="s">
        <v>91</v>
      </c>
      <c r="LHH9" s="1" t="s">
        <v>91</v>
      </c>
      <c r="LHI9" s="1" t="s">
        <v>91</v>
      </c>
      <c r="LHJ9" s="1" t="s">
        <v>91</v>
      </c>
      <c r="LHK9" s="1" t="s">
        <v>91</v>
      </c>
      <c r="LHL9" s="1" t="s">
        <v>91</v>
      </c>
      <c r="LHM9" s="1" t="s">
        <v>91</v>
      </c>
      <c r="LHN9" s="1" t="s">
        <v>91</v>
      </c>
      <c r="LHO9" s="1" t="s">
        <v>91</v>
      </c>
      <c r="LHP9" s="1" t="s">
        <v>91</v>
      </c>
      <c r="LHQ9" s="1" t="s">
        <v>91</v>
      </c>
      <c r="LHR9" s="1" t="s">
        <v>91</v>
      </c>
      <c r="LHS9" s="1" t="s">
        <v>91</v>
      </c>
      <c r="LHT9" s="1" t="s">
        <v>91</v>
      </c>
      <c r="LHU9" s="1" t="s">
        <v>91</v>
      </c>
      <c r="LHV9" s="1" t="s">
        <v>91</v>
      </c>
      <c r="LHW9" s="1" t="s">
        <v>91</v>
      </c>
      <c r="LHX9" s="1" t="s">
        <v>91</v>
      </c>
      <c r="LHY9" s="1" t="s">
        <v>91</v>
      </c>
      <c r="LHZ9" s="1" t="s">
        <v>91</v>
      </c>
      <c r="LIA9" s="1" t="s">
        <v>91</v>
      </c>
      <c r="LIB9" s="1" t="s">
        <v>91</v>
      </c>
      <c r="LIC9" s="1" t="s">
        <v>91</v>
      </c>
      <c r="LID9" s="1" t="s">
        <v>91</v>
      </c>
      <c r="LIE9" s="1" t="s">
        <v>91</v>
      </c>
      <c r="LIF9" s="1" t="s">
        <v>91</v>
      </c>
      <c r="LIG9" s="1" t="s">
        <v>91</v>
      </c>
      <c r="LIH9" s="1" t="s">
        <v>91</v>
      </c>
      <c r="LII9" s="1" t="s">
        <v>91</v>
      </c>
      <c r="LIJ9" s="1" t="s">
        <v>91</v>
      </c>
      <c r="LIK9" s="1" t="s">
        <v>91</v>
      </c>
      <c r="LIL9" s="1" t="s">
        <v>91</v>
      </c>
      <c r="LIM9" s="1" t="s">
        <v>91</v>
      </c>
      <c r="LIN9" s="1" t="s">
        <v>91</v>
      </c>
      <c r="LIO9" s="1" t="s">
        <v>91</v>
      </c>
      <c r="LIP9" s="1" t="s">
        <v>91</v>
      </c>
      <c r="LIQ9" s="1" t="s">
        <v>91</v>
      </c>
      <c r="LIR9" s="1" t="s">
        <v>91</v>
      </c>
      <c r="LIS9" s="1" t="s">
        <v>91</v>
      </c>
      <c r="LIT9" s="1" t="s">
        <v>91</v>
      </c>
      <c r="LIU9" s="1" t="s">
        <v>91</v>
      </c>
      <c r="LIV9" s="1" t="s">
        <v>91</v>
      </c>
      <c r="LIW9" s="1" t="s">
        <v>91</v>
      </c>
      <c r="LIX9" s="1" t="s">
        <v>91</v>
      </c>
      <c r="LIY9" s="1" t="s">
        <v>91</v>
      </c>
      <c r="LIZ9" s="1" t="s">
        <v>91</v>
      </c>
      <c r="LJA9" s="1" t="s">
        <v>91</v>
      </c>
      <c r="LJB9" s="1" t="s">
        <v>91</v>
      </c>
      <c r="LJC9" s="1" t="s">
        <v>91</v>
      </c>
      <c r="LJD9" s="1" t="s">
        <v>91</v>
      </c>
      <c r="LJE9" s="1" t="s">
        <v>91</v>
      </c>
      <c r="LJF9" s="1" t="s">
        <v>91</v>
      </c>
      <c r="LJG9" s="1" t="s">
        <v>91</v>
      </c>
      <c r="LJH9" s="1" t="s">
        <v>91</v>
      </c>
      <c r="LJI9" s="1" t="s">
        <v>91</v>
      </c>
      <c r="LJJ9" s="1" t="s">
        <v>91</v>
      </c>
      <c r="LJK9" s="1" t="s">
        <v>91</v>
      </c>
      <c r="LJL9" s="1" t="s">
        <v>91</v>
      </c>
      <c r="LJM9" s="1" t="s">
        <v>91</v>
      </c>
      <c r="LJN9" s="1" t="s">
        <v>91</v>
      </c>
      <c r="LJO9" s="1" t="s">
        <v>91</v>
      </c>
      <c r="LJP9" s="1" t="s">
        <v>91</v>
      </c>
      <c r="LJQ9" s="1" t="s">
        <v>91</v>
      </c>
      <c r="LJR9" s="1" t="s">
        <v>91</v>
      </c>
      <c r="LJS9" s="1" t="s">
        <v>91</v>
      </c>
      <c r="LJT9" s="1" t="s">
        <v>91</v>
      </c>
      <c r="LJU9" s="1" t="s">
        <v>91</v>
      </c>
      <c r="LJV9" s="1" t="s">
        <v>91</v>
      </c>
      <c r="LJW9" s="1" t="s">
        <v>91</v>
      </c>
      <c r="LJX9" s="1" t="s">
        <v>91</v>
      </c>
      <c r="LJY9" s="1" t="s">
        <v>91</v>
      </c>
      <c r="LJZ9" s="1" t="s">
        <v>91</v>
      </c>
      <c r="LKA9" s="1" t="s">
        <v>91</v>
      </c>
      <c r="LKB9" s="1" t="s">
        <v>91</v>
      </c>
      <c r="LKC9" s="1" t="s">
        <v>91</v>
      </c>
      <c r="LKD9" s="1" t="s">
        <v>91</v>
      </c>
      <c r="LKE9" s="1" t="s">
        <v>91</v>
      </c>
      <c r="LKF9" s="1" t="s">
        <v>91</v>
      </c>
      <c r="LKG9" s="1" t="s">
        <v>91</v>
      </c>
      <c r="LKH9" s="1" t="s">
        <v>91</v>
      </c>
      <c r="LKI9" s="1" t="s">
        <v>91</v>
      </c>
      <c r="LKJ9" s="1" t="s">
        <v>91</v>
      </c>
      <c r="LKK9" s="1" t="s">
        <v>91</v>
      </c>
      <c r="LKL9" s="1" t="s">
        <v>91</v>
      </c>
      <c r="LKM9" s="1" t="s">
        <v>91</v>
      </c>
      <c r="LKN9" s="1" t="s">
        <v>91</v>
      </c>
      <c r="LKO9" s="1" t="s">
        <v>91</v>
      </c>
      <c r="LKP9" s="1" t="s">
        <v>91</v>
      </c>
      <c r="LKQ9" s="1" t="s">
        <v>91</v>
      </c>
      <c r="LKR9" s="1" t="s">
        <v>91</v>
      </c>
      <c r="LKS9" s="1" t="s">
        <v>91</v>
      </c>
      <c r="LKT9" s="1" t="s">
        <v>91</v>
      </c>
      <c r="LKU9" s="1" t="s">
        <v>91</v>
      </c>
      <c r="LKV9" s="1" t="s">
        <v>91</v>
      </c>
      <c r="LKW9" s="1" t="s">
        <v>91</v>
      </c>
      <c r="LKX9" s="1" t="s">
        <v>91</v>
      </c>
      <c r="LKY9" s="1" t="s">
        <v>91</v>
      </c>
      <c r="LKZ9" s="1" t="s">
        <v>91</v>
      </c>
      <c r="LLA9" s="1" t="s">
        <v>91</v>
      </c>
      <c r="LLB9" s="1" t="s">
        <v>91</v>
      </c>
      <c r="LLC9" s="1" t="s">
        <v>91</v>
      </c>
      <c r="LLD9" s="1" t="s">
        <v>91</v>
      </c>
      <c r="LLE9" s="1" t="s">
        <v>91</v>
      </c>
      <c r="LLF9" s="1" t="s">
        <v>91</v>
      </c>
      <c r="LLG9" s="1" t="s">
        <v>91</v>
      </c>
      <c r="LLH9" s="1" t="s">
        <v>91</v>
      </c>
      <c r="LLI9" s="1" t="s">
        <v>91</v>
      </c>
      <c r="LLJ9" s="1" t="s">
        <v>91</v>
      </c>
      <c r="LLK9" s="1" t="s">
        <v>91</v>
      </c>
      <c r="LLL9" s="1" t="s">
        <v>91</v>
      </c>
      <c r="LLM9" s="1" t="s">
        <v>91</v>
      </c>
      <c r="LLN9" s="1" t="s">
        <v>91</v>
      </c>
      <c r="LLO9" s="1" t="s">
        <v>91</v>
      </c>
      <c r="LLP9" s="1" t="s">
        <v>91</v>
      </c>
      <c r="LLQ9" s="1" t="s">
        <v>91</v>
      </c>
      <c r="LLR9" s="1" t="s">
        <v>91</v>
      </c>
      <c r="LLS9" s="1" t="s">
        <v>91</v>
      </c>
      <c r="LLT9" s="1" t="s">
        <v>91</v>
      </c>
      <c r="LLU9" s="1" t="s">
        <v>91</v>
      </c>
      <c r="LLV9" s="1" t="s">
        <v>91</v>
      </c>
      <c r="LLW9" s="1" t="s">
        <v>91</v>
      </c>
      <c r="LLX9" s="1" t="s">
        <v>91</v>
      </c>
      <c r="LLY9" s="1" t="s">
        <v>91</v>
      </c>
      <c r="LLZ9" s="1" t="s">
        <v>91</v>
      </c>
      <c r="LMA9" s="1" t="s">
        <v>91</v>
      </c>
      <c r="LMB9" s="1" t="s">
        <v>91</v>
      </c>
      <c r="LMC9" s="1" t="s">
        <v>91</v>
      </c>
      <c r="LMD9" s="1" t="s">
        <v>91</v>
      </c>
      <c r="LME9" s="1" t="s">
        <v>91</v>
      </c>
      <c r="LMF9" s="1" t="s">
        <v>91</v>
      </c>
      <c r="LMG9" s="1" t="s">
        <v>91</v>
      </c>
      <c r="LMH9" s="1" t="s">
        <v>91</v>
      </c>
      <c r="LMI9" s="1" t="s">
        <v>91</v>
      </c>
      <c r="LMJ9" s="1" t="s">
        <v>91</v>
      </c>
      <c r="LMK9" s="1" t="s">
        <v>91</v>
      </c>
      <c r="LML9" s="1" t="s">
        <v>91</v>
      </c>
      <c r="LMM9" s="1" t="s">
        <v>91</v>
      </c>
      <c r="LMN9" s="1" t="s">
        <v>91</v>
      </c>
      <c r="LMO9" s="1" t="s">
        <v>91</v>
      </c>
      <c r="LMP9" s="1" t="s">
        <v>91</v>
      </c>
      <c r="LMQ9" s="1" t="s">
        <v>91</v>
      </c>
      <c r="LMR9" s="1" t="s">
        <v>91</v>
      </c>
      <c r="LMS9" s="1" t="s">
        <v>91</v>
      </c>
      <c r="LMT9" s="1" t="s">
        <v>91</v>
      </c>
      <c r="LMU9" s="1" t="s">
        <v>91</v>
      </c>
      <c r="LMV9" s="1" t="s">
        <v>91</v>
      </c>
      <c r="LMW9" s="1" t="s">
        <v>91</v>
      </c>
      <c r="LMX9" s="1" t="s">
        <v>91</v>
      </c>
      <c r="LMY9" s="1" t="s">
        <v>91</v>
      </c>
      <c r="LMZ9" s="1" t="s">
        <v>91</v>
      </c>
      <c r="LNA9" s="1" t="s">
        <v>91</v>
      </c>
      <c r="LNB9" s="1" t="s">
        <v>91</v>
      </c>
      <c r="LNC9" s="1" t="s">
        <v>91</v>
      </c>
      <c r="LND9" s="1" t="s">
        <v>91</v>
      </c>
      <c r="LNE9" s="1" t="s">
        <v>91</v>
      </c>
      <c r="LNF9" s="1" t="s">
        <v>91</v>
      </c>
      <c r="LNG9" s="1" t="s">
        <v>91</v>
      </c>
      <c r="LNH9" s="1" t="s">
        <v>91</v>
      </c>
      <c r="LNI9" s="1" t="s">
        <v>91</v>
      </c>
      <c r="LNJ9" s="1" t="s">
        <v>91</v>
      </c>
      <c r="LNK9" s="1" t="s">
        <v>91</v>
      </c>
      <c r="LNL9" s="1" t="s">
        <v>91</v>
      </c>
      <c r="LNM9" s="1" t="s">
        <v>91</v>
      </c>
      <c r="LNN9" s="1" t="s">
        <v>91</v>
      </c>
      <c r="LNO9" s="1" t="s">
        <v>91</v>
      </c>
      <c r="LNP9" s="1" t="s">
        <v>91</v>
      </c>
      <c r="LNQ9" s="1" t="s">
        <v>91</v>
      </c>
      <c r="LNR9" s="1" t="s">
        <v>91</v>
      </c>
      <c r="LNS9" s="1" t="s">
        <v>91</v>
      </c>
      <c r="LNT9" s="1" t="s">
        <v>91</v>
      </c>
      <c r="LNU9" s="1" t="s">
        <v>91</v>
      </c>
      <c r="LNV9" s="1" t="s">
        <v>91</v>
      </c>
      <c r="LNW9" s="1" t="s">
        <v>91</v>
      </c>
      <c r="LNX9" s="1" t="s">
        <v>91</v>
      </c>
      <c r="LNY9" s="1" t="s">
        <v>91</v>
      </c>
      <c r="LNZ9" s="1" t="s">
        <v>91</v>
      </c>
      <c r="LOA9" s="1" t="s">
        <v>91</v>
      </c>
      <c r="LOB9" s="1" t="s">
        <v>91</v>
      </c>
      <c r="LOC9" s="1" t="s">
        <v>91</v>
      </c>
      <c r="LOD9" s="1" t="s">
        <v>91</v>
      </c>
      <c r="LOE9" s="1" t="s">
        <v>91</v>
      </c>
      <c r="LOF9" s="1" t="s">
        <v>91</v>
      </c>
      <c r="LOG9" s="1" t="s">
        <v>91</v>
      </c>
      <c r="LOH9" s="1" t="s">
        <v>91</v>
      </c>
      <c r="LOI9" s="1" t="s">
        <v>91</v>
      </c>
      <c r="LOJ9" s="1" t="s">
        <v>91</v>
      </c>
      <c r="LOK9" s="1" t="s">
        <v>91</v>
      </c>
      <c r="LOL9" s="1" t="s">
        <v>91</v>
      </c>
      <c r="LOM9" s="1" t="s">
        <v>91</v>
      </c>
      <c r="LON9" s="1" t="s">
        <v>91</v>
      </c>
      <c r="LOO9" s="1" t="s">
        <v>91</v>
      </c>
      <c r="LOP9" s="1" t="s">
        <v>91</v>
      </c>
      <c r="LOQ9" s="1" t="s">
        <v>91</v>
      </c>
      <c r="LOR9" s="1" t="s">
        <v>91</v>
      </c>
      <c r="LOS9" s="1" t="s">
        <v>91</v>
      </c>
      <c r="LOT9" s="1" t="s">
        <v>91</v>
      </c>
      <c r="LOU9" s="1" t="s">
        <v>91</v>
      </c>
      <c r="LOV9" s="1" t="s">
        <v>91</v>
      </c>
      <c r="LOW9" s="1" t="s">
        <v>91</v>
      </c>
      <c r="LOX9" s="1" t="s">
        <v>91</v>
      </c>
      <c r="LOY9" s="1" t="s">
        <v>91</v>
      </c>
      <c r="LOZ9" s="1" t="s">
        <v>91</v>
      </c>
      <c r="LPA9" s="1" t="s">
        <v>91</v>
      </c>
      <c r="LPB9" s="1" t="s">
        <v>91</v>
      </c>
      <c r="LPC9" s="1" t="s">
        <v>91</v>
      </c>
      <c r="LPD9" s="1" t="s">
        <v>91</v>
      </c>
      <c r="LPE9" s="1" t="s">
        <v>91</v>
      </c>
      <c r="LPF9" s="1" t="s">
        <v>91</v>
      </c>
      <c r="LPG9" s="1" t="s">
        <v>91</v>
      </c>
      <c r="LPH9" s="1" t="s">
        <v>91</v>
      </c>
      <c r="LPI9" s="1" t="s">
        <v>91</v>
      </c>
      <c r="LPJ9" s="1" t="s">
        <v>91</v>
      </c>
      <c r="LPK9" s="1" t="s">
        <v>91</v>
      </c>
      <c r="LPL9" s="1" t="s">
        <v>91</v>
      </c>
      <c r="LPM9" s="1" t="s">
        <v>91</v>
      </c>
      <c r="LPN9" s="1" t="s">
        <v>91</v>
      </c>
      <c r="LPO9" s="1" t="s">
        <v>91</v>
      </c>
      <c r="LPP9" s="1" t="s">
        <v>91</v>
      </c>
      <c r="LPQ9" s="1" t="s">
        <v>91</v>
      </c>
      <c r="LPR9" s="1" t="s">
        <v>91</v>
      </c>
      <c r="LPS9" s="1" t="s">
        <v>91</v>
      </c>
      <c r="LPT9" s="1" t="s">
        <v>91</v>
      </c>
      <c r="LPU9" s="1" t="s">
        <v>91</v>
      </c>
      <c r="LPV9" s="1" t="s">
        <v>91</v>
      </c>
      <c r="LPW9" s="1" t="s">
        <v>91</v>
      </c>
      <c r="LPX9" s="1" t="s">
        <v>91</v>
      </c>
      <c r="LPY9" s="1" t="s">
        <v>91</v>
      </c>
      <c r="LPZ9" s="1" t="s">
        <v>91</v>
      </c>
      <c r="LQA9" s="1" t="s">
        <v>91</v>
      </c>
      <c r="LQB9" s="1" t="s">
        <v>91</v>
      </c>
      <c r="LQC9" s="1" t="s">
        <v>91</v>
      </c>
      <c r="LQD9" s="1" t="s">
        <v>91</v>
      </c>
      <c r="LQE9" s="1" t="s">
        <v>91</v>
      </c>
      <c r="LQF9" s="1" t="s">
        <v>91</v>
      </c>
      <c r="LQG9" s="1" t="s">
        <v>91</v>
      </c>
      <c r="LQH9" s="1" t="s">
        <v>91</v>
      </c>
      <c r="LQI9" s="1" t="s">
        <v>91</v>
      </c>
      <c r="LQJ9" s="1" t="s">
        <v>91</v>
      </c>
      <c r="LQK9" s="1" t="s">
        <v>91</v>
      </c>
      <c r="LQL9" s="1" t="s">
        <v>91</v>
      </c>
      <c r="LQM9" s="1" t="s">
        <v>91</v>
      </c>
      <c r="LQN9" s="1" t="s">
        <v>91</v>
      </c>
      <c r="LQO9" s="1" t="s">
        <v>91</v>
      </c>
      <c r="LQP9" s="1" t="s">
        <v>91</v>
      </c>
      <c r="LQQ9" s="1" t="s">
        <v>91</v>
      </c>
      <c r="LQR9" s="1" t="s">
        <v>91</v>
      </c>
      <c r="LQS9" s="1" t="s">
        <v>91</v>
      </c>
      <c r="LQT9" s="1" t="s">
        <v>91</v>
      </c>
      <c r="LQU9" s="1" t="s">
        <v>91</v>
      </c>
      <c r="LQV9" s="1" t="s">
        <v>91</v>
      </c>
      <c r="LQW9" s="1" t="s">
        <v>91</v>
      </c>
      <c r="LQX9" s="1" t="s">
        <v>91</v>
      </c>
      <c r="LQY9" s="1" t="s">
        <v>91</v>
      </c>
      <c r="LQZ9" s="1" t="s">
        <v>91</v>
      </c>
      <c r="LRA9" s="1" t="s">
        <v>91</v>
      </c>
      <c r="LRB9" s="1" t="s">
        <v>91</v>
      </c>
      <c r="LRC9" s="1" t="s">
        <v>91</v>
      </c>
      <c r="LRD9" s="1" t="s">
        <v>91</v>
      </c>
      <c r="LRE9" s="1" t="s">
        <v>91</v>
      </c>
      <c r="LRF9" s="1" t="s">
        <v>91</v>
      </c>
      <c r="LRG9" s="1" t="s">
        <v>91</v>
      </c>
      <c r="LRH9" s="1" t="s">
        <v>91</v>
      </c>
      <c r="LRI9" s="1" t="s">
        <v>91</v>
      </c>
      <c r="LRJ9" s="1" t="s">
        <v>91</v>
      </c>
      <c r="LRK9" s="1" t="s">
        <v>91</v>
      </c>
      <c r="LRL9" s="1" t="s">
        <v>91</v>
      </c>
      <c r="LRM9" s="1" t="s">
        <v>91</v>
      </c>
      <c r="LRN9" s="1" t="s">
        <v>91</v>
      </c>
      <c r="LRO9" s="1" t="s">
        <v>91</v>
      </c>
      <c r="LRP9" s="1" t="s">
        <v>91</v>
      </c>
      <c r="LRQ9" s="1" t="s">
        <v>91</v>
      </c>
      <c r="LRR9" s="1" t="s">
        <v>91</v>
      </c>
      <c r="LRS9" s="1" t="s">
        <v>91</v>
      </c>
      <c r="LRT9" s="1" t="s">
        <v>91</v>
      </c>
      <c r="LRU9" s="1" t="s">
        <v>91</v>
      </c>
      <c r="LRV9" s="1" t="s">
        <v>91</v>
      </c>
      <c r="LRW9" s="1" t="s">
        <v>91</v>
      </c>
      <c r="LRX9" s="1" t="s">
        <v>91</v>
      </c>
      <c r="LRY9" s="1" t="s">
        <v>91</v>
      </c>
      <c r="LRZ9" s="1" t="s">
        <v>91</v>
      </c>
      <c r="LSA9" s="1" t="s">
        <v>91</v>
      </c>
      <c r="LSB9" s="1" t="s">
        <v>91</v>
      </c>
      <c r="LSC9" s="1" t="s">
        <v>91</v>
      </c>
      <c r="LSD9" s="1" t="s">
        <v>91</v>
      </c>
      <c r="LSE9" s="1" t="s">
        <v>91</v>
      </c>
      <c r="LSF9" s="1" t="s">
        <v>91</v>
      </c>
      <c r="LSG9" s="1" t="s">
        <v>91</v>
      </c>
      <c r="LSH9" s="1" t="s">
        <v>91</v>
      </c>
      <c r="LSI9" s="1" t="s">
        <v>91</v>
      </c>
      <c r="LSJ9" s="1" t="s">
        <v>91</v>
      </c>
      <c r="LSK9" s="1" t="s">
        <v>91</v>
      </c>
      <c r="LSL9" s="1" t="s">
        <v>91</v>
      </c>
      <c r="LSM9" s="1" t="s">
        <v>91</v>
      </c>
      <c r="LSN9" s="1" t="s">
        <v>91</v>
      </c>
      <c r="LSO9" s="1" t="s">
        <v>91</v>
      </c>
      <c r="LSP9" s="1" t="s">
        <v>91</v>
      </c>
      <c r="LSQ9" s="1" t="s">
        <v>91</v>
      </c>
      <c r="LSR9" s="1" t="s">
        <v>91</v>
      </c>
      <c r="LSS9" s="1" t="s">
        <v>91</v>
      </c>
      <c r="LST9" s="1" t="s">
        <v>91</v>
      </c>
      <c r="LSU9" s="1" t="s">
        <v>91</v>
      </c>
      <c r="LSV9" s="1" t="s">
        <v>91</v>
      </c>
      <c r="LSW9" s="1" t="s">
        <v>91</v>
      </c>
      <c r="LSX9" s="1" t="s">
        <v>91</v>
      </c>
      <c r="LSY9" s="1" t="s">
        <v>91</v>
      </c>
      <c r="LSZ9" s="1" t="s">
        <v>91</v>
      </c>
      <c r="LTA9" s="1" t="s">
        <v>91</v>
      </c>
      <c r="LTB9" s="1" t="s">
        <v>91</v>
      </c>
      <c r="LTC9" s="1" t="s">
        <v>91</v>
      </c>
      <c r="LTD9" s="1" t="s">
        <v>91</v>
      </c>
      <c r="LTE9" s="1" t="s">
        <v>91</v>
      </c>
      <c r="LTF9" s="1" t="s">
        <v>91</v>
      </c>
      <c r="LTG9" s="1" t="s">
        <v>91</v>
      </c>
      <c r="LTH9" s="1" t="s">
        <v>91</v>
      </c>
      <c r="LTI9" s="1" t="s">
        <v>91</v>
      </c>
      <c r="LTJ9" s="1" t="s">
        <v>91</v>
      </c>
      <c r="LTK9" s="1" t="s">
        <v>91</v>
      </c>
      <c r="LTL9" s="1" t="s">
        <v>91</v>
      </c>
      <c r="LTM9" s="1" t="s">
        <v>91</v>
      </c>
      <c r="LTN9" s="1" t="s">
        <v>91</v>
      </c>
      <c r="LTO9" s="1" t="s">
        <v>91</v>
      </c>
      <c r="LTP9" s="1" t="s">
        <v>91</v>
      </c>
      <c r="LTQ9" s="1" t="s">
        <v>91</v>
      </c>
      <c r="LTR9" s="1" t="s">
        <v>91</v>
      </c>
      <c r="LTS9" s="1" t="s">
        <v>91</v>
      </c>
      <c r="LTT9" s="1" t="s">
        <v>91</v>
      </c>
      <c r="LTU9" s="1" t="s">
        <v>91</v>
      </c>
      <c r="LTV9" s="1" t="s">
        <v>91</v>
      </c>
      <c r="LTW9" s="1" t="s">
        <v>91</v>
      </c>
      <c r="LTX9" s="1" t="s">
        <v>91</v>
      </c>
      <c r="LTY9" s="1" t="s">
        <v>91</v>
      </c>
      <c r="LTZ9" s="1" t="s">
        <v>91</v>
      </c>
      <c r="LUA9" s="1" t="s">
        <v>91</v>
      </c>
      <c r="LUB9" s="1" t="s">
        <v>91</v>
      </c>
      <c r="LUC9" s="1" t="s">
        <v>91</v>
      </c>
      <c r="LUD9" s="1" t="s">
        <v>91</v>
      </c>
      <c r="LUE9" s="1" t="s">
        <v>91</v>
      </c>
      <c r="LUF9" s="1" t="s">
        <v>91</v>
      </c>
      <c r="LUG9" s="1" t="s">
        <v>91</v>
      </c>
      <c r="LUH9" s="1" t="s">
        <v>91</v>
      </c>
      <c r="LUI9" s="1" t="s">
        <v>91</v>
      </c>
      <c r="LUJ9" s="1" t="s">
        <v>91</v>
      </c>
      <c r="LUK9" s="1" t="s">
        <v>91</v>
      </c>
      <c r="LUL9" s="1" t="s">
        <v>91</v>
      </c>
      <c r="LUM9" s="1" t="s">
        <v>91</v>
      </c>
      <c r="LUN9" s="1" t="s">
        <v>91</v>
      </c>
      <c r="LUO9" s="1" t="s">
        <v>91</v>
      </c>
      <c r="LUP9" s="1" t="s">
        <v>91</v>
      </c>
      <c r="LUQ9" s="1" t="s">
        <v>91</v>
      </c>
      <c r="LUR9" s="1" t="s">
        <v>91</v>
      </c>
      <c r="LUS9" s="1" t="s">
        <v>91</v>
      </c>
      <c r="LUT9" s="1" t="s">
        <v>91</v>
      </c>
      <c r="LUU9" s="1" t="s">
        <v>91</v>
      </c>
      <c r="LUV9" s="1" t="s">
        <v>91</v>
      </c>
      <c r="LUW9" s="1" t="s">
        <v>91</v>
      </c>
      <c r="LUX9" s="1" t="s">
        <v>91</v>
      </c>
      <c r="LUY9" s="1" t="s">
        <v>91</v>
      </c>
      <c r="LUZ9" s="1" t="s">
        <v>91</v>
      </c>
      <c r="LVA9" s="1" t="s">
        <v>91</v>
      </c>
      <c r="LVB9" s="1" t="s">
        <v>91</v>
      </c>
      <c r="LVC9" s="1" t="s">
        <v>91</v>
      </c>
      <c r="LVD9" s="1" t="s">
        <v>91</v>
      </c>
      <c r="LVE9" s="1" t="s">
        <v>91</v>
      </c>
      <c r="LVF9" s="1" t="s">
        <v>91</v>
      </c>
      <c r="LVG9" s="1" t="s">
        <v>91</v>
      </c>
      <c r="LVH9" s="1" t="s">
        <v>91</v>
      </c>
      <c r="LVI9" s="1" t="s">
        <v>91</v>
      </c>
      <c r="LVJ9" s="1" t="s">
        <v>91</v>
      </c>
      <c r="LVK9" s="1" t="s">
        <v>91</v>
      </c>
      <c r="LVL9" s="1" t="s">
        <v>91</v>
      </c>
      <c r="LVM9" s="1" t="s">
        <v>91</v>
      </c>
      <c r="LVN9" s="1" t="s">
        <v>91</v>
      </c>
      <c r="LVO9" s="1" t="s">
        <v>91</v>
      </c>
      <c r="LVP9" s="1" t="s">
        <v>91</v>
      </c>
      <c r="LVQ9" s="1" t="s">
        <v>91</v>
      </c>
      <c r="LVR9" s="1" t="s">
        <v>91</v>
      </c>
      <c r="LVS9" s="1" t="s">
        <v>91</v>
      </c>
      <c r="LVT9" s="1" t="s">
        <v>91</v>
      </c>
      <c r="LVU9" s="1" t="s">
        <v>91</v>
      </c>
      <c r="LVV9" s="1" t="s">
        <v>91</v>
      </c>
      <c r="LVW9" s="1" t="s">
        <v>91</v>
      </c>
      <c r="LVX9" s="1" t="s">
        <v>91</v>
      </c>
      <c r="LVY9" s="1" t="s">
        <v>91</v>
      </c>
      <c r="LVZ9" s="1" t="s">
        <v>91</v>
      </c>
      <c r="LWA9" s="1" t="s">
        <v>91</v>
      </c>
      <c r="LWB9" s="1" t="s">
        <v>91</v>
      </c>
      <c r="LWC9" s="1" t="s">
        <v>91</v>
      </c>
      <c r="LWD9" s="1" t="s">
        <v>91</v>
      </c>
      <c r="LWE9" s="1" t="s">
        <v>91</v>
      </c>
      <c r="LWF9" s="1" t="s">
        <v>91</v>
      </c>
      <c r="LWG9" s="1" t="s">
        <v>91</v>
      </c>
      <c r="LWH9" s="1" t="s">
        <v>91</v>
      </c>
      <c r="LWI9" s="1" t="s">
        <v>91</v>
      </c>
      <c r="LWJ9" s="1" t="s">
        <v>91</v>
      </c>
      <c r="LWK9" s="1" t="s">
        <v>91</v>
      </c>
      <c r="LWL9" s="1" t="s">
        <v>91</v>
      </c>
      <c r="LWM9" s="1" t="s">
        <v>91</v>
      </c>
      <c r="LWN9" s="1" t="s">
        <v>91</v>
      </c>
      <c r="LWO9" s="1" t="s">
        <v>91</v>
      </c>
      <c r="LWP9" s="1" t="s">
        <v>91</v>
      </c>
      <c r="LWQ9" s="1" t="s">
        <v>91</v>
      </c>
      <c r="LWR9" s="1" t="s">
        <v>91</v>
      </c>
      <c r="LWS9" s="1" t="s">
        <v>91</v>
      </c>
      <c r="LWT9" s="1" t="s">
        <v>91</v>
      </c>
      <c r="LWU9" s="1" t="s">
        <v>91</v>
      </c>
      <c r="LWV9" s="1" t="s">
        <v>91</v>
      </c>
      <c r="LWW9" s="1" t="s">
        <v>91</v>
      </c>
      <c r="LWX9" s="1" t="s">
        <v>91</v>
      </c>
      <c r="LWY9" s="1" t="s">
        <v>91</v>
      </c>
      <c r="LWZ9" s="1" t="s">
        <v>91</v>
      </c>
      <c r="LXA9" s="1" t="s">
        <v>91</v>
      </c>
      <c r="LXB9" s="1" t="s">
        <v>91</v>
      </c>
      <c r="LXC9" s="1" t="s">
        <v>91</v>
      </c>
      <c r="LXD9" s="1" t="s">
        <v>91</v>
      </c>
      <c r="LXE9" s="1" t="s">
        <v>91</v>
      </c>
      <c r="LXF9" s="1" t="s">
        <v>91</v>
      </c>
      <c r="LXG9" s="1" t="s">
        <v>91</v>
      </c>
      <c r="LXH9" s="1" t="s">
        <v>91</v>
      </c>
      <c r="LXI9" s="1" t="s">
        <v>91</v>
      </c>
      <c r="LXJ9" s="1" t="s">
        <v>91</v>
      </c>
      <c r="LXK9" s="1" t="s">
        <v>91</v>
      </c>
      <c r="LXL9" s="1" t="s">
        <v>91</v>
      </c>
      <c r="LXM9" s="1" t="s">
        <v>91</v>
      </c>
      <c r="LXN9" s="1" t="s">
        <v>91</v>
      </c>
      <c r="LXO9" s="1" t="s">
        <v>91</v>
      </c>
      <c r="LXP9" s="1" t="s">
        <v>91</v>
      </c>
      <c r="LXQ9" s="1" t="s">
        <v>91</v>
      </c>
      <c r="LXR9" s="1" t="s">
        <v>91</v>
      </c>
      <c r="LXS9" s="1" t="s">
        <v>91</v>
      </c>
      <c r="LXT9" s="1" t="s">
        <v>91</v>
      </c>
      <c r="LXU9" s="1" t="s">
        <v>91</v>
      </c>
      <c r="LXV9" s="1" t="s">
        <v>91</v>
      </c>
      <c r="LXW9" s="1" t="s">
        <v>91</v>
      </c>
      <c r="LXX9" s="1" t="s">
        <v>91</v>
      </c>
      <c r="LXY9" s="1" t="s">
        <v>91</v>
      </c>
      <c r="LXZ9" s="1" t="s">
        <v>91</v>
      </c>
      <c r="LYA9" s="1" t="s">
        <v>91</v>
      </c>
      <c r="LYB9" s="1" t="s">
        <v>91</v>
      </c>
      <c r="LYC9" s="1" t="s">
        <v>91</v>
      </c>
      <c r="LYD9" s="1" t="s">
        <v>91</v>
      </c>
      <c r="LYE9" s="1" t="s">
        <v>91</v>
      </c>
      <c r="LYF9" s="1" t="s">
        <v>91</v>
      </c>
      <c r="LYG9" s="1" t="s">
        <v>91</v>
      </c>
      <c r="LYH9" s="1" t="s">
        <v>91</v>
      </c>
      <c r="LYI9" s="1" t="s">
        <v>91</v>
      </c>
      <c r="LYJ9" s="1" t="s">
        <v>91</v>
      </c>
      <c r="LYK9" s="1" t="s">
        <v>91</v>
      </c>
      <c r="LYL9" s="1" t="s">
        <v>91</v>
      </c>
      <c r="LYM9" s="1" t="s">
        <v>91</v>
      </c>
      <c r="LYN9" s="1" t="s">
        <v>91</v>
      </c>
      <c r="LYO9" s="1" t="s">
        <v>91</v>
      </c>
      <c r="LYP9" s="1" t="s">
        <v>91</v>
      </c>
      <c r="LYQ9" s="1" t="s">
        <v>91</v>
      </c>
      <c r="LYR9" s="1" t="s">
        <v>91</v>
      </c>
      <c r="LYS9" s="1" t="s">
        <v>91</v>
      </c>
      <c r="LYT9" s="1" t="s">
        <v>91</v>
      </c>
      <c r="LYU9" s="1" t="s">
        <v>91</v>
      </c>
      <c r="LYV9" s="1" t="s">
        <v>91</v>
      </c>
      <c r="LYW9" s="1" t="s">
        <v>91</v>
      </c>
      <c r="LYX9" s="1" t="s">
        <v>91</v>
      </c>
      <c r="LYY9" s="1" t="s">
        <v>91</v>
      </c>
      <c r="LYZ9" s="1" t="s">
        <v>91</v>
      </c>
      <c r="LZA9" s="1" t="s">
        <v>91</v>
      </c>
      <c r="LZB9" s="1" t="s">
        <v>91</v>
      </c>
      <c r="LZC9" s="1" t="s">
        <v>91</v>
      </c>
      <c r="LZD9" s="1" t="s">
        <v>91</v>
      </c>
      <c r="LZE9" s="1" t="s">
        <v>91</v>
      </c>
      <c r="LZF9" s="1" t="s">
        <v>91</v>
      </c>
      <c r="LZG9" s="1" t="s">
        <v>91</v>
      </c>
      <c r="LZH9" s="1" t="s">
        <v>91</v>
      </c>
      <c r="LZI9" s="1" t="s">
        <v>91</v>
      </c>
      <c r="LZJ9" s="1" t="s">
        <v>91</v>
      </c>
      <c r="LZK9" s="1" t="s">
        <v>91</v>
      </c>
      <c r="LZL9" s="1" t="s">
        <v>91</v>
      </c>
      <c r="LZM9" s="1" t="s">
        <v>91</v>
      </c>
      <c r="LZN9" s="1" t="s">
        <v>91</v>
      </c>
      <c r="LZO9" s="1" t="s">
        <v>91</v>
      </c>
      <c r="LZP9" s="1" t="s">
        <v>91</v>
      </c>
      <c r="LZQ9" s="1" t="s">
        <v>91</v>
      </c>
      <c r="LZR9" s="1" t="s">
        <v>91</v>
      </c>
      <c r="LZS9" s="1" t="s">
        <v>91</v>
      </c>
      <c r="LZT9" s="1" t="s">
        <v>91</v>
      </c>
      <c r="LZU9" s="1" t="s">
        <v>91</v>
      </c>
      <c r="LZV9" s="1" t="s">
        <v>91</v>
      </c>
      <c r="LZW9" s="1" t="s">
        <v>91</v>
      </c>
      <c r="LZX9" s="1" t="s">
        <v>91</v>
      </c>
      <c r="LZY9" s="1" t="s">
        <v>91</v>
      </c>
      <c r="LZZ9" s="1" t="s">
        <v>91</v>
      </c>
      <c r="MAA9" s="1" t="s">
        <v>91</v>
      </c>
      <c r="MAB9" s="1" t="s">
        <v>91</v>
      </c>
      <c r="MAC9" s="1" t="s">
        <v>91</v>
      </c>
      <c r="MAD9" s="1" t="s">
        <v>91</v>
      </c>
      <c r="MAE9" s="1" t="s">
        <v>91</v>
      </c>
      <c r="MAF9" s="1" t="s">
        <v>91</v>
      </c>
      <c r="MAG9" s="1" t="s">
        <v>91</v>
      </c>
      <c r="MAH9" s="1" t="s">
        <v>91</v>
      </c>
      <c r="MAI9" s="1" t="s">
        <v>91</v>
      </c>
      <c r="MAJ9" s="1" t="s">
        <v>91</v>
      </c>
      <c r="MAK9" s="1" t="s">
        <v>91</v>
      </c>
      <c r="MAL9" s="1" t="s">
        <v>91</v>
      </c>
      <c r="MAM9" s="1" t="s">
        <v>91</v>
      </c>
      <c r="MAN9" s="1" t="s">
        <v>91</v>
      </c>
      <c r="MAO9" s="1" t="s">
        <v>91</v>
      </c>
      <c r="MAP9" s="1" t="s">
        <v>91</v>
      </c>
      <c r="MAQ9" s="1" t="s">
        <v>91</v>
      </c>
      <c r="MAR9" s="1" t="s">
        <v>91</v>
      </c>
      <c r="MAS9" s="1" t="s">
        <v>91</v>
      </c>
      <c r="MAT9" s="1" t="s">
        <v>91</v>
      </c>
      <c r="MAU9" s="1" t="s">
        <v>91</v>
      </c>
      <c r="MAV9" s="1" t="s">
        <v>91</v>
      </c>
      <c r="MAW9" s="1" t="s">
        <v>91</v>
      </c>
      <c r="MAX9" s="1" t="s">
        <v>91</v>
      </c>
      <c r="MAY9" s="1" t="s">
        <v>91</v>
      </c>
      <c r="MAZ9" s="1" t="s">
        <v>91</v>
      </c>
      <c r="MBA9" s="1" t="s">
        <v>91</v>
      </c>
      <c r="MBB9" s="1" t="s">
        <v>91</v>
      </c>
      <c r="MBC9" s="1" t="s">
        <v>91</v>
      </c>
      <c r="MBD9" s="1" t="s">
        <v>91</v>
      </c>
      <c r="MBE9" s="1" t="s">
        <v>91</v>
      </c>
      <c r="MBF9" s="1" t="s">
        <v>91</v>
      </c>
      <c r="MBG9" s="1" t="s">
        <v>91</v>
      </c>
      <c r="MBH9" s="1" t="s">
        <v>91</v>
      </c>
      <c r="MBI9" s="1" t="s">
        <v>91</v>
      </c>
      <c r="MBJ9" s="1" t="s">
        <v>91</v>
      </c>
      <c r="MBK9" s="1" t="s">
        <v>91</v>
      </c>
      <c r="MBL9" s="1" t="s">
        <v>91</v>
      </c>
      <c r="MBM9" s="1" t="s">
        <v>91</v>
      </c>
      <c r="MBN9" s="1" t="s">
        <v>91</v>
      </c>
      <c r="MBO9" s="1" t="s">
        <v>91</v>
      </c>
      <c r="MBP9" s="1" t="s">
        <v>91</v>
      </c>
      <c r="MBQ9" s="1" t="s">
        <v>91</v>
      </c>
      <c r="MBR9" s="1" t="s">
        <v>91</v>
      </c>
      <c r="MBS9" s="1" t="s">
        <v>91</v>
      </c>
      <c r="MBT9" s="1" t="s">
        <v>91</v>
      </c>
      <c r="MBU9" s="1" t="s">
        <v>91</v>
      </c>
      <c r="MBV9" s="1" t="s">
        <v>91</v>
      </c>
      <c r="MBW9" s="1" t="s">
        <v>91</v>
      </c>
      <c r="MBX9" s="1" t="s">
        <v>91</v>
      </c>
      <c r="MBY9" s="1" t="s">
        <v>91</v>
      </c>
      <c r="MBZ9" s="1" t="s">
        <v>91</v>
      </c>
      <c r="MCA9" s="1" t="s">
        <v>91</v>
      </c>
      <c r="MCB9" s="1" t="s">
        <v>91</v>
      </c>
      <c r="MCC9" s="1" t="s">
        <v>91</v>
      </c>
      <c r="MCD9" s="1" t="s">
        <v>91</v>
      </c>
      <c r="MCE9" s="1" t="s">
        <v>91</v>
      </c>
      <c r="MCF9" s="1" t="s">
        <v>91</v>
      </c>
      <c r="MCG9" s="1" t="s">
        <v>91</v>
      </c>
      <c r="MCH9" s="1" t="s">
        <v>91</v>
      </c>
      <c r="MCI9" s="1" t="s">
        <v>91</v>
      </c>
      <c r="MCJ9" s="1" t="s">
        <v>91</v>
      </c>
      <c r="MCK9" s="1" t="s">
        <v>91</v>
      </c>
      <c r="MCL9" s="1" t="s">
        <v>91</v>
      </c>
      <c r="MCM9" s="1" t="s">
        <v>91</v>
      </c>
      <c r="MCN9" s="1" t="s">
        <v>91</v>
      </c>
      <c r="MCO9" s="1" t="s">
        <v>91</v>
      </c>
      <c r="MCP9" s="1" t="s">
        <v>91</v>
      </c>
      <c r="MCQ9" s="1" t="s">
        <v>91</v>
      </c>
      <c r="MCR9" s="1" t="s">
        <v>91</v>
      </c>
      <c r="MCS9" s="1" t="s">
        <v>91</v>
      </c>
      <c r="MCT9" s="1" t="s">
        <v>91</v>
      </c>
      <c r="MCU9" s="1" t="s">
        <v>91</v>
      </c>
      <c r="MCV9" s="1" t="s">
        <v>91</v>
      </c>
      <c r="MCW9" s="1" t="s">
        <v>91</v>
      </c>
      <c r="MCX9" s="1" t="s">
        <v>91</v>
      </c>
      <c r="MCY9" s="1" t="s">
        <v>91</v>
      </c>
      <c r="MCZ9" s="1" t="s">
        <v>91</v>
      </c>
      <c r="MDA9" s="1" t="s">
        <v>91</v>
      </c>
      <c r="MDB9" s="1" t="s">
        <v>91</v>
      </c>
      <c r="MDC9" s="1" t="s">
        <v>91</v>
      </c>
      <c r="MDD9" s="1" t="s">
        <v>91</v>
      </c>
      <c r="MDE9" s="1" t="s">
        <v>91</v>
      </c>
      <c r="MDF9" s="1" t="s">
        <v>91</v>
      </c>
      <c r="MDG9" s="1" t="s">
        <v>91</v>
      </c>
      <c r="MDH9" s="1" t="s">
        <v>91</v>
      </c>
      <c r="MDI9" s="1" t="s">
        <v>91</v>
      </c>
      <c r="MDJ9" s="1" t="s">
        <v>91</v>
      </c>
      <c r="MDK9" s="1" t="s">
        <v>91</v>
      </c>
      <c r="MDL9" s="1" t="s">
        <v>91</v>
      </c>
      <c r="MDM9" s="1" t="s">
        <v>91</v>
      </c>
      <c r="MDN9" s="1" t="s">
        <v>91</v>
      </c>
      <c r="MDO9" s="1" t="s">
        <v>91</v>
      </c>
      <c r="MDP9" s="1" t="s">
        <v>91</v>
      </c>
      <c r="MDQ9" s="1" t="s">
        <v>91</v>
      </c>
      <c r="MDR9" s="1" t="s">
        <v>91</v>
      </c>
      <c r="MDS9" s="1" t="s">
        <v>91</v>
      </c>
      <c r="MDT9" s="1" t="s">
        <v>91</v>
      </c>
      <c r="MDU9" s="1" t="s">
        <v>91</v>
      </c>
      <c r="MDV9" s="1" t="s">
        <v>91</v>
      </c>
      <c r="MDW9" s="1" t="s">
        <v>91</v>
      </c>
      <c r="MDX9" s="1" t="s">
        <v>91</v>
      </c>
      <c r="MDY9" s="1" t="s">
        <v>91</v>
      </c>
      <c r="MDZ9" s="1" t="s">
        <v>91</v>
      </c>
      <c r="MEA9" s="1" t="s">
        <v>91</v>
      </c>
      <c r="MEB9" s="1" t="s">
        <v>91</v>
      </c>
      <c r="MEC9" s="1" t="s">
        <v>91</v>
      </c>
      <c r="MED9" s="1" t="s">
        <v>91</v>
      </c>
      <c r="MEE9" s="1" t="s">
        <v>91</v>
      </c>
      <c r="MEF9" s="1" t="s">
        <v>91</v>
      </c>
      <c r="MEG9" s="1" t="s">
        <v>91</v>
      </c>
      <c r="MEH9" s="1" t="s">
        <v>91</v>
      </c>
      <c r="MEI9" s="1" t="s">
        <v>91</v>
      </c>
      <c r="MEJ9" s="1" t="s">
        <v>91</v>
      </c>
      <c r="MEK9" s="1" t="s">
        <v>91</v>
      </c>
      <c r="MEL9" s="1" t="s">
        <v>91</v>
      </c>
      <c r="MEM9" s="1" t="s">
        <v>91</v>
      </c>
      <c r="MEN9" s="1" t="s">
        <v>91</v>
      </c>
      <c r="MEO9" s="1" t="s">
        <v>91</v>
      </c>
      <c r="MEP9" s="1" t="s">
        <v>91</v>
      </c>
      <c r="MEQ9" s="1" t="s">
        <v>91</v>
      </c>
      <c r="MER9" s="1" t="s">
        <v>91</v>
      </c>
      <c r="MES9" s="1" t="s">
        <v>91</v>
      </c>
      <c r="MET9" s="1" t="s">
        <v>91</v>
      </c>
      <c r="MEU9" s="1" t="s">
        <v>91</v>
      </c>
      <c r="MEV9" s="1" t="s">
        <v>91</v>
      </c>
      <c r="MEW9" s="1" t="s">
        <v>91</v>
      </c>
      <c r="MEX9" s="1" t="s">
        <v>91</v>
      </c>
      <c r="MEY9" s="1" t="s">
        <v>91</v>
      </c>
      <c r="MEZ9" s="1" t="s">
        <v>91</v>
      </c>
      <c r="MFA9" s="1" t="s">
        <v>91</v>
      </c>
      <c r="MFB9" s="1" t="s">
        <v>91</v>
      </c>
      <c r="MFC9" s="1" t="s">
        <v>91</v>
      </c>
      <c r="MFD9" s="1" t="s">
        <v>91</v>
      </c>
      <c r="MFE9" s="1" t="s">
        <v>91</v>
      </c>
      <c r="MFF9" s="1" t="s">
        <v>91</v>
      </c>
      <c r="MFG9" s="1" t="s">
        <v>91</v>
      </c>
      <c r="MFH9" s="1" t="s">
        <v>91</v>
      </c>
      <c r="MFI9" s="1" t="s">
        <v>91</v>
      </c>
      <c r="MFJ9" s="1" t="s">
        <v>91</v>
      </c>
      <c r="MFK9" s="1" t="s">
        <v>91</v>
      </c>
      <c r="MFL9" s="1" t="s">
        <v>91</v>
      </c>
      <c r="MFM9" s="1" t="s">
        <v>91</v>
      </c>
      <c r="MFN9" s="1" t="s">
        <v>91</v>
      </c>
      <c r="MFO9" s="1" t="s">
        <v>91</v>
      </c>
      <c r="MFP9" s="1" t="s">
        <v>91</v>
      </c>
      <c r="MFQ9" s="1" t="s">
        <v>91</v>
      </c>
      <c r="MFR9" s="1" t="s">
        <v>91</v>
      </c>
      <c r="MFS9" s="1" t="s">
        <v>91</v>
      </c>
      <c r="MFT9" s="1" t="s">
        <v>91</v>
      </c>
      <c r="MFU9" s="1" t="s">
        <v>91</v>
      </c>
      <c r="MFV9" s="1" t="s">
        <v>91</v>
      </c>
      <c r="MFW9" s="1" t="s">
        <v>91</v>
      </c>
      <c r="MFX9" s="1" t="s">
        <v>91</v>
      </c>
      <c r="MFY9" s="1" t="s">
        <v>91</v>
      </c>
      <c r="MFZ9" s="1" t="s">
        <v>91</v>
      </c>
      <c r="MGA9" s="1" t="s">
        <v>91</v>
      </c>
      <c r="MGB9" s="1" t="s">
        <v>91</v>
      </c>
      <c r="MGC9" s="1" t="s">
        <v>91</v>
      </c>
      <c r="MGD9" s="1" t="s">
        <v>91</v>
      </c>
      <c r="MGE9" s="1" t="s">
        <v>91</v>
      </c>
      <c r="MGF9" s="1" t="s">
        <v>91</v>
      </c>
      <c r="MGG9" s="1" t="s">
        <v>91</v>
      </c>
      <c r="MGH9" s="1" t="s">
        <v>91</v>
      </c>
      <c r="MGI9" s="1" t="s">
        <v>91</v>
      </c>
      <c r="MGJ9" s="1" t="s">
        <v>91</v>
      </c>
      <c r="MGK9" s="1" t="s">
        <v>91</v>
      </c>
      <c r="MGL9" s="1" t="s">
        <v>91</v>
      </c>
      <c r="MGM9" s="1" t="s">
        <v>91</v>
      </c>
      <c r="MGN9" s="1" t="s">
        <v>91</v>
      </c>
      <c r="MGO9" s="1" t="s">
        <v>91</v>
      </c>
      <c r="MGP9" s="1" t="s">
        <v>91</v>
      </c>
      <c r="MGQ9" s="1" t="s">
        <v>91</v>
      </c>
      <c r="MGR9" s="1" t="s">
        <v>91</v>
      </c>
      <c r="MGS9" s="1" t="s">
        <v>91</v>
      </c>
      <c r="MGT9" s="1" t="s">
        <v>91</v>
      </c>
      <c r="MGU9" s="1" t="s">
        <v>91</v>
      </c>
      <c r="MGV9" s="1" t="s">
        <v>91</v>
      </c>
      <c r="MGW9" s="1" t="s">
        <v>91</v>
      </c>
      <c r="MGX9" s="1" t="s">
        <v>91</v>
      </c>
      <c r="MGY9" s="1" t="s">
        <v>91</v>
      </c>
      <c r="MGZ9" s="1" t="s">
        <v>91</v>
      </c>
      <c r="MHA9" s="1" t="s">
        <v>91</v>
      </c>
      <c r="MHB9" s="1" t="s">
        <v>91</v>
      </c>
      <c r="MHC9" s="1" t="s">
        <v>91</v>
      </c>
      <c r="MHD9" s="1" t="s">
        <v>91</v>
      </c>
      <c r="MHE9" s="1" t="s">
        <v>91</v>
      </c>
      <c r="MHF9" s="1" t="s">
        <v>91</v>
      </c>
      <c r="MHG9" s="1" t="s">
        <v>91</v>
      </c>
      <c r="MHH9" s="1" t="s">
        <v>91</v>
      </c>
      <c r="MHI9" s="1" t="s">
        <v>91</v>
      </c>
      <c r="MHJ9" s="1" t="s">
        <v>91</v>
      </c>
      <c r="MHK9" s="1" t="s">
        <v>91</v>
      </c>
      <c r="MHL9" s="1" t="s">
        <v>91</v>
      </c>
      <c r="MHM9" s="1" t="s">
        <v>91</v>
      </c>
      <c r="MHN9" s="1" t="s">
        <v>91</v>
      </c>
      <c r="MHO9" s="1" t="s">
        <v>91</v>
      </c>
      <c r="MHP9" s="1" t="s">
        <v>91</v>
      </c>
      <c r="MHQ9" s="1" t="s">
        <v>91</v>
      </c>
      <c r="MHR9" s="1" t="s">
        <v>91</v>
      </c>
      <c r="MHS9" s="1" t="s">
        <v>91</v>
      </c>
      <c r="MHT9" s="1" t="s">
        <v>91</v>
      </c>
      <c r="MHU9" s="1" t="s">
        <v>91</v>
      </c>
      <c r="MHV9" s="1" t="s">
        <v>91</v>
      </c>
      <c r="MHW9" s="1" t="s">
        <v>91</v>
      </c>
      <c r="MHX9" s="1" t="s">
        <v>91</v>
      </c>
      <c r="MHY9" s="1" t="s">
        <v>91</v>
      </c>
      <c r="MHZ9" s="1" t="s">
        <v>91</v>
      </c>
      <c r="MIA9" s="1" t="s">
        <v>91</v>
      </c>
      <c r="MIB9" s="1" t="s">
        <v>91</v>
      </c>
      <c r="MIC9" s="1" t="s">
        <v>91</v>
      </c>
      <c r="MID9" s="1" t="s">
        <v>91</v>
      </c>
      <c r="MIE9" s="1" t="s">
        <v>91</v>
      </c>
      <c r="MIF9" s="1" t="s">
        <v>91</v>
      </c>
      <c r="MIG9" s="1" t="s">
        <v>91</v>
      </c>
      <c r="MIH9" s="1" t="s">
        <v>91</v>
      </c>
      <c r="MII9" s="1" t="s">
        <v>91</v>
      </c>
      <c r="MIJ9" s="1" t="s">
        <v>91</v>
      </c>
      <c r="MIK9" s="1" t="s">
        <v>91</v>
      </c>
      <c r="MIL9" s="1" t="s">
        <v>91</v>
      </c>
      <c r="MIM9" s="1" t="s">
        <v>91</v>
      </c>
      <c r="MIN9" s="1" t="s">
        <v>91</v>
      </c>
      <c r="MIO9" s="1" t="s">
        <v>91</v>
      </c>
      <c r="MIP9" s="1" t="s">
        <v>91</v>
      </c>
      <c r="MIQ9" s="1" t="s">
        <v>91</v>
      </c>
      <c r="MIR9" s="1" t="s">
        <v>91</v>
      </c>
      <c r="MIS9" s="1" t="s">
        <v>91</v>
      </c>
      <c r="MIT9" s="1" t="s">
        <v>91</v>
      </c>
      <c r="MIU9" s="1" t="s">
        <v>91</v>
      </c>
      <c r="MIV9" s="1" t="s">
        <v>91</v>
      </c>
      <c r="MIW9" s="1" t="s">
        <v>91</v>
      </c>
      <c r="MIX9" s="1" t="s">
        <v>91</v>
      </c>
      <c r="MIY9" s="1" t="s">
        <v>91</v>
      </c>
      <c r="MIZ9" s="1" t="s">
        <v>91</v>
      </c>
      <c r="MJA9" s="1" t="s">
        <v>91</v>
      </c>
      <c r="MJB9" s="1" t="s">
        <v>91</v>
      </c>
      <c r="MJC9" s="1" t="s">
        <v>91</v>
      </c>
      <c r="MJD9" s="1" t="s">
        <v>91</v>
      </c>
      <c r="MJE9" s="1" t="s">
        <v>91</v>
      </c>
      <c r="MJF9" s="1" t="s">
        <v>91</v>
      </c>
      <c r="MJG9" s="1" t="s">
        <v>91</v>
      </c>
      <c r="MJH9" s="1" t="s">
        <v>91</v>
      </c>
      <c r="MJI9" s="1" t="s">
        <v>91</v>
      </c>
      <c r="MJJ9" s="1" t="s">
        <v>91</v>
      </c>
      <c r="MJK9" s="1" t="s">
        <v>91</v>
      </c>
      <c r="MJL9" s="1" t="s">
        <v>91</v>
      </c>
      <c r="MJM9" s="1" t="s">
        <v>91</v>
      </c>
      <c r="MJN9" s="1" t="s">
        <v>91</v>
      </c>
      <c r="MJO9" s="1" t="s">
        <v>91</v>
      </c>
      <c r="MJP9" s="1" t="s">
        <v>91</v>
      </c>
      <c r="MJQ9" s="1" t="s">
        <v>91</v>
      </c>
      <c r="MJR9" s="1" t="s">
        <v>91</v>
      </c>
      <c r="MJS9" s="1" t="s">
        <v>91</v>
      </c>
      <c r="MJT9" s="1" t="s">
        <v>91</v>
      </c>
      <c r="MJU9" s="1" t="s">
        <v>91</v>
      </c>
      <c r="MJV9" s="1" t="s">
        <v>91</v>
      </c>
      <c r="MJW9" s="1" t="s">
        <v>91</v>
      </c>
      <c r="MJX9" s="1" t="s">
        <v>91</v>
      </c>
      <c r="MJY9" s="1" t="s">
        <v>91</v>
      </c>
      <c r="MJZ9" s="1" t="s">
        <v>91</v>
      </c>
      <c r="MKA9" s="1" t="s">
        <v>91</v>
      </c>
      <c r="MKB9" s="1" t="s">
        <v>91</v>
      </c>
      <c r="MKC9" s="1" t="s">
        <v>91</v>
      </c>
      <c r="MKD9" s="1" t="s">
        <v>91</v>
      </c>
      <c r="MKE9" s="1" t="s">
        <v>91</v>
      </c>
      <c r="MKF9" s="1" t="s">
        <v>91</v>
      </c>
      <c r="MKG9" s="1" t="s">
        <v>91</v>
      </c>
      <c r="MKH9" s="1" t="s">
        <v>91</v>
      </c>
      <c r="MKI9" s="1" t="s">
        <v>91</v>
      </c>
      <c r="MKJ9" s="1" t="s">
        <v>91</v>
      </c>
      <c r="MKK9" s="1" t="s">
        <v>91</v>
      </c>
      <c r="MKL9" s="1" t="s">
        <v>91</v>
      </c>
      <c r="MKM9" s="1" t="s">
        <v>91</v>
      </c>
      <c r="MKN9" s="1" t="s">
        <v>91</v>
      </c>
      <c r="MKO9" s="1" t="s">
        <v>91</v>
      </c>
      <c r="MKP9" s="1" t="s">
        <v>91</v>
      </c>
      <c r="MKQ9" s="1" t="s">
        <v>91</v>
      </c>
      <c r="MKR9" s="1" t="s">
        <v>91</v>
      </c>
      <c r="MKS9" s="1" t="s">
        <v>91</v>
      </c>
      <c r="MKT9" s="1" t="s">
        <v>91</v>
      </c>
      <c r="MKU9" s="1" t="s">
        <v>91</v>
      </c>
      <c r="MKV9" s="1" t="s">
        <v>91</v>
      </c>
      <c r="MKW9" s="1" t="s">
        <v>91</v>
      </c>
      <c r="MKX9" s="1" t="s">
        <v>91</v>
      </c>
      <c r="MKY9" s="1" t="s">
        <v>91</v>
      </c>
      <c r="MKZ9" s="1" t="s">
        <v>91</v>
      </c>
      <c r="MLA9" s="1" t="s">
        <v>91</v>
      </c>
      <c r="MLB9" s="1" t="s">
        <v>91</v>
      </c>
      <c r="MLC9" s="1" t="s">
        <v>91</v>
      </c>
      <c r="MLD9" s="1" t="s">
        <v>91</v>
      </c>
      <c r="MLE9" s="1" t="s">
        <v>91</v>
      </c>
      <c r="MLF9" s="1" t="s">
        <v>91</v>
      </c>
      <c r="MLG9" s="1" t="s">
        <v>91</v>
      </c>
      <c r="MLH9" s="1" t="s">
        <v>91</v>
      </c>
      <c r="MLI9" s="1" t="s">
        <v>91</v>
      </c>
      <c r="MLJ9" s="1" t="s">
        <v>91</v>
      </c>
      <c r="MLK9" s="1" t="s">
        <v>91</v>
      </c>
      <c r="MLL9" s="1" t="s">
        <v>91</v>
      </c>
      <c r="MLM9" s="1" t="s">
        <v>91</v>
      </c>
      <c r="MLN9" s="1" t="s">
        <v>91</v>
      </c>
      <c r="MLO9" s="1" t="s">
        <v>91</v>
      </c>
      <c r="MLP9" s="1" t="s">
        <v>91</v>
      </c>
      <c r="MLQ9" s="1" t="s">
        <v>91</v>
      </c>
      <c r="MLR9" s="1" t="s">
        <v>91</v>
      </c>
      <c r="MLS9" s="1" t="s">
        <v>91</v>
      </c>
      <c r="MLT9" s="1" t="s">
        <v>91</v>
      </c>
      <c r="MLU9" s="1" t="s">
        <v>91</v>
      </c>
      <c r="MLV9" s="1" t="s">
        <v>91</v>
      </c>
      <c r="MLW9" s="1" t="s">
        <v>91</v>
      </c>
      <c r="MLX9" s="1" t="s">
        <v>91</v>
      </c>
      <c r="MLY9" s="1" t="s">
        <v>91</v>
      </c>
      <c r="MLZ9" s="1" t="s">
        <v>91</v>
      </c>
      <c r="MMA9" s="1" t="s">
        <v>91</v>
      </c>
      <c r="MMB9" s="1" t="s">
        <v>91</v>
      </c>
      <c r="MMC9" s="1" t="s">
        <v>91</v>
      </c>
      <c r="MMD9" s="1" t="s">
        <v>91</v>
      </c>
      <c r="MME9" s="1" t="s">
        <v>91</v>
      </c>
      <c r="MMF9" s="1" t="s">
        <v>91</v>
      </c>
      <c r="MMG9" s="1" t="s">
        <v>91</v>
      </c>
      <c r="MMH9" s="1" t="s">
        <v>91</v>
      </c>
      <c r="MMI9" s="1" t="s">
        <v>91</v>
      </c>
      <c r="MMJ9" s="1" t="s">
        <v>91</v>
      </c>
      <c r="MMK9" s="1" t="s">
        <v>91</v>
      </c>
      <c r="MML9" s="1" t="s">
        <v>91</v>
      </c>
      <c r="MMM9" s="1" t="s">
        <v>91</v>
      </c>
      <c r="MMN9" s="1" t="s">
        <v>91</v>
      </c>
      <c r="MMO9" s="1" t="s">
        <v>91</v>
      </c>
      <c r="MMP9" s="1" t="s">
        <v>91</v>
      </c>
      <c r="MMQ9" s="1" t="s">
        <v>91</v>
      </c>
      <c r="MMR9" s="1" t="s">
        <v>91</v>
      </c>
      <c r="MMS9" s="1" t="s">
        <v>91</v>
      </c>
      <c r="MMT9" s="1" t="s">
        <v>91</v>
      </c>
      <c r="MMU9" s="1" t="s">
        <v>91</v>
      </c>
      <c r="MMV9" s="1" t="s">
        <v>91</v>
      </c>
      <c r="MMW9" s="1" t="s">
        <v>91</v>
      </c>
      <c r="MMX9" s="1" t="s">
        <v>91</v>
      </c>
      <c r="MMY9" s="1" t="s">
        <v>91</v>
      </c>
      <c r="MMZ9" s="1" t="s">
        <v>91</v>
      </c>
      <c r="MNA9" s="1" t="s">
        <v>91</v>
      </c>
      <c r="MNB9" s="1" t="s">
        <v>91</v>
      </c>
      <c r="MNC9" s="1" t="s">
        <v>91</v>
      </c>
      <c r="MND9" s="1" t="s">
        <v>91</v>
      </c>
      <c r="MNE9" s="1" t="s">
        <v>91</v>
      </c>
      <c r="MNF9" s="1" t="s">
        <v>91</v>
      </c>
      <c r="MNG9" s="1" t="s">
        <v>91</v>
      </c>
      <c r="MNH9" s="1" t="s">
        <v>91</v>
      </c>
      <c r="MNI9" s="1" t="s">
        <v>91</v>
      </c>
      <c r="MNJ9" s="1" t="s">
        <v>91</v>
      </c>
      <c r="MNK9" s="1" t="s">
        <v>91</v>
      </c>
      <c r="MNL9" s="1" t="s">
        <v>91</v>
      </c>
      <c r="MNM9" s="1" t="s">
        <v>91</v>
      </c>
      <c r="MNN9" s="1" t="s">
        <v>91</v>
      </c>
      <c r="MNO9" s="1" t="s">
        <v>91</v>
      </c>
      <c r="MNP9" s="1" t="s">
        <v>91</v>
      </c>
      <c r="MNQ9" s="1" t="s">
        <v>91</v>
      </c>
      <c r="MNR9" s="1" t="s">
        <v>91</v>
      </c>
      <c r="MNS9" s="1" t="s">
        <v>91</v>
      </c>
      <c r="MNT9" s="1" t="s">
        <v>91</v>
      </c>
      <c r="MNU9" s="1" t="s">
        <v>91</v>
      </c>
      <c r="MNV9" s="1" t="s">
        <v>91</v>
      </c>
      <c r="MNW9" s="1" t="s">
        <v>91</v>
      </c>
      <c r="MNX9" s="1" t="s">
        <v>91</v>
      </c>
      <c r="MNY9" s="1" t="s">
        <v>91</v>
      </c>
      <c r="MNZ9" s="1" t="s">
        <v>91</v>
      </c>
      <c r="MOA9" s="1" t="s">
        <v>91</v>
      </c>
      <c r="MOB9" s="1" t="s">
        <v>91</v>
      </c>
      <c r="MOC9" s="1" t="s">
        <v>91</v>
      </c>
      <c r="MOD9" s="1" t="s">
        <v>91</v>
      </c>
      <c r="MOE9" s="1" t="s">
        <v>91</v>
      </c>
      <c r="MOF9" s="1" t="s">
        <v>91</v>
      </c>
      <c r="MOG9" s="1" t="s">
        <v>91</v>
      </c>
      <c r="MOH9" s="1" t="s">
        <v>91</v>
      </c>
      <c r="MOI9" s="1" t="s">
        <v>91</v>
      </c>
      <c r="MOJ9" s="1" t="s">
        <v>91</v>
      </c>
      <c r="MOK9" s="1" t="s">
        <v>91</v>
      </c>
      <c r="MOL9" s="1" t="s">
        <v>91</v>
      </c>
      <c r="MOM9" s="1" t="s">
        <v>91</v>
      </c>
      <c r="MON9" s="1" t="s">
        <v>91</v>
      </c>
      <c r="MOO9" s="1" t="s">
        <v>91</v>
      </c>
      <c r="MOP9" s="1" t="s">
        <v>91</v>
      </c>
      <c r="MOQ9" s="1" t="s">
        <v>91</v>
      </c>
      <c r="MOR9" s="1" t="s">
        <v>91</v>
      </c>
      <c r="MOS9" s="1" t="s">
        <v>91</v>
      </c>
      <c r="MOT9" s="1" t="s">
        <v>91</v>
      </c>
      <c r="MOU9" s="1" t="s">
        <v>91</v>
      </c>
      <c r="MOV9" s="1" t="s">
        <v>91</v>
      </c>
      <c r="MOW9" s="1" t="s">
        <v>91</v>
      </c>
      <c r="MOX9" s="1" t="s">
        <v>91</v>
      </c>
      <c r="MOY9" s="1" t="s">
        <v>91</v>
      </c>
      <c r="MOZ9" s="1" t="s">
        <v>91</v>
      </c>
      <c r="MPA9" s="1" t="s">
        <v>91</v>
      </c>
      <c r="MPB9" s="1" t="s">
        <v>91</v>
      </c>
      <c r="MPC9" s="1" t="s">
        <v>91</v>
      </c>
      <c r="MPD9" s="1" t="s">
        <v>91</v>
      </c>
      <c r="MPE9" s="1" t="s">
        <v>91</v>
      </c>
      <c r="MPF9" s="1" t="s">
        <v>91</v>
      </c>
      <c r="MPG9" s="1" t="s">
        <v>91</v>
      </c>
      <c r="MPH9" s="1" t="s">
        <v>91</v>
      </c>
      <c r="MPI9" s="1" t="s">
        <v>91</v>
      </c>
      <c r="MPJ9" s="1" t="s">
        <v>91</v>
      </c>
      <c r="MPK9" s="1" t="s">
        <v>91</v>
      </c>
      <c r="MPL9" s="1" t="s">
        <v>91</v>
      </c>
      <c r="MPM9" s="1" t="s">
        <v>91</v>
      </c>
      <c r="MPN9" s="1" t="s">
        <v>91</v>
      </c>
      <c r="MPO9" s="1" t="s">
        <v>91</v>
      </c>
      <c r="MPP9" s="1" t="s">
        <v>91</v>
      </c>
      <c r="MPQ9" s="1" t="s">
        <v>91</v>
      </c>
      <c r="MPR9" s="1" t="s">
        <v>91</v>
      </c>
      <c r="MPS9" s="1" t="s">
        <v>91</v>
      </c>
      <c r="MPT9" s="1" t="s">
        <v>91</v>
      </c>
      <c r="MPU9" s="1" t="s">
        <v>91</v>
      </c>
      <c r="MPV9" s="1" t="s">
        <v>91</v>
      </c>
      <c r="MPW9" s="1" t="s">
        <v>91</v>
      </c>
      <c r="MPX9" s="1" t="s">
        <v>91</v>
      </c>
      <c r="MPY9" s="1" t="s">
        <v>91</v>
      </c>
      <c r="MPZ9" s="1" t="s">
        <v>91</v>
      </c>
      <c r="MQA9" s="1" t="s">
        <v>91</v>
      </c>
      <c r="MQB9" s="1" t="s">
        <v>91</v>
      </c>
      <c r="MQC9" s="1" t="s">
        <v>91</v>
      </c>
      <c r="MQD9" s="1" t="s">
        <v>91</v>
      </c>
      <c r="MQE9" s="1" t="s">
        <v>91</v>
      </c>
      <c r="MQF9" s="1" t="s">
        <v>91</v>
      </c>
      <c r="MQG9" s="1" t="s">
        <v>91</v>
      </c>
      <c r="MQH9" s="1" t="s">
        <v>91</v>
      </c>
      <c r="MQI9" s="1" t="s">
        <v>91</v>
      </c>
      <c r="MQJ9" s="1" t="s">
        <v>91</v>
      </c>
      <c r="MQK9" s="1" t="s">
        <v>91</v>
      </c>
      <c r="MQL9" s="1" t="s">
        <v>91</v>
      </c>
      <c r="MQM9" s="1" t="s">
        <v>91</v>
      </c>
      <c r="MQN9" s="1" t="s">
        <v>91</v>
      </c>
      <c r="MQO9" s="1" t="s">
        <v>91</v>
      </c>
      <c r="MQP9" s="1" t="s">
        <v>91</v>
      </c>
      <c r="MQQ9" s="1" t="s">
        <v>91</v>
      </c>
      <c r="MQR9" s="1" t="s">
        <v>91</v>
      </c>
      <c r="MQS9" s="1" t="s">
        <v>91</v>
      </c>
      <c r="MQT9" s="1" t="s">
        <v>91</v>
      </c>
      <c r="MQU9" s="1" t="s">
        <v>91</v>
      </c>
      <c r="MQV9" s="1" t="s">
        <v>91</v>
      </c>
      <c r="MQW9" s="1" t="s">
        <v>91</v>
      </c>
      <c r="MQX9" s="1" t="s">
        <v>91</v>
      </c>
      <c r="MQY9" s="1" t="s">
        <v>91</v>
      </c>
      <c r="MQZ9" s="1" t="s">
        <v>91</v>
      </c>
      <c r="MRA9" s="1" t="s">
        <v>91</v>
      </c>
      <c r="MRB9" s="1" t="s">
        <v>91</v>
      </c>
      <c r="MRC9" s="1" t="s">
        <v>91</v>
      </c>
      <c r="MRD9" s="1" t="s">
        <v>91</v>
      </c>
      <c r="MRE9" s="1" t="s">
        <v>91</v>
      </c>
      <c r="MRF9" s="1" t="s">
        <v>91</v>
      </c>
      <c r="MRG9" s="1" t="s">
        <v>91</v>
      </c>
      <c r="MRH9" s="1" t="s">
        <v>91</v>
      </c>
      <c r="MRI9" s="1" t="s">
        <v>91</v>
      </c>
      <c r="MRJ9" s="1" t="s">
        <v>91</v>
      </c>
      <c r="MRK9" s="1" t="s">
        <v>91</v>
      </c>
      <c r="MRL9" s="1" t="s">
        <v>91</v>
      </c>
      <c r="MRM9" s="1" t="s">
        <v>91</v>
      </c>
      <c r="MRN9" s="1" t="s">
        <v>91</v>
      </c>
      <c r="MRO9" s="1" t="s">
        <v>91</v>
      </c>
      <c r="MRP9" s="1" t="s">
        <v>91</v>
      </c>
      <c r="MRQ9" s="1" t="s">
        <v>91</v>
      </c>
      <c r="MRR9" s="1" t="s">
        <v>91</v>
      </c>
      <c r="MRS9" s="1" t="s">
        <v>91</v>
      </c>
      <c r="MRT9" s="1" t="s">
        <v>91</v>
      </c>
      <c r="MRU9" s="1" t="s">
        <v>91</v>
      </c>
      <c r="MRV9" s="1" t="s">
        <v>91</v>
      </c>
      <c r="MRW9" s="1" t="s">
        <v>91</v>
      </c>
      <c r="MRX9" s="1" t="s">
        <v>91</v>
      </c>
      <c r="MRY9" s="1" t="s">
        <v>91</v>
      </c>
      <c r="MRZ9" s="1" t="s">
        <v>91</v>
      </c>
      <c r="MSA9" s="1" t="s">
        <v>91</v>
      </c>
      <c r="MSB9" s="1" t="s">
        <v>91</v>
      </c>
      <c r="MSC9" s="1" t="s">
        <v>91</v>
      </c>
      <c r="MSD9" s="1" t="s">
        <v>91</v>
      </c>
      <c r="MSE9" s="1" t="s">
        <v>91</v>
      </c>
      <c r="MSF9" s="1" t="s">
        <v>91</v>
      </c>
      <c r="MSG9" s="1" t="s">
        <v>91</v>
      </c>
      <c r="MSH9" s="1" t="s">
        <v>91</v>
      </c>
      <c r="MSI9" s="1" t="s">
        <v>91</v>
      </c>
      <c r="MSJ9" s="1" t="s">
        <v>91</v>
      </c>
      <c r="MSK9" s="1" t="s">
        <v>91</v>
      </c>
      <c r="MSL9" s="1" t="s">
        <v>91</v>
      </c>
      <c r="MSM9" s="1" t="s">
        <v>91</v>
      </c>
      <c r="MSN9" s="1" t="s">
        <v>91</v>
      </c>
      <c r="MSO9" s="1" t="s">
        <v>91</v>
      </c>
      <c r="MSP9" s="1" t="s">
        <v>91</v>
      </c>
      <c r="MSQ9" s="1" t="s">
        <v>91</v>
      </c>
      <c r="MSR9" s="1" t="s">
        <v>91</v>
      </c>
      <c r="MSS9" s="1" t="s">
        <v>91</v>
      </c>
      <c r="MST9" s="1" t="s">
        <v>91</v>
      </c>
      <c r="MSU9" s="1" t="s">
        <v>91</v>
      </c>
      <c r="MSV9" s="1" t="s">
        <v>91</v>
      </c>
      <c r="MSW9" s="1" t="s">
        <v>91</v>
      </c>
      <c r="MSX9" s="1" t="s">
        <v>91</v>
      </c>
      <c r="MSY9" s="1" t="s">
        <v>91</v>
      </c>
      <c r="MSZ9" s="1" t="s">
        <v>91</v>
      </c>
      <c r="MTA9" s="1" t="s">
        <v>91</v>
      </c>
      <c r="MTB9" s="1" t="s">
        <v>91</v>
      </c>
      <c r="MTC9" s="1" t="s">
        <v>91</v>
      </c>
      <c r="MTD9" s="1" t="s">
        <v>91</v>
      </c>
      <c r="MTE9" s="1" t="s">
        <v>91</v>
      </c>
      <c r="MTF9" s="1" t="s">
        <v>91</v>
      </c>
      <c r="MTG9" s="1" t="s">
        <v>91</v>
      </c>
      <c r="MTH9" s="1" t="s">
        <v>91</v>
      </c>
      <c r="MTI9" s="1" t="s">
        <v>91</v>
      </c>
      <c r="MTJ9" s="1" t="s">
        <v>91</v>
      </c>
      <c r="MTK9" s="1" t="s">
        <v>91</v>
      </c>
      <c r="MTL9" s="1" t="s">
        <v>91</v>
      </c>
      <c r="MTM9" s="1" t="s">
        <v>91</v>
      </c>
      <c r="MTN9" s="1" t="s">
        <v>91</v>
      </c>
      <c r="MTO9" s="1" t="s">
        <v>91</v>
      </c>
      <c r="MTP9" s="1" t="s">
        <v>91</v>
      </c>
      <c r="MTQ9" s="1" t="s">
        <v>91</v>
      </c>
      <c r="MTR9" s="1" t="s">
        <v>91</v>
      </c>
      <c r="MTS9" s="1" t="s">
        <v>91</v>
      </c>
      <c r="MTT9" s="1" t="s">
        <v>91</v>
      </c>
      <c r="MTU9" s="1" t="s">
        <v>91</v>
      </c>
      <c r="MTV9" s="1" t="s">
        <v>91</v>
      </c>
      <c r="MTW9" s="1" t="s">
        <v>91</v>
      </c>
      <c r="MTX9" s="1" t="s">
        <v>91</v>
      </c>
      <c r="MTY9" s="1" t="s">
        <v>91</v>
      </c>
      <c r="MTZ9" s="1" t="s">
        <v>91</v>
      </c>
      <c r="MUA9" s="1" t="s">
        <v>91</v>
      </c>
      <c r="MUB9" s="1" t="s">
        <v>91</v>
      </c>
      <c r="MUC9" s="1" t="s">
        <v>91</v>
      </c>
      <c r="MUD9" s="1" t="s">
        <v>91</v>
      </c>
      <c r="MUE9" s="1" t="s">
        <v>91</v>
      </c>
      <c r="MUF9" s="1" t="s">
        <v>91</v>
      </c>
      <c r="MUG9" s="1" t="s">
        <v>91</v>
      </c>
      <c r="MUH9" s="1" t="s">
        <v>91</v>
      </c>
      <c r="MUI9" s="1" t="s">
        <v>91</v>
      </c>
      <c r="MUJ9" s="1" t="s">
        <v>91</v>
      </c>
      <c r="MUK9" s="1" t="s">
        <v>91</v>
      </c>
      <c r="MUL9" s="1" t="s">
        <v>91</v>
      </c>
      <c r="MUM9" s="1" t="s">
        <v>91</v>
      </c>
      <c r="MUN9" s="1" t="s">
        <v>91</v>
      </c>
      <c r="MUO9" s="1" t="s">
        <v>91</v>
      </c>
      <c r="MUP9" s="1" t="s">
        <v>91</v>
      </c>
      <c r="MUQ9" s="1" t="s">
        <v>91</v>
      </c>
      <c r="MUR9" s="1" t="s">
        <v>91</v>
      </c>
      <c r="MUS9" s="1" t="s">
        <v>91</v>
      </c>
      <c r="MUT9" s="1" t="s">
        <v>91</v>
      </c>
      <c r="MUU9" s="1" t="s">
        <v>91</v>
      </c>
      <c r="MUV9" s="1" t="s">
        <v>91</v>
      </c>
      <c r="MUW9" s="1" t="s">
        <v>91</v>
      </c>
      <c r="MUX9" s="1" t="s">
        <v>91</v>
      </c>
      <c r="MUY9" s="1" t="s">
        <v>91</v>
      </c>
      <c r="MUZ9" s="1" t="s">
        <v>91</v>
      </c>
      <c r="MVA9" s="1" t="s">
        <v>91</v>
      </c>
      <c r="MVB9" s="1" t="s">
        <v>91</v>
      </c>
      <c r="MVC9" s="1" t="s">
        <v>91</v>
      </c>
      <c r="MVD9" s="1" t="s">
        <v>91</v>
      </c>
      <c r="MVE9" s="1" t="s">
        <v>91</v>
      </c>
      <c r="MVF9" s="1" t="s">
        <v>91</v>
      </c>
      <c r="MVG9" s="1" t="s">
        <v>91</v>
      </c>
      <c r="MVH9" s="1" t="s">
        <v>91</v>
      </c>
      <c r="MVI9" s="1" t="s">
        <v>91</v>
      </c>
      <c r="MVJ9" s="1" t="s">
        <v>91</v>
      </c>
      <c r="MVK9" s="1" t="s">
        <v>91</v>
      </c>
      <c r="MVL9" s="1" t="s">
        <v>91</v>
      </c>
      <c r="MVM9" s="1" t="s">
        <v>91</v>
      </c>
      <c r="MVN9" s="1" t="s">
        <v>91</v>
      </c>
      <c r="MVO9" s="1" t="s">
        <v>91</v>
      </c>
      <c r="MVP9" s="1" t="s">
        <v>91</v>
      </c>
      <c r="MVQ9" s="1" t="s">
        <v>91</v>
      </c>
      <c r="MVR9" s="1" t="s">
        <v>91</v>
      </c>
      <c r="MVS9" s="1" t="s">
        <v>91</v>
      </c>
      <c r="MVT9" s="1" t="s">
        <v>91</v>
      </c>
      <c r="MVU9" s="1" t="s">
        <v>91</v>
      </c>
      <c r="MVV9" s="1" t="s">
        <v>91</v>
      </c>
      <c r="MVW9" s="1" t="s">
        <v>91</v>
      </c>
      <c r="MVX9" s="1" t="s">
        <v>91</v>
      </c>
      <c r="MVY9" s="1" t="s">
        <v>91</v>
      </c>
      <c r="MVZ9" s="1" t="s">
        <v>91</v>
      </c>
      <c r="MWA9" s="1" t="s">
        <v>91</v>
      </c>
      <c r="MWB9" s="1" t="s">
        <v>91</v>
      </c>
      <c r="MWC9" s="1" t="s">
        <v>91</v>
      </c>
      <c r="MWD9" s="1" t="s">
        <v>91</v>
      </c>
      <c r="MWE9" s="1" t="s">
        <v>91</v>
      </c>
      <c r="MWF9" s="1" t="s">
        <v>91</v>
      </c>
      <c r="MWG9" s="1" t="s">
        <v>91</v>
      </c>
      <c r="MWH9" s="1" t="s">
        <v>91</v>
      </c>
      <c r="MWI9" s="1" t="s">
        <v>91</v>
      </c>
      <c r="MWJ9" s="1" t="s">
        <v>91</v>
      </c>
      <c r="MWK9" s="1" t="s">
        <v>91</v>
      </c>
      <c r="MWL9" s="1" t="s">
        <v>91</v>
      </c>
      <c r="MWM9" s="1" t="s">
        <v>91</v>
      </c>
      <c r="MWN9" s="1" t="s">
        <v>91</v>
      </c>
      <c r="MWO9" s="1" t="s">
        <v>91</v>
      </c>
      <c r="MWP9" s="1" t="s">
        <v>91</v>
      </c>
      <c r="MWQ9" s="1" t="s">
        <v>91</v>
      </c>
      <c r="MWR9" s="1" t="s">
        <v>91</v>
      </c>
      <c r="MWS9" s="1" t="s">
        <v>91</v>
      </c>
      <c r="MWT9" s="1" t="s">
        <v>91</v>
      </c>
      <c r="MWU9" s="1" t="s">
        <v>91</v>
      </c>
      <c r="MWV9" s="1" t="s">
        <v>91</v>
      </c>
      <c r="MWW9" s="1" t="s">
        <v>91</v>
      </c>
      <c r="MWX9" s="1" t="s">
        <v>91</v>
      </c>
      <c r="MWY9" s="1" t="s">
        <v>91</v>
      </c>
      <c r="MWZ9" s="1" t="s">
        <v>91</v>
      </c>
      <c r="MXA9" s="1" t="s">
        <v>91</v>
      </c>
      <c r="MXB9" s="1" t="s">
        <v>91</v>
      </c>
      <c r="MXC9" s="1" t="s">
        <v>91</v>
      </c>
      <c r="MXD9" s="1" t="s">
        <v>91</v>
      </c>
      <c r="MXE9" s="1" t="s">
        <v>91</v>
      </c>
      <c r="MXF9" s="1" t="s">
        <v>91</v>
      </c>
      <c r="MXG9" s="1" t="s">
        <v>91</v>
      </c>
      <c r="MXH9" s="1" t="s">
        <v>91</v>
      </c>
      <c r="MXI9" s="1" t="s">
        <v>91</v>
      </c>
      <c r="MXJ9" s="1" t="s">
        <v>91</v>
      </c>
      <c r="MXK9" s="1" t="s">
        <v>91</v>
      </c>
      <c r="MXL9" s="1" t="s">
        <v>91</v>
      </c>
      <c r="MXM9" s="1" t="s">
        <v>91</v>
      </c>
      <c r="MXN9" s="1" t="s">
        <v>91</v>
      </c>
      <c r="MXO9" s="1" t="s">
        <v>91</v>
      </c>
      <c r="MXP9" s="1" t="s">
        <v>91</v>
      </c>
      <c r="MXQ9" s="1" t="s">
        <v>91</v>
      </c>
      <c r="MXR9" s="1" t="s">
        <v>91</v>
      </c>
      <c r="MXS9" s="1" t="s">
        <v>91</v>
      </c>
      <c r="MXT9" s="1" t="s">
        <v>91</v>
      </c>
      <c r="MXU9" s="1" t="s">
        <v>91</v>
      </c>
      <c r="MXV9" s="1" t="s">
        <v>91</v>
      </c>
      <c r="MXW9" s="1" t="s">
        <v>91</v>
      </c>
      <c r="MXX9" s="1" t="s">
        <v>91</v>
      </c>
      <c r="MXY9" s="1" t="s">
        <v>91</v>
      </c>
      <c r="MXZ9" s="1" t="s">
        <v>91</v>
      </c>
      <c r="MYA9" s="1" t="s">
        <v>91</v>
      </c>
      <c r="MYB9" s="1" t="s">
        <v>91</v>
      </c>
      <c r="MYC9" s="1" t="s">
        <v>91</v>
      </c>
      <c r="MYD9" s="1" t="s">
        <v>91</v>
      </c>
      <c r="MYE9" s="1" t="s">
        <v>91</v>
      </c>
      <c r="MYF9" s="1" t="s">
        <v>91</v>
      </c>
      <c r="MYG9" s="1" t="s">
        <v>91</v>
      </c>
      <c r="MYH9" s="1" t="s">
        <v>91</v>
      </c>
      <c r="MYI9" s="1" t="s">
        <v>91</v>
      </c>
      <c r="MYJ9" s="1" t="s">
        <v>91</v>
      </c>
      <c r="MYK9" s="1" t="s">
        <v>91</v>
      </c>
      <c r="MYL9" s="1" t="s">
        <v>91</v>
      </c>
      <c r="MYM9" s="1" t="s">
        <v>91</v>
      </c>
      <c r="MYN9" s="1" t="s">
        <v>91</v>
      </c>
      <c r="MYO9" s="1" t="s">
        <v>91</v>
      </c>
      <c r="MYP9" s="1" t="s">
        <v>91</v>
      </c>
      <c r="MYQ9" s="1" t="s">
        <v>91</v>
      </c>
      <c r="MYR9" s="1" t="s">
        <v>91</v>
      </c>
      <c r="MYS9" s="1" t="s">
        <v>91</v>
      </c>
      <c r="MYT9" s="1" t="s">
        <v>91</v>
      </c>
      <c r="MYU9" s="1" t="s">
        <v>91</v>
      </c>
      <c r="MYV9" s="1" t="s">
        <v>91</v>
      </c>
      <c r="MYW9" s="1" t="s">
        <v>91</v>
      </c>
      <c r="MYX9" s="1" t="s">
        <v>91</v>
      </c>
      <c r="MYY9" s="1" t="s">
        <v>91</v>
      </c>
      <c r="MYZ9" s="1" t="s">
        <v>91</v>
      </c>
      <c r="MZA9" s="1" t="s">
        <v>91</v>
      </c>
      <c r="MZB9" s="1" t="s">
        <v>91</v>
      </c>
      <c r="MZC9" s="1" t="s">
        <v>91</v>
      </c>
      <c r="MZD9" s="1" t="s">
        <v>91</v>
      </c>
      <c r="MZE9" s="1" t="s">
        <v>91</v>
      </c>
      <c r="MZF9" s="1" t="s">
        <v>91</v>
      </c>
      <c r="MZG9" s="1" t="s">
        <v>91</v>
      </c>
      <c r="MZH9" s="1" t="s">
        <v>91</v>
      </c>
      <c r="MZI9" s="1" t="s">
        <v>91</v>
      </c>
      <c r="MZJ9" s="1" t="s">
        <v>91</v>
      </c>
      <c r="MZK9" s="1" t="s">
        <v>91</v>
      </c>
      <c r="MZL9" s="1" t="s">
        <v>91</v>
      </c>
      <c r="MZM9" s="1" t="s">
        <v>91</v>
      </c>
      <c r="MZN9" s="1" t="s">
        <v>91</v>
      </c>
      <c r="MZO9" s="1" t="s">
        <v>91</v>
      </c>
      <c r="MZP9" s="1" t="s">
        <v>91</v>
      </c>
      <c r="MZQ9" s="1" t="s">
        <v>91</v>
      </c>
      <c r="MZR9" s="1" t="s">
        <v>91</v>
      </c>
      <c r="MZS9" s="1" t="s">
        <v>91</v>
      </c>
      <c r="MZT9" s="1" t="s">
        <v>91</v>
      </c>
      <c r="MZU9" s="1" t="s">
        <v>91</v>
      </c>
      <c r="MZV9" s="1" t="s">
        <v>91</v>
      </c>
      <c r="MZW9" s="1" t="s">
        <v>91</v>
      </c>
      <c r="MZX9" s="1" t="s">
        <v>91</v>
      </c>
      <c r="MZY9" s="1" t="s">
        <v>91</v>
      </c>
      <c r="MZZ9" s="1" t="s">
        <v>91</v>
      </c>
      <c r="NAA9" s="1" t="s">
        <v>91</v>
      </c>
      <c r="NAB9" s="1" t="s">
        <v>91</v>
      </c>
      <c r="NAC9" s="1" t="s">
        <v>91</v>
      </c>
      <c r="NAD9" s="1" t="s">
        <v>91</v>
      </c>
      <c r="NAE9" s="1" t="s">
        <v>91</v>
      </c>
      <c r="NAF9" s="1" t="s">
        <v>91</v>
      </c>
      <c r="NAG9" s="1" t="s">
        <v>91</v>
      </c>
      <c r="NAH9" s="1" t="s">
        <v>91</v>
      </c>
      <c r="NAI9" s="1" t="s">
        <v>91</v>
      </c>
      <c r="NAJ9" s="1" t="s">
        <v>91</v>
      </c>
      <c r="NAK9" s="1" t="s">
        <v>91</v>
      </c>
      <c r="NAL9" s="1" t="s">
        <v>91</v>
      </c>
      <c r="NAM9" s="1" t="s">
        <v>91</v>
      </c>
      <c r="NAN9" s="1" t="s">
        <v>91</v>
      </c>
      <c r="NAO9" s="1" t="s">
        <v>91</v>
      </c>
      <c r="NAP9" s="1" t="s">
        <v>91</v>
      </c>
      <c r="NAQ9" s="1" t="s">
        <v>91</v>
      </c>
      <c r="NAR9" s="1" t="s">
        <v>91</v>
      </c>
      <c r="NAS9" s="1" t="s">
        <v>91</v>
      </c>
      <c r="NAT9" s="1" t="s">
        <v>91</v>
      </c>
      <c r="NAU9" s="1" t="s">
        <v>91</v>
      </c>
      <c r="NAV9" s="1" t="s">
        <v>91</v>
      </c>
      <c r="NAW9" s="1" t="s">
        <v>91</v>
      </c>
      <c r="NAX9" s="1" t="s">
        <v>91</v>
      </c>
      <c r="NAY9" s="1" t="s">
        <v>91</v>
      </c>
      <c r="NAZ9" s="1" t="s">
        <v>91</v>
      </c>
      <c r="NBA9" s="1" t="s">
        <v>91</v>
      </c>
      <c r="NBB9" s="1" t="s">
        <v>91</v>
      </c>
      <c r="NBC9" s="1" t="s">
        <v>91</v>
      </c>
      <c r="NBD9" s="1" t="s">
        <v>91</v>
      </c>
      <c r="NBE9" s="1" t="s">
        <v>91</v>
      </c>
      <c r="NBF9" s="1" t="s">
        <v>91</v>
      </c>
      <c r="NBG9" s="1" t="s">
        <v>91</v>
      </c>
      <c r="NBH9" s="1" t="s">
        <v>91</v>
      </c>
      <c r="NBI9" s="1" t="s">
        <v>91</v>
      </c>
      <c r="NBJ9" s="1" t="s">
        <v>91</v>
      </c>
      <c r="NBK9" s="1" t="s">
        <v>91</v>
      </c>
      <c r="NBL9" s="1" t="s">
        <v>91</v>
      </c>
      <c r="NBM9" s="1" t="s">
        <v>91</v>
      </c>
      <c r="NBN9" s="1" t="s">
        <v>91</v>
      </c>
      <c r="NBO9" s="1" t="s">
        <v>91</v>
      </c>
      <c r="NBP9" s="1" t="s">
        <v>91</v>
      </c>
      <c r="NBQ9" s="1" t="s">
        <v>91</v>
      </c>
      <c r="NBR9" s="1" t="s">
        <v>91</v>
      </c>
      <c r="NBS9" s="1" t="s">
        <v>91</v>
      </c>
      <c r="NBT9" s="1" t="s">
        <v>91</v>
      </c>
      <c r="NBU9" s="1" t="s">
        <v>91</v>
      </c>
      <c r="NBV9" s="1" t="s">
        <v>91</v>
      </c>
      <c r="NBW9" s="1" t="s">
        <v>91</v>
      </c>
      <c r="NBX9" s="1" t="s">
        <v>91</v>
      </c>
      <c r="NBY9" s="1" t="s">
        <v>91</v>
      </c>
      <c r="NBZ9" s="1" t="s">
        <v>91</v>
      </c>
      <c r="NCA9" s="1" t="s">
        <v>91</v>
      </c>
      <c r="NCB9" s="1" t="s">
        <v>91</v>
      </c>
      <c r="NCC9" s="1" t="s">
        <v>91</v>
      </c>
      <c r="NCD9" s="1" t="s">
        <v>91</v>
      </c>
      <c r="NCE9" s="1" t="s">
        <v>91</v>
      </c>
      <c r="NCF9" s="1" t="s">
        <v>91</v>
      </c>
      <c r="NCG9" s="1" t="s">
        <v>91</v>
      </c>
      <c r="NCH9" s="1" t="s">
        <v>91</v>
      </c>
      <c r="NCI9" s="1" t="s">
        <v>91</v>
      </c>
      <c r="NCJ9" s="1" t="s">
        <v>91</v>
      </c>
      <c r="NCK9" s="1" t="s">
        <v>91</v>
      </c>
      <c r="NCL9" s="1" t="s">
        <v>91</v>
      </c>
      <c r="NCM9" s="1" t="s">
        <v>91</v>
      </c>
      <c r="NCN9" s="1" t="s">
        <v>91</v>
      </c>
      <c r="NCO9" s="1" t="s">
        <v>91</v>
      </c>
      <c r="NCP9" s="1" t="s">
        <v>91</v>
      </c>
      <c r="NCQ9" s="1" t="s">
        <v>91</v>
      </c>
      <c r="NCR9" s="1" t="s">
        <v>91</v>
      </c>
      <c r="NCS9" s="1" t="s">
        <v>91</v>
      </c>
      <c r="NCT9" s="1" t="s">
        <v>91</v>
      </c>
      <c r="NCU9" s="1" t="s">
        <v>91</v>
      </c>
      <c r="NCV9" s="1" t="s">
        <v>91</v>
      </c>
      <c r="NCW9" s="1" t="s">
        <v>91</v>
      </c>
      <c r="NCX9" s="1" t="s">
        <v>91</v>
      </c>
      <c r="NCY9" s="1" t="s">
        <v>91</v>
      </c>
      <c r="NCZ9" s="1" t="s">
        <v>91</v>
      </c>
      <c r="NDA9" s="1" t="s">
        <v>91</v>
      </c>
      <c r="NDB9" s="1" t="s">
        <v>91</v>
      </c>
      <c r="NDC9" s="1" t="s">
        <v>91</v>
      </c>
      <c r="NDD9" s="1" t="s">
        <v>91</v>
      </c>
      <c r="NDE9" s="1" t="s">
        <v>91</v>
      </c>
      <c r="NDF9" s="1" t="s">
        <v>91</v>
      </c>
      <c r="NDG9" s="1" t="s">
        <v>91</v>
      </c>
      <c r="NDH9" s="1" t="s">
        <v>91</v>
      </c>
      <c r="NDI9" s="1" t="s">
        <v>91</v>
      </c>
      <c r="NDJ9" s="1" t="s">
        <v>91</v>
      </c>
      <c r="NDK9" s="1" t="s">
        <v>91</v>
      </c>
      <c r="NDL9" s="1" t="s">
        <v>91</v>
      </c>
      <c r="NDM9" s="1" t="s">
        <v>91</v>
      </c>
      <c r="NDN9" s="1" t="s">
        <v>91</v>
      </c>
      <c r="NDO9" s="1" t="s">
        <v>91</v>
      </c>
      <c r="NDP9" s="1" t="s">
        <v>91</v>
      </c>
      <c r="NDQ9" s="1" t="s">
        <v>91</v>
      </c>
      <c r="NDR9" s="1" t="s">
        <v>91</v>
      </c>
      <c r="NDS9" s="1" t="s">
        <v>91</v>
      </c>
      <c r="NDT9" s="1" t="s">
        <v>91</v>
      </c>
      <c r="NDU9" s="1" t="s">
        <v>91</v>
      </c>
      <c r="NDV9" s="1" t="s">
        <v>91</v>
      </c>
      <c r="NDW9" s="1" t="s">
        <v>91</v>
      </c>
      <c r="NDX9" s="1" t="s">
        <v>91</v>
      </c>
      <c r="NDY9" s="1" t="s">
        <v>91</v>
      </c>
      <c r="NDZ9" s="1" t="s">
        <v>91</v>
      </c>
      <c r="NEA9" s="1" t="s">
        <v>91</v>
      </c>
      <c r="NEB9" s="1" t="s">
        <v>91</v>
      </c>
      <c r="NEC9" s="1" t="s">
        <v>91</v>
      </c>
      <c r="NED9" s="1" t="s">
        <v>91</v>
      </c>
      <c r="NEE9" s="1" t="s">
        <v>91</v>
      </c>
      <c r="NEF9" s="1" t="s">
        <v>91</v>
      </c>
      <c r="NEG9" s="1" t="s">
        <v>91</v>
      </c>
      <c r="NEH9" s="1" t="s">
        <v>91</v>
      </c>
      <c r="NEI9" s="1" t="s">
        <v>91</v>
      </c>
      <c r="NEJ9" s="1" t="s">
        <v>91</v>
      </c>
      <c r="NEK9" s="1" t="s">
        <v>91</v>
      </c>
      <c r="NEL9" s="1" t="s">
        <v>91</v>
      </c>
      <c r="NEM9" s="1" t="s">
        <v>91</v>
      </c>
      <c r="NEN9" s="1" t="s">
        <v>91</v>
      </c>
      <c r="NEO9" s="1" t="s">
        <v>91</v>
      </c>
      <c r="NEP9" s="1" t="s">
        <v>91</v>
      </c>
      <c r="NEQ9" s="1" t="s">
        <v>91</v>
      </c>
      <c r="NER9" s="1" t="s">
        <v>91</v>
      </c>
      <c r="NES9" s="1" t="s">
        <v>91</v>
      </c>
      <c r="NET9" s="1" t="s">
        <v>91</v>
      </c>
      <c r="NEU9" s="1" t="s">
        <v>91</v>
      </c>
      <c r="NEV9" s="1" t="s">
        <v>91</v>
      </c>
      <c r="NEW9" s="1" t="s">
        <v>91</v>
      </c>
      <c r="NEX9" s="1" t="s">
        <v>91</v>
      </c>
      <c r="NEY9" s="1" t="s">
        <v>91</v>
      </c>
      <c r="NEZ9" s="1" t="s">
        <v>91</v>
      </c>
      <c r="NFA9" s="1" t="s">
        <v>91</v>
      </c>
      <c r="NFB9" s="1" t="s">
        <v>91</v>
      </c>
      <c r="NFC9" s="1" t="s">
        <v>91</v>
      </c>
      <c r="NFD9" s="1" t="s">
        <v>91</v>
      </c>
      <c r="NFE9" s="1" t="s">
        <v>91</v>
      </c>
      <c r="NFF9" s="1" t="s">
        <v>91</v>
      </c>
      <c r="NFG9" s="1" t="s">
        <v>91</v>
      </c>
      <c r="NFH9" s="1" t="s">
        <v>91</v>
      </c>
      <c r="NFI9" s="1" t="s">
        <v>91</v>
      </c>
      <c r="NFJ9" s="1" t="s">
        <v>91</v>
      </c>
      <c r="NFK9" s="1" t="s">
        <v>91</v>
      </c>
      <c r="NFL9" s="1" t="s">
        <v>91</v>
      </c>
      <c r="NFM9" s="1" t="s">
        <v>91</v>
      </c>
      <c r="NFN9" s="1" t="s">
        <v>91</v>
      </c>
      <c r="NFO9" s="1" t="s">
        <v>91</v>
      </c>
      <c r="NFP9" s="1" t="s">
        <v>91</v>
      </c>
      <c r="NFQ9" s="1" t="s">
        <v>91</v>
      </c>
      <c r="NFR9" s="1" t="s">
        <v>91</v>
      </c>
      <c r="NFS9" s="1" t="s">
        <v>91</v>
      </c>
      <c r="NFT9" s="1" t="s">
        <v>91</v>
      </c>
      <c r="NFU9" s="1" t="s">
        <v>91</v>
      </c>
      <c r="NFV9" s="1" t="s">
        <v>91</v>
      </c>
      <c r="NFW9" s="1" t="s">
        <v>91</v>
      </c>
      <c r="NFX9" s="1" t="s">
        <v>91</v>
      </c>
      <c r="NFY9" s="1" t="s">
        <v>91</v>
      </c>
      <c r="NFZ9" s="1" t="s">
        <v>91</v>
      </c>
      <c r="NGA9" s="1" t="s">
        <v>91</v>
      </c>
      <c r="NGB9" s="1" t="s">
        <v>91</v>
      </c>
      <c r="NGC9" s="1" t="s">
        <v>91</v>
      </c>
      <c r="NGD9" s="1" t="s">
        <v>91</v>
      </c>
      <c r="NGE9" s="1" t="s">
        <v>91</v>
      </c>
      <c r="NGF9" s="1" t="s">
        <v>91</v>
      </c>
      <c r="NGG9" s="1" t="s">
        <v>91</v>
      </c>
      <c r="NGH9" s="1" t="s">
        <v>91</v>
      </c>
      <c r="NGI9" s="1" t="s">
        <v>91</v>
      </c>
      <c r="NGJ9" s="1" t="s">
        <v>91</v>
      </c>
      <c r="NGK9" s="1" t="s">
        <v>91</v>
      </c>
      <c r="NGL9" s="1" t="s">
        <v>91</v>
      </c>
      <c r="NGM9" s="1" t="s">
        <v>91</v>
      </c>
      <c r="NGN9" s="1" t="s">
        <v>91</v>
      </c>
      <c r="NGO9" s="1" t="s">
        <v>91</v>
      </c>
      <c r="NGP9" s="1" t="s">
        <v>91</v>
      </c>
      <c r="NGQ9" s="1" t="s">
        <v>91</v>
      </c>
      <c r="NGR9" s="1" t="s">
        <v>91</v>
      </c>
      <c r="NGS9" s="1" t="s">
        <v>91</v>
      </c>
      <c r="NGT9" s="1" t="s">
        <v>91</v>
      </c>
      <c r="NGU9" s="1" t="s">
        <v>91</v>
      </c>
      <c r="NGV9" s="1" t="s">
        <v>91</v>
      </c>
      <c r="NGW9" s="1" t="s">
        <v>91</v>
      </c>
      <c r="NGX9" s="1" t="s">
        <v>91</v>
      </c>
      <c r="NGY9" s="1" t="s">
        <v>91</v>
      </c>
      <c r="NGZ9" s="1" t="s">
        <v>91</v>
      </c>
      <c r="NHA9" s="1" t="s">
        <v>91</v>
      </c>
      <c r="NHB9" s="1" t="s">
        <v>91</v>
      </c>
      <c r="NHC9" s="1" t="s">
        <v>91</v>
      </c>
      <c r="NHD9" s="1" t="s">
        <v>91</v>
      </c>
      <c r="NHE9" s="1" t="s">
        <v>91</v>
      </c>
      <c r="NHF9" s="1" t="s">
        <v>91</v>
      </c>
      <c r="NHG9" s="1" t="s">
        <v>91</v>
      </c>
      <c r="NHH9" s="1" t="s">
        <v>91</v>
      </c>
      <c r="NHI9" s="1" t="s">
        <v>91</v>
      </c>
      <c r="NHJ9" s="1" t="s">
        <v>91</v>
      </c>
      <c r="NHK9" s="1" t="s">
        <v>91</v>
      </c>
      <c r="NHL9" s="1" t="s">
        <v>91</v>
      </c>
      <c r="NHM9" s="1" t="s">
        <v>91</v>
      </c>
      <c r="NHN9" s="1" t="s">
        <v>91</v>
      </c>
      <c r="NHO9" s="1" t="s">
        <v>91</v>
      </c>
      <c r="NHP9" s="1" t="s">
        <v>91</v>
      </c>
      <c r="NHQ9" s="1" t="s">
        <v>91</v>
      </c>
      <c r="NHR9" s="1" t="s">
        <v>91</v>
      </c>
      <c r="NHS9" s="1" t="s">
        <v>91</v>
      </c>
      <c r="NHT9" s="1" t="s">
        <v>91</v>
      </c>
      <c r="NHU9" s="1" t="s">
        <v>91</v>
      </c>
      <c r="NHV9" s="1" t="s">
        <v>91</v>
      </c>
      <c r="NHW9" s="1" t="s">
        <v>91</v>
      </c>
      <c r="NHX9" s="1" t="s">
        <v>91</v>
      </c>
      <c r="NHY9" s="1" t="s">
        <v>91</v>
      </c>
      <c r="NHZ9" s="1" t="s">
        <v>91</v>
      </c>
      <c r="NIA9" s="1" t="s">
        <v>91</v>
      </c>
      <c r="NIB9" s="1" t="s">
        <v>91</v>
      </c>
      <c r="NIC9" s="1" t="s">
        <v>91</v>
      </c>
      <c r="NID9" s="1" t="s">
        <v>91</v>
      </c>
      <c r="NIE9" s="1" t="s">
        <v>91</v>
      </c>
      <c r="NIF9" s="1" t="s">
        <v>91</v>
      </c>
      <c r="NIG9" s="1" t="s">
        <v>91</v>
      </c>
      <c r="NIH9" s="1" t="s">
        <v>91</v>
      </c>
      <c r="NII9" s="1" t="s">
        <v>91</v>
      </c>
      <c r="NIJ9" s="1" t="s">
        <v>91</v>
      </c>
      <c r="NIK9" s="1" t="s">
        <v>91</v>
      </c>
      <c r="NIL9" s="1" t="s">
        <v>91</v>
      </c>
      <c r="NIM9" s="1" t="s">
        <v>91</v>
      </c>
      <c r="NIN9" s="1" t="s">
        <v>91</v>
      </c>
      <c r="NIO9" s="1" t="s">
        <v>91</v>
      </c>
      <c r="NIP9" s="1" t="s">
        <v>91</v>
      </c>
      <c r="NIQ9" s="1" t="s">
        <v>91</v>
      </c>
      <c r="NIR9" s="1" t="s">
        <v>91</v>
      </c>
      <c r="NIS9" s="1" t="s">
        <v>91</v>
      </c>
      <c r="NIT9" s="1" t="s">
        <v>91</v>
      </c>
      <c r="NIU9" s="1" t="s">
        <v>91</v>
      </c>
      <c r="NIV9" s="1" t="s">
        <v>91</v>
      </c>
      <c r="NIW9" s="1" t="s">
        <v>91</v>
      </c>
      <c r="NIX9" s="1" t="s">
        <v>91</v>
      </c>
      <c r="NIY9" s="1" t="s">
        <v>91</v>
      </c>
      <c r="NIZ9" s="1" t="s">
        <v>91</v>
      </c>
      <c r="NJA9" s="1" t="s">
        <v>91</v>
      </c>
      <c r="NJB9" s="1" t="s">
        <v>91</v>
      </c>
      <c r="NJC9" s="1" t="s">
        <v>91</v>
      </c>
      <c r="NJD9" s="1" t="s">
        <v>91</v>
      </c>
      <c r="NJE9" s="1" t="s">
        <v>91</v>
      </c>
      <c r="NJF9" s="1" t="s">
        <v>91</v>
      </c>
      <c r="NJG9" s="1" t="s">
        <v>91</v>
      </c>
      <c r="NJH9" s="1" t="s">
        <v>91</v>
      </c>
      <c r="NJI9" s="1" t="s">
        <v>91</v>
      </c>
      <c r="NJJ9" s="1" t="s">
        <v>91</v>
      </c>
      <c r="NJK9" s="1" t="s">
        <v>91</v>
      </c>
      <c r="NJL9" s="1" t="s">
        <v>91</v>
      </c>
      <c r="NJM9" s="1" t="s">
        <v>91</v>
      </c>
      <c r="NJN9" s="1" t="s">
        <v>91</v>
      </c>
      <c r="NJO9" s="1" t="s">
        <v>91</v>
      </c>
      <c r="NJP9" s="1" t="s">
        <v>91</v>
      </c>
      <c r="NJQ9" s="1" t="s">
        <v>91</v>
      </c>
      <c r="NJR9" s="1" t="s">
        <v>91</v>
      </c>
      <c r="NJS9" s="1" t="s">
        <v>91</v>
      </c>
      <c r="NJT9" s="1" t="s">
        <v>91</v>
      </c>
      <c r="NJU9" s="1" t="s">
        <v>91</v>
      </c>
      <c r="NJV9" s="1" t="s">
        <v>91</v>
      </c>
      <c r="NJW9" s="1" t="s">
        <v>91</v>
      </c>
      <c r="NJX9" s="1" t="s">
        <v>91</v>
      </c>
      <c r="NJY9" s="1" t="s">
        <v>91</v>
      </c>
      <c r="NJZ9" s="1" t="s">
        <v>91</v>
      </c>
      <c r="NKA9" s="1" t="s">
        <v>91</v>
      </c>
      <c r="NKB9" s="1" t="s">
        <v>91</v>
      </c>
      <c r="NKC9" s="1" t="s">
        <v>91</v>
      </c>
      <c r="NKD9" s="1" t="s">
        <v>91</v>
      </c>
      <c r="NKE9" s="1" t="s">
        <v>91</v>
      </c>
      <c r="NKF9" s="1" t="s">
        <v>91</v>
      </c>
      <c r="NKG9" s="1" t="s">
        <v>91</v>
      </c>
      <c r="NKH9" s="1" t="s">
        <v>91</v>
      </c>
      <c r="NKI9" s="1" t="s">
        <v>91</v>
      </c>
      <c r="NKJ9" s="1" t="s">
        <v>91</v>
      </c>
      <c r="NKK9" s="1" t="s">
        <v>91</v>
      </c>
      <c r="NKL9" s="1" t="s">
        <v>91</v>
      </c>
      <c r="NKM9" s="1" t="s">
        <v>91</v>
      </c>
      <c r="NKN9" s="1" t="s">
        <v>91</v>
      </c>
      <c r="NKO9" s="1" t="s">
        <v>91</v>
      </c>
      <c r="NKP9" s="1" t="s">
        <v>91</v>
      </c>
      <c r="NKQ9" s="1" t="s">
        <v>91</v>
      </c>
      <c r="NKR9" s="1" t="s">
        <v>91</v>
      </c>
      <c r="NKS9" s="1" t="s">
        <v>91</v>
      </c>
      <c r="NKT9" s="1" t="s">
        <v>91</v>
      </c>
      <c r="NKU9" s="1" t="s">
        <v>91</v>
      </c>
      <c r="NKV9" s="1" t="s">
        <v>91</v>
      </c>
      <c r="NKW9" s="1" t="s">
        <v>91</v>
      </c>
      <c r="NKX9" s="1" t="s">
        <v>91</v>
      </c>
      <c r="NKY9" s="1" t="s">
        <v>91</v>
      </c>
      <c r="NKZ9" s="1" t="s">
        <v>91</v>
      </c>
      <c r="NLA9" s="1" t="s">
        <v>91</v>
      </c>
      <c r="NLB9" s="1" t="s">
        <v>91</v>
      </c>
      <c r="NLC9" s="1" t="s">
        <v>91</v>
      </c>
      <c r="NLD9" s="1" t="s">
        <v>91</v>
      </c>
      <c r="NLE9" s="1" t="s">
        <v>91</v>
      </c>
      <c r="NLF9" s="1" t="s">
        <v>91</v>
      </c>
      <c r="NLG9" s="1" t="s">
        <v>91</v>
      </c>
      <c r="NLH9" s="1" t="s">
        <v>91</v>
      </c>
      <c r="NLI9" s="1" t="s">
        <v>91</v>
      </c>
      <c r="NLJ9" s="1" t="s">
        <v>91</v>
      </c>
      <c r="NLK9" s="1" t="s">
        <v>91</v>
      </c>
      <c r="NLL9" s="1" t="s">
        <v>91</v>
      </c>
      <c r="NLM9" s="1" t="s">
        <v>91</v>
      </c>
      <c r="NLN9" s="1" t="s">
        <v>91</v>
      </c>
      <c r="NLO9" s="1" t="s">
        <v>91</v>
      </c>
      <c r="NLP9" s="1" t="s">
        <v>91</v>
      </c>
      <c r="NLQ9" s="1" t="s">
        <v>91</v>
      </c>
      <c r="NLR9" s="1" t="s">
        <v>91</v>
      </c>
      <c r="NLS9" s="1" t="s">
        <v>91</v>
      </c>
      <c r="NLT9" s="1" t="s">
        <v>91</v>
      </c>
      <c r="NLU9" s="1" t="s">
        <v>91</v>
      </c>
      <c r="NLV9" s="1" t="s">
        <v>91</v>
      </c>
      <c r="NLW9" s="1" t="s">
        <v>91</v>
      </c>
      <c r="NLX9" s="1" t="s">
        <v>91</v>
      </c>
      <c r="NLY9" s="1" t="s">
        <v>91</v>
      </c>
      <c r="NLZ9" s="1" t="s">
        <v>91</v>
      </c>
      <c r="NMA9" s="1" t="s">
        <v>91</v>
      </c>
      <c r="NMB9" s="1" t="s">
        <v>91</v>
      </c>
      <c r="NMC9" s="1" t="s">
        <v>91</v>
      </c>
      <c r="NMD9" s="1" t="s">
        <v>91</v>
      </c>
      <c r="NME9" s="1" t="s">
        <v>91</v>
      </c>
      <c r="NMF9" s="1" t="s">
        <v>91</v>
      </c>
      <c r="NMG9" s="1" t="s">
        <v>91</v>
      </c>
      <c r="NMH9" s="1" t="s">
        <v>91</v>
      </c>
      <c r="NMI9" s="1" t="s">
        <v>91</v>
      </c>
      <c r="NMJ9" s="1" t="s">
        <v>91</v>
      </c>
      <c r="NMK9" s="1" t="s">
        <v>91</v>
      </c>
      <c r="NML9" s="1" t="s">
        <v>91</v>
      </c>
      <c r="NMM9" s="1" t="s">
        <v>91</v>
      </c>
      <c r="NMN9" s="1" t="s">
        <v>91</v>
      </c>
      <c r="NMO9" s="1" t="s">
        <v>91</v>
      </c>
      <c r="NMP9" s="1" t="s">
        <v>91</v>
      </c>
      <c r="NMQ9" s="1" t="s">
        <v>91</v>
      </c>
      <c r="NMR9" s="1" t="s">
        <v>91</v>
      </c>
      <c r="NMS9" s="1" t="s">
        <v>91</v>
      </c>
      <c r="NMT9" s="1" t="s">
        <v>91</v>
      </c>
      <c r="NMU9" s="1" t="s">
        <v>91</v>
      </c>
      <c r="NMV9" s="1" t="s">
        <v>91</v>
      </c>
      <c r="NMW9" s="1" t="s">
        <v>91</v>
      </c>
      <c r="NMX9" s="1" t="s">
        <v>91</v>
      </c>
      <c r="NMY9" s="1" t="s">
        <v>91</v>
      </c>
      <c r="NMZ9" s="1" t="s">
        <v>91</v>
      </c>
      <c r="NNA9" s="1" t="s">
        <v>91</v>
      </c>
      <c r="NNB9" s="1" t="s">
        <v>91</v>
      </c>
      <c r="NNC9" s="1" t="s">
        <v>91</v>
      </c>
      <c r="NND9" s="1" t="s">
        <v>91</v>
      </c>
      <c r="NNE9" s="1" t="s">
        <v>91</v>
      </c>
      <c r="NNF9" s="1" t="s">
        <v>91</v>
      </c>
      <c r="NNG9" s="1" t="s">
        <v>91</v>
      </c>
      <c r="NNH9" s="1" t="s">
        <v>91</v>
      </c>
      <c r="NNI9" s="1" t="s">
        <v>91</v>
      </c>
      <c r="NNJ9" s="1" t="s">
        <v>91</v>
      </c>
      <c r="NNK9" s="1" t="s">
        <v>91</v>
      </c>
      <c r="NNL9" s="1" t="s">
        <v>91</v>
      </c>
      <c r="NNM9" s="1" t="s">
        <v>91</v>
      </c>
      <c r="NNN9" s="1" t="s">
        <v>91</v>
      </c>
      <c r="NNO9" s="1" t="s">
        <v>91</v>
      </c>
      <c r="NNP9" s="1" t="s">
        <v>91</v>
      </c>
      <c r="NNQ9" s="1" t="s">
        <v>91</v>
      </c>
      <c r="NNR9" s="1" t="s">
        <v>91</v>
      </c>
      <c r="NNS9" s="1" t="s">
        <v>91</v>
      </c>
      <c r="NNT9" s="1" t="s">
        <v>91</v>
      </c>
      <c r="NNU9" s="1" t="s">
        <v>91</v>
      </c>
      <c r="NNV9" s="1" t="s">
        <v>91</v>
      </c>
      <c r="NNW9" s="1" t="s">
        <v>91</v>
      </c>
      <c r="NNX9" s="1" t="s">
        <v>91</v>
      </c>
      <c r="NNY9" s="1" t="s">
        <v>91</v>
      </c>
      <c r="NNZ9" s="1" t="s">
        <v>91</v>
      </c>
      <c r="NOA9" s="1" t="s">
        <v>91</v>
      </c>
      <c r="NOB9" s="1" t="s">
        <v>91</v>
      </c>
      <c r="NOC9" s="1" t="s">
        <v>91</v>
      </c>
      <c r="NOD9" s="1" t="s">
        <v>91</v>
      </c>
      <c r="NOE9" s="1" t="s">
        <v>91</v>
      </c>
      <c r="NOF9" s="1" t="s">
        <v>91</v>
      </c>
      <c r="NOG9" s="1" t="s">
        <v>91</v>
      </c>
      <c r="NOH9" s="1" t="s">
        <v>91</v>
      </c>
      <c r="NOI9" s="1" t="s">
        <v>91</v>
      </c>
      <c r="NOJ9" s="1" t="s">
        <v>91</v>
      </c>
      <c r="NOK9" s="1" t="s">
        <v>91</v>
      </c>
      <c r="NOL9" s="1" t="s">
        <v>91</v>
      </c>
      <c r="NOM9" s="1" t="s">
        <v>91</v>
      </c>
      <c r="NON9" s="1" t="s">
        <v>91</v>
      </c>
      <c r="NOO9" s="1" t="s">
        <v>91</v>
      </c>
      <c r="NOP9" s="1" t="s">
        <v>91</v>
      </c>
      <c r="NOQ9" s="1" t="s">
        <v>91</v>
      </c>
      <c r="NOR9" s="1" t="s">
        <v>91</v>
      </c>
      <c r="NOS9" s="1" t="s">
        <v>91</v>
      </c>
      <c r="NOT9" s="1" t="s">
        <v>91</v>
      </c>
      <c r="NOU9" s="1" t="s">
        <v>91</v>
      </c>
      <c r="NOV9" s="1" t="s">
        <v>91</v>
      </c>
      <c r="NOW9" s="1" t="s">
        <v>91</v>
      </c>
      <c r="NOX9" s="1" t="s">
        <v>91</v>
      </c>
      <c r="NOY9" s="1" t="s">
        <v>91</v>
      </c>
      <c r="NOZ9" s="1" t="s">
        <v>91</v>
      </c>
      <c r="NPA9" s="1" t="s">
        <v>91</v>
      </c>
      <c r="NPB9" s="1" t="s">
        <v>91</v>
      </c>
      <c r="NPC9" s="1" t="s">
        <v>91</v>
      </c>
      <c r="NPD9" s="1" t="s">
        <v>91</v>
      </c>
      <c r="NPE9" s="1" t="s">
        <v>91</v>
      </c>
      <c r="NPF9" s="1" t="s">
        <v>91</v>
      </c>
      <c r="NPG9" s="1" t="s">
        <v>91</v>
      </c>
      <c r="NPH9" s="1" t="s">
        <v>91</v>
      </c>
      <c r="NPI9" s="1" t="s">
        <v>91</v>
      </c>
      <c r="NPJ9" s="1" t="s">
        <v>91</v>
      </c>
      <c r="NPK9" s="1" t="s">
        <v>91</v>
      </c>
      <c r="NPL9" s="1" t="s">
        <v>91</v>
      </c>
      <c r="NPM9" s="1" t="s">
        <v>91</v>
      </c>
      <c r="NPN9" s="1" t="s">
        <v>91</v>
      </c>
      <c r="NPO9" s="1" t="s">
        <v>91</v>
      </c>
      <c r="NPP9" s="1" t="s">
        <v>91</v>
      </c>
      <c r="NPQ9" s="1" t="s">
        <v>91</v>
      </c>
      <c r="NPR9" s="1" t="s">
        <v>91</v>
      </c>
      <c r="NPS9" s="1" t="s">
        <v>91</v>
      </c>
      <c r="NPT9" s="1" t="s">
        <v>91</v>
      </c>
      <c r="NPU9" s="1" t="s">
        <v>91</v>
      </c>
      <c r="NPV9" s="1" t="s">
        <v>91</v>
      </c>
      <c r="NPW9" s="1" t="s">
        <v>91</v>
      </c>
      <c r="NPX9" s="1" t="s">
        <v>91</v>
      </c>
      <c r="NPY9" s="1" t="s">
        <v>91</v>
      </c>
      <c r="NPZ9" s="1" t="s">
        <v>91</v>
      </c>
      <c r="NQA9" s="1" t="s">
        <v>91</v>
      </c>
      <c r="NQB9" s="1" t="s">
        <v>91</v>
      </c>
      <c r="NQC9" s="1" t="s">
        <v>91</v>
      </c>
      <c r="NQD9" s="1" t="s">
        <v>91</v>
      </c>
      <c r="NQE9" s="1" t="s">
        <v>91</v>
      </c>
      <c r="NQF9" s="1" t="s">
        <v>91</v>
      </c>
      <c r="NQG9" s="1" t="s">
        <v>91</v>
      </c>
      <c r="NQH9" s="1" t="s">
        <v>91</v>
      </c>
      <c r="NQI9" s="1" t="s">
        <v>91</v>
      </c>
      <c r="NQJ9" s="1" t="s">
        <v>91</v>
      </c>
      <c r="NQK9" s="1" t="s">
        <v>91</v>
      </c>
      <c r="NQL9" s="1" t="s">
        <v>91</v>
      </c>
      <c r="NQM9" s="1" t="s">
        <v>91</v>
      </c>
      <c r="NQN9" s="1" t="s">
        <v>91</v>
      </c>
      <c r="NQO9" s="1" t="s">
        <v>91</v>
      </c>
      <c r="NQP9" s="1" t="s">
        <v>91</v>
      </c>
      <c r="NQQ9" s="1" t="s">
        <v>91</v>
      </c>
      <c r="NQR9" s="1" t="s">
        <v>91</v>
      </c>
      <c r="NQS9" s="1" t="s">
        <v>91</v>
      </c>
      <c r="NQT9" s="1" t="s">
        <v>91</v>
      </c>
      <c r="NQU9" s="1" t="s">
        <v>91</v>
      </c>
      <c r="NQV9" s="1" t="s">
        <v>91</v>
      </c>
      <c r="NQW9" s="1" t="s">
        <v>91</v>
      </c>
      <c r="NQX9" s="1" t="s">
        <v>91</v>
      </c>
      <c r="NQY9" s="1" t="s">
        <v>91</v>
      </c>
      <c r="NQZ9" s="1" t="s">
        <v>91</v>
      </c>
      <c r="NRA9" s="1" t="s">
        <v>91</v>
      </c>
      <c r="NRB9" s="1" t="s">
        <v>91</v>
      </c>
      <c r="NRC9" s="1" t="s">
        <v>91</v>
      </c>
      <c r="NRD9" s="1" t="s">
        <v>91</v>
      </c>
      <c r="NRE9" s="1" t="s">
        <v>91</v>
      </c>
      <c r="NRF9" s="1" t="s">
        <v>91</v>
      </c>
      <c r="NRG9" s="1" t="s">
        <v>91</v>
      </c>
      <c r="NRH9" s="1" t="s">
        <v>91</v>
      </c>
      <c r="NRI9" s="1" t="s">
        <v>91</v>
      </c>
      <c r="NRJ9" s="1" t="s">
        <v>91</v>
      </c>
      <c r="NRK9" s="1" t="s">
        <v>91</v>
      </c>
      <c r="NRL9" s="1" t="s">
        <v>91</v>
      </c>
      <c r="NRM9" s="1" t="s">
        <v>91</v>
      </c>
      <c r="NRN9" s="1" t="s">
        <v>91</v>
      </c>
      <c r="NRO9" s="1" t="s">
        <v>91</v>
      </c>
      <c r="NRP9" s="1" t="s">
        <v>91</v>
      </c>
      <c r="NRQ9" s="1" t="s">
        <v>91</v>
      </c>
      <c r="NRR9" s="1" t="s">
        <v>91</v>
      </c>
      <c r="NRS9" s="1" t="s">
        <v>91</v>
      </c>
      <c r="NRT9" s="1" t="s">
        <v>91</v>
      </c>
      <c r="NRU9" s="1" t="s">
        <v>91</v>
      </c>
      <c r="NRV9" s="1" t="s">
        <v>91</v>
      </c>
      <c r="NRW9" s="1" t="s">
        <v>91</v>
      </c>
      <c r="NRX9" s="1" t="s">
        <v>91</v>
      </c>
      <c r="NRY9" s="1" t="s">
        <v>91</v>
      </c>
      <c r="NRZ9" s="1" t="s">
        <v>91</v>
      </c>
      <c r="NSA9" s="1" t="s">
        <v>91</v>
      </c>
      <c r="NSB9" s="1" t="s">
        <v>91</v>
      </c>
      <c r="NSC9" s="1" t="s">
        <v>91</v>
      </c>
      <c r="NSD9" s="1" t="s">
        <v>91</v>
      </c>
      <c r="NSE9" s="1" t="s">
        <v>91</v>
      </c>
      <c r="NSF9" s="1" t="s">
        <v>91</v>
      </c>
      <c r="NSG9" s="1" t="s">
        <v>91</v>
      </c>
      <c r="NSH9" s="1" t="s">
        <v>91</v>
      </c>
      <c r="NSI9" s="1" t="s">
        <v>91</v>
      </c>
      <c r="NSJ9" s="1" t="s">
        <v>91</v>
      </c>
      <c r="NSK9" s="1" t="s">
        <v>91</v>
      </c>
      <c r="NSL9" s="1" t="s">
        <v>91</v>
      </c>
      <c r="NSM9" s="1" t="s">
        <v>91</v>
      </c>
      <c r="NSN9" s="1" t="s">
        <v>91</v>
      </c>
      <c r="NSO9" s="1" t="s">
        <v>91</v>
      </c>
      <c r="NSP9" s="1" t="s">
        <v>91</v>
      </c>
      <c r="NSQ9" s="1" t="s">
        <v>91</v>
      </c>
      <c r="NSR9" s="1" t="s">
        <v>91</v>
      </c>
      <c r="NSS9" s="1" t="s">
        <v>91</v>
      </c>
      <c r="NST9" s="1" t="s">
        <v>91</v>
      </c>
      <c r="NSU9" s="1" t="s">
        <v>91</v>
      </c>
      <c r="NSV9" s="1" t="s">
        <v>91</v>
      </c>
      <c r="NSW9" s="1" t="s">
        <v>91</v>
      </c>
      <c r="NSX9" s="1" t="s">
        <v>91</v>
      </c>
      <c r="NSY9" s="1" t="s">
        <v>91</v>
      </c>
      <c r="NSZ9" s="1" t="s">
        <v>91</v>
      </c>
      <c r="NTA9" s="1" t="s">
        <v>91</v>
      </c>
      <c r="NTB9" s="1" t="s">
        <v>91</v>
      </c>
      <c r="NTC9" s="1" t="s">
        <v>91</v>
      </c>
      <c r="NTD9" s="1" t="s">
        <v>91</v>
      </c>
      <c r="NTE9" s="1" t="s">
        <v>91</v>
      </c>
      <c r="NTF9" s="1" t="s">
        <v>91</v>
      </c>
      <c r="NTG9" s="1" t="s">
        <v>91</v>
      </c>
      <c r="NTH9" s="1" t="s">
        <v>91</v>
      </c>
      <c r="NTI9" s="1" t="s">
        <v>91</v>
      </c>
      <c r="NTJ9" s="1" t="s">
        <v>91</v>
      </c>
      <c r="NTK9" s="1" t="s">
        <v>91</v>
      </c>
      <c r="NTL9" s="1" t="s">
        <v>91</v>
      </c>
      <c r="NTM9" s="1" t="s">
        <v>91</v>
      </c>
      <c r="NTN9" s="1" t="s">
        <v>91</v>
      </c>
      <c r="NTO9" s="1" t="s">
        <v>91</v>
      </c>
      <c r="NTP9" s="1" t="s">
        <v>91</v>
      </c>
      <c r="NTQ9" s="1" t="s">
        <v>91</v>
      </c>
      <c r="NTR9" s="1" t="s">
        <v>91</v>
      </c>
      <c r="NTS9" s="1" t="s">
        <v>91</v>
      </c>
      <c r="NTT9" s="1" t="s">
        <v>91</v>
      </c>
      <c r="NTU9" s="1" t="s">
        <v>91</v>
      </c>
      <c r="NTV9" s="1" t="s">
        <v>91</v>
      </c>
      <c r="NTW9" s="1" t="s">
        <v>91</v>
      </c>
      <c r="NTX9" s="1" t="s">
        <v>91</v>
      </c>
      <c r="NTY9" s="1" t="s">
        <v>91</v>
      </c>
      <c r="NTZ9" s="1" t="s">
        <v>91</v>
      </c>
      <c r="NUA9" s="1" t="s">
        <v>91</v>
      </c>
      <c r="NUB9" s="1" t="s">
        <v>91</v>
      </c>
      <c r="NUC9" s="1" t="s">
        <v>91</v>
      </c>
      <c r="NUD9" s="1" t="s">
        <v>91</v>
      </c>
      <c r="NUE9" s="1" t="s">
        <v>91</v>
      </c>
      <c r="NUF9" s="1" t="s">
        <v>91</v>
      </c>
      <c r="NUG9" s="1" t="s">
        <v>91</v>
      </c>
      <c r="NUH9" s="1" t="s">
        <v>91</v>
      </c>
      <c r="NUI9" s="1" t="s">
        <v>91</v>
      </c>
      <c r="NUJ9" s="1" t="s">
        <v>91</v>
      </c>
      <c r="NUK9" s="1" t="s">
        <v>91</v>
      </c>
      <c r="NUL9" s="1" t="s">
        <v>91</v>
      </c>
      <c r="NUM9" s="1" t="s">
        <v>91</v>
      </c>
      <c r="NUN9" s="1" t="s">
        <v>91</v>
      </c>
      <c r="NUO9" s="1" t="s">
        <v>91</v>
      </c>
      <c r="NUP9" s="1" t="s">
        <v>91</v>
      </c>
      <c r="NUQ9" s="1" t="s">
        <v>91</v>
      </c>
      <c r="NUR9" s="1" t="s">
        <v>91</v>
      </c>
      <c r="NUS9" s="1" t="s">
        <v>91</v>
      </c>
      <c r="NUT9" s="1" t="s">
        <v>91</v>
      </c>
      <c r="NUU9" s="1" t="s">
        <v>91</v>
      </c>
      <c r="NUV9" s="1" t="s">
        <v>91</v>
      </c>
      <c r="NUW9" s="1" t="s">
        <v>91</v>
      </c>
      <c r="NUX9" s="1" t="s">
        <v>91</v>
      </c>
      <c r="NUY9" s="1" t="s">
        <v>91</v>
      </c>
      <c r="NUZ9" s="1" t="s">
        <v>91</v>
      </c>
      <c r="NVA9" s="1" t="s">
        <v>91</v>
      </c>
      <c r="NVB9" s="1" t="s">
        <v>91</v>
      </c>
      <c r="NVC9" s="1" t="s">
        <v>91</v>
      </c>
      <c r="NVD9" s="1" t="s">
        <v>91</v>
      </c>
      <c r="NVE9" s="1" t="s">
        <v>91</v>
      </c>
      <c r="NVF9" s="1" t="s">
        <v>91</v>
      </c>
      <c r="NVG9" s="1" t="s">
        <v>91</v>
      </c>
      <c r="NVH9" s="1" t="s">
        <v>91</v>
      </c>
      <c r="NVI9" s="1" t="s">
        <v>91</v>
      </c>
      <c r="NVJ9" s="1" t="s">
        <v>91</v>
      </c>
      <c r="NVK9" s="1" t="s">
        <v>91</v>
      </c>
      <c r="NVL9" s="1" t="s">
        <v>91</v>
      </c>
      <c r="NVM9" s="1" t="s">
        <v>91</v>
      </c>
      <c r="NVN9" s="1" t="s">
        <v>91</v>
      </c>
      <c r="NVO9" s="1" t="s">
        <v>91</v>
      </c>
      <c r="NVP9" s="1" t="s">
        <v>91</v>
      </c>
      <c r="NVQ9" s="1" t="s">
        <v>91</v>
      </c>
      <c r="NVR9" s="1" t="s">
        <v>91</v>
      </c>
      <c r="NVS9" s="1" t="s">
        <v>91</v>
      </c>
      <c r="NVT9" s="1" t="s">
        <v>91</v>
      </c>
      <c r="NVU9" s="1" t="s">
        <v>91</v>
      </c>
      <c r="NVV9" s="1" t="s">
        <v>91</v>
      </c>
      <c r="NVW9" s="1" t="s">
        <v>91</v>
      </c>
      <c r="NVX9" s="1" t="s">
        <v>91</v>
      </c>
      <c r="NVY9" s="1" t="s">
        <v>91</v>
      </c>
      <c r="NVZ9" s="1" t="s">
        <v>91</v>
      </c>
      <c r="NWA9" s="1" t="s">
        <v>91</v>
      </c>
      <c r="NWB9" s="1" t="s">
        <v>91</v>
      </c>
      <c r="NWC9" s="1" t="s">
        <v>91</v>
      </c>
      <c r="NWD9" s="1" t="s">
        <v>91</v>
      </c>
      <c r="NWE9" s="1" t="s">
        <v>91</v>
      </c>
      <c r="NWF9" s="1" t="s">
        <v>91</v>
      </c>
      <c r="NWG9" s="1" t="s">
        <v>91</v>
      </c>
      <c r="NWH9" s="1" t="s">
        <v>91</v>
      </c>
      <c r="NWI9" s="1" t="s">
        <v>91</v>
      </c>
      <c r="NWJ9" s="1" t="s">
        <v>91</v>
      </c>
      <c r="NWK9" s="1" t="s">
        <v>91</v>
      </c>
      <c r="NWL9" s="1" t="s">
        <v>91</v>
      </c>
      <c r="NWM9" s="1" t="s">
        <v>91</v>
      </c>
      <c r="NWN9" s="1" t="s">
        <v>91</v>
      </c>
      <c r="NWO9" s="1" t="s">
        <v>91</v>
      </c>
      <c r="NWP9" s="1" t="s">
        <v>91</v>
      </c>
      <c r="NWQ9" s="1" t="s">
        <v>91</v>
      </c>
      <c r="NWR9" s="1" t="s">
        <v>91</v>
      </c>
      <c r="NWS9" s="1" t="s">
        <v>91</v>
      </c>
      <c r="NWT9" s="1" t="s">
        <v>91</v>
      </c>
      <c r="NWU9" s="1" t="s">
        <v>91</v>
      </c>
      <c r="NWV9" s="1" t="s">
        <v>91</v>
      </c>
      <c r="NWW9" s="1" t="s">
        <v>91</v>
      </c>
      <c r="NWX9" s="1" t="s">
        <v>91</v>
      </c>
      <c r="NWY9" s="1" t="s">
        <v>91</v>
      </c>
      <c r="NWZ9" s="1" t="s">
        <v>91</v>
      </c>
      <c r="NXA9" s="1" t="s">
        <v>91</v>
      </c>
      <c r="NXB9" s="1" t="s">
        <v>91</v>
      </c>
      <c r="NXC9" s="1" t="s">
        <v>91</v>
      </c>
      <c r="NXD9" s="1" t="s">
        <v>91</v>
      </c>
      <c r="NXE9" s="1" t="s">
        <v>91</v>
      </c>
      <c r="NXF9" s="1" t="s">
        <v>91</v>
      </c>
      <c r="NXG9" s="1" t="s">
        <v>91</v>
      </c>
      <c r="NXH9" s="1" t="s">
        <v>91</v>
      </c>
      <c r="NXI9" s="1" t="s">
        <v>91</v>
      </c>
      <c r="NXJ9" s="1" t="s">
        <v>91</v>
      </c>
      <c r="NXK9" s="1" t="s">
        <v>91</v>
      </c>
      <c r="NXL9" s="1" t="s">
        <v>91</v>
      </c>
      <c r="NXM9" s="1" t="s">
        <v>91</v>
      </c>
      <c r="NXN9" s="1" t="s">
        <v>91</v>
      </c>
      <c r="NXO9" s="1" t="s">
        <v>91</v>
      </c>
      <c r="NXP9" s="1" t="s">
        <v>91</v>
      </c>
      <c r="NXQ9" s="1" t="s">
        <v>91</v>
      </c>
      <c r="NXR9" s="1" t="s">
        <v>91</v>
      </c>
      <c r="NXS9" s="1" t="s">
        <v>91</v>
      </c>
      <c r="NXT9" s="1" t="s">
        <v>91</v>
      </c>
      <c r="NXU9" s="1" t="s">
        <v>91</v>
      </c>
      <c r="NXV9" s="1" t="s">
        <v>91</v>
      </c>
      <c r="NXW9" s="1" t="s">
        <v>91</v>
      </c>
      <c r="NXX9" s="1" t="s">
        <v>91</v>
      </c>
      <c r="NXY9" s="1" t="s">
        <v>91</v>
      </c>
      <c r="NXZ9" s="1" t="s">
        <v>91</v>
      </c>
      <c r="NYA9" s="1" t="s">
        <v>91</v>
      </c>
      <c r="NYB9" s="1" t="s">
        <v>91</v>
      </c>
      <c r="NYC9" s="1" t="s">
        <v>91</v>
      </c>
      <c r="NYD9" s="1" t="s">
        <v>91</v>
      </c>
      <c r="NYE9" s="1" t="s">
        <v>91</v>
      </c>
      <c r="NYF9" s="1" t="s">
        <v>91</v>
      </c>
      <c r="NYG9" s="1" t="s">
        <v>91</v>
      </c>
      <c r="NYH9" s="1" t="s">
        <v>91</v>
      </c>
      <c r="NYI9" s="1" t="s">
        <v>91</v>
      </c>
      <c r="NYJ9" s="1" t="s">
        <v>91</v>
      </c>
      <c r="NYK9" s="1" t="s">
        <v>91</v>
      </c>
      <c r="NYL9" s="1" t="s">
        <v>91</v>
      </c>
      <c r="NYM9" s="1" t="s">
        <v>91</v>
      </c>
      <c r="NYN9" s="1" t="s">
        <v>91</v>
      </c>
      <c r="NYO9" s="1" t="s">
        <v>91</v>
      </c>
      <c r="NYP9" s="1" t="s">
        <v>91</v>
      </c>
      <c r="NYQ9" s="1" t="s">
        <v>91</v>
      </c>
      <c r="NYR9" s="1" t="s">
        <v>91</v>
      </c>
      <c r="NYS9" s="1" t="s">
        <v>91</v>
      </c>
      <c r="NYT9" s="1" t="s">
        <v>91</v>
      </c>
      <c r="NYU9" s="1" t="s">
        <v>91</v>
      </c>
      <c r="NYV9" s="1" t="s">
        <v>91</v>
      </c>
      <c r="NYW9" s="1" t="s">
        <v>91</v>
      </c>
      <c r="NYX9" s="1" t="s">
        <v>91</v>
      </c>
      <c r="NYY9" s="1" t="s">
        <v>91</v>
      </c>
      <c r="NYZ9" s="1" t="s">
        <v>91</v>
      </c>
      <c r="NZA9" s="1" t="s">
        <v>91</v>
      </c>
      <c r="NZB9" s="1" t="s">
        <v>91</v>
      </c>
      <c r="NZC9" s="1" t="s">
        <v>91</v>
      </c>
      <c r="NZD9" s="1" t="s">
        <v>91</v>
      </c>
      <c r="NZE9" s="1" t="s">
        <v>91</v>
      </c>
      <c r="NZF9" s="1" t="s">
        <v>91</v>
      </c>
      <c r="NZG9" s="1" t="s">
        <v>91</v>
      </c>
      <c r="NZH9" s="1" t="s">
        <v>91</v>
      </c>
      <c r="NZI9" s="1" t="s">
        <v>91</v>
      </c>
      <c r="NZJ9" s="1" t="s">
        <v>91</v>
      </c>
      <c r="NZK9" s="1" t="s">
        <v>91</v>
      </c>
      <c r="NZL9" s="1" t="s">
        <v>91</v>
      </c>
      <c r="NZM9" s="1" t="s">
        <v>91</v>
      </c>
      <c r="NZN9" s="1" t="s">
        <v>91</v>
      </c>
      <c r="NZO9" s="1" t="s">
        <v>91</v>
      </c>
      <c r="NZP9" s="1" t="s">
        <v>91</v>
      </c>
      <c r="NZQ9" s="1" t="s">
        <v>91</v>
      </c>
      <c r="NZR9" s="1" t="s">
        <v>91</v>
      </c>
      <c r="NZS9" s="1" t="s">
        <v>91</v>
      </c>
      <c r="NZT9" s="1" t="s">
        <v>91</v>
      </c>
      <c r="NZU9" s="1" t="s">
        <v>91</v>
      </c>
      <c r="NZV9" s="1" t="s">
        <v>91</v>
      </c>
      <c r="NZW9" s="1" t="s">
        <v>91</v>
      </c>
      <c r="NZX9" s="1" t="s">
        <v>91</v>
      </c>
      <c r="NZY9" s="1" t="s">
        <v>91</v>
      </c>
      <c r="NZZ9" s="1" t="s">
        <v>91</v>
      </c>
      <c r="OAA9" s="1" t="s">
        <v>91</v>
      </c>
      <c r="OAB9" s="1" t="s">
        <v>91</v>
      </c>
      <c r="OAC9" s="1" t="s">
        <v>91</v>
      </c>
      <c r="OAD9" s="1" t="s">
        <v>91</v>
      </c>
      <c r="OAE9" s="1" t="s">
        <v>91</v>
      </c>
      <c r="OAF9" s="1" t="s">
        <v>91</v>
      </c>
      <c r="OAG9" s="1" t="s">
        <v>91</v>
      </c>
      <c r="OAH9" s="1" t="s">
        <v>91</v>
      </c>
      <c r="OAI9" s="1" t="s">
        <v>91</v>
      </c>
      <c r="OAJ9" s="1" t="s">
        <v>91</v>
      </c>
      <c r="OAK9" s="1" t="s">
        <v>91</v>
      </c>
      <c r="OAL9" s="1" t="s">
        <v>91</v>
      </c>
      <c r="OAM9" s="1" t="s">
        <v>91</v>
      </c>
      <c r="OAN9" s="1" t="s">
        <v>91</v>
      </c>
      <c r="OAO9" s="1" t="s">
        <v>91</v>
      </c>
      <c r="OAP9" s="1" t="s">
        <v>91</v>
      </c>
      <c r="OAQ9" s="1" t="s">
        <v>91</v>
      </c>
      <c r="OAR9" s="1" t="s">
        <v>91</v>
      </c>
      <c r="OAS9" s="1" t="s">
        <v>91</v>
      </c>
      <c r="OAT9" s="1" t="s">
        <v>91</v>
      </c>
      <c r="OAU9" s="1" t="s">
        <v>91</v>
      </c>
      <c r="OAV9" s="1" t="s">
        <v>91</v>
      </c>
      <c r="OAW9" s="1" t="s">
        <v>91</v>
      </c>
      <c r="OAX9" s="1" t="s">
        <v>91</v>
      </c>
      <c r="OAY9" s="1" t="s">
        <v>91</v>
      </c>
      <c r="OAZ9" s="1" t="s">
        <v>91</v>
      </c>
      <c r="OBA9" s="1" t="s">
        <v>91</v>
      </c>
      <c r="OBB9" s="1" t="s">
        <v>91</v>
      </c>
      <c r="OBC9" s="1" t="s">
        <v>91</v>
      </c>
      <c r="OBD9" s="1" t="s">
        <v>91</v>
      </c>
      <c r="OBE9" s="1" t="s">
        <v>91</v>
      </c>
      <c r="OBF9" s="1" t="s">
        <v>91</v>
      </c>
      <c r="OBG9" s="1" t="s">
        <v>91</v>
      </c>
      <c r="OBH9" s="1" t="s">
        <v>91</v>
      </c>
      <c r="OBI9" s="1" t="s">
        <v>91</v>
      </c>
      <c r="OBJ9" s="1" t="s">
        <v>91</v>
      </c>
      <c r="OBK9" s="1" t="s">
        <v>91</v>
      </c>
      <c r="OBL9" s="1" t="s">
        <v>91</v>
      </c>
      <c r="OBM9" s="1" t="s">
        <v>91</v>
      </c>
      <c r="OBN9" s="1" t="s">
        <v>91</v>
      </c>
      <c r="OBO9" s="1" t="s">
        <v>91</v>
      </c>
      <c r="OBP9" s="1" t="s">
        <v>91</v>
      </c>
      <c r="OBQ9" s="1" t="s">
        <v>91</v>
      </c>
      <c r="OBR9" s="1" t="s">
        <v>91</v>
      </c>
      <c r="OBS9" s="1" t="s">
        <v>91</v>
      </c>
      <c r="OBT9" s="1" t="s">
        <v>91</v>
      </c>
      <c r="OBU9" s="1" t="s">
        <v>91</v>
      </c>
      <c r="OBV9" s="1" t="s">
        <v>91</v>
      </c>
      <c r="OBW9" s="1" t="s">
        <v>91</v>
      </c>
      <c r="OBX9" s="1" t="s">
        <v>91</v>
      </c>
      <c r="OBY9" s="1" t="s">
        <v>91</v>
      </c>
      <c r="OBZ9" s="1" t="s">
        <v>91</v>
      </c>
      <c r="OCA9" s="1" t="s">
        <v>91</v>
      </c>
      <c r="OCB9" s="1" t="s">
        <v>91</v>
      </c>
      <c r="OCC9" s="1" t="s">
        <v>91</v>
      </c>
      <c r="OCD9" s="1" t="s">
        <v>91</v>
      </c>
      <c r="OCE9" s="1" t="s">
        <v>91</v>
      </c>
      <c r="OCF9" s="1" t="s">
        <v>91</v>
      </c>
      <c r="OCG9" s="1" t="s">
        <v>91</v>
      </c>
      <c r="OCH9" s="1" t="s">
        <v>91</v>
      </c>
      <c r="OCI9" s="1" t="s">
        <v>91</v>
      </c>
      <c r="OCJ9" s="1" t="s">
        <v>91</v>
      </c>
      <c r="OCK9" s="1" t="s">
        <v>91</v>
      </c>
      <c r="OCL9" s="1" t="s">
        <v>91</v>
      </c>
      <c r="OCM9" s="1" t="s">
        <v>91</v>
      </c>
      <c r="OCN9" s="1" t="s">
        <v>91</v>
      </c>
      <c r="OCO9" s="1" t="s">
        <v>91</v>
      </c>
      <c r="OCP9" s="1" t="s">
        <v>91</v>
      </c>
      <c r="OCQ9" s="1" t="s">
        <v>91</v>
      </c>
      <c r="OCR9" s="1" t="s">
        <v>91</v>
      </c>
      <c r="OCS9" s="1" t="s">
        <v>91</v>
      </c>
      <c r="OCT9" s="1" t="s">
        <v>91</v>
      </c>
      <c r="OCU9" s="1" t="s">
        <v>91</v>
      </c>
      <c r="OCV9" s="1" t="s">
        <v>91</v>
      </c>
      <c r="OCW9" s="1" t="s">
        <v>91</v>
      </c>
      <c r="OCX9" s="1" t="s">
        <v>91</v>
      </c>
      <c r="OCY9" s="1" t="s">
        <v>91</v>
      </c>
      <c r="OCZ9" s="1" t="s">
        <v>91</v>
      </c>
      <c r="ODA9" s="1" t="s">
        <v>91</v>
      </c>
      <c r="ODB9" s="1" t="s">
        <v>91</v>
      </c>
      <c r="ODC9" s="1" t="s">
        <v>91</v>
      </c>
      <c r="ODD9" s="1" t="s">
        <v>91</v>
      </c>
      <c r="ODE9" s="1" t="s">
        <v>91</v>
      </c>
      <c r="ODF9" s="1" t="s">
        <v>91</v>
      </c>
      <c r="ODG9" s="1" t="s">
        <v>91</v>
      </c>
      <c r="ODH9" s="1" t="s">
        <v>91</v>
      </c>
      <c r="ODI9" s="1" t="s">
        <v>91</v>
      </c>
      <c r="ODJ9" s="1" t="s">
        <v>91</v>
      </c>
      <c r="ODK9" s="1" t="s">
        <v>91</v>
      </c>
      <c r="ODL9" s="1" t="s">
        <v>91</v>
      </c>
      <c r="ODM9" s="1" t="s">
        <v>91</v>
      </c>
      <c r="ODN9" s="1" t="s">
        <v>91</v>
      </c>
      <c r="ODO9" s="1" t="s">
        <v>91</v>
      </c>
      <c r="ODP9" s="1" t="s">
        <v>91</v>
      </c>
      <c r="ODQ9" s="1" t="s">
        <v>91</v>
      </c>
      <c r="ODR9" s="1" t="s">
        <v>91</v>
      </c>
      <c r="ODS9" s="1" t="s">
        <v>91</v>
      </c>
      <c r="ODT9" s="1" t="s">
        <v>91</v>
      </c>
      <c r="ODU9" s="1" t="s">
        <v>91</v>
      </c>
      <c r="ODV9" s="1" t="s">
        <v>91</v>
      </c>
      <c r="ODW9" s="1" t="s">
        <v>91</v>
      </c>
      <c r="ODX9" s="1" t="s">
        <v>91</v>
      </c>
      <c r="ODY9" s="1" t="s">
        <v>91</v>
      </c>
      <c r="ODZ9" s="1" t="s">
        <v>91</v>
      </c>
      <c r="OEA9" s="1" t="s">
        <v>91</v>
      </c>
      <c r="OEB9" s="1" t="s">
        <v>91</v>
      </c>
      <c r="OEC9" s="1" t="s">
        <v>91</v>
      </c>
      <c r="OED9" s="1" t="s">
        <v>91</v>
      </c>
      <c r="OEE9" s="1" t="s">
        <v>91</v>
      </c>
      <c r="OEF9" s="1" t="s">
        <v>91</v>
      </c>
      <c r="OEG9" s="1" t="s">
        <v>91</v>
      </c>
      <c r="OEH9" s="1" t="s">
        <v>91</v>
      </c>
      <c r="OEI9" s="1" t="s">
        <v>91</v>
      </c>
      <c r="OEJ9" s="1" t="s">
        <v>91</v>
      </c>
      <c r="OEK9" s="1" t="s">
        <v>91</v>
      </c>
      <c r="OEL9" s="1" t="s">
        <v>91</v>
      </c>
      <c r="OEM9" s="1" t="s">
        <v>91</v>
      </c>
      <c r="OEN9" s="1" t="s">
        <v>91</v>
      </c>
      <c r="OEO9" s="1" t="s">
        <v>91</v>
      </c>
      <c r="OEP9" s="1" t="s">
        <v>91</v>
      </c>
      <c r="OEQ9" s="1" t="s">
        <v>91</v>
      </c>
      <c r="OER9" s="1" t="s">
        <v>91</v>
      </c>
      <c r="OES9" s="1" t="s">
        <v>91</v>
      </c>
      <c r="OET9" s="1" t="s">
        <v>91</v>
      </c>
      <c r="OEU9" s="1" t="s">
        <v>91</v>
      </c>
      <c r="OEV9" s="1" t="s">
        <v>91</v>
      </c>
      <c r="OEW9" s="1" t="s">
        <v>91</v>
      </c>
      <c r="OEX9" s="1" t="s">
        <v>91</v>
      </c>
      <c r="OEY9" s="1" t="s">
        <v>91</v>
      </c>
      <c r="OEZ9" s="1" t="s">
        <v>91</v>
      </c>
      <c r="OFA9" s="1" t="s">
        <v>91</v>
      </c>
      <c r="OFB9" s="1" t="s">
        <v>91</v>
      </c>
      <c r="OFC9" s="1" t="s">
        <v>91</v>
      </c>
      <c r="OFD9" s="1" t="s">
        <v>91</v>
      </c>
      <c r="OFE9" s="1" t="s">
        <v>91</v>
      </c>
      <c r="OFF9" s="1" t="s">
        <v>91</v>
      </c>
      <c r="OFG9" s="1" t="s">
        <v>91</v>
      </c>
      <c r="OFH9" s="1" t="s">
        <v>91</v>
      </c>
      <c r="OFI9" s="1" t="s">
        <v>91</v>
      </c>
      <c r="OFJ9" s="1" t="s">
        <v>91</v>
      </c>
      <c r="OFK9" s="1" t="s">
        <v>91</v>
      </c>
      <c r="OFL9" s="1" t="s">
        <v>91</v>
      </c>
      <c r="OFM9" s="1" t="s">
        <v>91</v>
      </c>
      <c r="OFN9" s="1" t="s">
        <v>91</v>
      </c>
      <c r="OFO9" s="1" t="s">
        <v>91</v>
      </c>
      <c r="OFP9" s="1" t="s">
        <v>91</v>
      </c>
      <c r="OFQ9" s="1" t="s">
        <v>91</v>
      </c>
      <c r="OFR9" s="1" t="s">
        <v>91</v>
      </c>
      <c r="OFS9" s="1" t="s">
        <v>91</v>
      </c>
      <c r="OFT9" s="1" t="s">
        <v>91</v>
      </c>
      <c r="OFU9" s="1" t="s">
        <v>91</v>
      </c>
      <c r="OFV9" s="1" t="s">
        <v>91</v>
      </c>
      <c r="OFW9" s="1" t="s">
        <v>91</v>
      </c>
      <c r="OFX9" s="1" t="s">
        <v>91</v>
      </c>
      <c r="OFY9" s="1" t="s">
        <v>91</v>
      </c>
      <c r="OFZ9" s="1" t="s">
        <v>91</v>
      </c>
      <c r="OGA9" s="1" t="s">
        <v>91</v>
      </c>
      <c r="OGB9" s="1" t="s">
        <v>91</v>
      </c>
      <c r="OGC9" s="1" t="s">
        <v>91</v>
      </c>
      <c r="OGD9" s="1" t="s">
        <v>91</v>
      </c>
      <c r="OGE9" s="1" t="s">
        <v>91</v>
      </c>
      <c r="OGF9" s="1" t="s">
        <v>91</v>
      </c>
      <c r="OGG9" s="1" t="s">
        <v>91</v>
      </c>
      <c r="OGH9" s="1" t="s">
        <v>91</v>
      </c>
      <c r="OGI9" s="1" t="s">
        <v>91</v>
      </c>
      <c r="OGJ9" s="1" t="s">
        <v>91</v>
      </c>
      <c r="OGK9" s="1" t="s">
        <v>91</v>
      </c>
      <c r="OGL9" s="1" t="s">
        <v>91</v>
      </c>
      <c r="OGM9" s="1" t="s">
        <v>91</v>
      </c>
      <c r="OGN9" s="1" t="s">
        <v>91</v>
      </c>
      <c r="OGO9" s="1" t="s">
        <v>91</v>
      </c>
      <c r="OGP9" s="1" t="s">
        <v>91</v>
      </c>
      <c r="OGQ9" s="1" t="s">
        <v>91</v>
      </c>
      <c r="OGR9" s="1" t="s">
        <v>91</v>
      </c>
      <c r="OGS9" s="1" t="s">
        <v>91</v>
      </c>
      <c r="OGT9" s="1" t="s">
        <v>91</v>
      </c>
      <c r="OGU9" s="1" t="s">
        <v>91</v>
      </c>
      <c r="OGV9" s="1" t="s">
        <v>91</v>
      </c>
      <c r="OGW9" s="1" t="s">
        <v>91</v>
      </c>
      <c r="OGX9" s="1" t="s">
        <v>91</v>
      </c>
      <c r="OGY9" s="1" t="s">
        <v>91</v>
      </c>
      <c r="OGZ9" s="1" t="s">
        <v>91</v>
      </c>
      <c r="OHA9" s="1" t="s">
        <v>91</v>
      </c>
      <c r="OHB9" s="1" t="s">
        <v>91</v>
      </c>
      <c r="OHC9" s="1" t="s">
        <v>91</v>
      </c>
      <c r="OHD9" s="1" t="s">
        <v>91</v>
      </c>
      <c r="OHE9" s="1" t="s">
        <v>91</v>
      </c>
      <c r="OHF9" s="1" t="s">
        <v>91</v>
      </c>
      <c r="OHG9" s="1" t="s">
        <v>91</v>
      </c>
      <c r="OHH9" s="1" t="s">
        <v>91</v>
      </c>
      <c r="OHI9" s="1" t="s">
        <v>91</v>
      </c>
      <c r="OHJ9" s="1" t="s">
        <v>91</v>
      </c>
      <c r="OHK9" s="1" t="s">
        <v>91</v>
      </c>
      <c r="OHL9" s="1" t="s">
        <v>91</v>
      </c>
      <c r="OHM9" s="1" t="s">
        <v>91</v>
      </c>
      <c r="OHN9" s="1" t="s">
        <v>91</v>
      </c>
      <c r="OHO9" s="1" t="s">
        <v>91</v>
      </c>
      <c r="OHP9" s="1" t="s">
        <v>91</v>
      </c>
      <c r="OHQ9" s="1" t="s">
        <v>91</v>
      </c>
      <c r="OHR9" s="1" t="s">
        <v>91</v>
      </c>
      <c r="OHS9" s="1" t="s">
        <v>91</v>
      </c>
      <c r="OHT9" s="1" t="s">
        <v>91</v>
      </c>
      <c r="OHU9" s="1" t="s">
        <v>91</v>
      </c>
      <c r="OHV9" s="1" t="s">
        <v>91</v>
      </c>
      <c r="OHW9" s="1" t="s">
        <v>91</v>
      </c>
      <c r="OHX9" s="1" t="s">
        <v>91</v>
      </c>
      <c r="OHY9" s="1" t="s">
        <v>91</v>
      </c>
      <c r="OHZ9" s="1" t="s">
        <v>91</v>
      </c>
      <c r="OIA9" s="1" t="s">
        <v>91</v>
      </c>
      <c r="OIB9" s="1" t="s">
        <v>91</v>
      </c>
      <c r="OIC9" s="1" t="s">
        <v>91</v>
      </c>
      <c r="OID9" s="1" t="s">
        <v>91</v>
      </c>
      <c r="OIE9" s="1" t="s">
        <v>91</v>
      </c>
      <c r="OIF9" s="1" t="s">
        <v>91</v>
      </c>
      <c r="OIG9" s="1" t="s">
        <v>91</v>
      </c>
      <c r="OIH9" s="1" t="s">
        <v>91</v>
      </c>
      <c r="OII9" s="1" t="s">
        <v>91</v>
      </c>
      <c r="OIJ9" s="1" t="s">
        <v>91</v>
      </c>
      <c r="OIK9" s="1" t="s">
        <v>91</v>
      </c>
      <c r="OIL9" s="1" t="s">
        <v>91</v>
      </c>
      <c r="OIM9" s="1" t="s">
        <v>91</v>
      </c>
      <c r="OIN9" s="1" t="s">
        <v>91</v>
      </c>
      <c r="OIO9" s="1" t="s">
        <v>91</v>
      </c>
      <c r="OIP9" s="1" t="s">
        <v>91</v>
      </c>
      <c r="OIQ9" s="1" t="s">
        <v>91</v>
      </c>
      <c r="OIR9" s="1" t="s">
        <v>91</v>
      </c>
      <c r="OIS9" s="1" t="s">
        <v>91</v>
      </c>
      <c r="OIT9" s="1" t="s">
        <v>91</v>
      </c>
      <c r="OIU9" s="1" t="s">
        <v>91</v>
      </c>
      <c r="OIV9" s="1" t="s">
        <v>91</v>
      </c>
      <c r="OIW9" s="1" t="s">
        <v>91</v>
      </c>
      <c r="OIX9" s="1" t="s">
        <v>91</v>
      </c>
      <c r="OIY9" s="1" t="s">
        <v>91</v>
      </c>
      <c r="OIZ9" s="1" t="s">
        <v>91</v>
      </c>
      <c r="OJA9" s="1" t="s">
        <v>91</v>
      </c>
      <c r="OJB9" s="1" t="s">
        <v>91</v>
      </c>
      <c r="OJC9" s="1" t="s">
        <v>91</v>
      </c>
      <c r="OJD9" s="1" t="s">
        <v>91</v>
      </c>
      <c r="OJE9" s="1" t="s">
        <v>91</v>
      </c>
      <c r="OJF9" s="1" t="s">
        <v>91</v>
      </c>
      <c r="OJG9" s="1" t="s">
        <v>91</v>
      </c>
      <c r="OJH9" s="1" t="s">
        <v>91</v>
      </c>
      <c r="OJI9" s="1" t="s">
        <v>91</v>
      </c>
      <c r="OJJ9" s="1" t="s">
        <v>91</v>
      </c>
      <c r="OJK9" s="1" t="s">
        <v>91</v>
      </c>
      <c r="OJL9" s="1" t="s">
        <v>91</v>
      </c>
      <c r="OJM9" s="1" t="s">
        <v>91</v>
      </c>
      <c r="OJN9" s="1" t="s">
        <v>91</v>
      </c>
      <c r="OJO9" s="1" t="s">
        <v>91</v>
      </c>
      <c r="OJP9" s="1" t="s">
        <v>91</v>
      </c>
      <c r="OJQ9" s="1" t="s">
        <v>91</v>
      </c>
      <c r="OJR9" s="1" t="s">
        <v>91</v>
      </c>
      <c r="OJS9" s="1" t="s">
        <v>91</v>
      </c>
      <c r="OJT9" s="1" t="s">
        <v>91</v>
      </c>
      <c r="OJU9" s="1" t="s">
        <v>91</v>
      </c>
      <c r="OJV9" s="1" t="s">
        <v>91</v>
      </c>
      <c r="OJW9" s="1" t="s">
        <v>91</v>
      </c>
      <c r="OJX9" s="1" t="s">
        <v>91</v>
      </c>
      <c r="OJY9" s="1" t="s">
        <v>91</v>
      </c>
      <c r="OJZ9" s="1" t="s">
        <v>91</v>
      </c>
      <c r="OKA9" s="1" t="s">
        <v>91</v>
      </c>
      <c r="OKB9" s="1" t="s">
        <v>91</v>
      </c>
      <c r="OKC9" s="1" t="s">
        <v>91</v>
      </c>
      <c r="OKD9" s="1" t="s">
        <v>91</v>
      </c>
      <c r="OKE9" s="1" t="s">
        <v>91</v>
      </c>
      <c r="OKF9" s="1" t="s">
        <v>91</v>
      </c>
      <c r="OKG9" s="1" t="s">
        <v>91</v>
      </c>
      <c r="OKH9" s="1" t="s">
        <v>91</v>
      </c>
      <c r="OKI9" s="1" t="s">
        <v>91</v>
      </c>
      <c r="OKJ9" s="1" t="s">
        <v>91</v>
      </c>
      <c r="OKK9" s="1" t="s">
        <v>91</v>
      </c>
      <c r="OKL9" s="1" t="s">
        <v>91</v>
      </c>
      <c r="OKM9" s="1" t="s">
        <v>91</v>
      </c>
      <c r="OKN9" s="1" t="s">
        <v>91</v>
      </c>
      <c r="OKO9" s="1" t="s">
        <v>91</v>
      </c>
      <c r="OKP9" s="1" t="s">
        <v>91</v>
      </c>
      <c r="OKQ9" s="1" t="s">
        <v>91</v>
      </c>
      <c r="OKR9" s="1" t="s">
        <v>91</v>
      </c>
      <c r="OKS9" s="1" t="s">
        <v>91</v>
      </c>
      <c r="OKT9" s="1" t="s">
        <v>91</v>
      </c>
      <c r="OKU9" s="1" t="s">
        <v>91</v>
      </c>
      <c r="OKV9" s="1" t="s">
        <v>91</v>
      </c>
      <c r="OKW9" s="1" t="s">
        <v>91</v>
      </c>
      <c r="OKX9" s="1" t="s">
        <v>91</v>
      </c>
      <c r="OKY9" s="1" t="s">
        <v>91</v>
      </c>
      <c r="OKZ9" s="1" t="s">
        <v>91</v>
      </c>
      <c r="OLA9" s="1" t="s">
        <v>91</v>
      </c>
      <c r="OLB9" s="1" t="s">
        <v>91</v>
      </c>
      <c r="OLC9" s="1" t="s">
        <v>91</v>
      </c>
      <c r="OLD9" s="1" t="s">
        <v>91</v>
      </c>
      <c r="OLE9" s="1" t="s">
        <v>91</v>
      </c>
      <c r="OLF9" s="1" t="s">
        <v>91</v>
      </c>
      <c r="OLG9" s="1" t="s">
        <v>91</v>
      </c>
      <c r="OLH9" s="1" t="s">
        <v>91</v>
      </c>
      <c r="OLI9" s="1" t="s">
        <v>91</v>
      </c>
      <c r="OLJ9" s="1" t="s">
        <v>91</v>
      </c>
      <c r="OLK9" s="1" t="s">
        <v>91</v>
      </c>
      <c r="OLL9" s="1" t="s">
        <v>91</v>
      </c>
      <c r="OLM9" s="1" t="s">
        <v>91</v>
      </c>
      <c r="OLN9" s="1" t="s">
        <v>91</v>
      </c>
      <c r="OLO9" s="1" t="s">
        <v>91</v>
      </c>
      <c r="OLP9" s="1" t="s">
        <v>91</v>
      </c>
      <c r="OLQ9" s="1" t="s">
        <v>91</v>
      </c>
      <c r="OLR9" s="1" t="s">
        <v>91</v>
      </c>
      <c r="OLS9" s="1" t="s">
        <v>91</v>
      </c>
      <c r="OLT9" s="1" t="s">
        <v>91</v>
      </c>
      <c r="OLU9" s="1" t="s">
        <v>91</v>
      </c>
      <c r="OLV9" s="1" t="s">
        <v>91</v>
      </c>
      <c r="OLW9" s="1" t="s">
        <v>91</v>
      </c>
      <c r="OLX9" s="1" t="s">
        <v>91</v>
      </c>
      <c r="OLY9" s="1" t="s">
        <v>91</v>
      </c>
      <c r="OLZ9" s="1" t="s">
        <v>91</v>
      </c>
      <c r="OMA9" s="1" t="s">
        <v>91</v>
      </c>
      <c r="OMB9" s="1" t="s">
        <v>91</v>
      </c>
      <c r="OMC9" s="1" t="s">
        <v>91</v>
      </c>
      <c r="OMD9" s="1" t="s">
        <v>91</v>
      </c>
      <c r="OME9" s="1" t="s">
        <v>91</v>
      </c>
      <c r="OMF9" s="1" t="s">
        <v>91</v>
      </c>
      <c r="OMG9" s="1" t="s">
        <v>91</v>
      </c>
      <c r="OMH9" s="1" t="s">
        <v>91</v>
      </c>
      <c r="OMI9" s="1" t="s">
        <v>91</v>
      </c>
      <c r="OMJ9" s="1" t="s">
        <v>91</v>
      </c>
      <c r="OMK9" s="1" t="s">
        <v>91</v>
      </c>
      <c r="OML9" s="1" t="s">
        <v>91</v>
      </c>
      <c r="OMM9" s="1" t="s">
        <v>91</v>
      </c>
      <c r="OMN9" s="1" t="s">
        <v>91</v>
      </c>
      <c r="OMO9" s="1" t="s">
        <v>91</v>
      </c>
      <c r="OMP9" s="1" t="s">
        <v>91</v>
      </c>
      <c r="OMQ9" s="1" t="s">
        <v>91</v>
      </c>
      <c r="OMR9" s="1" t="s">
        <v>91</v>
      </c>
      <c r="OMS9" s="1" t="s">
        <v>91</v>
      </c>
      <c r="OMT9" s="1" t="s">
        <v>91</v>
      </c>
      <c r="OMU9" s="1" t="s">
        <v>91</v>
      </c>
      <c r="OMV9" s="1" t="s">
        <v>91</v>
      </c>
      <c r="OMW9" s="1" t="s">
        <v>91</v>
      </c>
      <c r="OMX9" s="1" t="s">
        <v>91</v>
      </c>
      <c r="OMY9" s="1" t="s">
        <v>91</v>
      </c>
      <c r="OMZ9" s="1" t="s">
        <v>91</v>
      </c>
      <c r="ONA9" s="1" t="s">
        <v>91</v>
      </c>
      <c r="ONB9" s="1" t="s">
        <v>91</v>
      </c>
      <c r="ONC9" s="1" t="s">
        <v>91</v>
      </c>
      <c r="OND9" s="1" t="s">
        <v>91</v>
      </c>
      <c r="ONE9" s="1" t="s">
        <v>91</v>
      </c>
      <c r="ONF9" s="1" t="s">
        <v>91</v>
      </c>
      <c r="ONG9" s="1" t="s">
        <v>91</v>
      </c>
      <c r="ONH9" s="1" t="s">
        <v>91</v>
      </c>
      <c r="ONI9" s="1" t="s">
        <v>91</v>
      </c>
      <c r="ONJ9" s="1" t="s">
        <v>91</v>
      </c>
      <c r="ONK9" s="1" t="s">
        <v>91</v>
      </c>
      <c r="ONL9" s="1" t="s">
        <v>91</v>
      </c>
      <c r="ONM9" s="1" t="s">
        <v>91</v>
      </c>
      <c r="ONN9" s="1" t="s">
        <v>91</v>
      </c>
      <c r="ONO9" s="1" t="s">
        <v>91</v>
      </c>
      <c r="ONP9" s="1" t="s">
        <v>91</v>
      </c>
      <c r="ONQ9" s="1" t="s">
        <v>91</v>
      </c>
      <c r="ONR9" s="1" t="s">
        <v>91</v>
      </c>
      <c r="ONS9" s="1" t="s">
        <v>91</v>
      </c>
      <c r="ONT9" s="1" t="s">
        <v>91</v>
      </c>
      <c r="ONU9" s="1" t="s">
        <v>91</v>
      </c>
      <c r="ONV9" s="1" t="s">
        <v>91</v>
      </c>
      <c r="ONW9" s="1" t="s">
        <v>91</v>
      </c>
      <c r="ONX9" s="1" t="s">
        <v>91</v>
      </c>
      <c r="ONY9" s="1" t="s">
        <v>91</v>
      </c>
      <c r="ONZ9" s="1" t="s">
        <v>91</v>
      </c>
      <c r="OOA9" s="1" t="s">
        <v>91</v>
      </c>
      <c r="OOB9" s="1" t="s">
        <v>91</v>
      </c>
      <c r="OOC9" s="1" t="s">
        <v>91</v>
      </c>
      <c r="OOD9" s="1" t="s">
        <v>91</v>
      </c>
      <c r="OOE9" s="1" t="s">
        <v>91</v>
      </c>
      <c r="OOF9" s="1" t="s">
        <v>91</v>
      </c>
      <c r="OOG9" s="1" t="s">
        <v>91</v>
      </c>
      <c r="OOH9" s="1" t="s">
        <v>91</v>
      </c>
      <c r="OOI9" s="1" t="s">
        <v>91</v>
      </c>
      <c r="OOJ9" s="1" t="s">
        <v>91</v>
      </c>
      <c r="OOK9" s="1" t="s">
        <v>91</v>
      </c>
      <c r="OOL9" s="1" t="s">
        <v>91</v>
      </c>
      <c r="OOM9" s="1" t="s">
        <v>91</v>
      </c>
      <c r="OON9" s="1" t="s">
        <v>91</v>
      </c>
      <c r="OOO9" s="1" t="s">
        <v>91</v>
      </c>
      <c r="OOP9" s="1" t="s">
        <v>91</v>
      </c>
      <c r="OOQ9" s="1" t="s">
        <v>91</v>
      </c>
      <c r="OOR9" s="1" t="s">
        <v>91</v>
      </c>
      <c r="OOS9" s="1" t="s">
        <v>91</v>
      </c>
      <c r="OOT9" s="1" t="s">
        <v>91</v>
      </c>
      <c r="OOU9" s="1" t="s">
        <v>91</v>
      </c>
      <c r="OOV9" s="1" t="s">
        <v>91</v>
      </c>
      <c r="OOW9" s="1" t="s">
        <v>91</v>
      </c>
      <c r="OOX9" s="1" t="s">
        <v>91</v>
      </c>
      <c r="OOY9" s="1" t="s">
        <v>91</v>
      </c>
      <c r="OOZ9" s="1" t="s">
        <v>91</v>
      </c>
      <c r="OPA9" s="1" t="s">
        <v>91</v>
      </c>
      <c r="OPB9" s="1" t="s">
        <v>91</v>
      </c>
      <c r="OPC9" s="1" t="s">
        <v>91</v>
      </c>
      <c r="OPD9" s="1" t="s">
        <v>91</v>
      </c>
      <c r="OPE9" s="1" t="s">
        <v>91</v>
      </c>
      <c r="OPF9" s="1" t="s">
        <v>91</v>
      </c>
      <c r="OPG9" s="1" t="s">
        <v>91</v>
      </c>
      <c r="OPH9" s="1" t="s">
        <v>91</v>
      </c>
      <c r="OPI9" s="1" t="s">
        <v>91</v>
      </c>
      <c r="OPJ9" s="1" t="s">
        <v>91</v>
      </c>
      <c r="OPK9" s="1" t="s">
        <v>91</v>
      </c>
      <c r="OPL9" s="1" t="s">
        <v>91</v>
      </c>
      <c r="OPM9" s="1" t="s">
        <v>91</v>
      </c>
      <c r="OPN9" s="1" t="s">
        <v>91</v>
      </c>
      <c r="OPO9" s="1" t="s">
        <v>91</v>
      </c>
      <c r="OPP9" s="1" t="s">
        <v>91</v>
      </c>
      <c r="OPQ9" s="1" t="s">
        <v>91</v>
      </c>
      <c r="OPR9" s="1" t="s">
        <v>91</v>
      </c>
      <c r="OPS9" s="1" t="s">
        <v>91</v>
      </c>
      <c r="OPT9" s="1" t="s">
        <v>91</v>
      </c>
      <c r="OPU9" s="1" t="s">
        <v>91</v>
      </c>
      <c r="OPV9" s="1" t="s">
        <v>91</v>
      </c>
      <c r="OPW9" s="1" t="s">
        <v>91</v>
      </c>
      <c r="OPX9" s="1" t="s">
        <v>91</v>
      </c>
      <c r="OPY9" s="1" t="s">
        <v>91</v>
      </c>
      <c r="OPZ9" s="1" t="s">
        <v>91</v>
      </c>
      <c r="OQA9" s="1" t="s">
        <v>91</v>
      </c>
      <c r="OQB9" s="1" t="s">
        <v>91</v>
      </c>
      <c r="OQC9" s="1" t="s">
        <v>91</v>
      </c>
      <c r="OQD9" s="1" t="s">
        <v>91</v>
      </c>
      <c r="OQE9" s="1" t="s">
        <v>91</v>
      </c>
      <c r="OQF9" s="1" t="s">
        <v>91</v>
      </c>
      <c r="OQG9" s="1" t="s">
        <v>91</v>
      </c>
      <c r="OQH9" s="1" t="s">
        <v>91</v>
      </c>
      <c r="OQI9" s="1" t="s">
        <v>91</v>
      </c>
      <c r="OQJ9" s="1" t="s">
        <v>91</v>
      </c>
      <c r="OQK9" s="1" t="s">
        <v>91</v>
      </c>
      <c r="OQL9" s="1" t="s">
        <v>91</v>
      </c>
      <c r="OQM9" s="1" t="s">
        <v>91</v>
      </c>
      <c r="OQN9" s="1" t="s">
        <v>91</v>
      </c>
      <c r="OQO9" s="1" t="s">
        <v>91</v>
      </c>
      <c r="OQP9" s="1" t="s">
        <v>91</v>
      </c>
      <c r="OQQ9" s="1" t="s">
        <v>91</v>
      </c>
      <c r="OQR9" s="1" t="s">
        <v>91</v>
      </c>
      <c r="OQS9" s="1" t="s">
        <v>91</v>
      </c>
      <c r="OQT9" s="1" t="s">
        <v>91</v>
      </c>
      <c r="OQU9" s="1" t="s">
        <v>91</v>
      </c>
      <c r="OQV9" s="1" t="s">
        <v>91</v>
      </c>
      <c r="OQW9" s="1" t="s">
        <v>91</v>
      </c>
      <c r="OQX9" s="1" t="s">
        <v>91</v>
      </c>
      <c r="OQY9" s="1" t="s">
        <v>91</v>
      </c>
      <c r="OQZ9" s="1" t="s">
        <v>91</v>
      </c>
      <c r="ORA9" s="1" t="s">
        <v>91</v>
      </c>
      <c r="ORB9" s="1" t="s">
        <v>91</v>
      </c>
      <c r="ORC9" s="1" t="s">
        <v>91</v>
      </c>
      <c r="ORD9" s="1" t="s">
        <v>91</v>
      </c>
      <c r="ORE9" s="1" t="s">
        <v>91</v>
      </c>
      <c r="ORF9" s="1" t="s">
        <v>91</v>
      </c>
      <c r="ORG9" s="1" t="s">
        <v>91</v>
      </c>
      <c r="ORH9" s="1" t="s">
        <v>91</v>
      </c>
      <c r="ORI9" s="1" t="s">
        <v>91</v>
      </c>
      <c r="ORJ9" s="1" t="s">
        <v>91</v>
      </c>
      <c r="ORK9" s="1" t="s">
        <v>91</v>
      </c>
      <c r="ORL9" s="1" t="s">
        <v>91</v>
      </c>
      <c r="ORM9" s="1" t="s">
        <v>91</v>
      </c>
      <c r="ORN9" s="1" t="s">
        <v>91</v>
      </c>
      <c r="ORO9" s="1" t="s">
        <v>91</v>
      </c>
      <c r="ORP9" s="1" t="s">
        <v>91</v>
      </c>
      <c r="ORQ9" s="1" t="s">
        <v>91</v>
      </c>
      <c r="ORR9" s="1" t="s">
        <v>91</v>
      </c>
      <c r="ORS9" s="1" t="s">
        <v>91</v>
      </c>
      <c r="ORT9" s="1" t="s">
        <v>91</v>
      </c>
      <c r="ORU9" s="1" t="s">
        <v>91</v>
      </c>
      <c r="ORV9" s="1" t="s">
        <v>91</v>
      </c>
      <c r="ORW9" s="1" t="s">
        <v>91</v>
      </c>
      <c r="ORX9" s="1" t="s">
        <v>91</v>
      </c>
      <c r="ORY9" s="1" t="s">
        <v>91</v>
      </c>
      <c r="ORZ9" s="1" t="s">
        <v>91</v>
      </c>
      <c r="OSA9" s="1" t="s">
        <v>91</v>
      </c>
      <c r="OSB9" s="1" t="s">
        <v>91</v>
      </c>
      <c r="OSC9" s="1" t="s">
        <v>91</v>
      </c>
      <c r="OSD9" s="1" t="s">
        <v>91</v>
      </c>
      <c r="OSE9" s="1" t="s">
        <v>91</v>
      </c>
      <c r="OSF9" s="1" t="s">
        <v>91</v>
      </c>
      <c r="OSG9" s="1" t="s">
        <v>91</v>
      </c>
      <c r="OSH9" s="1" t="s">
        <v>91</v>
      </c>
      <c r="OSI9" s="1" t="s">
        <v>91</v>
      </c>
      <c r="OSJ9" s="1" t="s">
        <v>91</v>
      </c>
      <c r="OSK9" s="1" t="s">
        <v>91</v>
      </c>
      <c r="OSL9" s="1" t="s">
        <v>91</v>
      </c>
      <c r="OSM9" s="1" t="s">
        <v>91</v>
      </c>
      <c r="OSN9" s="1" t="s">
        <v>91</v>
      </c>
      <c r="OSO9" s="1" t="s">
        <v>91</v>
      </c>
      <c r="OSP9" s="1" t="s">
        <v>91</v>
      </c>
      <c r="OSQ9" s="1" t="s">
        <v>91</v>
      </c>
      <c r="OSR9" s="1" t="s">
        <v>91</v>
      </c>
      <c r="OSS9" s="1" t="s">
        <v>91</v>
      </c>
      <c r="OST9" s="1" t="s">
        <v>91</v>
      </c>
      <c r="OSU9" s="1" t="s">
        <v>91</v>
      </c>
      <c r="OSV9" s="1" t="s">
        <v>91</v>
      </c>
      <c r="OSW9" s="1" t="s">
        <v>91</v>
      </c>
      <c r="OSX9" s="1" t="s">
        <v>91</v>
      </c>
      <c r="OSY9" s="1" t="s">
        <v>91</v>
      </c>
      <c r="OSZ9" s="1" t="s">
        <v>91</v>
      </c>
      <c r="OTA9" s="1" t="s">
        <v>91</v>
      </c>
      <c r="OTB9" s="1" t="s">
        <v>91</v>
      </c>
      <c r="OTC9" s="1" t="s">
        <v>91</v>
      </c>
      <c r="OTD9" s="1" t="s">
        <v>91</v>
      </c>
      <c r="OTE9" s="1" t="s">
        <v>91</v>
      </c>
      <c r="OTF9" s="1" t="s">
        <v>91</v>
      </c>
      <c r="OTG9" s="1" t="s">
        <v>91</v>
      </c>
      <c r="OTH9" s="1" t="s">
        <v>91</v>
      </c>
      <c r="OTI9" s="1" t="s">
        <v>91</v>
      </c>
      <c r="OTJ9" s="1" t="s">
        <v>91</v>
      </c>
      <c r="OTK9" s="1" t="s">
        <v>91</v>
      </c>
      <c r="OTL9" s="1" t="s">
        <v>91</v>
      </c>
      <c r="OTM9" s="1" t="s">
        <v>91</v>
      </c>
      <c r="OTN9" s="1" t="s">
        <v>91</v>
      </c>
      <c r="OTO9" s="1" t="s">
        <v>91</v>
      </c>
      <c r="OTP9" s="1" t="s">
        <v>91</v>
      </c>
      <c r="OTQ9" s="1" t="s">
        <v>91</v>
      </c>
      <c r="OTR9" s="1" t="s">
        <v>91</v>
      </c>
      <c r="OTS9" s="1" t="s">
        <v>91</v>
      </c>
      <c r="OTT9" s="1" t="s">
        <v>91</v>
      </c>
      <c r="OTU9" s="1" t="s">
        <v>91</v>
      </c>
      <c r="OTV9" s="1" t="s">
        <v>91</v>
      </c>
      <c r="OTW9" s="1" t="s">
        <v>91</v>
      </c>
      <c r="OTX9" s="1" t="s">
        <v>91</v>
      </c>
      <c r="OTY9" s="1" t="s">
        <v>91</v>
      </c>
      <c r="OTZ9" s="1" t="s">
        <v>91</v>
      </c>
      <c r="OUA9" s="1" t="s">
        <v>91</v>
      </c>
      <c r="OUB9" s="1" t="s">
        <v>91</v>
      </c>
      <c r="OUC9" s="1" t="s">
        <v>91</v>
      </c>
      <c r="OUD9" s="1" t="s">
        <v>91</v>
      </c>
      <c r="OUE9" s="1" t="s">
        <v>91</v>
      </c>
      <c r="OUF9" s="1" t="s">
        <v>91</v>
      </c>
      <c r="OUG9" s="1" t="s">
        <v>91</v>
      </c>
      <c r="OUH9" s="1" t="s">
        <v>91</v>
      </c>
      <c r="OUI9" s="1" t="s">
        <v>91</v>
      </c>
      <c r="OUJ9" s="1" t="s">
        <v>91</v>
      </c>
      <c r="OUK9" s="1" t="s">
        <v>91</v>
      </c>
      <c r="OUL9" s="1" t="s">
        <v>91</v>
      </c>
      <c r="OUM9" s="1" t="s">
        <v>91</v>
      </c>
      <c r="OUN9" s="1" t="s">
        <v>91</v>
      </c>
      <c r="OUO9" s="1" t="s">
        <v>91</v>
      </c>
      <c r="OUP9" s="1" t="s">
        <v>91</v>
      </c>
      <c r="OUQ9" s="1" t="s">
        <v>91</v>
      </c>
      <c r="OUR9" s="1" t="s">
        <v>91</v>
      </c>
      <c r="OUS9" s="1" t="s">
        <v>91</v>
      </c>
      <c r="OUT9" s="1" t="s">
        <v>91</v>
      </c>
      <c r="OUU9" s="1" t="s">
        <v>91</v>
      </c>
      <c r="OUV9" s="1" t="s">
        <v>91</v>
      </c>
      <c r="OUW9" s="1" t="s">
        <v>91</v>
      </c>
      <c r="OUX9" s="1" t="s">
        <v>91</v>
      </c>
      <c r="OUY9" s="1" t="s">
        <v>91</v>
      </c>
      <c r="OUZ9" s="1" t="s">
        <v>91</v>
      </c>
      <c r="OVA9" s="1" t="s">
        <v>91</v>
      </c>
      <c r="OVB9" s="1" t="s">
        <v>91</v>
      </c>
      <c r="OVC9" s="1" t="s">
        <v>91</v>
      </c>
      <c r="OVD9" s="1" t="s">
        <v>91</v>
      </c>
      <c r="OVE9" s="1" t="s">
        <v>91</v>
      </c>
      <c r="OVF9" s="1" t="s">
        <v>91</v>
      </c>
      <c r="OVG9" s="1" t="s">
        <v>91</v>
      </c>
      <c r="OVH9" s="1" t="s">
        <v>91</v>
      </c>
      <c r="OVI9" s="1" t="s">
        <v>91</v>
      </c>
      <c r="OVJ9" s="1" t="s">
        <v>91</v>
      </c>
      <c r="OVK9" s="1" t="s">
        <v>91</v>
      </c>
      <c r="OVL9" s="1" t="s">
        <v>91</v>
      </c>
      <c r="OVM9" s="1" t="s">
        <v>91</v>
      </c>
      <c r="OVN9" s="1" t="s">
        <v>91</v>
      </c>
      <c r="OVO9" s="1" t="s">
        <v>91</v>
      </c>
      <c r="OVP9" s="1" t="s">
        <v>91</v>
      </c>
      <c r="OVQ9" s="1" t="s">
        <v>91</v>
      </c>
      <c r="OVR9" s="1" t="s">
        <v>91</v>
      </c>
      <c r="OVS9" s="1" t="s">
        <v>91</v>
      </c>
      <c r="OVT9" s="1" t="s">
        <v>91</v>
      </c>
      <c r="OVU9" s="1" t="s">
        <v>91</v>
      </c>
      <c r="OVV9" s="1" t="s">
        <v>91</v>
      </c>
      <c r="OVW9" s="1" t="s">
        <v>91</v>
      </c>
      <c r="OVX9" s="1" t="s">
        <v>91</v>
      </c>
      <c r="OVY9" s="1" t="s">
        <v>91</v>
      </c>
      <c r="OVZ9" s="1" t="s">
        <v>91</v>
      </c>
      <c r="OWA9" s="1" t="s">
        <v>91</v>
      </c>
      <c r="OWB9" s="1" t="s">
        <v>91</v>
      </c>
      <c r="OWC9" s="1" t="s">
        <v>91</v>
      </c>
      <c r="OWD9" s="1" t="s">
        <v>91</v>
      </c>
      <c r="OWE9" s="1" t="s">
        <v>91</v>
      </c>
      <c r="OWF9" s="1" t="s">
        <v>91</v>
      </c>
      <c r="OWG9" s="1" t="s">
        <v>91</v>
      </c>
      <c r="OWH9" s="1" t="s">
        <v>91</v>
      </c>
      <c r="OWI9" s="1" t="s">
        <v>91</v>
      </c>
      <c r="OWJ9" s="1" t="s">
        <v>91</v>
      </c>
      <c r="OWK9" s="1" t="s">
        <v>91</v>
      </c>
      <c r="OWL9" s="1" t="s">
        <v>91</v>
      </c>
      <c r="OWM9" s="1" t="s">
        <v>91</v>
      </c>
      <c r="OWN9" s="1" t="s">
        <v>91</v>
      </c>
      <c r="OWO9" s="1" t="s">
        <v>91</v>
      </c>
      <c r="OWP9" s="1" t="s">
        <v>91</v>
      </c>
      <c r="OWQ9" s="1" t="s">
        <v>91</v>
      </c>
      <c r="OWR9" s="1" t="s">
        <v>91</v>
      </c>
      <c r="OWS9" s="1" t="s">
        <v>91</v>
      </c>
      <c r="OWT9" s="1" t="s">
        <v>91</v>
      </c>
      <c r="OWU9" s="1" t="s">
        <v>91</v>
      </c>
      <c r="OWV9" s="1" t="s">
        <v>91</v>
      </c>
      <c r="OWW9" s="1" t="s">
        <v>91</v>
      </c>
      <c r="OWX9" s="1" t="s">
        <v>91</v>
      </c>
      <c r="OWY9" s="1" t="s">
        <v>91</v>
      </c>
      <c r="OWZ9" s="1" t="s">
        <v>91</v>
      </c>
      <c r="OXA9" s="1" t="s">
        <v>91</v>
      </c>
      <c r="OXB9" s="1" t="s">
        <v>91</v>
      </c>
      <c r="OXC9" s="1" t="s">
        <v>91</v>
      </c>
      <c r="OXD9" s="1" t="s">
        <v>91</v>
      </c>
      <c r="OXE9" s="1" t="s">
        <v>91</v>
      </c>
      <c r="OXF9" s="1" t="s">
        <v>91</v>
      </c>
      <c r="OXG9" s="1" t="s">
        <v>91</v>
      </c>
      <c r="OXH9" s="1" t="s">
        <v>91</v>
      </c>
      <c r="OXI9" s="1" t="s">
        <v>91</v>
      </c>
      <c r="OXJ9" s="1" t="s">
        <v>91</v>
      </c>
      <c r="OXK9" s="1" t="s">
        <v>91</v>
      </c>
      <c r="OXL9" s="1" t="s">
        <v>91</v>
      </c>
      <c r="OXM9" s="1" t="s">
        <v>91</v>
      </c>
      <c r="OXN9" s="1" t="s">
        <v>91</v>
      </c>
      <c r="OXO9" s="1" t="s">
        <v>91</v>
      </c>
      <c r="OXP9" s="1" t="s">
        <v>91</v>
      </c>
      <c r="OXQ9" s="1" t="s">
        <v>91</v>
      </c>
      <c r="OXR9" s="1" t="s">
        <v>91</v>
      </c>
      <c r="OXS9" s="1" t="s">
        <v>91</v>
      </c>
      <c r="OXT9" s="1" t="s">
        <v>91</v>
      </c>
      <c r="OXU9" s="1" t="s">
        <v>91</v>
      </c>
      <c r="OXV9" s="1" t="s">
        <v>91</v>
      </c>
      <c r="OXW9" s="1" t="s">
        <v>91</v>
      </c>
      <c r="OXX9" s="1" t="s">
        <v>91</v>
      </c>
      <c r="OXY9" s="1" t="s">
        <v>91</v>
      </c>
      <c r="OXZ9" s="1" t="s">
        <v>91</v>
      </c>
      <c r="OYA9" s="1" t="s">
        <v>91</v>
      </c>
      <c r="OYB9" s="1" t="s">
        <v>91</v>
      </c>
      <c r="OYC9" s="1" t="s">
        <v>91</v>
      </c>
      <c r="OYD9" s="1" t="s">
        <v>91</v>
      </c>
      <c r="OYE9" s="1" t="s">
        <v>91</v>
      </c>
      <c r="OYF9" s="1" t="s">
        <v>91</v>
      </c>
      <c r="OYG9" s="1" t="s">
        <v>91</v>
      </c>
      <c r="OYH9" s="1" t="s">
        <v>91</v>
      </c>
      <c r="OYI9" s="1" t="s">
        <v>91</v>
      </c>
      <c r="OYJ9" s="1" t="s">
        <v>91</v>
      </c>
      <c r="OYK9" s="1" t="s">
        <v>91</v>
      </c>
      <c r="OYL9" s="1" t="s">
        <v>91</v>
      </c>
      <c r="OYM9" s="1" t="s">
        <v>91</v>
      </c>
      <c r="OYN9" s="1" t="s">
        <v>91</v>
      </c>
      <c r="OYO9" s="1" t="s">
        <v>91</v>
      </c>
      <c r="OYP9" s="1" t="s">
        <v>91</v>
      </c>
      <c r="OYQ9" s="1" t="s">
        <v>91</v>
      </c>
      <c r="OYR9" s="1" t="s">
        <v>91</v>
      </c>
      <c r="OYS9" s="1" t="s">
        <v>91</v>
      </c>
      <c r="OYT9" s="1" t="s">
        <v>91</v>
      </c>
      <c r="OYU9" s="1" t="s">
        <v>91</v>
      </c>
      <c r="OYV9" s="1" t="s">
        <v>91</v>
      </c>
      <c r="OYW9" s="1" t="s">
        <v>91</v>
      </c>
      <c r="OYX9" s="1" t="s">
        <v>91</v>
      </c>
      <c r="OYY9" s="1" t="s">
        <v>91</v>
      </c>
      <c r="OYZ9" s="1" t="s">
        <v>91</v>
      </c>
      <c r="OZA9" s="1" t="s">
        <v>91</v>
      </c>
      <c r="OZB9" s="1" t="s">
        <v>91</v>
      </c>
      <c r="OZC9" s="1" t="s">
        <v>91</v>
      </c>
      <c r="OZD9" s="1" t="s">
        <v>91</v>
      </c>
      <c r="OZE9" s="1" t="s">
        <v>91</v>
      </c>
      <c r="OZF9" s="1" t="s">
        <v>91</v>
      </c>
      <c r="OZG9" s="1" t="s">
        <v>91</v>
      </c>
      <c r="OZH9" s="1" t="s">
        <v>91</v>
      </c>
      <c r="OZI9" s="1" t="s">
        <v>91</v>
      </c>
      <c r="OZJ9" s="1" t="s">
        <v>91</v>
      </c>
      <c r="OZK9" s="1" t="s">
        <v>91</v>
      </c>
      <c r="OZL9" s="1" t="s">
        <v>91</v>
      </c>
      <c r="OZM9" s="1" t="s">
        <v>91</v>
      </c>
      <c r="OZN9" s="1" t="s">
        <v>91</v>
      </c>
      <c r="OZO9" s="1" t="s">
        <v>91</v>
      </c>
      <c r="OZP9" s="1" t="s">
        <v>91</v>
      </c>
      <c r="OZQ9" s="1" t="s">
        <v>91</v>
      </c>
      <c r="OZR9" s="1" t="s">
        <v>91</v>
      </c>
      <c r="OZS9" s="1" t="s">
        <v>91</v>
      </c>
      <c r="OZT9" s="1" t="s">
        <v>91</v>
      </c>
      <c r="OZU9" s="1" t="s">
        <v>91</v>
      </c>
      <c r="OZV9" s="1" t="s">
        <v>91</v>
      </c>
      <c r="OZW9" s="1" t="s">
        <v>91</v>
      </c>
      <c r="OZX9" s="1" t="s">
        <v>91</v>
      </c>
      <c r="OZY9" s="1" t="s">
        <v>91</v>
      </c>
      <c r="OZZ9" s="1" t="s">
        <v>91</v>
      </c>
      <c r="PAA9" s="1" t="s">
        <v>91</v>
      </c>
      <c r="PAB9" s="1" t="s">
        <v>91</v>
      </c>
      <c r="PAC9" s="1" t="s">
        <v>91</v>
      </c>
      <c r="PAD9" s="1" t="s">
        <v>91</v>
      </c>
      <c r="PAE9" s="1" t="s">
        <v>91</v>
      </c>
      <c r="PAF9" s="1" t="s">
        <v>91</v>
      </c>
      <c r="PAG9" s="1" t="s">
        <v>91</v>
      </c>
      <c r="PAH9" s="1" t="s">
        <v>91</v>
      </c>
      <c r="PAI9" s="1" t="s">
        <v>91</v>
      </c>
      <c r="PAJ9" s="1" t="s">
        <v>91</v>
      </c>
      <c r="PAK9" s="1" t="s">
        <v>91</v>
      </c>
      <c r="PAL9" s="1" t="s">
        <v>91</v>
      </c>
      <c r="PAM9" s="1" t="s">
        <v>91</v>
      </c>
      <c r="PAN9" s="1" t="s">
        <v>91</v>
      </c>
      <c r="PAO9" s="1" t="s">
        <v>91</v>
      </c>
      <c r="PAP9" s="1" t="s">
        <v>91</v>
      </c>
      <c r="PAQ9" s="1" t="s">
        <v>91</v>
      </c>
      <c r="PAR9" s="1" t="s">
        <v>91</v>
      </c>
      <c r="PAS9" s="1" t="s">
        <v>91</v>
      </c>
      <c r="PAT9" s="1" t="s">
        <v>91</v>
      </c>
      <c r="PAU9" s="1" t="s">
        <v>91</v>
      </c>
      <c r="PAV9" s="1" t="s">
        <v>91</v>
      </c>
      <c r="PAW9" s="1" t="s">
        <v>91</v>
      </c>
      <c r="PAX9" s="1" t="s">
        <v>91</v>
      </c>
      <c r="PAY9" s="1" t="s">
        <v>91</v>
      </c>
      <c r="PAZ9" s="1" t="s">
        <v>91</v>
      </c>
      <c r="PBA9" s="1" t="s">
        <v>91</v>
      </c>
      <c r="PBB9" s="1" t="s">
        <v>91</v>
      </c>
      <c r="PBC9" s="1" t="s">
        <v>91</v>
      </c>
      <c r="PBD9" s="1" t="s">
        <v>91</v>
      </c>
      <c r="PBE9" s="1" t="s">
        <v>91</v>
      </c>
      <c r="PBF9" s="1" t="s">
        <v>91</v>
      </c>
      <c r="PBG9" s="1" t="s">
        <v>91</v>
      </c>
      <c r="PBH9" s="1" t="s">
        <v>91</v>
      </c>
      <c r="PBI9" s="1" t="s">
        <v>91</v>
      </c>
      <c r="PBJ9" s="1" t="s">
        <v>91</v>
      </c>
      <c r="PBK9" s="1" t="s">
        <v>91</v>
      </c>
      <c r="PBL9" s="1" t="s">
        <v>91</v>
      </c>
      <c r="PBM9" s="1" t="s">
        <v>91</v>
      </c>
      <c r="PBN9" s="1" t="s">
        <v>91</v>
      </c>
      <c r="PBO9" s="1" t="s">
        <v>91</v>
      </c>
      <c r="PBP9" s="1" t="s">
        <v>91</v>
      </c>
      <c r="PBQ9" s="1" t="s">
        <v>91</v>
      </c>
      <c r="PBR9" s="1" t="s">
        <v>91</v>
      </c>
      <c r="PBS9" s="1" t="s">
        <v>91</v>
      </c>
      <c r="PBT9" s="1" t="s">
        <v>91</v>
      </c>
      <c r="PBU9" s="1" t="s">
        <v>91</v>
      </c>
      <c r="PBV9" s="1" t="s">
        <v>91</v>
      </c>
      <c r="PBW9" s="1" t="s">
        <v>91</v>
      </c>
      <c r="PBX9" s="1" t="s">
        <v>91</v>
      </c>
      <c r="PBY9" s="1" t="s">
        <v>91</v>
      </c>
      <c r="PBZ9" s="1" t="s">
        <v>91</v>
      </c>
      <c r="PCA9" s="1" t="s">
        <v>91</v>
      </c>
      <c r="PCB9" s="1" t="s">
        <v>91</v>
      </c>
      <c r="PCC9" s="1" t="s">
        <v>91</v>
      </c>
      <c r="PCD9" s="1" t="s">
        <v>91</v>
      </c>
      <c r="PCE9" s="1" t="s">
        <v>91</v>
      </c>
      <c r="PCF9" s="1" t="s">
        <v>91</v>
      </c>
      <c r="PCG9" s="1" t="s">
        <v>91</v>
      </c>
      <c r="PCH9" s="1" t="s">
        <v>91</v>
      </c>
      <c r="PCI9" s="1" t="s">
        <v>91</v>
      </c>
      <c r="PCJ9" s="1" t="s">
        <v>91</v>
      </c>
      <c r="PCK9" s="1" t="s">
        <v>91</v>
      </c>
      <c r="PCL9" s="1" t="s">
        <v>91</v>
      </c>
      <c r="PCM9" s="1" t="s">
        <v>91</v>
      </c>
      <c r="PCN9" s="1" t="s">
        <v>91</v>
      </c>
      <c r="PCO9" s="1" t="s">
        <v>91</v>
      </c>
      <c r="PCP9" s="1" t="s">
        <v>91</v>
      </c>
      <c r="PCQ9" s="1" t="s">
        <v>91</v>
      </c>
      <c r="PCR9" s="1" t="s">
        <v>91</v>
      </c>
      <c r="PCS9" s="1" t="s">
        <v>91</v>
      </c>
      <c r="PCT9" s="1" t="s">
        <v>91</v>
      </c>
      <c r="PCU9" s="1" t="s">
        <v>91</v>
      </c>
      <c r="PCV9" s="1" t="s">
        <v>91</v>
      </c>
      <c r="PCW9" s="1" t="s">
        <v>91</v>
      </c>
      <c r="PCX9" s="1" t="s">
        <v>91</v>
      </c>
      <c r="PCY9" s="1" t="s">
        <v>91</v>
      </c>
      <c r="PCZ9" s="1" t="s">
        <v>91</v>
      </c>
      <c r="PDA9" s="1" t="s">
        <v>91</v>
      </c>
      <c r="PDB9" s="1" t="s">
        <v>91</v>
      </c>
      <c r="PDC9" s="1" t="s">
        <v>91</v>
      </c>
      <c r="PDD9" s="1" t="s">
        <v>91</v>
      </c>
      <c r="PDE9" s="1" t="s">
        <v>91</v>
      </c>
      <c r="PDF9" s="1" t="s">
        <v>91</v>
      </c>
      <c r="PDG9" s="1" t="s">
        <v>91</v>
      </c>
      <c r="PDH9" s="1" t="s">
        <v>91</v>
      </c>
      <c r="PDI9" s="1" t="s">
        <v>91</v>
      </c>
      <c r="PDJ9" s="1" t="s">
        <v>91</v>
      </c>
      <c r="PDK9" s="1" t="s">
        <v>91</v>
      </c>
      <c r="PDL9" s="1" t="s">
        <v>91</v>
      </c>
      <c r="PDM9" s="1" t="s">
        <v>91</v>
      </c>
      <c r="PDN9" s="1" t="s">
        <v>91</v>
      </c>
      <c r="PDO9" s="1" t="s">
        <v>91</v>
      </c>
      <c r="PDP9" s="1" t="s">
        <v>91</v>
      </c>
      <c r="PDQ9" s="1" t="s">
        <v>91</v>
      </c>
      <c r="PDR9" s="1" t="s">
        <v>91</v>
      </c>
      <c r="PDS9" s="1" t="s">
        <v>91</v>
      </c>
      <c r="PDT9" s="1" t="s">
        <v>91</v>
      </c>
      <c r="PDU9" s="1" t="s">
        <v>91</v>
      </c>
      <c r="PDV9" s="1" t="s">
        <v>91</v>
      </c>
      <c r="PDW9" s="1" t="s">
        <v>91</v>
      </c>
      <c r="PDX9" s="1" t="s">
        <v>91</v>
      </c>
      <c r="PDY9" s="1" t="s">
        <v>91</v>
      </c>
      <c r="PDZ9" s="1" t="s">
        <v>91</v>
      </c>
      <c r="PEA9" s="1" t="s">
        <v>91</v>
      </c>
      <c r="PEB9" s="1" t="s">
        <v>91</v>
      </c>
      <c r="PEC9" s="1" t="s">
        <v>91</v>
      </c>
      <c r="PED9" s="1" t="s">
        <v>91</v>
      </c>
      <c r="PEE9" s="1" t="s">
        <v>91</v>
      </c>
      <c r="PEF9" s="1" t="s">
        <v>91</v>
      </c>
      <c r="PEG9" s="1" t="s">
        <v>91</v>
      </c>
      <c r="PEH9" s="1" t="s">
        <v>91</v>
      </c>
      <c r="PEI9" s="1" t="s">
        <v>91</v>
      </c>
      <c r="PEJ9" s="1" t="s">
        <v>91</v>
      </c>
      <c r="PEK9" s="1" t="s">
        <v>91</v>
      </c>
      <c r="PEL9" s="1" t="s">
        <v>91</v>
      </c>
      <c r="PEM9" s="1" t="s">
        <v>91</v>
      </c>
      <c r="PEN9" s="1" t="s">
        <v>91</v>
      </c>
      <c r="PEO9" s="1" t="s">
        <v>91</v>
      </c>
      <c r="PEP9" s="1" t="s">
        <v>91</v>
      </c>
      <c r="PEQ9" s="1" t="s">
        <v>91</v>
      </c>
      <c r="PER9" s="1" t="s">
        <v>91</v>
      </c>
      <c r="PES9" s="1" t="s">
        <v>91</v>
      </c>
      <c r="PET9" s="1" t="s">
        <v>91</v>
      </c>
      <c r="PEU9" s="1" t="s">
        <v>91</v>
      </c>
      <c r="PEV9" s="1" t="s">
        <v>91</v>
      </c>
      <c r="PEW9" s="1" t="s">
        <v>91</v>
      </c>
      <c r="PEX9" s="1" t="s">
        <v>91</v>
      </c>
      <c r="PEY9" s="1" t="s">
        <v>91</v>
      </c>
      <c r="PEZ9" s="1" t="s">
        <v>91</v>
      </c>
      <c r="PFA9" s="1" t="s">
        <v>91</v>
      </c>
      <c r="PFB9" s="1" t="s">
        <v>91</v>
      </c>
      <c r="PFC9" s="1" t="s">
        <v>91</v>
      </c>
      <c r="PFD9" s="1" t="s">
        <v>91</v>
      </c>
      <c r="PFE9" s="1" t="s">
        <v>91</v>
      </c>
      <c r="PFF9" s="1" t="s">
        <v>91</v>
      </c>
      <c r="PFG9" s="1" t="s">
        <v>91</v>
      </c>
      <c r="PFH9" s="1" t="s">
        <v>91</v>
      </c>
      <c r="PFI9" s="1" t="s">
        <v>91</v>
      </c>
      <c r="PFJ9" s="1" t="s">
        <v>91</v>
      </c>
      <c r="PFK9" s="1" t="s">
        <v>91</v>
      </c>
      <c r="PFL9" s="1" t="s">
        <v>91</v>
      </c>
      <c r="PFM9" s="1" t="s">
        <v>91</v>
      </c>
      <c r="PFN9" s="1" t="s">
        <v>91</v>
      </c>
      <c r="PFO9" s="1" t="s">
        <v>91</v>
      </c>
      <c r="PFP9" s="1" t="s">
        <v>91</v>
      </c>
      <c r="PFQ9" s="1" t="s">
        <v>91</v>
      </c>
      <c r="PFR9" s="1" t="s">
        <v>91</v>
      </c>
      <c r="PFS9" s="1" t="s">
        <v>91</v>
      </c>
      <c r="PFT9" s="1" t="s">
        <v>91</v>
      </c>
      <c r="PFU9" s="1" t="s">
        <v>91</v>
      </c>
      <c r="PFV9" s="1" t="s">
        <v>91</v>
      </c>
      <c r="PFW9" s="1" t="s">
        <v>91</v>
      </c>
      <c r="PFX9" s="1" t="s">
        <v>91</v>
      </c>
      <c r="PFY9" s="1" t="s">
        <v>91</v>
      </c>
      <c r="PFZ9" s="1" t="s">
        <v>91</v>
      </c>
      <c r="PGA9" s="1" t="s">
        <v>91</v>
      </c>
      <c r="PGB9" s="1" t="s">
        <v>91</v>
      </c>
      <c r="PGC9" s="1" t="s">
        <v>91</v>
      </c>
      <c r="PGD9" s="1" t="s">
        <v>91</v>
      </c>
      <c r="PGE9" s="1" t="s">
        <v>91</v>
      </c>
      <c r="PGF9" s="1" t="s">
        <v>91</v>
      </c>
      <c r="PGG9" s="1" t="s">
        <v>91</v>
      </c>
      <c r="PGH9" s="1" t="s">
        <v>91</v>
      </c>
      <c r="PGI9" s="1" t="s">
        <v>91</v>
      </c>
      <c r="PGJ9" s="1" t="s">
        <v>91</v>
      </c>
      <c r="PGK9" s="1" t="s">
        <v>91</v>
      </c>
      <c r="PGL9" s="1" t="s">
        <v>91</v>
      </c>
      <c r="PGM9" s="1" t="s">
        <v>91</v>
      </c>
      <c r="PGN9" s="1" t="s">
        <v>91</v>
      </c>
      <c r="PGO9" s="1" t="s">
        <v>91</v>
      </c>
      <c r="PGP9" s="1" t="s">
        <v>91</v>
      </c>
      <c r="PGQ9" s="1" t="s">
        <v>91</v>
      </c>
      <c r="PGR9" s="1" t="s">
        <v>91</v>
      </c>
      <c r="PGS9" s="1" t="s">
        <v>91</v>
      </c>
      <c r="PGT9" s="1" t="s">
        <v>91</v>
      </c>
      <c r="PGU9" s="1" t="s">
        <v>91</v>
      </c>
      <c r="PGV9" s="1" t="s">
        <v>91</v>
      </c>
      <c r="PGW9" s="1" t="s">
        <v>91</v>
      </c>
      <c r="PGX9" s="1" t="s">
        <v>91</v>
      </c>
      <c r="PGY9" s="1" t="s">
        <v>91</v>
      </c>
      <c r="PGZ9" s="1" t="s">
        <v>91</v>
      </c>
      <c r="PHA9" s="1" t="s">
        <v>91</v>
      </c>
      <c r="PHB9" s="1" t="s">
        <v>91</v>
      </c>
      <c r="PHC9" s="1" t="s">
        <v>91</v>
      </c>
      <c r="PHD9" s="1" t="s">
        <v>91</v>
      </c>
      <c r="PHE9" s="1" t="s">
        <v>91</v>
      </c>
      <c r="PHF9" s="1" t="s">
        <v>91</v>
      </c>
      <c r="PHG9" s="1" t="s">
        <v>91</v>
      </c>
      <c r="PHH9" s="1" t="s">
        <v>91</v>
      </c>
      <c r="PHI9" s="1" t="s">
        <v>91</v>
      </c>
      <c r="PHJ9" s="1" t="s">
        <v>91</v>
      </c>
      <c r="PHK9" s="1" t="s">
        <v>91</v>
      </c>
      <c r="PHL9" s="1" t="s">
        <v>91</v>
      </c>
      <c r="PHM9" s="1" t="s">
        <v>91</v>
      </c>
      <c r="PHN9" s="1" t="s">
        <v>91</v>
      </c>
      <c r="PHO9" s="1" t="s">
        <v>91</v>
      </c>
      <c r="PHP9" s="1" t="s">
        <v>91</v>
      </c>
      <c r="PHQ9" s="1" t="s">
        <v>91</v>
      </c>
      <c r="PHR9" s="1" t="s">
        <v>91</v>
      </c>
      <c r="PHS9" s="1" t="s">
        <v>91</v>
      </c>
      <c r="PHT9" s="1" t="s">
        <v>91</v>
      </c>
      <c r="PHU9" s="1" t="s">
        <v>91</v>
      </c>
      <c r="PHV9" s="1" t="s">
        <v>91</v>
      </c>
      <c r="PHW9" s="1" t="s">
        <v>91</v>
      </c>
      <c r="PHX9" s="1" t="s">
        <v>91</v>
      </c>
      <c r="PHY9" s="1" t="s">
        <v>91</v>
      </c>
      <c r="PHZ9" s="1" t="s">
        <v>91</v>
      </c>
      <c r="PIA9" s="1" t="s">
        <v>91</v>
      </c>
      <c r="PIB9" s="1" t="s">
        <v>91</v>
      </c>
      <c r="PIC9" s="1" t="s">
        <v>91</v>
      </c>
      <c r="PID9" s="1" t="s">
        <v>91</v>
      </c>
      <c r="PIE9" s="1" t="s">
        <v>91</v>
      </c>
      <c r="PIF9" s="1" t="s">
        <v>91</v>
      </c>
      <c r="PIG9" s="1" t="s">
        <v>91</v>
      </c>
      <c r="PIH9" s="1" t="s">
        <v>91</v>
      </c>
      <c r="PII9" s="1" t="s">
        <v>91</v>
      </c>
      <c r="PIJ9" s="1" t="s">
        <v>91</v>
      </c>
      <c r="PIK9" s="1" t="s">
        <v>91</v>
      </c>
      <c r="PIL9" s="1" t="s">
        <v>91</v>
      </c>
      <c r="PIM9" s="1" t="s">
        <v>91</v>
      </c>
      <c r="PIN9" s="1" t="s">
        <v>91</v>
      </c>
      <c r="PIO9" s="1" t="s">
        <v>91</v>
      </c>
      <c r="PIP9" s="1" t="s">
        <v>91</v>
      </c>
      <c r="PIQ9" s="1" t="s">
        <v>91</v>
      </c>
      <c r="PIR9" s="1" t="s">
        <v>91</v>
      </c>
      <c r="PIS9" s="1" t="s">
        <v>91</v>
      </c>
      <c r="PIT9" s="1" t="s">
        <v>91</v>
      </c>
      <c r="PIU9" s="1" t="s">
        <v>91</v>
      </c>
      <c r="PIV9" s="1" t="s">
        <v>91</v>
      </c>
      <c r="PIW9" s="1" t="s">
        <v>91</v>
      </c>
      <c r="PIX9" s="1" t="s">
        <v>91</v>
      </c>
      <c r="PIY9" s="1" t="s">
        <v>91</v>
      </c>
      <c r="PIZ9" s="1" t="s">
        <v>91</v>
      </c>
      <c r="PJA9" s="1" t="s">
        <v>91</v>
      </c>
      <c r="PJB9" s="1" t="s">
        <v>91</v>
      </c>
      <c r="PJC9" s="1" t="s">
        <v>91</v>
      </c>
      <c r="PJD9" s="1" t="s">
        <v>91</v>
      </c>
      <c r="PJE9" s="1" t="s">
        <v>91</v>
      </c>
      <c r="PJF9" s="1" t="s">
        <v>91</v>
      </c>
      <c r="PJG9" s="1" t="s">
        <v>91</v>
      </c>
      <c r="PJH9" s="1" t="s">
        <v>91</v>
      </c>
      <c r="PJI9" s="1" t="s">
        <v>91</v>
      </c>
      <c r="PJJ9" s="1" t="s">
        <v>91</v>
      </c>
      <c r="PJK9" s="1" t="s">
        <v>91</v>
      </c>
      <c r="PJL9" s="1" t="s">
        <v>91</v>
      </c>
      <c r="PJM9" s="1" t="s">
        <v>91</v>
      </c>
      <c r="PJN9" s="1" t="s">
        <v>91</v>
      </c>
      <c r="PJO9" s="1" t="s">
        <v>91</v>
      </c>
      <c r="PJP9" s="1" t="s">
        <v>91</v>
      </c>
      <c r="PJQ9" s="1" t="s">
        <v>91</v>
      </c>
      <c r="PJR9" s="1" t="s">
        <v>91</v>
      </c>
      <c r="PJS9" s="1" t="s">
        <v>91</v>
      </c>
      <c r="PJT9" s="1" t="s">
        <v>91</v>
      </c>
      <c r="PJU9" s="1" t="s">
        <v>91</v>
      </c>
      <c r="PJV9" s="1" t="s">
        <v>91</v>
      </c>
      <c r="PJW9" s="1" t="s">
        <v>91</v>
      </c>
      <c r="PJX9" s="1" t="s">
        <v>91</v>
      </c>
      <c r="PJY9" s="1" t="s">
        <v>91</v>
      </c>
      <c r="PJZ9" s="1" t="s">
        <v>91</v>
      </c>
      <c r="PKA9" s="1" t="s">
        <v>91</v>
      </c>
      <c r="PKB9" s="1" t="s">
        <v>91</v>
      </c>
      <c r="PKC9" s="1" t="s">
        <v>91</v>
      </c>
      <c r="PKD9" s="1" t="s">
        <v>91</v>
      </c>
      <c r="PKE9" s="1" t="s">
        <v>91</v>
      </c>
      <c r="PKF9" s="1" t="s">
        <v>91</v>
      </c>
      <c r="PKG9" s="1" t="s">
        <v>91</v>
      </c>
      <c r="PKH9" s="1" t="s">
        <v>91</v>
      </c>
      <c r="PKI9" s="1" t="s">
        <v>91</v>
      </c>
      <c r="PKJ9" s="1" t="s">
        <v>91</v>
      </c>
      <c r="PKK9" s="1" t="s">
        <v>91</v>
      </c>
      <c r="PKL9" s="1" t="s">
        <v>91</v>
      </c>
      <c r="PKM9" s="1" t="s">
        <v>91</v>
      </c>
      <c r="PKN9" s="1" t="s">
        <v>91</v>
      </c>
      <c r="PKO9" s="1" t="s">
        <v>91</v>
      </c>
      <c r="PKP9" s="1" t="s">
        <v>91</v>
      </c>
      <c r="PKQ9" s="1" t="s">
        <v>91</v>
      </c>
      <c r="PKR9" s="1" t="s">
        <v>91</v>
      </c>
      <c r="PKS9" s="1" t="s">
        <v>91</v>
      </c>
      <c r="PKT9" s="1" t="s">
        <v>91</v>
      </c>
      <c r="PKU9" s="1" t="s">
        <v>91</v>
      </c>
      <c r="PKV9" s="1" t="s">
        <v>91</v>
      </c>
      <c r="PKW9" s="1" t="s">
        <v>91</v>
      </c>
      <c r="PKX9" s="1" t="s">
        <v>91</v>
      </c>
      <c r="PKY9" s="1" t="s">
        <v>91</v>
      </c>
      <c r="PKZ9" s="1" t="s">
        <v>91</v>
      </c>
      <c r="PLA9" s="1" t="s">
        <v>91</v>
      </c>
      <c r="PLB9" s="1" t="s">
        <v>91</v>
      </c>
      <c r="PLC9" s="1" t="s">
        <v>91</v>
      </c>
      <c r="PLD9" s="1" t="s">
        <v>91</v>
      </c>
      <c r="PLE9" s="1" t="s">
        <v>91</v>
      </c>
      <c r="PLF9" s="1" t="s">
        <v>91</v>
      </c>
      <c r="PLG9" s="1" t="s">
        <v>91</v>
      </c>
      <c r="PLH9" s="1" t="s">
        <v>91</v>
      </c>
      <c r="PLI9" s="1" t="s">
        <v>91</v>
      </c>
      <c r="PLJ9" s="1" t="s">
        <v>91</v>
      </c>
      <c r="PLK9" s="1" t="s">
        <v>91</v>
      </c>
      <c r="PLL9" s="1" t="s">
        <v>91</v>
      </c>
      <c r="PLM9" s="1" t="s">
        <v>91</v>
      </c>
      <c r="PLN9" s="1" t="s">
        <v>91</v>
      </c>
      <c r="PLO9" s="1" t="s">
        <v>91</v>
      </c>
      <c r="PLP9" s="1" t="s">
        <v>91</v>
      </c>
      <c r="PLQ9" s="1" t="s">
        <v>91</v>
      </c>
      <c r="PLR9" s="1" t="s">
        <v>91</v>
      </c>
      <c r="PLS9" s="1" t="s">
        <v>91</v>
      </c>
      <c r="PLT9" s="1" t="s">
        <v>91</v>
      </c>
      <c r="PLU9" s="1" t="s">
        <v>91</v>
      </c>
      <c r="PLV9" s="1" t="s">
        <v>91</v>
      </c>
      <c r="PLW9" s="1" t="s">
        <v>91</v>
      </c>
      <c r="PLX9" s="1" t="s">
        <v>91</v>
      </c>
      <c r="PLY9" s="1" t="s">
        <v>91</v>
      </c>
      <c r="PLZ9" s="1" t="s">
        <v>91</v>
      </c>
      <c r="PMA9" s="1" t="s">
        <v>91</v>
      </c>
      <c r="PMB9" s="1" t="s">
        <v>91</v>
      </c>
      <c r="PMC9" s="1" t="s">
        <v>91</v>
      </c>
      <c r="PMD9" s="1" t="s">
        <v>91</v>
      </c>
      <c r="PME9" s="1" t="s">
        <v>91</v>
      </c>
      <c r="PMF9" s="1" t="s">
        <v>91</v>
      </c>
      <c r="PMG9" s="1" t="s">
        <v>91</v>
      </c>
      <c r="PMH9" s="1" t="s">
        <v>91</v>
      </c>
      <c r="PMI9" s="1" t="s">
        <v>91</v>
      </c>
      <c r="PMJ9" s="1" t="s">
        <v>91</v>
      </c>
      <c r="PMK9" s="1" t="s">
        <v>91</v>
      </c>
      <c r="PML9" s="1" t="s">
        <v>91</v>
      </c>
      <c r="PMM9" s="1" t="s">
        <v>91</v>
      </c>
      <c r="PMN9" s="1" t="s">
        <v>91</v>
      </c>
      <c r="PMO9" s="1" t="s">
        <v>91</v>
      </c>
      <c r="PMP9" s="1" t="s">
        <v>91</v>
      </c>
      <c r="PMQ9" s="1" t="s">
        <v>91</v>
      </c>
      <c r="PMR9" s="1" t="s">
        <v>91</v>
      </c>
      <c r="PMS9" s="1" t="s">
        <v>91</v>
      </c>
      <c r="PMT9" s="1" t="s">
        <v>91</v>
      </c>
      <c r="PMU9" s="1" t="s">
        <v>91</v>
      </c>
      <c r="PMV9" s="1" t="s">
        <v>91</v>
      </c>
      <c r="PMW9" s="1" t="s">
        <v>91</v>
      </c>
      <c r="PMX9" s="1" t="s">
        <v>91</v>
      </c>
      <c r="PMY9" s="1" t="s">
        <v>91</v>
      </c>
      <c r="PMZ9" s="1" t="s">
        <v>91</v>
      </c>
      <c r="PNA9" s="1" t="s">
        <v>91</v>
      </c>
      <c r="PNB9" s="1" t="s">
        <v>91</v>
      </c>
      <c r="PNC9" s="1" t="s">
        <v>91</v>
      </c>
      <c r="PND9" s="1" t="s">
        <v>91</v>
      </c>
      <c r="PNE9" s="1" t="s">
        <v>91</v>
      </c>
      <c r="PNF9" s="1" t="s">
        <v>91</v>
      </c>
      <c r="PNG9" s="1" t="s">
        <v>91</v>
      </c>
      <c r="PNH9" s="1" t="s">
        <v>91</v>
      </c>
      <c r="PNI9" s="1" t="s">
        <v>91</v>
      </c>
      <c r="PNJ9" s="1" t="s">
        <v>91</v>
      </c>
      <c r="PNK9" s="1" t="s">
        <v>91</v>
      </c>
      <c r="PNL9" s="1" t="s">
        <v>91</v>
      </c>
      <c r="PNM9" s="1" t="s">
        <v>91</v>
      </c>
      <c r="PNN9" s="1" t="s">
        <v>91</v>
      </c>
      <c r="PNO9" s="1" t="s">
        <v>91</v>
      </c>
      <c r="PNP9" s="1" t="s">
        <v>91</v>
      </c>
      <c r="PNQ9" s="1" t="s">
        <v>91</v>
      </c>
      <c r="PNR9" s="1" t="s">
        <v>91</v>
      </c>
      <c r="PNS9" s="1" t="s">
        <v>91</v>
      </c>
      <c r="PNT9" s="1" t="s">
        <v>91</v>
      </c>
      <c r="PNU9" s="1" t="s">
        <v>91</v>
      </c>
      <c r="PNV9" s="1" t="s">
        <v>91</v>
      </c>
      <c r="PNW9" s="1" t="s">
        <v>91</v>
      </c>
      <c r="PNX9" s="1" t="s">
        <v>91</v>
      </c>
      <c r="PNY9" s="1" t="s">
        <v>91</v>
      </c>
      <c r="PNZ9" s="1" t="s">
        <v>91</v>
      </c>
      <c r="POA9" s="1" t="s">
        <v>91</v>
      </c>
      <c r="POB9" s="1" t="s">
        <v>91</v>
      </c>
      <c r="POC9" s="1" t="s">
        <v>91</v>
      </c>
      <c r="POD9" s="1" t="s">
        <v>91</v>
      </c>
      <c r="POE9" s="1" t="s">
        <v>91</v>
      </c>
      <c r="POF9" s="1" t="s">
        <v>91</v>
      </c>
      <c r="POG9" s="1" t="s">
        <v>91</v>
      </c>
      <c r="POH9" s="1" t="s">
        <v>91</v>
      </c>
      <c r="POI9" s="1" t="s">
        <v>91</v>
      </c>
      <c r="POJ9" s="1" t="s">
        <v>91</v>
      </c>
      <c r="POK9" s="1" t="s">
        <v>91</v>
      </c>
      <c r="POL9" s="1" t="s">
        <v>91</v>
      </c>
      <c r="POM9" s="1" t="s">
        <v>91</v>
      </c>
      <c r="PON9" s="1" t="s">
        <v>91</v>
      </c>
      <c r="POO9" s="1" t="s">
        <v>91</v>
      </c>
      <c r="POP9" s="1" t="s">
        <v>91</v>
      </c>
      <c r="POQ9" s="1" t="s">
        <v>91</v>
      </c>
      <c r="POR9" s="1" t="s">
        <v>91</v>
      </c>
      <c r="POS9" s="1" t="s">
        <v>91</v>
      </c>
      <c r="POT9" s="1" t="s">
        <v>91</v>
      </c>
      <c r="POU9" s="1" t="s">
        <v>91</v>
      </c>
      <c r="POV9" s="1" t="s">
        <v>91</v>
      </c>
      <c r="POW9" s="1" t="s">
        <v>91</v>
      </c>
      <c r="POX9" s="1" t="s">
        <v>91</v>
      </c>
      <c r="POY9" s="1" t="s">
        <v>91</v>
      </c>
      <c r="POZ9" s="1" t="s">
        <v>91</v>
      </c>
      <c r="PPA9" s="1" t="s">
        <v>91</v>
      </c>
      <c r="PPB9" s="1" t="s">
        <v>91</v>
      </c>
      <c r="PPC9" s="1" t="s">
        <v>91</v>
      </c>
      <c r="PPD9" s="1" t="s">
        <v>91</v>
      </c>
      <c r="PPE9" s="1" t="s">
        <v>91</v>
      </c>
      <c r="PPF9" s="1" t="s">
        <v>91</v>
      </c>
      <c r="PPG9" s="1" t="s">
        <v>91</v>
      </c>
      <c r="PPH9" s="1" t="s">
        <v>91</v>
      </c>
      <c r="PPI9" s="1" t="s">
        <v>91</v>
      </c>
      <c r="PPJ9" s="1" t="s">
        <v>91</v>
      </c>
      <c r="PPK9" s="1" t="s">
        <v>91</v>
      </c>
      <c r="PPL9" s="1" t="s">
        <v>91</v>
      </c>
      <c r="PPM9" s="1" t="s">
        <v>91</v>
      </c>
      <c r="PPN9" s="1" t="s">
        <v>91</v>
      </c>
      <c r="PPO9" s="1" t="s">
        <v>91</v>
      </c>
      <c r="PPP9" s="1" t="s">
        <v>91</v>
      </c>
      <c r="PPQ9" s="1" t="s">
        <v>91</v>
      </c>
      <c r="PPR9" s="1" t="s">
        <v>91</v>
      </c>
      <c r="PPS9" s="1" t="s">
        <v>91</v>
      </c>
      <c r="PPT9" s="1" t="s">
        <v>91</v>
      </c>
      <c r="PPU9" s="1" t="s">
        <v>91</v>
      </c>
      <c r="PPV9" s="1" t="s">
        <v>91</v>
      </c>
      <c r="PPW9" s="1" t="s">
        <v>91</v>
      </c>
      <c r="PPX9" s="1" t="s">
        <v>91</v>
      </c>
      <c r="PPY9" s="1" t="s">
        <v>91</v>
      </c>
      <c r="PPZ9" s="1" t="s">
        <v>91</v>
      </c>
      <c r="PQA9" s="1" t="s">
        <v>91</v>
      </c>
      <c r="PQB9" s="1" t="s">
        <v>91</v>
      </c>
      <c r="PQC9" s="1" t="s">
        <v>91</v>
      </c>
      <c r="PQD9" s="1" t="s">
        <v>91</v>
      </c>
      <c r="PQE9" s="1" t="s">
        <v>91</v>
      </c>
      <c r="PQF9" s="1" t="s">
        <v>91</v>
      </c>
      <c r="PQG9" s="1" t="s">
        <v>91</v>
      </c>
      <c r="PQH9" s="1" t="s">
        <v>91</v>
      </c>
      <c r="PQI9" s="1" t="s">
        <v>91</v>
      </c>
      <c r="PQJ9" s="1" t="s">
        <v>91</v>
      </c>
      <c r="PQK9" s="1" t="s">
        <v>91</v>
      </c>
      <c r="PQL9" s="1" t="s">
        <v>91</v>
      </c>
      <c r="PQM9" s="1" t="s">
        <v>91</v>
      </c>
      <c r="PQN9" s="1" t="s">
        <v>91</v>
      </c>
      <c r="PQO9" s="1" t="s">
        <v>91</v>
      </c>
      <c r="PQP9" s="1" t="s">
        <v>91</v>
      </c>
      <c r="PQQ9" s="1" t="s">
        <v>91</v>
      </c>
      <c r="PQR9" s="1" t="s">
        <v>91</v>
      </c>
      <c r="PQS9" s="1" t="s">
        <v>91</v>
      </c>
      <c r="PQT9" s="1" t="s">
        <v>91</v>
      </c>
      <c r="PQU9" s="1" t="s">
        <v>91</v>
      </c>
      <c r="PQV9" s="1" t="s">
        <v>91</v>
      </c>
      <c r="PQW9" s="1" t="s">
        <v>91</v>
      </c>
      <c r="PQX9" s="1" t="s">
        <v>91</v>
      </c>
      <c r="PQY9" s="1" t="s">
        <v>91</v>
      </c>
      <c r="PQZ9" s="1" t="s">
        <v>91</v>
      </c>
      <c r="PRA9" s="1" t="s">
        <v>91</v>
      </c>
      <c r="PRB9" s="1" t="s">
        <v>91</v>
      </c>
      <c r="PRC9" s="1" t="s">
        <v>91</v>
      </c>
      <c r="PRD9" s="1" t="s">
        <v>91</v>
      </c>
      <c r="PRE9" s="1" t="s">
        <v>91</v>
      </c>
      <c r="PRF9" s="1" t="s">
        <v>91</v>
      </c>
      <c r="PRG9" s="1" t="s">
        <v>91</v>
      </c>
      <c r="PRH9" s="1" t="s">
        <v>91</v>
      </c>
      <c r="PRI9" s="1" t="s">
        <v>91</v>
      </c>
      <c r="PRJ9" s="1" t="s">
        <v>91</v>
      </c>
      <c r="PRK9" s="1" t="s">
        <v>91</v>
      </c>
      <c r="PRL9" s="1" t="s">
        <v>91</v>
      </c>
      <c r="PRM9" s="1" t="s">
        <v>91</v>
      </c>
      <c r="PRN9" s="1" t="s">
        <v>91</v>
      </c>
      <c r="PRO9" s="1" t="s">
        <v>91</v>
      </c>
      <c r="PRP9" s="1" t="s">
        <v>91</v>
      </c>
      <c r="PRQ9" s="1" t="s">
        <v>91</v>
      </c>
      <c r="PRR9" s="1" t="s">
        <v>91</v>
      </c>
      <c r="PRS9" s="1" t="s">
        <v>91</v>
      </c>
      <c r="PRT9" s="1" t="s">
        <v>91</v>
      </c>
      <c r="PRU9" s="1" t="s">
        <v>91</v>
      </c>
      <c r="PRV9" s="1" t="s">
        <v>91</v>
      </c>
      <c r="PRW9" s="1" t="s">
        <v>91</v>
      </c>
      <c r="PRX9" s="1" t="s">
        <v>91</v>
      </c>
      <c r="PRY9" s="1" t="s">
        <v>91</v>
      </c>
      <c r="PRZ9" s="1" t="s">
        <v>91</v>
      </c>
      <c r="PSA9" s="1" t="s">
        <v>91</v>
      </c>
      <c r="PSB9" s="1" t="s">
        <v>91</v>
      </c>
      <c r="PSC9" s="1" t="s">
        <v>91</v>
      </c>
      <c r="PSD9" s="1" t="s">
        <v>91</v>
      </c>
      <c r="PSE9" s="1" t="s">
        <v>91</v>
      </c>
      <c r="PSF9" s="1" t="s">
        <v>91</v>
      </c>
      <c r="PSG9" s="1" t="s">
        <v>91</v>
      </c>
      <c r="PSH9" s="1" t="s">
        <v>91</v>
      </c>
      <c r="PSI9" s="1" t="s">
        <v>91</v>
      </c>
      <c r="PSJ9" s="1" t="s">
        <v>91</v>
      </c>
      <c r="PSK9" s="1" t="s">
        <v>91</v>
      </c>
      <c r="PSL9" s="1" t="s">
        <v>91</v>
      </c>
      <c r="PSM9" s="1" t="s">
        <v>91</v>
      </c>
      <c r="PSN9" s="1" t="s">
        <v>91</v>
      </c>
      <c r="PSO9" s="1" t="s">
        <v>91</v>
      </c>
      <c r="PSP9" s="1" t="s">
        <v>91</v>
      </c>
      <c r="PSQ9" s="1" t="s">
        <v>91</v>
      </c>
      <c r="PSR9" s="1" t="s">
        <v>91</v>
      </c>
      <c r="PSS9" s="1" t="s">
        <v>91</v>
      </c>
      <c r="PST9" s="1" t="s">
        <v>91</v>
      </c>
      <c r="PSU9" s="1" t="s">
        <v>91</v>
      </c>
      <c r="PSV9" s="1" t="s">
        <v>91</v>
      </c>
      <c r="PSW9" s="1" t="s">
        <v>91</v>
      </c>
      <c r="PSX9" s="1" t="s">
        <v>91</v>
      </c>
      <c r="PSY9" s="1" t="s">
        <v>91</v>
      </c>
      <c r="PSZ9" s="1" t="s">
        <v>91</v>
      </c>
      <c r="PTA9" s="1" t="s">
        <v>91</v>
      </c>
      <c r="PTB9" s="1" t="s">
        <v>91</v>
      </c>
      <c r="PTC9" s="1" t="s">
        <v>91</v>
      </c>
      <c r="PTD9" s="1" t="s">
        <v>91</v>
      </c>
      <c r="PTE9" s="1" t="s">
        <v>91</v>
      </c>
      <c r="PTF9" s="1" t="s">
        <v>91</v>
      </c>
      <c r="PTG9" s="1" t="s">
        <v>91</v>
      </c>
      <c r="PTH9" s="1" t="s">
        <v>91</v>
      </c>
      <c r="PTI9" s="1" t="s">
        <v>91</v>
      </c>
      <c r="PTJ9" s="1" t="s">
        <v>91</v>
      </c>
      <c r="PTK9" s="1" t="s">
        <v>91</v>
      </c>
      <c r="PTL9" s="1" t="s">
        <v>91</v>
      </c>
      <c r="PTM9" s="1" t="s">
        <v>91</v>
      </c>
      <c r="PTN9" s="1" t="s">
        <v>91</v>
      </c>
      <c r="PTO9" s="1" t="s">
        <v>91</v>
      </c>
      <c r="PTP9" s="1" t="s">
        <v>91</v>
      </c>
      <c r="PTQ9" s="1" t="s">
        <v>91</v>
      </c>
      <c r="PTR9" s="1" t="s">
        <v>91</v>
      </c>
      <c r="PTS9" s="1" t="s">
        <v>91</v>
      </c>
      <c r="PTT9" s="1" t="s">
        <v>91</v>
      </c>
      <c r="PTU9" s="1" t="s">
        <v>91</v>
      </c>
      <c r="PTV9" s="1" t="s">
        <v>91</v>
      </c>
      <c r="PTW9" s="1" t="s">
        <v>91</v>
      </c>
      <c r="PTX9" s="1" t="s">
        <v>91</v>
      </c>
      <c r="PTY9" s="1" t="s">
        <v>91</v>
      </c>
      <c r="PTZ9" s="1" t="s">
        <v>91</v>
      </c>
      <c r="PUA9" s="1" t="s">
        <v>91</v>
      </c>
      <c r="PUB9" s="1" t="s">
        <v>91</v>
      </c>
      <c r="PUC9" s="1" t="s">
        <v>91</v>
      </c>
      <c r="PUD9" s="1" t="s">
        <v>91</v>
      </c>
      <c r="PUE9" s="1" t="s">
        <v>91</v>
      </c>
      <c r="PUF9" s="1" t="s">
        <v>91</v>
      </c>
      <c r="PUG9" s="1" t="s">
        <v>91</v>
      </c>
      <c r="PUH9" s="1" t="s">
        <v>91</v>
      </c>
      <c r="PUI9" s="1" t="s">
        <v>91</v>
      </c>
      <c r="PUJ9" s="1" t="s">
        <v>91</v>
      </c>
      <c r="PUK9" s="1" t="s">
        <v>91</v>
      </c>
      <c r="PUL9" s="1" t="s">
        <v>91</v>
      </c>
      <c r="PUM9" s="1" t="s">
        <v>91</v>
      </c>
      <c r="PUN9" s="1" t="s">
        <v>91</v>
      </c>
      <c r="PUO9" s="1" t="s">
        <v>91</v>
      </c>
      <c r="PUP9" s="1" t="s">
        <v>91</v>
      </c>
      <c r="PUQ9" s="1" t="s">
        <v>91</v>
      </c>
      <c r="PUR9" s="1" t="s">
        <v>91</v>
      </c>
      <c r="PUS9" s="1" t="s">
        <v>91</v>
      </c>
      <c r="PUT9" s="1" t="s">
        <v>91</v>
      </c>
      <c r="PUU9" s="1" t="s">
        <v>91</v>
      </c>
      <c r="PUV9" s="1" t="s">
        <v>91</v>
      </c>
      <c r="PUW9" s="1" t="s">
        <v>91</v>
      </c>
      <c r="PUX9" s="1" t="s">
        <v>91</v>
      </c>
      <c r="PUY9" s="1" t="s">
        <v>91</v>
      </c>
      <c r="PUZ9" s="1" t="s">
        <v>91</v>
      </c>
      <c r="PVA9" s="1" t="s">
        <v>91</v>
      </c>
      <c r="PVB9" s="1" t="s">
        <v>91</v>
      </c>
      <c r="PVC9" s="1" t="s">
        <v>91</v>
      </c>
      <c r="PVD9" s="1" t="s">
        <v>91</v>
      </c>
      <c r="PVE9" s="1" t="s">
        <v>91</v>
      </c>
      <c r="PVF9" s="1" t="s">
        <v>91</v>
      </c>
      <c r="PVG9" s="1" t="s">
        <v>91</v>
      </c>
      <c r="PVH9" s="1" t="s">
        <v>91</v>
      </c>
      <c r="PVI9" s="1" t="s">
        <v>91</v>
      </c>
      <c r="PVJ9" s="1" t="s">
        <v>91</v>
      </c>
      <c r="PVK9" s="1" t="s">
        <v>91</v>
      </c>
      <c r="PVL9" s="1" t="s">
        <v>91</v>
      </c>
      <c r="PVM9" s="1" t="s">
        <v>91</v>
      </c>
      <c r="PVN9" s="1" t="s">
        <v>91</v>
      </c>
      <c r="PVO9" s="1" t="s">
        <v>91</v>
      </c>
      <c r="PVP9" s="1" t="s">
        <v>91</v>
      </c>
      <c r="PVQ9" s="1" t="s">
        <v>91</v>
      </c>
      <c r="PVR9" s="1" t="s">
        <v>91</v>
      </c>
      <c r="PVS9" s="1" t="s">
        <v>91</v>
      </c>
      <c r="PVT9" s="1" t="s">
        <v>91</v>
      </c>
      <c r="PVU9" s="1" t="s">
        <v>91</v>
      </c>
      <c r="PVV9" s="1" t="s">
        <v>91</v>
      </c>
      <c r="PVW9" s="1" t="s">
        <v>91</v>
      </c>
      <c r="PVX9" s="1" t="s">
        <v>91</v>
      </c>
      <c r="PVY9" s="1" t="s">
        <v>91</v>
      </c>
      <c r="PVZ9" s="1" t="s">
        <v>91</v>
      </c>
      <c r="PWA9" s="1" t="s">
        <v>91</v>
      </c>
      <c r="PWB9" s="1" t="s">
        <v>91</v>
      </c>
      <c r="PWC9" s="1" t="s">
        <v>91</v>
      </c>
      <c r="PWD9" s="1" t="s">
        <v>91</v>
      </c>
      <c r="PWE9" s="1" t="s">
        <v>91</v>
      </c>
      <c r="PWF9" s="1" t="s">
        <v>91</v>
      </c>
      <c r="PWG9" s="1" t="s">
        <v>91</v>
      </c>
      <c r="PWH9" s="1" t="s">
        <v>91</v>
      </c>
      <c r="PWI9" s="1" t="s">
        <v>91</v>
      </c>
      <c r="PWJ9" s="1" t="s">
        <v>91</v>
      </c>
      <c r="PWK9" s="1" t="s">
        <v>91</v>
      </c>
      <c r="PWL9" s="1" t="s">
        <v>91</v>
      </c>
      <c r="PWM9" s="1" t="s">
        <v>91</v>
      </c>
      <c r="PWN9" s="1" t="s">
        <v>91</v>
      </c>
      <c r="PWO9" s="1" t="s">
        <v>91</v>
      </c>
      <c r="PWP9" s="1" t="s">
        <v>91</v>
      </c>
      <c r="PWQ9" s="1" t="s">
        <v>91</v>
      </c>
      <c r="PWR9" s="1" t="s">
        <v>91</v>
      </c>
      <c r="PWS9" s="1" t="s">
        <v>91</v>
      </c>
      <c r="PWT9" s="1" t="s">
        <v>91</v>
      </c>
      <c r="PWU9" s="1" t="s">
        <v>91</v>
      </c>
      <c r="PWV9" s="1" t="s">
        <v>91</v>
      </c>
      <c r="PWW9" s="1" t="s">
        <v>91</v>
      </c>
      <c r="PWX9" s="1" t="s">
        <v>91</v>
      </c>
      <c r="PWY9" s="1" t="s">
        <v>91</v>
      </c>
      <c r="PWZ9" s="1" t="s">
        <v>91</v>
      </c>
      <c r="PXA9" s="1" t="s">
        <v>91</v>
      </c>
      <c r="PXB9" s="1" t="s">
        <v>91</v>
      </c>
      <c r="PXC9" s="1" t="s">
        <v>91</v>
      </c>
      <c r="PXD9" s="1" t="s">
        <v>91</v>
      </c>
      <c r="PXE9" s="1" t="s">
        <v>91</v>
      </c>
      <c r="PXF9" s="1" t="s">
        <v>91</v>
      </c>
      <c r="PXG9" s="1" t="s">
        <v>91</v>
      </c>
      <c r="PXH9" s="1" t="s">
        <v>91</v>
      </c>
      <c r="PXI9" s="1" t="s">
        <v>91</v>
      </c>
      <c r="PXJ9" s="1" t="s">
        <v>91</v>
      </c>
      <c r="PXK9" s="1" t="s">
        <v>91</v>
      </c>
      <c r="PXL9" s="1" t="s">
        <v>91</v>
      </c>
      <c r="PXM9" s="1" t="s">
        <v>91</v>
      </c>
      <c r="PXN9" s="1" t="s">
        <v>91</v>
      </c>
      <c r="PXO9" s="1" t="s">
        <v>91</v>
      </c>
      <c r="PXP9" s="1" t="s">
        <v>91</v>
      </c>
      <c r="PXQ9" s="1" t="s">
        <v>91</v>
      </c>
      <c r="PXR9" s="1" t="s">
        <v>91</v>
      </c>
      <c r="PXS9" s="1" t="s">
        <v>91</v>
      </c>
      <c r="PXT9" s="1" t="s">
        <v>91</v>
      </c>
      <c r="PXU9" s="1" t="s">
        <v>91</v>
      </c>
      <c r="PXV9" s="1" t="s">
        <v>91</v>
      </c>
      <c r="PXW9" s="1" t="s">
        <v>91</v>
      </c>
      <c r="PXX9" s="1" t="s">
        <v>91</v>
      </c>
      <c r="PXY9" s="1" t="s">
        <v>91</v>
      </c>
      <c r="PXZ9" s="1" t="s">
        <v>91</v>
      </c>
      <c r="PYA9" s="1" t="s">
        <v>91</v>
      </c>
      <c r="PYB9" s="1" t="s">
        <v>91</v>
      </c>
      <c r="PYC9" s="1" t="s">
        <v>91</v>
      </c>
      <c r="PYD9" s="1" t="s">
        <v>91</v>
      </c>
      <c r="PYE9" s="1" t="s">
        <v>91</v>
      </c>
      <c r="PYF9" s="1" t="s">
        <v>91</v>
      </c>
      <c r="PYG9" s="1" t="s">
        <v>91</v>
      </c>
      <c r="PYH9" s="1" t="s">
        <v>91</v>
      </c>
      <c r="PYI9" s="1" t="s">
        <v>91</v>
      </c>
      <c r="PYJ9" s="1" t="s">
        <v>91</v>
      </c>
      <c r="PYK9" s="1" t="s">
        <v>91</v>
      </c>
      <c r="PYL9" s="1" t="s">
        <v>91</v>
      </c>
      <c r="PYM9" s="1" t="s">
        <v>91</v>
      </c>
      <c r="PYN9" s="1" t="s">
        <v>91</v>
      </c>
      <c r="PYO9" s="1" t="s">
        <v>91</v>
      </c>
      <c r="PYP9" s="1" t="s">
        <v>91</v>
      </c>
      <c r="PYQ9" s="1" t="s">
        <v>91</v>
      </c>
      <c r="PYR9" s="1" t="s">
        <v>91</v>
      </c>
      <c r="PYS9" s="1" t="s">
        <v>91</v>
      </c>
      <c r="PYT9" s="1" t="s">
        <v>91</v>
      </c>
      <c r="PYU9" s="1" t="s">
        <v>91</v>
      </c>
      <c r="PYV9" s="1" t="s">
        <v>91</v>
      </c>
      <c r="PYW9" s="1" t="s">
        <v>91</v>
      </c>
      <c r="PYX9" s="1" t="s">
        <v>91</v>
      </c>
      <c r="PYY9" s="1" t="s">
        <v>91</v>
      </c>
      <c r="PYZ9" s="1" t="s">
        <v>91</v>
      </c>
      <c r="PZA9" s="1" t="s">
        <v>91</v>
      </c>
      <c r="PZB9" s="1" t="s">
        <v>91</v>
      </c>
      <c r="PZC9" s="1" t="s">
        <v>91</v>
      </c>
      <c r="PZD9" s="1" t="s">
        <v>91</v>
      </c>
      <c r="PZE9" s="1" t="s">
        <v>91</v>
      </c>
      <c r="PZF9" s="1" t="s">
        <v>91</v>
      </c>
      <c r="PZG9" s="1" t="s">
        <v>91</v>
      </c>
      <c r="PZH9" s="1" t="s">
        <v>91</v>
      </c>
      <c r="PZI9" s="1" t="s">
        <v>91</v>
      </c>
      <c r="PZJ9" s="1" t="s">
        <v>91</v>
      </c>
      <c r="PZK9" s="1" t="s">
        <v>91</v>
      </c>
      <c r="PZL9" s="1" t="s">
        <v>91</v>
      </c>
      <c r="PZM9" s="1" t="s">
        <v>91</v>
      </c>
      <c r="PZN9" s="1" t="s">
        <v>91</v>
      </c>
      <c r="PZO9" s="1" t="s">
        <v>91</v>
      </c>
      <c r="PZP9" s="1" t="s">
        <v>91</v>
      </c>
      <c r="PZQ9" s="1" t="s">
        <v>91</v>
      </c>
      <c r="PZR9" s="1" t="s">
        <v>91</v>
      </c>
      <c r="PZS9" s="1" t="s">
        <v>91</v>
      </c>
      <c r="PZT9" s="1" t="s">
        <v>91</v>
      </c>
      <c r="PZU9" s="1" t="s">
        <v>91</v>
      </c>
      <c r="PZV9" s="1" t="s">
        <v>91</v>
      </c>
      <c r="PZW9" s="1" t="s">
        <v>91</v>
      </c>
      <c r="PZX9" s="1" t="s">
        <v>91</v>
      </c>
      <c r="PZY9" s="1" t="s">
        <v>91</v>
      </c>
      <c r="PZZ9" s="1" t="s">
        <v>91</v>
      </c>
      <c r="QAA9" s="1" t="s">
        <v>91</v>
      </c>
      <c r="QAB9" s="1" t="s">
        <v>91</v>
      </c>
      <c r="QAC9" s="1" t="s">
        <v>91</v>
      </c>
      <c r="QAD9" s="1" t="s">
        <v>91</v>
      </c>
      <c r="QAE9" s="1" t="s">
        <v>91</v>
      </c>
      <c r="QAF9" s="1" t="s">
        <v>91</v>
      </c>
      <c r="QAG9" s="1" t="s">
        <v>91</v>
      </c>
      <c r="QAH9" s="1" t="s">
        <v>91</v>
      </c>
      <c r="QAI9" s="1" t="s">
        <v>91</v>
      </c>
      <c r="QAJ9" s="1" t="s">
        <v>91</v>
      </c>
      <c r="QAK9" s="1" t="s">
        <v>91</v>
      </c>
      <c r="QAL9" s="1" t="s">
        <v>91</v>
      </c>
      <c r="QAM9" s="1" t="s">
        <v>91</v>
      </c>
      <c r="QAN9" s="1" t="s">
        <v>91</v>
      </c>
      <c r="QAO9" s="1" t="s">
        <v>91</v>
      </c>
      <c r="QAP9" s="1" t="s">
        <v>91</v>
      </c>
      <c r="QAQ9" s="1" t="s">
        <v>91</v>
      </c>
      <c r="QAR9" s="1" t="s">
        <v>91</v>
      </c>
      <c r="QAS9" s="1" t="s">
        <v>91</v>
      </c>
      <c r="QAT9" s="1" t="s">
        <v>91</v>
      </c>
      <c r="QAU9" s="1" t="s">
        <v>91</v>
      </c>
      <c r="QAV9" s="1" t="s">
        <v>91</v>
      </c>
      <c r="QAW9" s="1" t="s">
        <v>91</v>
      </c>
      <c r="QAX9" s="1" t="s">
        <v>91</v>
      </c>
      <c r="QAY9" s="1" t="s">
        <v>91</v>
      </c>
      <c r="QAZ9" s="1" t="s">
        <v>91</v>
      </c>
      <c r="QBA9" s="1" t="s">
        <v>91</v>
      </c>
      <c r="QBB9" s="1" t="s">
        <v>91</v>
      </c>
      <c r="QBC9" s="1" t="s">
        <v>91</v>
      </c>
      <c r="QBD9" s="1" t="s">
        <v>91</v>
      </c>
      <c r="QBE9" s="1" t="s">
        <v>91</v>
      </c>
      <c r="QBF9" s="1" t="s">
        <v>91</v>
      </c>
      <c r="QBG9" s="1" t="s">
        <v>91</v>
      </c>
      <c r="QBH9" s="1" t="s">
        <v>91</v>
      </c>
      <c r="QBI9" s="1" t="s">
        <v>91</v>
      </c>
      <c r="QBJ9" s="1" t="s">
        <v>91</v>
      </c>
      <c r="QBK9" s="1" t="s">
        <v>91</v>
      </c>
      <c r="QBL9" s="1" t="s">
        <v>91</v>
      </c>
      <c r="QBM9" s="1" t="s">
        <v>91</v>
      </c>
      <c r="QBN9" s="1" t="s">
        <v>91</v>
      </c>
      <c r="QBO9" s="1" t="s">
        <v>91</v>
      </c>
      <c r="QBP9" s="1" t="s">
        <v>91</v>
      </c>
      <c r="QBQ9" s="1" t="s">
        <v>91</v>
      </c>
      <c r="QBR9" s="1" t="s">
        <v>91</v>
      </c>
      <c r="QBS9" s="1" t="s">
        <v>91</v>
      </c>
      <c r="QBT9" s="1" t="s">
        <v>91</v>
      </c>
      <c r="QBU9" s="1" t="s">
        <v>91</v>
      </c>
      <c r="QBV9" s="1" t="s">
        <v>91</v>
      </c>
      <c r="QBW9" s="1" t="s">
        <v>91</v>
      </c>
      <c r="QBX9" s="1" t="s">
        <v>91</v>
      </c>
      <c r="QBY9" s="1" t="s">
        <v>91</v>
      </c>
      <c r="QBZ9" s="1" t="s">
        <v>91</v>
      </c>
      <c r="QCA9" s="1" t="s">
        <v>91</v>
      </c>
      <c r="QCB9" s="1" t="s">
        <v>91</v>
      </c>
      <c r="QCC9" s="1" t="s">
        <v>91</v>
      </c>
      <c r="QCD9" s="1" t="s">
        <v>91</v>
      </c>
      <c r="QCE9" s="1" t="s">
        <v>91</v>
      </c>
      <c r="QCF9" s="1" t="s">
        <v>91</v>
      </c>
      <c r="QCG9" s="1" t="s">
        <v>91</v>
      </c>
      <c r="QCH9" s="1" t="s">
        <v>91</v>
      </c>
      <c r="QCI9" s="1" t="s">
        <v>91</v>
      </c>
      <c r="QCJ9" s="1" t="s">
        <v>91</v>
      </c>
      <c r="QCK9" s="1" t="s">
        <v>91</v>
      </c>
      <c r="QCL9" s="1" t="s">
        <v>91</v>
      </c>
      <c r="QCM9" s="1" t="s">
        <v>91</v>
      </c>
      <c r="QCN9" s="1" t="s">
        <v>91</v>
      </c>
      <c r="QCO9" s="1" t="s">
        <v>91</v>
      </c>
      <c r="QCP9" s="1" t="s">
        <v>91</v>
      </c>
      <c r="QCQ9" s="1" t="s">
        <v>91</v>
      </c>
      <c r="QCR9" s="1" t="s">
        <v>91</v>
      </c>
      <c r="QCS9" s="1" t="s">
        <v>91</v>
      </c>
      <c r="QCT9" s="1" t="s">
        <v>91</v>
      </c>
      <c r="QCU9" s="1" t="s">
        <v>91</v>
      </c>
      <c r="QCV9" s="1" t="s">
        <v>91</v>
      </c>
      <c r="QCW9" s="1" t="s">
        <v>91</v>
      </c>
      <c r="QCX9" s="1" t="s">
        <v>91</v>
      </c>
      <c r="QCY9" s="1" t="s">
        <v>91</v>
      </c>
      <c r="QCZ9" s="1" t="s">
        <v>91</v>
      </c>
      <c r="QDA9" s="1" t="s">
        <v>91</v>
      </c>
      <c r="QDB9" s="1" t="s">
        <v>91</v>
      </c>
      <c r="QDC9" s="1" t="s">
        <v>91</v>
      </c>
      <c r="QDD9" s="1" t="s">
        <v>91</v>
      </c>
      <c r="QDE9" s="1" t="s">
        <v>91</v>
      </c>
      <c r="QDF9" s="1" t="s">
        <v>91</v>
      </c>
      <c r="QDG9" s="1" t="s">
        <v>91</v>
      </c>
      <c r="QDH9" s="1" t="s">
        <v>91</v>
      </c>
      <c r="QDI9" s="1" t="s">
        <v>91</v>
      </c>
      <c r="QDJ9" s="1" t="s">
        <v>91</v>
      </c>
      <c r="QDK9" s="1" t="s">
        <v>91</v>
      </c>
      <c r="QDL9" s="1" t="s">
        <v>91</v>
      </c>
      <c r="QDM9" s="1" t="s">
        <v>91</v>
      </c>
      <c r="QDN9" s="1" t="s">
        <v>91</v>
      </c>
      <c r="QDO9" s="1" t="s">
        <v>91</v>
      </c>
      <c r="QDP9" s="1" t="s">
        <v>91</v>
      </c>
      <c r="QDQ9" s="1" t="s">
        <v>91</v>
      </c>
      <c r="QDR9" s="1" t="s">
        <v>91</v>
      </c>
      <c r="QDS9" s="1" t="s">
        <v>91</v>
      </c>
      <c r="QDT9" s="1" t="s">
        <v>91</v>
      </c>
      <c r="QDU9" s="1" t="s">
        <v>91</v>
      </c>
      <c r="QDV9" s="1" t="s">
        <v>91</v>
      </c>
      <c r="QDW9" s="1" t="s">
        <v>91</v>
      </c>
      <c r="QDX9" s="1" t="s">
        <v>91</v>
      </c>
      <c r="QDY9" s="1" t="s">
        <v>91</v>
      </c>
      <c r="QDZ9" s="1" t="s">
        <v>91</v>
      </c>
      <c r="QEA9" s="1" t="s">
        <v>91</v>
      </c>
      <c r="QEB9" s="1" t="s">
        <v>91</v>
      </c>
      <c r="QEC9" s="1" t="s">
        <v>91</v>
      </c>
      <c r="QED9" s="1" t="s">
        <v>91</v>
      </c>
      <c r="QEE9" s="1" t="s">
        <v>91</v>
      </c>
      <c r="QEF9" s="1" t="s">
        <v>91</v>
      </c>
      <c r="QEG9" s="1" t="s">
        <v>91</v>
      </c>
      <c r="QEH9" s="1" t="s">
        <v>91</v>
      </c>
      <c r="QEI9" s="1" t="s">
        <v>91</v>
      </c>
      <c r="QEJ9" s="1" t="s">
        <v>91</v>
      </c>
      <c r="QEK9" s="1" t="s">
        <v>91</v>
      </c>
      <c r="QEL9" s="1" t="s">
        <v>91</v>
      </c>
      <c r="QEM9" s="1" t="s">
        <v>91</v>
      </c>
      <c r="QEN9" s="1" t="s">
        <v>91</v>
      </c>
      <c r="QEO9" s="1" t="s">
        <v>91</v>
      </c>
      <c r="QEP9" s="1" t="s">
        <v>91</v>
      </c>
      <c r="QEQ9" s="1" t="s">
        <v>91</v>
      </c>
      <c r="QER9" s="1" t="s">
        <v>91</v>
      </c>
      <c r="QES9" s="1" t="s">
        <v>91</v>
      </c>
      <c r="QET9" s="1" t="s">
        <v>91</v>
      </c>
      <c r="QEU9" s="1" t="s">
        <v>91</v>
      </c>
      <c r="QEV9" s="1" t="s">
        <v>91</v>
      </c>
      <c r="QEW9" s="1" t="s">
        <v>91</v>
      </c>
      <c r="QEX9" s="1" t="s">
        <v>91</v>
      </c>
      <c r="QEY9" s="1" t="s">
        <v>91</v>
      </c>
      <c r="QEZ9" s="1" t="s">
        <v>91</v>
      </c>
      <c r="QFA9" s="1" t="s">
        <v>91</v>
      </c>
      <c r="QFB9" s="1" t="s">
        <v>91</v>
      </c>
      <c r="QFC9" s="1" t="s">
        <v>91</v>
      </c>
      <c r="QFD9" s="1" t="s">
        <v>91</v>
      </c>
      <c r="QFE9" s="1" t="s">
        <v>91</v>
      </c>
      <c r="QFF9" s="1" t="s">
        <v>91</v>
      </c>
      <c r="QFG9" s="1" t="s">
        <v>91</v>
      </c>
      <c r="QFH9" s="1" t="s">
        <v>91</v>
      </c>
      <c r="QFI9" s="1" t="s">
        <v>91</v>
      </c>
      <c r="QFJ9" s="1" t="s">
        <v>91</v>
      </c>
      <c r="QFK9" s="1" t="s">
        <v>91</v>
      </c>
      <c r="QFL9" s="1" t="s">
        <v>91</v>
      </c>
      <c r="QFM9" s="1" t="s">
        <v>91</v>
      </c>
      <c r="QFN9" s="1" t="s">
        <v>91</v>
      </c>
      <c r="QFO9" s="1" t="s">
        <v>91</v>
      </c>
      <c r="QFP9" s="1" t="s">
        <v>91</v>
      </c>
      <c r="QFQ9" s="1" t="s">
        <v>91</v>
      </c>
      <c r="QFR9" s="1" t="s">
        <v>91</v>
      </c>
      <c r="QFS9" s="1" t="s">
        <v>91</v>
      </c>
      <c r="QFT9" s="1" t="s">
        <v>91</v>
      </c>
      <c r="QFU9" s="1" t="s">
        <v>91</v>
      </c>
      <c r="QFV9" s="1" t="s">
        <v>91</v>
      </c>
      <c r="QFW9" s="1" t="s">
        <v>91</v>
      </c>
      <c r="QFX9" s="1" t="s">
        <v>91</v>
      </c>
      <c r="QFY9" s="1" t="s">
        <v>91</v>
      </c>
      <c r="QFZ9" s="1" t="s">
        <v>91</v>
      </c>
      <c r="QGA9" s="1" t="s">
        <v>91</v>
      </c>
      <c r="QGB9" s="1" t="s">
        <v>91</v>
      </c>
      <c r="QGC9" s="1" t="s">
        <v>91</v>
      </c>
      <c r="QGD9" s="1" t="s">
        <v>91</v>
      </c>
      <c r="QGE9" s="1" t="s">
        <v>91</v>
      </c>
      <c r="QGF9" s="1" t="s">
        <v>91</v>
      </c>
      <c r="QGG9" s="1" t="s">
        <v>91</v>
      </c>
      <c r="QGH9" s="1" t="s">
        <v>91</v>
      </c>
      <c r="QGI9" s="1" t="s">
        <v>91</v>
      </c>
      <c r="QGJ9" s="1" t="s">
        <v>91</v>
      </c>
      <c r="QGK9" s="1" t="s">
        <v>91</v>
      </c>
      <c r="QGL9" s="1" t="s">
        <v>91</v>
      </c>
      <c r="QGM9" s="1" t="s">
        <v>91</v>
      </c>
      <c r="QGN9" s="1" t="s">
        <v>91</v>
      </c>
      <c r="QGO9" s="1" t="s">
        <v>91</v>
      </c>
      <c r="QGP9" s="1" t="s">
        <v>91</v>
      </c>
      <c r="QGQ9" s="1" t="s">
        <v>91</v>
      </c>
      <c r="QGR9" s="1" t="s">
        <v>91</v>
      </c>
      <c r="QGS9" s="1" t="s">
        <v>91</v>
      </c>
      <c r="QGT9" s="1" t="s">
        <v>91</v>
      </c>
      <c r="QGU9" s="1" t="s">
        <v>91</v>
      </c>
      <c r="QGV9" s="1" t="s">
        <v>91</v>
      </c>
      <c r="QGW9" s="1" t="s">
        <v>91</v>
      </c>
      <c r="QGX9" s="1" t="s">
        <v>91</v>
      </c>
      <c r="QGY9" s="1" t="s">
        <v>91</v>
      </c>
      <c r="QGZ9" s="1" t="s">
        <v>91</v>
      </c>
      <c r="QHA9" s="1" t="s">
        <v>91</v>
      </c>
      <c r="QHB9" s="1" t="s">
        <v>91</v>
      </c>
      <c r="QHC9" s="1" t="s">
        <v>91</v>
      </c>
      <c r="QHD9" s="1" t="s">
        <v>91</v>
      </c>
      <c r="QHE9" s="1" t="s">
        <v>91</v>
      </c>
      <c r="QHF9" s="1" t="s">
        <v>91</v>
      </c>
      <c r="QHG9" s="1" t="s">
        <v>91</v>
      </c>
      <c r="QHH9" s="1" t="s">
        <v>91</v>
      </c>
      <c r="QHI9" s="1" t="s">
        <v>91</v>
      </c>
      <c r="QHJ9" s="1" t="s">
        <v>91</v>
      </c>
      <c r="QHK9" s="1" t="s">
        <v>91</v>
      </c>
      <c r="QHL9" s="1" t="s">
        <v>91</v>
      </c>
      <c r="QHM9" s="1" t="s">
        <v>91</v>
      </c>
      <c r="QHN9" s="1" t="s">
        <v>91</v>
      </c>
      <c r="QHO9" s="1" t="s">
        <v>91</v>
      </c>
      <c r="QHP9" s="1" t="s">
        <v>91</v>
      </c>
      <c r="QHQ9" s="1" t="s">
        <v>91</v>
      </c>
      <c r="QHR9" s="1" t="s">
        <v>91</v>
      </c>
      <c r="QHS9" s="1" t="s">
        <v>91</v>
      </c>
      <c r="QHT9" s="1" t="s">
        <v>91</v>
      </c>
      <c r="QHU9" s="1" t="s">
        <v>91</v>
      </c>
      <c r="QHV9" s="1" t="s">
        <v>91</v>
      </c>
      <c r="QHW9" s="1" t="s">
        <v>91</v>
      </c>
      <c r="QHX9" s="1" t="s">
        <v>91</v>
      </c>
      <c r="QHY9" s="1" t="s">
        <v>91</v>
      </c>
      <c r="QHZ9" s="1" t="s">
        <v>91</v>
      </c>
      <c r="QIA9" s="1" t="s">
        <v>91</v>
      </c>
      <c r="QIB9" s="1" t="s">
        <v>91</v>
      </c>
      <c r="QIC9" s="1" t="s">
        <v>91</v>
      </c>
      <c r="QID9" s="1" t="s">
        <v>91</v>
      </c>
      <c r="QIE9" s="1" t="s">
        <v>91</v>
      </c>
      <c r="QIF9" s="1" t="s">
        <v>91</v>
      </c>
      <c r="QIG9" s="1" t="s">
        <v>91</v>
      </c>
      <c r="QIH9" s="1" t="s">
        <v>91</v>
      </c>
      <c r="QII9" s="1" t="s">
        <v>91</v>
      </c>
      <c r="QIJ9" s="1" t="s">
        <v>91</v>
      </c>
      <c r="QIK9" s="1" t="s">
        <v>91</v>
      </c>
      <c r="QIL9" s="1" t="s">
        <v>91</v>
      </c>
      <c r="QIM9" s="1" t="s">
        <v>91</v>
      </c>
      <c r="QIN9" s="1" t="s">
        <v>91</v>
      </c>
      <c r="QIO9" s="1" t="s">
        <v>91</v>
      </c>
      <c r="QIP9" s="1" t="s">
        <v>91</v>
      </c>
      <c r="QIQ9" s="1" t="s">
        <v>91</v>
      </c>
      <c r="QIR9" s="1" t="s">
        <v>91</v>
      </c>
      <c r="QIS9" s="1" t="s">
        <v>91</v>
      </c>
      <c r="QIT9" s="1" t="s">
        <v>91</v>
      </c>
      <c r="QIU9" s="1" t="s">
        <v>91</v>
      </c>
      <c r="QIV9" s="1" t="s">
        <v>91</v>
      </c>
      <c r="QIW9" s="1" t="s">
        <v>91</v>
      </c>
      <c r="QIX9" s="1" t="s">
        <v>91</v>
      </c>
      <c r="QIY9" s="1" t="s">
        <v>91</v>
      </c>
      <c r="QIZ9" s="1" t="s">
        <v>91</v>
      </c>
      <c r="QJA9" s="1" t="s">
        <v>91</v>
      </c>
      <c r="QJB9" s="1" t="s">
        <v>91</v>
      </c>
      <c r="QJC9" s="1" t="s">
        <v>91</v>
      </c>
      <c r="QJD9" s="1" t="s">
        <v>91</v>
      </c>
      <c r="QJE9" s="1" t="s">
        <v>91</v>
      </c>
      <c r="QJF9" s="1" t="s">
        <v>91</v>
      </c>
      <c r="QJG9" s="1" t="s">
        <v>91</v>
      </c>
      <c r="QJH9" s="1" t="s">
        <v>91</v>
      </c>
      <c r="QJI9" s="1" t="s">
        <v>91</v>
      </c>
      <c r="QJJ9" s="1" t="s">
        <v>91</v>
      </c>
      <c r="QJK9" s="1" t="s">
        <v>91</v>
      </c>
      <c r="QJL9" s="1" t="s">
        <v>91</v>
      </c>
      <c r="QJM9" s="1" t="s">
        <v>91</v>
      </c>
      <c r="QJN9" s="1" t="s">
        <v>91</v>
      </c>
      <c r="QJO9" s="1" t="s">
        <v>91</v>
      </c>
      <c r="QJP9" s="1" t="s">
        <v>91</v>
      </c>
      <c r="QJQ9" s="1" t="s">
        <v>91</v>
      </c>
      <c r="QJR9" s="1" t="s">
        <v>91</v>
      </c>
      <c r="QJS9" s="1" t="s">
        <v>91</v>
      </c>
      <c r="QJT9" s="1" t="s">
        <v>91</v>
      </c>
      <c r="QJU9" s="1" t="s">
        <v>91</v>
      </c>
      <c r="QJV9" s="1" t="s">
        <v>91</v>
      </c>
      <c r="QJW9" s="1" t="s">
        <v>91</v>
      </c>
      <c r="QJX9" s="1" t="s">
        <v>91</v>
      </c>
      <c r="QJY9" s="1" t="s">
        <v>91</v>
      </c>
      <c r="QJZ9" s="1" t="s">
        <v>91</v>
      </c>
      <c r="QKA9" s="1" t="s">
        <v>91</v>
      </c>
      <c r="QKB9" s="1" t="s">
        <v>91</v>
      </c>
      <c r="QKC9" s="1" t="s">
        <v>91</v>
      </c>
      <c r="QKD9" s="1" t="s">
        <v>91</v>
      </c>
      <c r="QKE9" s="1" t="s">
        <v>91</v>
      </c>
      <c r="QKF9" s="1" t="s">
        <v>91</v>
      </c>
      <c r="QKG9" s="1" t="s">
        <v>91</v>
      </c>
      <c r="QKH9" s="1" t="s">
        <v>91</v>
      </c>
      <c r="QKI9" s="1" t="s">
        <v>91</v>
      </c>
      <c r="QKJ9" s="1" t="s">
        <v>91</v>
      </c>
      <c r="QKK9" s="1" t="s">
        <v>91</v>
      </c>
      <c r="QKL9" s="1" t="s">
        <v>91</v>
      </c>
      <c r="QKM9" s="1" t="s">
        <v>91</v>
      </c>
      <c r="QKN9" s="1" t="s">
        <v>91</v>
      </c>
      <c r="QKO9" s="1" t="s">
        <v>91</v>
      </c>
      <c r="QKP9" s="1" t="s">
        <v>91</v>
      </c>
      <c r="QKQ9" s="1" t="s">
        <v>91</v>
      </c>
      <c r="QKR9" s="1" t="s">
        <v>91</v>
      </c>
      <c r="QKS9" s="1" t="s">
        <v>91</v>
      </c>
      <c r="QKT9" s="1" t="s">
        <v>91</v>
      </c>
      <c r="QKU9" s="1" t="s">
        <v>91</v>
      </c>
      <c r="QKV9" s="1" t="s">
        <v>91</v>
      </c>
      <c r="QKW9" s="1" t="s">
        <v>91</v>
      </c>
      <c r="QKX9" s="1" t="s">
        <v>91</v>
      </c>
      <c r="QKY9" s="1" t="s">
        <v>91</v>
      </c>
      <c r="QKZ9" s="1" t="s">
        <v>91</v>
      </c>
      <c r="QLA9" s="1" t="s">
        <v>91</v>
      </c>
      <c r="QLB9" s="1" t="s">
        <v>91</v>
      </c>
      <c r="QLC9" s="1" t="s">
        <v>91</v>
      </c>
      <c r="QLD9" s="1" t="s">
        <v>91</v>
      </c>
      <c r="QLE9" s="1" t="s">
        <v>91</v>
      </c>
      <c r="QLF9" s="1" t="s">
        <v>91</v>
      </c>
      <c r="QLG9" s="1" t="s">
        <v>91</v>
      </c>
      <c r="QLH9" s="1" t="s">
        <v>91</v>
      </c>
      <c r="QLI9" s="1" t="s">
        <v>91</v>
      </c>
      <c r="QLJ9" s="1" t="s">
        <v>91</v>
      </c>
      <c r="QLK9" s="1" t="s">
        <v>91</v>
      </c>
      <c r="QLL9" s="1" t="s">
        <v>91</v>
      </c>
      <c r="QLM9" s="1" t="s">
        <v>91</v>
      </c>
      <c r="QLN9" s="1" t="s">
        <v>91</v>
      </c>
      <c r="QLO9" s="1" t="s">
        <v>91</v>
      </c>
      <c r="QLP9" s="1" t="s">
        <v>91</v>
      </c>
      <c r="QLQ9" s="1" t="s">
        <v>91</v>
      </c>
      <c r="QLR9" s="1" t="s">
        <v>91</v>
      </c>
      <c r="QLS9" s="1" t="s">
        <v>91</v>
      </c>
      <c r="QLT9" s="1" t="s">
        <v>91</v>
      </c>
      <c r="QLU9" s="1" t="s">
        <v>91</v>
      </c>
      <c r="QLV9" s="1" t="s">
        <v>91</v>
      </c>
      <c r="QLW9" s="1" t="s">
        <v>91</v>
      </c>
      <c r="QLX9" s="1" t="s">
        <v>91</v>
      </c>
      <c r="QLY9" s="1" t="s">
        <v>91</v>
      </c>
      <c r="QLZ9" s="1" t="s">
        <v>91</v>
      </c>
      <c r="QMA9" s="1" t="s">
        <v>91</v>
      </c>
      <c r="QMB9" s="1" t="s">
        <v>91</v>
      </c>
      <c r="QMC9" s="1" t="s">
        <v>91</v>
      </c>
      <c r="QMD9" s="1" t="s">
        <v>91</v>
      </c>
      <c r="QME9" s="1" t="s">
        <v>91</v>
      </c>
      <c r="QMF9" s="1" t="s">
        <v>91</v>
      </c>
      <c r="QMG9" s="1" t="s">
        <v>91</v>
      </c>
      <c r="QMH9" s="1" t="s">
        <v>91</v>
      </c>
      <c r="QMI9" s="1" t="s">
        <v>91</v>
      </c>
      <c r="QMJ9" s="1" t="s">
        <v>91</v>
      </c>
      <c r="QMK9" s="1" t="s">
        <v>91</v>
      </c>
      <c r="QML9" s="1" t="s">
        <v>91</v>
      </c>
      <c r="QMM9" s="1" t="s">
        <v>91</v>
      </c>
      <c r="QMN9" s="1" t="s">
        <v>91</v>
      </c>
      <c r="QMO9" s="1" t="s">
        <v>91</v>
      </c>
      <c r="QMP9" s="1" t="s">
        <v>91</v>
      </c>
      <c r="QMQ9" s="1" t="s">
        <v>91</v>
      </c>
      <c r="QMR9" s="1" t="s">
        <v>91</v>
      </c>
      <c r="QMS9" s="1" t="s">
        <v>91</v>
      </c>
      <c r="QMT9" s="1" t="s">
        <v>91</v>
      </c>
      <c r="QMU9" s="1" t="s">
        <v>91</v>
      </c>
      <c r="QMV9" s="1" t="s">
        <v>91</v>
      </c>
      <c r="QMW9" s="1" t="s">
        <v>91</v>
      </c>
      <c r="QMX9" s="1" t="s">
        <v>91</v>
      </c>
      <c r="QMY9" s="1" t="s">
        <v>91</v>
      </c>
      <c r="QMZ9" s="1" t="s">
        <v>91</v>
      </c>
      <c r="QNA9" s="1" t="s">
        <v>91</v>
      </c>
      <c r="QNB9" s="1" t="s">
        <v>91</v>
      </c>
      <c r="QNC9" s="1" t="s">
        <v>91</v>
      </c>
      <c r="QND9" s="1" t="s">
        <v>91</v>
      </c>
      <c r="QNE9" s="1" t="s">
        <v>91</v>
      </c>
      <c r="QNF9" s="1" t="s">
        <v>91</v>
      </c>
      <c r="QNG9" s="1" t="s">
        <v>91</v>
      </c>
      <c r="QNH9" s="1" t="s">
        <v>91</v>
      </c>
      <c r="QNI9" s="1" t="s">
        <v>91</v>
      </c>
      <c r="QNJ9" s="1" t="s">
        <v>91</v>
      </c>
      <c r="QNK9" s="1" t="s">
        <v>91</v>
      </c>
      <c r="QNL9" s="1" t="s">
        <v>91</v>
      </c>
      <c r="QNM9" s="1" t="s">
        <v>91</v>
      </c>
      <c r="QNN9" s="1" t="s">
        <v>91</v>
      </c>
      <c r="QNO9" s="1" t="s">
        <v>91</v>
      </c>
      <c r="QNP9" s="1" t="s">
        <v>91</v>
      </c>
      <c r="QNQ9" s="1" t="s">
        <v>91</v>
      </c>
      <c r="QNR9" s="1" t="s">
        <v>91</v>
      </c>
      <c r="QNS9" s="1" t="s">
        <v>91</v>
      </c>
      <c r="QNT9" s="1" t="s">
        <v>91</v>
      </c>
      <c r="QNU9" s="1" t="s">
        <v>91</v>
      </c>
      <c r="QNV9" s="1" t="s">
        <v>91</v>
      </c>
      <c r="QNW9" s="1" t="s">
        <v>91</v>
      </c>
      <c r="QNX9" s="1" t="s">
        <v>91</v>
      </c>
      <c r="QNY9" s="1" t="s">
        <v>91</v>
      </c>
      <c r="QNZ9" s="1" t="s">
        <v>91</v>
      </c>
      <c r="QOA9" s="1" t="s">
        <v>91</v>
      </c>
      <c r="QOB9" s="1" t="s">
        <v>91</v>
      </c>
      <c r="QOC9" s="1" t="s">
        <v>91</v>
      </c>
      <c r="QOD9" s="1" t="s">
        <v>91</v>
      </c>
      <c r="QOE9" s="1" t="s">
        <v>91</v>
      </c>
      <c r="QOF9" s="1" t="s">
        <v>91</v>
      </c>
      <c r="QOG9" s="1" t="s">
        <v>91</v>
      </c>
      <c r="QOH9" s="1" t="s">
        <v>91</v>
      </c>
      <c r="QOI9" s="1" t="s">
        <v>91</v>
      </c>
      <c r="QOJ9" s="1" t="s">
        <v>91</v>
      </c>
      <c r="QOK9" s="1" t="s">
        <v>91</v>
      </c>
      <c r="QOL9" s="1" t="s">
        <v>91</v>
      </c>
      <c r="QOM9" s="1" t="s">
        <v>91</v>
      </c>
      <c r="QON9" s="1" t="s">
        <v>91</v>
      </c>
      <c r="QOO9" s="1" t="s">
        <v>91</v>
      </c>
      <c r="QOP9" s="1" t="s">
        <v>91</v>
      </c>
      <c r="QOQ9" s="1" t="s">
        <v>91</v>
      </c>
      <c r="QOR9" s="1" t="s">
        <v>91</v>
      </c>
      <c r="QOS9" s="1" t="s">
        <v>91</v>
      </c>
      <c r="QOT9" s="1" t="s">
        <v>91</v>
      </c>
      <c r="QOU9" s="1" t="s">
        <v>91</v>
      </c>
      <c r="QOV9" s="1" t="s">
        <v>91</v>
      </c>
      <c r="QOW9" s="1" t="s">
        <v>91</v>
      </c>
      <c r="QOX9" s="1" t="s">
        <v>91</v>
      </c>
      <c r="QOY9" s="1" t="s">
        <v>91</v>
      </c>
      <c r="QOZ9" s="1" t="s">
        <v>91</v>
      </c>
      <c r="QPA9" s="1" t="s">
        <v>91</v>
      </c>
      <c r="QPB9" s="1" t="s">
        <v>91</v>
      </c>
      <c r="QPC9" s="1" t="s">
        <v>91</v>
      </c>
      <c r="QPD9" s="1" t="s">
        <v>91</v>
      </c>
      <c r="QPE9" s="1" t="s">
        <v>91</v>
      </c>
      <c r="QPF9" s="1" t="s">
        <v>91</v>
      </c>
      <c r="QPG9" s="1" t="s">
        <v>91</v>
      </c>
      <c r="QPH9" s="1" t="s">
        <v>91</v>
      </c>
      <c r="QPI9" s="1" t="s">
        <v>91</v>
      </c>
      <c r="QPJ9" s="1" t="s">
        <v>91</v>
      </c>
      <c r="QPK9" s="1" t="s">
        <v>91</v>
      </c>
      <c r="QPL9" s="1" t="s">
        <v>91</v>
      </c>
      <c r="QPM9" s="1" t="s">
        <v>91</v>
      </c>
      <c r="QPN9" s="1" t="s">
        <v>91</v>
      </c>
      <c r="QPO9" s="1" t="s">
        <v>91</v>
      </c>
      <c r="QPP9" s="1" t="s">
        <v>91</v>
      </c>
      <c r="QPQ9" s="1" t="s">
        <v>91</v>
      </c>
      <c r="QPR9" s="1" t="s">
        <v>91</v>
      </c>
      <c r="QPS9" s="1" t="s">
        <v>91</v>
      </c>
      <c r="QPT9" s="1" t="s">
        <v>91</v>
      </c>
      <c r="QPU9" s="1" t="s">
        <v>91</v>
      </c>
      <c r="QPV9" s="1" t="s">
        <v>91</v>
      </c>
      <c r="QPW9" s="1" t="s">
        <v>91</v>
      </c>
      <c r="QPX9" s="1" t="s">
        <v>91</v>
      </c>
      <c r="QPY9" s="1" t="s">
        <v>91</v>
      </c>
      <c r="QPZ9" s="1" t="s">
        <v>91</v>
      </c>
      <c r="QQA9" s="1" t="s">
        <v>91</v>
      </c>
      <c r="QQB9" s="1" t="s">
        <v>91</v>
      </c>
      <c r="QQC9" s="1" t="s">
        <v>91</v>
      </c>
      <c r="QQD9" s="1" t="s">
        <v>91</v>
      </c>
      <c r="QQE9" s="1" t="s">
        <v>91</v>
      </c>
      <c r="QQF9" s="1" t="s">
        <v>91</v>
      </c>
      <c r="QQG9" s="1" t="s">
        <v>91</v>
      </c>
      <c r="QQH9" s="1" t="s">
        <v>91</v>
      </c>
      <c r="QQI9" s="1" t="s">
        <v>91</v>
      </c>
      <c r="QQJ9" s="1" t="s">
        <v>91</v>
      </c>
      <c r="QQK9" s="1" t="s">
        <v>91</v>
      </c>
      <c r="QQL9" s="1" t="s">
        <v>91</v>
      </c>
      <c r="QQM9" s="1" t="s">
        <v>91</v>
      </c>
      <c r="QQN9" s="1" t="s">
        <v>91</v>
      </c>
      <c r="QQO9" s="1" t="s">
        <v>91</v>
      </c>
      <c r="QQP9" s="1" t="s">
        <v>91</v>
      </c>
      <c r="QQQ9" s="1" t="s">
        <v>91</v>
      </c>
      <c r="QQR9" s="1" t="s">
        <v>91</v>
      </c>
      <c r="QQS9" s="1" t="s">
        <v>91</v>
      </c>
      <c r="QQT9" s="1" t="s">
        <v>91</v>
      </c>
      <c r="QQU9" s="1" t="s">
        <v>91</v>
      </c>
      <c r="QQV9" s="1" t="s">
        <v>91</v>
      </c>
      <c r="QQW9" s="1" t="s">
        <v>91</v>
      </c>
      <c r="QQX9" s="1" t="s">
        <v>91</v>
      </c>
      <c r="QQY9" s="1" t="s">
        <v>91</v>
      </c>
      <c r="QQZ9" s="1" t="s">
        <v>91</v>
      </c>
      <c r="QRA9" s="1" t="s">
        <v>91</v>
      </c>
      <c r="QRB9" s="1" t="s">
        <v>91</v>
      </c>
      <c r="QRC9" s="1" t="s">
        <v>91</v>
      </c>
      <c r="QRD9" s="1" t="s">
        <v>91</v>
      </c>
      <c r="QRE9" s="1" t="s">
        <v>91</v>
      </c>
      <c r="QRF9" s="1" t="s">
        <v>91</v>
      </c>
      <c r="QRG9" s="1" t="s">
        <v>91</v>
      </c>
      <c r="QRH9" s="1" t="s">
        <v>91</v>
      </c>
      <c r="QRI9" s="1" t="s">
        <v>91</v>
      </c>
      <c r="QRJ9" s="1" t="s">
        <v>91</v>
      </c>
      <c r="QRK9" s="1" t="s">
        <v>91</v>
      </c>
      <c r="QRL9" s="1" t="s">
        <v>91</v>
      </c>
      <c r="QRM9" s="1" t="s">
        <v>91</v>
      </c>
      <c r="QRN9" s="1" t="s">
        <v>91</v>
      </c>
      <c r="QRO9" s="1" t="s">
        <v>91</v>
      </c>
      <c r="QRP9" s="1" t="s">
        <v>91</v>
      </c>
      <c r="QRQ9" s="1" t="s">
        <v>91</v>
      </c>
      <c r="QRR9" s="1" t="s">
        <v>91</v>
      </c>
      <c r="QRS9" s="1" t="s">
        <v>91</v>
      </c>
      <c r="QRT9" s="1" t="s">
        <v>91</v>
      </c>
      <c r="QRU9" s="1" t="s">
        <v>91</v>
      </c>
      <c r="QRV9" s="1" t="s">
        <v>91</v>
      </c>
      <c r="QRW9" s="1" t="s">
        <v>91</v>
      </c>
      <c r="QRX9" s="1" t="s">
        <v>91</v>
      </c>
      <c r="QRY9" s="1" t="s">
        <v>91</v>
      </c>
      <c r="QRZ9" s="1" t="s">
        <v>91</v>
      </c>
      <c r="QSA9" s="1" t="s">
        <v>91</v>
      </c>
      <c r="QSB9" s="1" t="s">
        <v>91</v>
      </c>
      <c r="QSC9" s="1" t="s">
        <v>91</v>
      </c>
      <c r="QSD9" s="1" t="s">
        <v>91</v>
      </c>
      <c r="QSE9" s="1" t="s">
        <v>91</v>
      </c>
      <c r="QSF9" s="1" t="s">
        <v>91</v>
      </c>
      <c r="QSG9" s="1" t="s">
        <v>91</v>
      </c>
      <c r="QSH9" s="1" t="s">
        <v>91</v>
      </c>
      <c r="QSI9" s="1" t="s">
        <v>91</v>
      </c>
      <c r="QSJ9" s="1" t="s">
        <v>91</v>
      </c>
      <c r="QSK9" s="1" t="s">
        <v>91</v>
      </c>
      <c r="QSL9" s="1" t="s">
        <v>91</v>
      </c>
      <c r="QSM9" s="1" t="s">
        <v>91</v>
      </c>
      <c r="QSN9" s="1" t="s">
        <v>91</v>
      </c>
      <c r="QSO9" s="1" t="s">
        <v>91</v>
      </c>
      <c r="QSP9" s="1" t="s">
        <v>91</v>
      </c>
      <c r="QSQ9" s="1" t="s">
        <v>91</v>
      </c>
      <c r="QSR9" s="1" t="s">
        <v>91</v>
      </c>
      <c r="QSS9" s="1" t="s">
        <v>91</v>
      </c>
      <c r="QST9" s="1" t="s">
        <v>91</v>
      </c>
      <c r="QSU9" s="1" t="s">
        <v>91</v>
      </c>
      <c r="QSV9" s="1" t="s">
        <v>91</v>
      </c>
      <c r="QSW9" s="1" t="s">
        <v>91</v>
      </c>
      <c r="QSX9" s="1" t="s">
        <v>91</v>
      </c>
      <c r="QSY9" s="1" t="s">
        <v>91</v>
      </c>
      <c r="QSZ9" s="1" t="s">
        <v>91</v>
      </c>
      <c r="QTA9" s="1" t="s">
        <v>91</v>
      </c>
      <c r="QTB9" s="1" t="s">
        <v>91</v>
      </c>
      <c r="QTC9" s="1" t="s">
        <v>91</v>
      </c>
      <c r="QTD9" s="1" t="s">
        <v>91</v>
      </c>
      <c r="QTE9" s="1" t="s">
        <v>91</v>
      </c>
      <c r="QTF9" s="1" t="s">
        <v>91</v>
      </c>
      <c r="QTG9" s="1" t="s">
        <v>91</v>
      </c>
      <c r="QTH9" s="1" t="s">
        <v>91</v>
      </c>
      <c r="QTI9" s="1" t="s">
        <v>91</v>
      </c>
      <c r="QTJ9" s="1" t="s">
        <v>91</v>
      </c>
      <c r="QTK9" s="1" t="s">
        <v>91</v>
      </c>
      <c r="QTL9" s="1" t="s">
        <v>91</v>
      </c>
      <c r="QTM9" s="1" t="s">
        <v>91</v>
      </c>
      <c r="QTN9" s="1" t="s">
        <v>91</v>
      </c>
      <c r="QTO9" s="1" t="s">
        <v>91</v>
      </c>
      <c r="QTP9" s="1" t="s">
        <v>91</v>
      </c>
      <c r="QTQ9" s="1" t="s">
        <v>91</v>
      </c>
      <c r="QTR9" s="1" t="s">
        <v>91</v>
      </c>
      <c r="QTS9" s="1" t="s">
        <v>91</v>
      </c>
      <c r="QTT9" s="1" t="s">
        <v>91</v>
      </c>
      <c r="QTU9" s="1" t="s">
        <v>91</v>
      </c>
      <c r="QTV9" s="1" t="s">
        <v>91</v>
      </c>
      <c r="QTW9" s="1" t="s">
        <v>91</v>
      </c>
      <c r="QTX9" s="1" t="s">
        <v>91</v>
      </c>
      <c r="QTY9" s="1" t="s">
        <v>91</v>
      </c>
      <c r="QTZ9" s="1" t="s">
        <v>91</v>
      </c>
      <c r="QUA9" s="1" t="s">
        <v>91</v>
      </c>
      <c r="QUB9" s="1" t="s">
        <v>91</v>
      </c>
      <c r="QUC9" s="1" t="s">
        <v>91</v>
      </c>
      <c r="QUD9" s="1" t="s">
        <v>91</v>
      </c>
      <c r="QUE9" s="1" t="s">
        <v>91</v>
      </c>
      <c r="QUF9" s="1" t="s">
        <v>91</v>
      </c>
      <c r="QUG9" s="1" t="s">
        <v>91</v>
      </c>
      <c r="QUH9" s="1" t="s">
        <v>91</v>
      </c>
      <c r="QUI9" s="1" t="s">
        <v>91</v>
      </c>
      <c r="QUJ9" s="1" t="s">
        <v>91</v>
      </c>
      <c r="QUK9" s="1" t="s">
        <v>91</v>
      </c>
      <c r="QUL9" s="1" t="s">
        <v>91</v>
      </c>
      <c r="QUM9" s="1" t="s">
        <v>91</v>
      </c>
      <c r="QUN9" s="1" t="s">
        <v>91</v>
      </c>
      <c r="QUO9" s="1" t="s">
        <v>91</v>
      </c>
      <c r="QUP9" s="1" t="s">
        <v>91</v>
      </c>
      <c r="QUQ9" s="1" t="s">
        <v>91</v>
      </c>
      <c r="QUR9" s="1" t="s">
        <v>91</v>
      </c>
      <c r="QUS9" s="1" t="s">
        <v>91</v>
      </c>
      <c r="QUT9" s="1" t="s">
        <v>91</v>
      </c>
      <c r="QUU9" s="1" t="s">
        <v>91</v>
      </c>
      <c r="QUV9" s="1" t="s">
        <v>91</v>
      </c>
      <c r="QUW9" s="1" t="s">
        <v>91</v>
      </c>
      <c r="QUX9" s="1" t="s">
        <v>91</v>
      </c>
      <c r="QUY9" s="1" t="s">
        <v>91</v>
      </c>
      <c r="QUZ9" s="1" t="s">
        <v>91</v>
      </c>
      <c r="QVA9" s="1" t="s">
        <v>91</v>
      </c>
      <c r="QVB9" s="1" t="s">
        <v>91</v>
      </c>
      <c r="QVC9" s="1" t="s">
        <v>91</v>
      </c>
      <c r="QVD9" s="1" t="s">
        <v>91</v>
      </c>
      <c r="QVE9" s="1" t="s">
        <v>91</v>
      </c>
      <c r="QVF9" s="1" t="s">
        <v>91</v>
      </c>
      <c r="QVG9" s="1" t="s">
        <v>91</v>
      </c>
      <c r="QVH9" s="1" t="s">
        <v>91</v>
      </c>
      <c r="QVI9" s="1" t="s">
        <v>91</v>
      </c>
      <c r="QVJ9" s="1" t="s">
        <v>91</v>
      </c>
      <c r="QVK9" s="1" t="s">
        <v>91</v>
      </c>
      <c r="QVL9" s="1" t="s">
        <v>91</v>
      </c>
      <c r="QVM9" s="1" t="s">
        <v>91</v>
      </c>
      <c r="QVN9" s="1" t="s">
        <v>91</v>
      </c>
      <c r="QVO9" s="1" t="s">
        <v>91</v>
      </c>
      <c r="QVP9" s="1" t="s">
        <v>91</v>
      </c>
      <c r="QVQ9" s="1" t="s">
        <v>91</v>
      </c>
      <c r="QVR9" s="1" t="s">
        <v>91</v>
      </c>
      <c r="QVS9" s="1" t="s">
        <v>91</v>
      </c>
      <c r="QVT9" s="1" t="s">
        <v>91</v>
      </c>
      <c r="QVU9" s="1" t="s">
        <v>91</v>
      </c>
      <c r="QVV9" s="1" t="s">
        <v>91</v>
      </c>
      <c r="QVW9" s="1" t="s">
        <v>91</v>
      </c>
      <c r="QVX9" s="1" t="s">
        <v>91</v>
      </c>
      <c r="QVY9" s="1" t="s">
        <v>91</v>
      </c>
      <c r="QVZ9" s="1" t="s">
        <v>91</v>
      </c>
      <c r="QWA9" s="1" t="s">
        <v>91</v>
      </c>
      <c r="QWB9" s="1" t="s">
        <v>91</v>
      </c>
      <c r="QWC9" s="1" t="s">
        <v>91</v>
      </c>
      <c r="QWD9" s="1" t="s">
        <v>91</v>
      </c>
      <c r="QWE9" s="1" t="s">
        <v>91</v>
      </c>
      <c r="QWF9" s="1" t="s">
        <v>91</v>
      </c>
      <c r="QWG9" s="1" t="s">
        <v>91</v>
      </c>
      <c r="QWH9" s="1" t="s">
        <v>91</v>
      </c>
      <c r="QWI9" s="1" t="s">
        <v>91</v>
      </c>
      <c r="QWJ9" s="1" t="s">
        <v>91</v>
      </c>
      <c r="QWK9" s="1" t="s">
        <v>91</v>
      </c>
      <c r="QWL9" s="1" t="s">
        <v>91</v>
      </c>
      <c r="QWM9" s="1" t="s">
        <v>91</v>
      </c>
      <c r="QWN9" s="1" t="s">
        <v>91</v>
      </c>
      <c r="QWO9" s="1" t="s">
        <v>91</v>
      </c>
      <c r="QWP9" s="1" t="s">
        <v>91</v>
      </c>
      <c r="QWQ9" s="1" t="s">
        <v>91</v>
      </c>
      <c r="QWR9" s="1" t="s">
        <v>91</v>
      </c>
      <c r="QWS9" s="1" t="s">
        <v>91</v>
      </c>
      <c r="QWT9" s="1" t="s">
        <v>91</v>
      </c>
      <c r="QWU9" s="1" t="s">
        <v>91</v>
      </c>
      <c r="QWV9" s="1" t="s">
        <v>91</v>
      </c>
      <c r="QWW9" s="1" t="s">
        <v>91</v>
      </c>
      <c r="QWX9" s="1" t="s">
        <v>91</v>
      </c>
      <c r="QWY9" s="1" t="s">
        <v>91</v>
      </c>
      <c r="QWZ9" s="1" t="s">
        <v>91</v>
      </c>
      <c r="QXA9" s="1" t="s">
        <v>91</v>
      </c>
      <c r="QXB9" s="1" t="s">
        <v>91</v>
      </c>
      <c r="QXC9" s="1" t="s">
        <v>91</v>
      </c>
      <c r="QXD9" s="1" t="s">
        <v>91</v>
      </c>
      <c r="QXE9" s="1" t="s">
        <v>91</v>
      </c>
      <c r="QXF9" s="1" t="s">
        <v>91</v>
      </c>
      <c r="QXG9" s="1" t="s">
        <v>91</v>
      </c>
      <c r="QXH9" s="1" t="s">
        <v>91</v>
      </c>
      <c r="QXI9" s="1" t="s">
        <v>91</v>
      </c>
      <c r="QXJ9" s="1" t="s">
        <v>91</v>
      </c>
      <c r="QXK9" s="1" t="s">
        <v>91</v>
      </c>
      <c r="QXL9" s="1" t="s">
        <v>91</v>
      </c>
      <c r="QXM9" s="1" t="s">
        <v>91</v>
      </c>
      <c r="QXN9" s="1" t="s">
        <v>91</v>
      </c>
      <c r="QXO9" s="1" t="s">
        <v>91</v>
      </c>
      <c r="QXP9" s="1" t="s">
        <v>91</v>
      </c>
      <c r="QXQ9" s="1" t="s">
        <v>91</v>
      </c>
      <c r="QXR9" s="1" t="s">
        <v>91</v>
      </c>
      <c r="QXS9" s="1" t="s">
        <v>91</v>
      </c>
      <c r="QXT9" s="1" t="s">
        <v>91</v>
      </c>
      <c r="QXU9" s="1" t="s">
        <v>91</v>
      </c>
      <c r="QXV9" s="1" t="s">
        <v>91</v>
      </c>
      <c r="QXW9" s="1" t="s">
        <v>91</v>
      </c>
      <c r="QXX9" s="1" t="s">
        <v>91</v>
      </c>
      <c r="QXY9" s="1" t="s">
        <v>91</v>
      </c>
      <c r="QXZ9" s="1" t="s">
        <v>91</v>
      </c>
      <c r="QYA9" s="1" t="s">
        <v>91</v>
      </c>
      <c r="QYB9" s="1" t="s">
        <v>91</v>
      </c>
      <c r="QYC9" s="1" t="s">
        <v>91</v>
      </c>
      <c r="QYD9" s="1" t="s">
        <v>91</v>
      </c>
      <c r="QYE9" s="1" t="s">
        <v>91</v>
      </c>
      <c r="QYF9" s="1" t="s">
        <v>91</v>
      </c>
      <c r="QYG9" s="1" t="s">
        <v>91</v>
      </c>
      <c r="QYH9" s="1" t="s">
        <v>91</v>
      </c>
      <c r="QYI9" s="1" t="s">
        <v>91</v>
      </c>
      <c r="QYJ9" s="1" t="s">
        <v>91</v>
      </c>
      <c r="QYK9" s="1" t="s">
        <v>91</v>
      </c>
      <c r="QYL9" s="1" t="s">
        <v>91</v>
      </c>
      <c r="QYM9" s="1" t="s">
        <v>91</v>
      </c>
      <c r="QYN9" s="1" t="s">
        <v>91</v>
      </c>
      <c r="QYO9" s="1" t="s">
        <v>91</v>
      </c>
      <c r="QYP9" s="1" t="s">
        <v>91</v>
      </c>
      <c r="QYQ9" s="1" t="s">
        <v>91</v>
      </c>
      <c r="QYR9" s="1" t="s">
        <v>91</v>
      </c>
      <c r="QYS9" s="1" t="s">
        <v>91</v>
      </c>
      <c r="QYT9" s="1" t="s">
        <v>91</v>
      </c>
      <c r="QYU9" s="1" t="s">
        <v>91</v>
      </c>
      <c r="QYV9" s="1" t="s">
        <v>91</v>
      </c>
      <c r="QYW9" s="1" t="s">
        <v>91</v>
      </c>
      <c r="QYX9" s="1" t="s">
        <v>91</v>
      </c>
      <c r="QYY9" s="1" t="s">
        <v>91</v>
      </c>
      <c r="QYZ9" s="1" t="s">
        <v>91</v>
      </c>
      <c r="QZA9" s="1" t="s">
        <v>91</v>
      </c>
      <c r="QZB9" s="1" t="s">
        <v>91</v>
      </c>
      <c r="QZC9" s="1" t="s">
        <v>91</v>
      </c>
      <c r="QZD9" s="1" t="s">
        <v>91</v>
      </c>
      <c r="QZE9" s="1" t="s">
        <v>91</v>
      </c>
      <c r="QZF9" s="1" t="s">
        <v>91</v>
      </c>
      <c r="QZG9" s="1" t="s">
        <v>91</v>
      </c>
      <c r="QZH9" s="1" t="s">
        <v>91</v>
      </c>
      <c r="QZI9" s="1" t="s">
        <v>91</v>
      </c>
      <c r="QZJ9" s="1" t="s">
        <v>91</v>
      </c>
      <c r="QZK9" s="1" t="s">
        <v>91</v>
      </c>
      <c r="QZL9" s="1" t="s">
        <v>91</v>
      </c>
      <c r="QZM9" s="1" t="s">
        <v>91</v>
      </c>
      <c r="QZN9" s="1" t="s">
        <v>91</v>
      </c>
      <c r="QZO9" s="1" t="s">
        <v>91</v>
      </c>
      <c r="QZP9" s="1" t="s">
        <v>91</v>
      </c>
      <c r="QZQ9" s="1" t="s">
        <v>91</v>
      </c>
      <c r="QZR9" s="1" t="s">
        <v>91</v>
      </c>
      <c r="QZS9" s="1" t="s">
        <v>91</v>
      </c>
      <c r="QZT9" s="1" t="s">
        <v>91</v>
      </c>
      <c r="QZU9" s="1" t="s">
        <v>91</v>
      </c>
      <c r="QZV9" s="1" t="s">
        <v>91</v>
      </c>
      <c r="QZW9" s="1" t="s">
        <v>91</v>
      </c>
      <c r="QZX9" s="1" t="s">
        <v>91</v>
      </c>
      <c r="QZY9" s="1" t="s">
        <v>91</v>
      </c>
      <c r="QZZ9" s="1" t="s">
        <v>91</v>
      </c>
      <c r="RAA9" s="1" t="s">
        <v>91</v>
      </c>
      <c r="RAB9" s="1" t="s">
        <v>91</v>
      </c>
      <c r="RAC9" s="1" t="s">
        <v>91</v>
      </c>
      <c r="RAD9" s="1" t="s">
        <v>91</v>
      </c>
      <c r="RAE9" s="1" t="s">
        <v>91</v>
      </c>
      <c r="RAF9" s="1" t="s">
        <v>91</v>
      </c>
      <c r="RAG9" s="1" t="s">
        <v>91</v>
      </c>
      <c r="RAH9" s="1" t="s">
        <v>91</v>
      </c>
      <c r="RAI9" s="1" t="s">
        <v>91</v>
      </c>
      <c r="RAJ9" s="1" t="s">
        <v>91</v>
      </c>
      <c r="RAK9" s="1" t="s">
        <v>91</v>
      </c>
      <c r="RAL9" s="1" t="s">
        <v>91</v>
      </c>
      <c r="RAM9" s="1" t="s">
        <v>91</v>
      </c>
      <c r="RAN9" s="1" t="s">
        <v>91</v>
      </c>
      <c r="RAO9" s="1" t="s">
        <v>91</v>
      </c>
      <c r="RAP9" s="1" t="s">
        <v>91</v>
      </c>
      <c r="RAQ9" s="1" t="s">
        <v>91</v>
      </c>
      <c r="RAR9" s="1" t="s">
        <v>91</v>
      </c>
      <c r="RAS9" s="1" t="s">
        <v>91</v>
      </c>
      <c r="RAT9" s="1" t="s">
        <v>91</v>
      </c>
      <c r="RAU9" s="1" t="s">
        <v>91</v>
      </c>
      <c r="RAV9" s="1" t="s">
        <v>91</v>
      </c>
      <c r="RAW9" s="1" t="s">
        <v>91</v>
      </c>
      <c r="RAX9" s="1" t="s">
        <v>91</v>
      </c>
      <c r="RAY9" s="1" t="s">
        <v>91</v>
      </c>
      <c r="RAZ9" s="1" t="s">
        <v>91</v>
      </c>
      <c r="RBA9" s="1" t="s">
        <v>91</v>
      </c>
      <c r="RBB9" s="1" t="s">
        <v>91</v>
      </c>
      <c r="RBC9" s="1" t="s">
        <v>91</v>
      </c>
      <c r="RBD9" s="1" t="s">
        <v>91</v>
      </c>
      <c r="RBE9" s="1" t="s">
        <v>91</v>
      </c>
      <c r="RBF9" s="1" t="s">
        <v>91</v>
      </c>
      <c r="RBG9" s="1" t="s">
        <v>91</v>
      </c>
      <c r="RBH9" s="1" t="s">
        <v>91</v>
      </c>
      <c r="RBI9" s="1" t="s">
        <v>91</v>
      </c>
      <c r="RBJ9" s="1" t="s">
        <v>91</v>
      </c>
      <c r="RBK9" s="1" t="s">
        <v>91</v>
      </c>
      <c r="RBL9" s="1" t="s">
        <v>91</v>
      </c>
      <c r="RBM9" s="1" t="s">
        <v>91</v>
      </c>
      <c r="RBN9" s="1" t="s">
        <v>91</v>
      </c>
      <c r="RBO9" s="1" t="s">
        <v>91</v>
      </c>
      <c r="RBP9" s="1" t="s">
        <v>91</v>
      </c>
      <c r="RBQ9" s="1" t="s">
        <v>91</v>
      </c>
      <c r="RBR9" s="1" t="s">
        <v>91</v>
      </c>
      <c r="RBS9" s="1" t="s">
        <v>91</v>
      </c>
      <c r="RBT9" s="1" t="s">
        <v>91</v>
      </c>
      <c r="RBU9" s="1" t="s">
        <v>91</v>
      </c>
      <c r="RBV9" s="1" t="s">
        <v>91</v>
      </c>
      <c r="RBW9" s="1" t="s">
        <v>91</v>
      </c>
      <c r="RBX9" s="1" t="s">
        <v>91</v>
      </c>
      <c r="RBY9" s="1" t="s">
        <v>91</v>
      </c>
      <c r="RBZ9" s="1" t="s">
        <v>91</v>
      </c>
      <c r="RCA9" s="1" t="s">
        <v>91</v>
      </c>
      <c r="RCB9" s="1" t="s">
        <v>91</v>
      </c>
      <c r="RCC9" s="1" t="s">
        <v>91</v>
      </c>
      <c r="RCD9" s="1" t="s">
        <v>91</v>
      </c>
      <c r="RCE9" s="1" t="s">
        <v>91</v>
      </c>
      <c r="RCF9" s="1" t="s">
        <v>91</v>
      </c>
      <c r="RCG9" s="1" t="s">
        <v>91</v>
      </c>
      <c r="RCH9" s="1" t="s">
        <v>91</v>
      </c>
      <c r="RCI9" s="1" t="s">
        <v>91</v>
      </c>
      <c r="RCJ9" s="1" t="s">
        <v>91</v>
      </c>
      <c r="RCK9" s="1" t="s">
        <v>91</v>
      </c>
      <c r="RCL9" s="1" t="s">
        <v>91</v>
      </c>
      <c r="RCM9" s="1" t="s">
        <v>91</v>
      </c>
      <c r="RCN9" s="1" t="s">
        <v>91</v>
      </c>
      <c r="RCO9" s="1" t="s">
        <v>91</v>
      </c>
      <c r="RCP9" s="1" t="s">
        <v>91</v>
      </c>
      <c r="RCQ9" s="1" t="s">
        <v>91</v>
      </c>
      <c r="RCR9" s="1" t="s">
        <v>91</v>
      </c>
      <c r="RCS9" s="1" t="s">
        <v>91</v>
      </c>
      <c r="RCT9" s="1" t="s">
        <v>91</v>
      </c>
      <c r="RCU9" s="1" t="s">
        <v>91</v>
      </c>
      <c r="RCV9" s="1" t="s">
        <v>91</v>
      </c>
      <c r="RCW9" s="1" t="s">
        <v>91</v>
      </c>
      <c r="RCX9" s="1" t="s">
        <v>91</v>
      </c>
      <c r="RCY9" s="1" t="s">
        <v>91</v>
      </c>
      <c r="RCZ9" s="1" t="s">
        <v>91</v>
      </c>
      <c r="RDA9" s="1" t="s">
        <v>91</v>
      </c>
      <c r="RDB9" s="1" t="s">
        <v>91</v>
      </c>
      <c r="RDC9" s="1" t="s">
        <v>91</v>
      </c>
      <c r="RDD9" s="1" t="s">
        <v>91</v>
      </c>
      <c r="RDE9" s="1" t="s">
        <v>91</v>
      </c>
      <c r="RDF9" s="1" t="s">
        <v>91</v>
      </c>
      <c r="RDG9" s="1" t="s">
        <v>91</v>
      </c>
      <c r="RDH9" s="1" t="s">
        <v>91</v>
      </c>
      <c r="RDI9" s="1" t="s">
        <v>91</v>
      </c>
      <c r="RDJ9" s="1" t="s">
        <v>91</v>
      </c>
      <c r="RDK9" s="1" t="s">
        <v>91</v>
      </c>
      <c r="RDL9" s="1" t="s">
        <v>91</v>
      </c>
      <c r="RDM9" s="1" t="s">
        <v>91</v>
      </c>
      <c r="RDN9" s="1" t="s">
        <v>91</v>
      </c>
      <c r="RDO9" s="1" t="s">
        <v>91</v>
      </c>
      <c r="RDP9" s="1" t="s">
        <v>91</v>
      </c>
      <c r="RDQ9" s="1" t="s">
        <v>91</v>
      </c>
      <c r="RDR9" s="1" t="s">
        <v>91</v>
      </c>
      <c r="RDS9" s="1" t="s">
        <v>91</v>
      </c>
      <c r="RDT9" s="1" t="s">
        <v>91</v>
      </c>
      <c r="RDU9" s="1" t="s">
        <v>91</v>
      </c>
      <c r="RDV9" s="1" t="s">
        <v>91</v>
      </c>
      <c r="RDW9" s="1" t="s">
        <v>91</v>
      </c>
      <c r="RDX9" s="1" t="s">
        <v>91</v>
      </c>
      <c r="RDY9" s="1" t="s">
        <v>91</v>
      </c>
      <c r="RDZ9" s="1" t="s">
        <v>91</v>
      </c>
      <c r="REA9" s="1" t="s">
        <v>91</v>
      </c>
      <c r="REB9" s="1" t="s">
        <v>91</v>
      </c>
      <c r="REC9" s="1" t="s">
        <v>91</v>
      </c>
      <c r="RED9" s="1" t="s">
        <v>91</v>
      </c>
      <c r="REE9" s="1" t="s">
        <v>91</v>
      </c>
      <c r="REF9" s="1" t="s">
        <v>91</v>
      </c>
      <c r="REG9" s="1" t="s">
        <v>91</v>
      </c>
      <c r="REH9" s="1" t="s">
        <v>91</v>
      </c>
      <c r="REI9" s="1" t="s">
        <v>91</v>
      </c>
      <c r="REJ9" s="1" t="s">
        <v>91</v>
      </c>
      <c r="REK9" s="1" t="s">
        <v>91</v>
      </c>
      <c r="REL9" s="1" t="s">
        <v>91</v>
      </c>
      <c r="REM9" s="1" t="s">
        <v>91</v>
      </c>
      <c r="REN9" s="1" t="s">
        <v>91</v>
      </c>
      <c r="REO9" s="1" t="s">
        <v>91</v>
      </c>
      <c r="REP9" s="1" t="s">
        <v>91</v>
      </c>
      <c r="REQ9" s="1" t="s">
        <v>91</v>
      </c>
      <c r="RER9" s="1" t="s">
        <v>91</v>
      </c>
      <c r="RES9" s="1" t="s">
        <v>91</v>
      </c>
      <c r="RET9" s="1" t="s">
        <v>91</v>
      </c>
      <c r="REU9" s="1" t="s">
        <v>91</v>
      </c>
      <c r="REV9" s="1" t="s">
        <v>91</v>
      </c>
      <c r="REW9" s="1" t="s">
        <v>91</v>
      </c>
      <c r="REX9" s="1" t="s">
        <v>91</v>
      </c>
      <c r="REY9" s="1" t="s">
        <v>91</v>
      </c>
      <c r="REZ9" s="1" t="s">
        <v>91</v>
      </c>
      <c r="RFA9" s="1" t="s">
        <v>91</v>
      </c>
      <c r="RFB9" s="1" t="s">
        <v>91</v>
      </c>
      <c r="RFC9" s="1" t="s">
        <v>91</v>
      </c>
      <c r="RFD9" s="1" t="s">
        <v>91</v>
      </c>
      <c r="RFE9" s="1" t="s">
        <v>91</v>
      </c>
      <c r="RFF9" s="1" t="s">
        <v>91</v>
      </c>
      <c r="RFG9" s="1" t="s">
        <v>91</v>
      </c>
      <c r="RFH9" s="1" t="s">
        <v>91</v>
      </c>
      <c r="RFI9" s="1" t="s">
        <v>91</v>
      </c>
      <c r="RFJ9" s="1" t="s">
        <v>91</v>
      </c>
      <c r="RFK9" s="1" t="s">
        <v>91</v>
      </c>
      <c r="RFL9" s="1" t="s">
        <v>91</v>
      </c>
      <c r="RFM9" s="1" t="s">
        <v>91</v>
      </c>
      <c r="RFN9" s="1" t="s">
        <v>91</v>
      </c>
      <c r="RFO9" s="1" t="s">
        <v>91</v>
      </c>
      <c r="RFP9" s="1" t="s">
        <v>91</v>
      </c>
      <c r="RFQ9" s="1" t="s">
        <v>91</v>
      </c>
      <c r="RFR9" s="1" t="s">
        <v>91</v>
      </c>
      <c r="RFS9" s="1" t="s">
        <v>91</v>
      </c>
      <c r="RFT9" s="1" t="s">
        <v>91</v>
      </c>
      <c r="RFU9" s="1" t="s">
        <v>91</v>
      </c>
      <c r="RFV9" s="1" t="s">
        <v>91</v>
      </c>
      <c r="RFW9" s="1" t="s">
        <v>91</v>
      </c>
      <c r="RFX9" s="1" t="s">
        <v>91</v>
      </c>
      <c r="RFY9" s="1" t="s">
        <v>91</v>
      </c>
      <c r="RFZ9" s="1" t="s">
        <v>91</v>
      </c>
      <c r="RGA9" s="1" t="s">
        <v>91</v>
      </c>
      <c r="RGB9" s="1" t="s">
        <v>91</v>
      </c>
      <c r="RGC9" s="1" t="s">
        <v>91</v>
      </c>
      <c r="RGD9" s="1" t="s">
        <v>91</v>
      </c>
      <c r="RGE9" s="1" t="s">
        <v>91</v>
      </c>
      <c r="RGF9" s="1" t="s">
        <v>91</v>
      </c>
      <c r="RGG9" s="1" t="s">
        <v>91</v>
      </c>
      <c r="RGH9" s="1" t="s">
        <v>91</v>
      </c>
      <c r="RGI9" s="1" t="s">
        <v>91</v>
      </c>
      <c r="RGJ9" s="1" t="s">
        <v>91</v>
      </c>
      <c r="RGK9" s="1" t="s">
        <v>91</v>
      </c>
      <c r="RGL9" s="1" t="s">
        <v>91</v>
      </c>
      <c r="RGM9" s="1" t="s">
        <v>91</v>
      </c>
      <c r="RGN9" s="1" t="s">
        <v>91</v>
      </c>
      <c r="RGO9" s="1" t="s">
        <v>91</v>
      </c>
      <c r="RGP9" s="1" t="s">
        <v>91</v>
      </c>
      <c r="RGQ9" s="1" t="s">
        <v>91</v>
      </c>
      <c r="RGR9" s="1" t="s">
        <v>91</v>
      </c>
      <c r="RGS9" s="1" t="s">
        <v>91</v>
      </c>
      <c r="RGT9" s="1" t="s">
        <v>91</v>
      </c>
      <c r="RGU9" s="1" t="s">
        <v>91</v>
      </c>
      <c r="RGV9" s="1" t="s">
        <v>91</v>
      </c>
      <c r="RGW9" s="1" t="s">
        <v>91</v>
      </c>
      <c r="RGX9" s="1" t="s">
        <v>91</v>
      </c>
      <c r="RGY9" s="1" t="s">
        <v>91</v>
      </c>
      <c r="RGZ9" s="1" t="s">
        <v>91</v>
      </c>
      <c r="RHA9" s="1" t="s">
        <v>91</v>
      </c>
      <c r="RHB9" s="1" t="s">
        <v>91</v>
      </c>
      <c r="RHC9" s="1" t="s">
        <v>91</v>
      </c>
      <c r="RHD9" s="1" t="s">
        <v>91</v>
      </c>
      <c r="RHE9" s="1" t="s">
        <v>91</v>
      </c>
      <c r="RHF9" s="1" t="s">
        <v>91</v>
      </c>
      <c r="RHG9" s="1" t="s">
        <v>91</v>
      </c>
      <c r="RHH9" s="1" t="s">
        <v>91</v>
      </c>
      <c r="RHI9" s="1" t="s">
        <v>91</v>
      </c>
      <c r="RHJ9" s="1" t="s">
        <v>91</v>
      </c>
      <c r="RHK9" s="1" t="s">
        <v>91</v>
      </c>
      <c r="RHL9" s="1" t="s">
        <v>91</v>
      </c>
      <c r="RHM9" s="1" t="s">
        <v>91</v>
      </c>
      <c r="RHN9" s="1" t="s">
        <v>91</v>
      </c>
      <c r="RHO9" s="1" t="s">
        <v>91</v>
      </c>
      <c r="RHP9" s="1" t="s">
        <v>91</v>
      </c>
      <c r="RHQ9" s="1" t="s">
        <v>91</v>
      </c>
      <c r="RHR9" s="1" t="s">
        <v>91</v>
      </c>
      <c r="RHS9" s="1" t="s">
        <v>91</v>
      </c>
      <c r="RHT9" s="1" t="s">
        <v>91</v>
      </c>
      <c r="RHU9" s="1" t="s">
        <v>91</v>
      </c>
      <c r="RHV9" s="1" t="s">
        <v>91</v>
      </c>
      <c r="RHW9" s="1" t="s">
        <v>91</v>
      </c>
      <c r="RHX9" s="1" t="s">
        <v>91</v>
      </c>
      <c r="RHY9" s="1" t="s">
        <v>91</v>
      </c>
      <c r="RHZ9" s="1" t="s">
        <v>91</v>
      </c>
      <c r="RIA9" s="1" t="s">
        <v>91</v>
      </c>
      <c r="RIB9" s="1" t="s">
        <v>91</v>
      </c>
      <c r="RIC9" s="1" t="s">
        <v>91</v>
      </c>
      <c r="RID9" s="1" t="s">
        <v>91</v>
      </c>
      <c r="RIE9" s="1" t="s">
        <v>91</v>
      </c>
      <c r="RIF9" s="1" t="s">
        <v>91</v>
      </c>
      <c r="RIG9" s="1" t="s">
        <v>91</v>
      </c>
      <c r="RIH9" s="1" t="s">
        <v>91</v>
      </c>
      <c r="RII9" s="1" t="s">
        <v>91</v>
      </c>
      <c r="RIJ9" s="1" t="s">
        <v>91</v>
      </c>
      <c r="RIK9" s="1" t="s">
        <v>91</v>
      </c>
      <c r="RIL9" s="1" t="s">
        <v>91</v>
      </c>
      <c r="RIM9" s="1" t="s">
        <v>91</v>
      </c>
      <c r="RIN9" s="1" t="s">
        <v>91</v>
      </c>
      <c r="RIO9" s="1" t="s">
        <v>91</v>
      </c>
      <c r="RIP9" s="1" t="s">
        <v>91</v>
      </c>
      <c r="RIQ9" s="1" t="s">
        <v>91</v>
      </c>
      <c r="RIR9" s="1" t="s">
        <v>91</v>
      </c>
      <c r="RIS9" s="1" t="s">
        <v>91</v>
      </c>
      <c r="RIT9" s="1" t="s">
        <v>91</v>
      </c>
      <c r="RIU9" s="1" t="s">
        <v>91</v>
      </c>
      <c r="RIV9" s="1" t="s">
        <v>91</v>
      </c>
      <c r="RIW9" s="1" t="s">
        <v>91</v>
      </c>
      <c r="RIX9" s="1" t="s">
        <v>91</v>
      </c>
      <c r="RIY9" s="1" t="s">
        <v>91</v>
      </c>
      <c r="RIZ9" s="1" t="s">
        <v>91</v>
      </c>
      <c r="RJA9" s="1" t="s">
        <v>91</v>
      </c>
      <c r="RJB9" s="1" t="s">
        <v>91</v>
      </c>
      <c r="RJC9" s="1" t="s">
        <v>91</v>
      </c>
      <c r="RJD9" s="1" t="s">
        <v>91</v>
      </c>
      <c r="RJE9" s="1" t="s">
        <v>91</v>
      </c>
      <c r="RJF9" s="1" t="s">
        <v>91</v>
      </c>
      <c r="RJG9" s="1" t="s">
        <v>91</v>
      </c>
      <c r="RJH9" s="1" t="s">
        <v>91</v>
      </c>
      <c r="RJI9" s="1" t="s">
        <v>91</v>
      </c>
      <c r="RJJ9" s="1" t="s">
        <v>91</v>
      </c>
      <c r="RJK9" s="1" t="s">
        <v>91</v>
      </c>
      <c r="RJL9" s="1" t="s">
        <v>91</v>
      </c>
      <c r="RJM9" s="1" t="s">
        <v>91</v>
      </c>
      <c r="RJN9" s="1" t="s">
        <v>91</v>
      </c>
      <c r="RJO9" s="1" t="s">
        <v>91</v>
      </c>
      <c r="RJP9" s="1" t="s">
        <v>91</v>
      </c>
      <c r="RJQ9" s="1" t="s">
        <v>91</v>
      </c>
      <c r="RJR9" s="1" t="s">
        <v>91</v>
      </c>
      <c r="RJS9" s="1" t="s">
        <v>91</v>
      </c>
      <c r="RJT9" s="1" t="s">
        <v>91</v>
      </c>
      <c r="RJU9" s="1" t="s">
        <v>91</v>
      </c>
      <c r="RJV9" s="1" t="s">
        <v>91</v>
      </c>
      <c r="RJW9" s="1" t="s">
        <v>91</v>
      </c>
      <c r="RJX9" s="1" t="s">
        <v>91</v>
      </c>
      <c r="RJY9" s="1" t="s">
        <v>91</v>
      </c>
      <c r="RJZ9" s="1" t="s">
        <v>91</v>
      </c>
      <c r="RKA9" s="1" t="s">
        <v>91</v>
      </c>
      <c r="RKB9" s="1" t="s">
        <v>91</v>
      </c>
      <c r="RKC9" s="1" t="s">
        <v>91</v>
      </c>
      <c r="RKD9" s="1" t="s">
        <v>91</v>
      </c>
      <c r="RKE9" s="1" t="s">
        <v>91</v>
      </c>
      <c r="RKF9" s="1" t="s">
        <v>91</v>
      </c>
      <c r="RKG9" s="1" t="s">
        <v>91</v>
      </c>
      <c r="RKH9" s="1" t="s">
        <v>91</v>
      </c>
      <c r="RKI9" s="1" t="s">
        <v>91</v>
      </c>
      <c r="RKJ9" s="1" t="s">
        <v>91</v>
      </c>
      <c r="RKK9" s="1" t="s">
        <v>91</v>
      </c>
      <c r="RKL9" s="1" t="s">
        <v>91</v>
      </c>
      <c r="RKM9" s="1" t="s">
        <v>91</v>
      </c>
      <c r="RKN9" s="1" t="s">
        <v>91</v>
      </c>
      <c r="RKO9" s="1" t="s">
        <v>91</v>
      </c>
      <c r="RKP9" s="1" t="s">
        <v>91</v>
      </c>
      <c r="RKQ9" s="1" t="s">
        <v>91</v>
      </c>
      <c r="RKR9" s="1" t="s">
        <v>91</v>
      </c>
      <c r="RKS9" s="1" t="s">
        <v>91</v>
      </c>
      <c r="RKT9" s="1" t="s">
        <v>91</v>
      </c>
      <c r="RKU9" s="1" t="s">
        <v>91</v>
      </c>
      <c r="RKV9" s="1" t="s">
        <v>91</v>
      </c>
      <c r="RKW9" s="1" t="s">
        <v>91</v>
      </c>
      <c r="RKX9" s="1" t="s">
        <v>91</v>
      </c>
      <c r="RKY9" s="1" t="s">
        <v>91</v>
      </c>
      <c r="RKZ9" s="1" t="s">
        <v>91</v>
      </c>
      <c r="RLA9" s="1" t="s">
        <v>91</v>
      </c>
      <c r="RLB9" s="1" t="s">
        <v>91</v>
      </c>
      <c r="RLC9" s="1" t="s">
        <v>91</v>
      </c>
      <c r="RLD9" s="1" t="s">
        <v>91</v>
      </c>
      <c r="RLE9" s="1" t="s">
        <v>91</v>
      </c>
      <c r="RLF9" s="1" t="s">
        <v>91</v>
      </c>
      <c r="RLG9" s="1" t="s">
        <v>91</v>
      </c>
      <c r="RLH9" s="1" t="s">
        <v>91</v>
      </c>
      <c r="RLI9" s="1" t="s">
        <v>91</v>
      </c>
      <c r="RLJ9" s="1" t="s">
        <v>91</v>
      </c>
      <c r="RLK9" s="1" t="s">
        <v>91</v>
      </c>
      <c r="RLL9" s="1" t="s">
        <v>91</v>
      </c>
      <c r="RLM9" s="1" t="s">
        <v>91</v>
      </c>
      <c r="RLN9" s="1" t="s">
        <v>91</v>
      </c>
      <c r="RLO9" s="1" t="s">
        <v>91</v>
      </c>
      <c r="RLP9" s="1" t="s">
        <v>91</v>
      </c>
      <c r="RLQ9" s="1" t="s">
        <v>91</v>
      </c>
      <c r="RLR9" s="1" t="s">
        <v>91</v>
      </c>
      <c r="RLS9" s="1" t="s">
        <v>91</v>
      </c>
      <c r="RLT9" s="1" t="s">
        <v>91</v>
      </c>
      <c r="RLU9" s="1" t="s">
        <v>91</v>
      </c>
      <c r="RLV9" s="1" t="s">
        <v>91</v>
      </c>
      <c r="RLW9" s="1" t="s">
        <v>91</v>
      </c>
      <c r="RLX9" s="1" t="s">
        <v>91</v>
      </c>
      <c r="RLY9" s="1" t="s">
        <v>91</v>
      </c>
      <c r="RLZ9" s="1" t="s">
        <v>91</v>
      </c>
      <c r="RMA9" s="1" t="s">
        <v>91</v>
      </c>
      <c r="RMB9" s="1" t="s">
        <v>91</v>
      </c>
      <c r="RMC9" s="1" t="s">
        <v>91</v>
      </c>
      <c r="RMD9" s="1" t="s">
        <v>91</v>
      </c>
      <c r="RME9" s="1" t="s">
        <v>91</v>
      </c>
      <c r="RMF9" s="1" t="s">
        <v>91</v>
      </c>
      <c r="RMG9" s="1" t="s">
        <v>91</v>
      </c>
      <c r="RMH9" s="1" t="s">
        <v>91</v>
      </c>
      <c r="RMI9" s="1" t="s">
        <v>91</v>
      </c>
      <c r="RMJ9" s="1" t="s">
        <v>91</v>
      </c>
      <c r="RMK9" s="1" t="s">
        <v>91</v>
      </c>
      <c r="RML9" s="1" t="s">
        <v>91</v>
      </c>
      <c r="RMM9" s="1" t="s">
        <v>91</v>
      </c>
      <c r="RMN9" s="1" t="s">
        <v>91</v>
      </c>
      <c r="RMO9" s="1" t="s">
        <v>91</v>
      </c>
      <c r="RMP9" s="1" t="s">
        <v>91</v>
      </c>
      <c r="RMQ9" s="1" t="s">
        <v>91</v>
      </c>
      <c r="RMR9" s="1" t="s">
        <v>91</v>
      </c>
      <c r="RMS9" s="1" t="s">
        <v>91</v>
      </c>
      <c r="RMT9" s="1" t="s">
        <v>91</v>
      </c>
      <c r="RMU9" s="1" t="s">
        <v>91</v>
      </c>
      <c r="RMV9" s="1" t="s">
        <v>91</v>
      </c>
      <c r="RMW9" s="1" t="s">
        <v>91</v>
      </c>
      <c r="RMX9" s="1" t="s">
        <v>91</v>
      </c>
      <c r="RMY9" s="1" t="s">
        <v>91</v>
      </c>
      <c r="RMZ9" s="1" t="s">
        <v>91</v>
      </c>
      <c r="RNA9" s="1" t="s">
        <v>91</v>
      </c>
      <c r="RNB9" s="1" t="s">
        <v>91</v>
      </c>
      <c r="RNC9" s="1" t="s">
        <v>91</v>
      </c>
      <c r="RND9" s="1" t="s">
        <v>91</v>
      </c>
      <c r="RNE9" s="1" t="s">
        <v>91</v>
      </c>
      <c r="RNF9" s="1" t="s">
        <v>91</v>
      </c>
      <c r="RNG9" s="1" t="s">
        <v>91</v>
      </c>
      <c r="RNH9" s="1" t="s">
        <v>91</v>
      </c>
      <c r="RNI9" s="1" t="s">
        <v>91</v>
      </c>
      <c r="RNJ9" s="1" t="s">
        <v>91</v>
      </c>
      <c r="RNK9" s="1" t="s">
        <v>91</v>
      </c>
      <c r="RNL9" s="1" t="s">
        <v>91</v>
      </c>
      <c r="RNM9" s="1" t="s">
        <v>91</v>
      </c>
      <c r="RNN9" s="1" t="s">
        <v>91</v>
      </c>
      <c r="RNO9" s="1" t="s">
        <v>91</v>
      </c>
      <c r="RNP9" s="1" t="s">
        <v>91</v>
      </c>
      <c r="RNQ9" s="1" t="s">
        <v>91</v>
      </c>
      <c r="RNR9" s="1" t="s">
        <v>91</v>
      </c>
      <c r="RNS9" s="1" t="s">
        <v>91</v>
      </c>
      <c r="RNT9" s="1" t="s">
        <v>91</v>
      </c>
      <c r="RNU9" s="1" t="s">
        <v>91</v>
      </c>
      <c r="RNV9" s="1" t="s">
        <v>91</v>
      </c>
      <c r="RNW9" s="1" t="s">
        <v>91</v>
      </c>
      <c r="RNX9" s="1" t="s">
        <v>91</v>
      </c>
      <c r="RNY9" s="1" t="s">
        <v>91</v>
      </c>
      <c r="RNZ9" s="1" t="s">
        <v>91</v>
      </c>
      <c r="ROA9" s="1" t="s">
        <v>91</v>
      </c>
      <c r="ROB9" s="1" t="s">
        <v>91</v>
      </c>
      <c r="ROC9" s="1" t="s">
        <v>91</v>
      </c>
      <c r="ROD9" s="1" t="s">
        <v>91</v>
      </c>
      <c r="ROE9" s="1" t="s">
        <v>91</v>
      </c>
      <c r="ROF9" s="1" t="s">
        <v>91</v>
      </c>
      <c r="ROG9" s="1" t="s">
        <v>91</v>
      </c>
      <c r="ROH9" s="1" t="s">
        <v>91</v>
      </c>
      <c r="ROI9" s="1" t="s">
        <v>91</v>
      </c>
      <c r="ROJ9" s="1" t="s">
        <v>91</v>
      </c>
      <c r="ROK9" s="1" t="s">
        <v>91</v>
      </c>
      <c r="ROL9" s="1" t="s">
        <v>91</v>
      </c>
      <c r="ROM9" s="1" t="s">
        <v>91</v>
      </c>
      <c r="RON9" s="1" t="s">
        <v>91</v>
      </c>
      <c r="ROO9" s="1" t="s">
        <v>91</v>
      </c>
      <c r="ROP9" s="1" t="s">
        <v>91</v>
      </c>
      <c r="ROQ9" s="1" t="s">
        <v>91</v>
      </c>
      <c r="ROR9" s="1" t="s">
        <v>91</v>
      </c>
      <c r="ROS9" s="1" t="s">
        <v>91</v>
      </c>
      <c r="ROT9" s="1" t="s">
        <v>91</v>
      </c>
      <c r="ROU9" s="1" t="s">
        <v>91</v>
      </c>
      <c r="ROV9" s="1" t="s">
        <v>91</v>
      </c>
      <c r="ROW9" s="1" t="s">
        <v>91</v>
      </c>
      <c r="ROX9" s="1" t="s">
        <v>91</v>
      </c>
      <c r="ROY9" s="1" t="s">
        <v>91</v>
      </c>
      <c r="ROZ9" s="1" t="s">
        <v>91</v>
      </c>
      <c r="RPA9" s="1" t="s">
        <v>91</v>
      </c>
      <c r="RPB9" s="1" t="s">
        <v>91</v>
      </c>
      <c r="RPC9" s="1" t="s">
        <v>91</v>
      </c>
      <c r="RPD9" s="1" t="s">
        <v>91</v>
      </c>
      <c r="RPE9" s="1" t="s">
        <v>91</v>
      </c>
      <c r="RPF9" s="1" t="s">
        <v>91</v>
      </c>
      <c r="RPG9" s="1" t="s">
        <v>91</v>
      </c>
      <c r="RPH9" s="1" t="s">
        <v>91</v>
      </c>
      <c r="RPI9" s="1" t="s">
        <v>91</v>
      </c>
      <c r="RPJ9" s="1" t="s">
        <v>91</v>
      </c>
      <c r="RPK9" s="1" t="s">
        <v>91</v>
      </c>
      <c r="RPL9" s="1" t="s">
        <v>91</v>
      </c>
      <c r="RPM9" s="1" t="s">
        <v>91</v>
      </c>
      <c r="RPN9" s="1" t="s">
        <v>91</v>
      </c>
      <c r="RPO9" s="1" t="s">
        <v>91</v>
      </c>
      <c r="RPP9" s="1" t="s">
        <v>91</v>
      </c>
      <c r="RPQ9" s="1" t="s">
        <v>91</v>
      </c>
      <c r="RPR9" s="1" t="s">
        <v>91</v>
      </c>
      <c r="RPS9" s="1" t="s">
        <v>91</v>
      </c>
      <c r="RPT9" s="1" t="s">
        <v>91</v>
      </c>
      <c r="RPU9" s="1" t="s">
        <v>91</v>
      </c>
      <c r="RPV9" s="1" t="s">
        <v>91</v>
      </c>
      <c r="RPW9" s="1" t="s">
        <v>91</v>
      </c>
      <c r="RPX9" s="1" t="s">
        <v>91</v>
      </c>
      <c r="RPY9" s="1" t="s">
        <v>91</v>
      </c>
      <c r="RPZ9" s="1" t="s">
        <v>91</v>
      </c>
      <c r="RQA9" s="1" t="s">
        <v>91</v>
      </c>
      <c r="RQB9" s="1" t="s">
        <v>91</v>
      </c>
      <c r="RQC9" s="1" t="s">
        <v>91</v>
      </c>
      <c r="RQD9" s="1" t="s">
        <v>91</v>
      </c>
      <c r="RQE9" s="1" t="s">
        <v>91</v>
      </c>
      <c r="RQF9" s="1" t="s">
        <v>91</v>
      </c>
      <c r="RQG9" s="1" t="s">
        <v>91</v>
      </c>
      <c r="RQH9" s="1" t="s">
        <v>91</v>
      </c>
      <c r="RQI9" s="1" t="s">
        <v>91</v>
      </c>
      <c r="RQJ9" s="1" t="s">
        <v>91</v>
      </c>
      <c r="RQK9" s="1" t="s">
        <v>91</v>
      </c>
      <c r="RQL9" s="1" t="s">
        <v>91</v>
      </c>
      <c r="RQM9" s="1" t="s">
        <v>91</v>
      </c>
      <c r="RQN9" s="1" t="s">
        <v>91</v>
      </c>
      <c r="RQO9" s="1" t="s">
        <v>91</v>
      </c>
      <c r="RQP9" s="1" t="s">
        <v>91</v>
      </c>
      <c r="RQQ9" s="1" t="s">
        <v>91</v>
      </c>
      <c r="RQR9" s="1" t="s">
        <v>91</v>
      </c>
      <c r="RQS9" s="1" t="s">
        <v>91</v>
      </c>
      <c r="RQT9" s="1" t="s">
        <v>91</v>
      </c>
      <c r="RQU9" s="1" t="s">
        <v>91</v>
      </c>
      <c r="RQV9" s="1" t="s">
        <v>91</v>
      </c>
      <c r="RQW9" s="1" t="s">
        <v>91</v>
      </c>
      <c r="RQX9" s="1" t="s">
        <v>91</v>
      </c>
      <c r="RQY9" s="1" t="s">
        <v>91</v>
      </c>
      <c r="RQZ9" s="1" t="s">
        <v>91</v>
      </c>
      <c r="RRA9" s="1" t="s">
        <v>91</v>
      </c>
      <c r="RRB9" s="1" t="s">
        <v>91</v>
      </c>
      <c r="RRC9" s="1" t="s">
        <v>91</v>
      </c>
      <c r="RRD9" s="1" t="s">
        <v>91</v>
      </c>
      <c r="RRE9" s="1" t="s">
        <v>91</v>
      </c>
      <c r="RRF9" s="1" t="s">
        <v>91</v>
      </c>
      <c r="RRG9" s="1" t="s">
        <v>91</v>
      </c>
      <c r="RRH9" s="1" t="s">
        <v>91</v>
      </c>
      <c r="RRI9" s="1" t="s">
        <v>91</v>
      </c>
      <c r="RRJ9" s="1" t="s">
        <v>91</v>
      </c>
      <c r="RRK9" s="1" t="s">
        <v>91</v>
      </c>
      <c r="RRL9" s="1" t="s">
        <v>91</v>
      </c>
      <c r="RRM9" s="1" t="s">
        <v>91</v>
      </c>
      <c r="RRN9" s="1" t="s">
        <v>91</v>
      </c>
      <c r="RRO9" s="1" t="s">
        <v>91</v>
      </c>
      <c r="RRP9" s="1" t="s">
        <v>91</v>
      </c>
      <c r="RRQ9" s="1" t="s">
        <v>91</v>
      </c>
      <c r="RRR9" s="1" t="s">
        <v>91</v>
      </c>
      <c r="RRS9" s="1" t="s">
        <v>91</v>
      </c>
      <c r="RRT9" s="1" t="s">
        <v>91</v>
      </c>
      <c r="RRU9" s="1" t="s">
        <v>91</v>
      </c>
      <c r="RRV9" s="1" t="s">
        <v>91</v>
      </c>
      <c r="RRW9" s="1" t="s">
        <v>91</v>
      </c>
      <c r="RRX9" s="1" t="s">
        <v>91</v>
      </c>
      <c r="RRY9" s="1" t="s">
        <v>91</v>
      </c>
      <c r="RRZ9" s="1" t="s">
        <v>91</v>
      </c>
      <c r="RSA9" s="1" t="s">
        <v>91</v>
      </c>
      <c r="RSB9" s="1" t="s">
        <v>91</v>
      </c>
      <c r="RSC9" s="1" t="s">
        <v>91</v>
      </c>
      <c r="RSD9" s="1" t="s">
        <v>91</v>
      </c>
      <c r="RSE9" s="1" t="s">
        <v>91</v>
      </c>
      <c r="RSF9" s="1" t="s">
        <v>91</v>
      </c>
      <c r="RSG9" s="1" t="s">
        <v>91</v>
      </c>
      <c r="RSH9" s="1" t="s">
        <v>91</v>
      </c>
      <c r="RSI9" s="1" t="s">
        <v>91</v>
      </c>
      <c r="RSJ9" s="1" t="s">
        <v>91</v>
      </c>
      <c r="RSK9" s="1" t="s">
        <v>91</v>
      </c>
      <c r="RSL9" s="1" t="s">
        <v>91</v>
      </c>
      <c r="RSM9" s="1" t="s">
        <v>91</v>
      </c>
      <c r="RSN9" s="1" t="s">
        <v>91</v>
      </c>
      <c r="RSO9" s="1" t="s">
        <v>91</v>
      </c>
      <c r="RSP9" s="1" t="s">
        <v>91</v>
      </c>
      <c r="RSQ9" s="1" t="s">
        <v>91</v>
      </c>
      <c r="RSR9" s="1" t="s">
        <v>91</v>
      </c>
      <c r="RSS9" s="1" t="s">
        <v>91</v>
      </c>
      <c r="RST9" s="1" t="s">
        <v>91</v>
      </c>
      <c r="RSU9" s="1" t="s">
        <v>91</v>
      </c>
      <c r="RSV9" s="1" t="s">
        <v>91</v>
      </c>
      <c r="RSW9" s="1" t="s">
        <v>91</v>
      </c>
      <c r="RSX9" s="1" t="s">
        <v>91</v>
      </c>
      <c r="RSY9" s="1" t="s">
        <v>91</v>
      </c>
      <c r="RSZ9" s="1" t="s">
        <v>91</v>
      </c>
      <c r="RTA9" s="1" t="s">
        <v>91</v>
      </c>
      <c r="RTB9" s="1" t="s">
        <v>91</v>
      </c>
      <c r="RTC9" s="1" t="s">
        <v>91</v>
      </c>
      <c r="RTD9" s="1" t="s">
        <v>91</v>
      </c>
      <c r="RTE9" s="1" t="s">
        <v>91</v>
      </c>
      <c r="RTF9" s="1" t="s">
        <v>91</v>
      </c>
      <c r="RTG9" s="1" t="s">
        <v>91</v>
      </c>
      <c r="RTH9" s="1" t="s">
        <v>91</v>
      </c>
      <c r="RTI9" s="1" t="s">
        <v>91</v>
      </c>
      <c r="RTJ9" s="1" t="s">
        <v>91</v>
      </c>
      <c r="RTK9" s="1" t="s">
        <v>91</v>
      </c>
      <c r="RTL9" s="1" t="s">
        <v>91</v>
      </c>
      <c r="RTM9" s="1" t="s">
        <v>91</v>
      </c>
      <c r="RTN9" s="1" t="s">
        <v>91</v>
      </c>
      <c r="RTO9" s="1" t="s">
        <v>91</v>
      </c>
      <c r="RTP9" s="1" t="s">
        <v>91</v>
      </c>
      <c r="RTQ9" s="1" t="s">
        <v>91</v>
      </c>
      <c r="RTR9" s="1" t="s">
        <v>91</v>
      </c>
      <c r="RTS9" s="1" t="s">
        <v>91</v>
      </c>
      <c r="RTT9" s="1" t="s">
        <v>91</v>
      </c>
      <c r="RTU9" s="1" t="s">
        <v>91</v>
      </c>
      <c r="RTV9" s="1" t="s">
        <v>91</v>
      </c>
      <c r="RTW9" s="1" t="s">
        <v>91</v>
      </c>
      <c r="RTX9" s="1" t="s">
        <v>91</v>
      </c>
      <c r="RTY9" s="1" t="s">
        <v>91</v>
      </c>
      <c r="RTZ9" s="1" t="s">
        <v>91</v>
      </c>
      <c r="RUA9" s="1" t="s">
        <v>91</v>
      </c>
      <c r="RUB9" s="1" t="s">
        <v>91</v>
      </c>
      <c r="RUC9" s="1" t="s">
        <v>91</v>
      </c>
      <c r="RUD9" s="1" t="s">
        <v>91</v>
      </c>
      <c r="RUE9" s="1" t="s">
        <v>91</v>
      </c>
      <c r="RUF9" s="1" t="s">
        <v>91</v>
      </c>
      <c r="RUG9" s="1" t="s">
        <v>91</v>
      </c>
      <c r="RUH9" s="1" t="s">
        <v>91</v>
      </c>
      <c r="RUI9" s="1" t="s">
        <v>91</v>
      </c>
      <c r="RUJ9" s="1" t="s">
        <v>91</v>
      </c>
      <c r="RUK9" s="1" t="s">
        <v>91</v>
      </c>
      <c r="RUL9" s="1" t="s">
        <v>91</v>
      </c>
      <c r="RUM9" s="1" t="s">
        <v>91</v>
      </c>
      <c r="RUN9" s="1" t="s">
        <v>91</v>
      </c>
      <c r="RUO9" s="1" t="s">
        <v>91</v>
      </c>
      <c r="RUP9" s="1" t="s">
        <v>91</v>
      </c>
      <c r="RUQ9" s="1" t="s">
        <v>91</v>
      </c>
      <c r="RUR9" s="1" t="s">
        <v>91</v>
      </c>
      <c r="RUS9" s="1" t="s">
        <v>91</v>
      </c>
      <c r="RUT9" s="1" t="s">
        <v>91</v>
      </c>
      <c r="RUU9" s="1" t="s">
        <v>91</v>
      </c>
      <c r="RUV9" s="1" t="s">
        <v>91</v>
      </c>
      <c r="RUW9" s="1" t="s">
        <v>91</v>
      </c>
      <c r="RUX9" s="1" t="s">
        <v>91</v>
      </c>
      <c r="RUY9" s="1" t="s">
        <v>91</v>
      </c>
      <c r="RUZ9" s="1" t="s">
        <v>91</v>
      </c>
      <c r="RVA9" s="1" t="s">
        <v>91</v>
      </c>
      <c r="RVB9" s="1" t="s">
        <v>91</v>
      </c>
      <c r="RVC9" s="1" t="s">
        <v>91</v>
      </c>
      <c r="RVD9" s="1" t="s">
        <v>91</v>
      </c>
      <c r="RVE9" s="1" t="s">
        <v>91</v>
      </c>
      <c r="RVF9" s="1" t="s">
        <v>91</v>
      </c>
      <c r="RVG9" s="1" t="s">
        <v>91</v>
      </c>
      <c r="RVH9" s="1" t="s">
        <v>91</v>
      </c>
      <c r="RVI9" s="1" t="s">
        <v>91</v>
      </c>
      <c r="RVJ9" s="1" t="s">
        <v>91</v>
      </c>
      <c r="RVK9" s="1" t="s">
        <v>91</v>
      </c>
      <c r="RVL9" s="1" t="s">
        <v>91</v>
      </c>
      <c r="RVM9" s="1" t="s">
        <v>91</v>
      </c>
      <c r="RVN9" s="1" t="s">
        <v>91</v>
      </c>
      <c r="RVO9" s="1" t="s">
        <v>91</v>
      </c>
      <c r="RVP9" s="1" t="s">
        <v>91</v>
      </c>
      <c r="RVQ9" s="1" t="s">
        <v>91</v>
      </c>
      <c r="RVR9" s="1" t="s">
        <v>91</v>
      </c>
      <c r="RVS9" s="1" t="s">
        <v>91</v>
      </c>
      <c r="RVT9" s="1" t="s">
        <v>91</v>
      </c>
      <c r="RVU9" s="1" t="s">
        <v>91</v>
      </c>
      <c r="RVV9" s="1" t="s">
        <v>91</v>
      </c>
      <c r="RVW9" s="1" t="s">
        <v>91</v>
      </c>
      <c r="RVX9" s="1" t="s">
        <v>91</v>
      </c>
      <c r="RVY9" s="1" t="s">
        <v>91</v>
      </c>
      <c r="RVZ9" s="1" t="s">
        <v>91</v>
      </c>
      <c r="RWA9" s="1" t="s">
        <v>91</v>
      </c>
      <c r="RWB9" s="1" t="s">
        <v>91</v>
      </c>
      <c r="RWC9" s="1" t="s">
        <v>91</v>
      </c>
      <c r="RWD9" s="1" t="s">
        <v>91</v>
      </c>
      <c r="RWE9" s="1" t="s">
        <v>91</v>
      </c>
      <c r="RWF9" s="1" t="s">
        <v>91</v>
      </c>
      <c r="RWG9" s="1" t="s">
        <v>91</v>
      </c>
      <c r="RWH9" s="1" t="s">
        <v>91</v>
      </c>
      <c r="RWI9" s="1" t="s">
        <v>91</v>
      </c>
      <c r="RWJ9" s="1" t="s">
        <v>91</v>
      </c>
      <c r="RWK9" s="1" t="s">
        <v>91</v>
      </c>
      <c r="RWL9" s="1" t="s">
        <v>91</v>
      </c>
      <c r="RWM9" s="1" t="s">
        <v>91</v>
      </c>
      <c r="RWN9" s="1" t="s">
        <v>91</v>
      </c>
      <c r="RWO9" s="1" t="s">
        <v>91</v>
      </c>
      <c r="RWP9" s="1" t="s">
        <v>91</v>
      </c>
      <c r="RWQ9" s="1" t="s">
        <v>91</v>
      </c>
      <c r="RWR9" s="1" t="s">
        <v>91</v>
      </c>
      <c r="RWS9" s="1" t="s">
        <v>91</v>
      </c>
      <c r="RWT9" s="1" t="s">
        <v>91</v>
      </c>
      <c r="RWU9" s="1" t="s">
        <v>91</v>
      </c>
      <c r="RWV9" s="1" t="s">
        <v>91</v>
      </c>
      <c r="RWW9" s="1" t="s">
        <v>91</v>
      </c>
      <c r="RWX9" s="1" t="s">
        <v>91</v>
      </c>
      <c r="RWY9" s="1" t="s">
        <v>91</v>
      </c>
      <c r="RWZ9" s="1" t="s">
        <v>91</v>
      </c>
      <c r="RXA9" s="1" t="s">
        <v>91</v>
      </c>
      <c r="RXB9" s="1" t="s">
        <v>91</v>
      </c>
      <c r="RXC9" s="1" t="s">
        <v>91</v>
      </c>
      <c r="RXD9" s="1" t="s">
        <v>91</v>
      </c>
      <c r="RXE9" s="1" t="s">
        <v>91</v>
      </c>
      <c r="RXF9" s="1" t="s">
        <v>91</v>
      </c>
      <c r="RXG9" s="1" t="s">
        <v>91</v>
      </c>
      <c r="RXH9" s="1" t="s">
        <v>91</v>
      </c>
      <c r="RXI9" s="1" t="s">
        <v>91</v>
      </c>
      <c r="RXJ9" s="1" t="s">
        <v>91</v>
      </c>
      <c r="RXK9" s="1" t="s">
        <v>91</v>
      </c>
      <c r="RXL9" s="1" t="s">
        <v>91</v>
      </c>
      <c r="RXM9" s="1" t="s">
        <v>91</v>
      </c>
      <c r="RXN9" s="1" t="s">
        <v>91</v>
      </c>
      <c r="RXO9" s="1" t="s">
        <v>91</v>
      </c>
      <c r="RXP9" s="1" t="s">
        <v>91</v>
      </c>
      <c r="RXQ9" s="1" t="s">
        <v>91</v>
      </c>
      <c r="RXR9" s="1" t="s">
        <v>91</v>
      </c>
      <c r="RXS9" s="1" t="s">
        <v>91</v>
      </c>
      <c r="RXT9" s="1" t="s">
        <v>91</v>
      </c>
      <c r="RXU9" s="1" t="s">
        <v>91</v>
      </c>
      <c r="RXV9" s="1" t="s">
        <v>91</v>
      </c>
      <c r="RXW9" s="1" t="s">
        <v>91</v>
      </c>
      <c r="RXX9" s="1" t="s">
        <v>91</v>
      </c>
      <c r="RXY9" s="1" t="s">
        <v>91</v>
      </c>
      <c r="RXZ9" s="1" t="s">
        <v>91</v>
      </c>
      <c r="RYA9" s="1" t="s">
        <v>91</v>
      </c>
      <c r="RYB9" s="1" t="s">
        <v>91</v>
      </c>
      <c r="RYC9" s="1" t="s">
        <v>91</v>
      </c>
      <c r="RYD9" s="1" t="s">
        <v>91</v>
      </c>
      <c r="RYE9" s="1" t="s">
        <v>91</v>
      </c>
      <c r="RYF9" s="1" t="s">
        <v>91</v>
      </c>
      <c r="RYG9" s="1" t="s">
        <v>91</v>
      </c>
      <c r="RYH9" s="1" t="s">
        <v>91</v>
      </c>
      <c r="RYI9" s="1" t="s">
        <v>91</v>
      </c>
      <c r="RYJ9" s="1" t="s">
        <v>91</v>
      </c>
      <c r="RYK9" s="1" t="s">
        <v>91</v>
      </c>
      <c r="RYL9" s="1" t="s">
        <v>91</v>
      </c>
      <c r="RYM9" s="1" t="s">
        <v>91</v>
      </c>
      <c r="RYN9" s="1" t="s">
        <v>91</v>
      </c>
      <c r="RYO9" s="1" t="s">
        <v>91</v>
      </c>
      <c r="RYP9" s="1" t="s">
        <v>91</v>
      </c>
      <c r="RYQ9" s="1" t="s">
        <v>91</v>
      </c>
      <c r="RYR9" s="1" t="s">
        <v>91</v>
      </c>
      <c r="RYS9" s="1" t="s">
        <v>91</v>
      </c>
      <c r="RYT9" s="1" t="s">
        <v>91</v>
      </c>
      <c r="RYU9" s="1" t="s">
        <v>91</v>
      </c>
      <c r="RYV9" s="1" t="s">
        <v>91</v>
      </c>
      <c r="RYW9" s="1" t="s">
        <v>91</v>
      </c>
      <c r="RYX9" s="1" t="s">
        <v>91</v>
      </c>
      <c r="RYY9" s="1" t="s">
        <v>91</v>
      </c>
      <c r="RYZ9" s="1" t="s">
        <v>91</v>
      </c>
      <c r="RZA9" s="1" t="s">
        <v>91</v>
      </c>
      <c r="RZB9" s="1" t="s">
        <v>91</v>
      </c>
      <c r="RZC9" s="1" t="s">
        <v>91</v>
      </c>
      <c r="RZD9" s="1" t="s">
        <v>91</v>
      </c>
      <c r="RZE9" s="1" t="s">
        <v>91</v>
      </c>
      <c r="RZF9" s="1" t="s">
        <v>91</v>
      </c>
      <c r="RZG9" s="1" t="s">
        <v>91</v>
      </c>
      <c r="RZH9" s="1" t="s">
        <v>91</v>
      </c>
      <c r="RZI9" s="1" t="s">
        <v>91</v>
      </c>
      <c r="RZJ9" s="1" t="s">
        <v>91</v>
      </c>
      <c r="RZK9" s="1" t="s">
        <v>91</v>
      </c>
      <c r="RZL9" s="1" t="s">
        <v>91</v>
      </c>
      <c r="RZM9" s="1" t="s">
        <v>91</v>
      </c>
      <c r="RZN9" s="1" t="s">
        <v>91</v>
      </c>
      <c r="RZO9" s="1" t="s">
        <v>91</v>
      </c>
      <c r="RZP9" s="1" t="s">
        <v>91</v>
      </c>
      <c r="RZQ9" s="1" t="s">
        <v>91</v>
      </c>
      <c r="RZR9" s="1" t="s">
        <v>91</v>
      </c>
      <c r="RZS9" s="1" t="s">
        <v>91</v>
      </c>
      <c r="RZT9" s="1" t="s">
        <v>91</v>
      </c>
      <c r="RZU9" s="1" t="s">
        <v>91</v>
      </c>
      <c r="RZV9" s="1" t="s">
        <v>91</v>
      </c>
      <c r="RZW9" s="1" t="s">
        <v>91</v>
      </c>
      <c r="RZX9" s="1" t="s">
        <v>91</v>
      </c>
      <c r="RZY9" s="1" t="s">
        <v>91</v>
      </c>
      <c r="RZZ9" s="1" t="s">
        <v>91</v>
      </c>
      <c r="SAA9" s="1" t="s">
        <v>91</v>
      </c>
      <c r="SAB9" s="1" t="s">
        <v>91</v>
      </c>
      <c r="SAC9" s="1" t="s">
        <v>91</v>
      </c>
      <c r="SAD9" s="1" t="s">
        <v>91</v>
      </c>
      <c r="SAE9" s="1" t="s">
        <v>91</v>
      </c>
      <c r="SAF9" s="1" t="s">
        <v>91</v>
      </c>
      <c r="SAG9" s="1" t="s">
        <v>91</v>
      </c>
      <c r="SAH9" s="1" t="s">
        <v>91</v>
      </c>
      <c r="SAI9" s="1" t="s">
        <v>91</v>
      </c>
      <c r="SAJ9" s="1" t="s">
        <v>91</v>
      </c>
      <c r="SAK9" s="1" t="s">
        <v>91</v>
      </c>
      <c r="SAL9" s="1" t="s">
        <v>91</v>
      </c>
      <c r="SAM9" s="1" t="s">
        <v>91</v>
      </c>
      <c r="SAN9" s="1" t="s">
        <v>91</v>
      </c>
      <c r="SAO9" s="1" t="s">
        <v>91</v>
      </c>
      <c r="SAP9" s="1" t="s">
        <v>91</v>
      </c>
      <c r="SAQ9" s="1" t="s">
        <v>91</v>
      </c>
      <c r="SAR9" s="1" t="s">
        <v>91</v>
      </c>
      <c r="SAS9" s="1" t="s">
        <v>91</v>
      </c>
      <c r="SAT9" s="1" t="s">
        <v>91</v>
      </c>
      <c r="SAU9" s="1" t="s">
        <v>91</v>
      </c>
      <c r="SAV9" s="1" t="s">
        <v>91</v>
      </c>
      <c r="SAW9" s="1" t="s">
        <v>91</v>
      </c>
      <c r="SAX9" s="1" t="s">
        <v>91</v>
      </c>
      <c r="SAY9" s="1" t="s">
        <v>91</v>
      </c>
      <c r="SAZ9" s="1" t="s">
        <v>91</v>
      </c>
      <c r="SBA9" s="1" t="s">
        <v>91</v>
      </c>
      <c r="SBB9" s="1" t="s">
        <v>91</v>
      </c>
      <c r="SBC9" s="1" t="s">
        <v>91</v>
      </c>
      <c r="SBD9" s="1" t="s">
        <v>91</v>
      </c>
      <c r="SBE9" s="1" t="s">
        <v>91</v>
      </c>
      <c r="SBF9" s="1" t="s">
        <v>91</v>
      </c>
      <c r="SBG9" s="1" t="s">
        <v>91</v>
      </c>
      <c r="SBH9" s="1" t="s">
        <v>91</v>
      </c>
      <c r="SBI9" s="1" t="s">
        <v>91</v>
      </c>
      <c r="SBJ9" s="1" t="s">
        <v>91</v>
      </c>
      <c r="SBK9" s="1" t="s">
        <v>91</v>
      </c>
      <c r="SBL9" s="1" t="s">
        <v>91</v>
      </c>
      <c r="SBM9" s="1" t="s">
        <v>91</v>
      </c>
      <c r="SBN9" s="1" t="s">
        <v>91</v>
      </c>
      <c r="SBO9" s="1" t="s">
        <v>91</v>
      </c>
      <c r="SBP9" s="1" t="s">
        <v>91</v>
      </c>
      <c r="SBQ9" s="1" t="s">
        <v>91</v>
      </c>
      <c r="SBR9" s="1" t="s">
        <v>91</v>
      </c>
      <c r="SBS9" s="1" t="s">
        <v>91</v>
      </c>
      <c r="SBT9" s="1" t="s">
        <v>91</v>
      </c>
      <c r="SBU9" s="1" t="s">
        <v>91</v>
      </c>
      <c r="SBV9" s="1" t="s">
        <v>91</v>
      </c>
      <c r="SBW9" s="1" t="s">
        <v>91</v>
      </c>
      <c r="SBX9" s="1" t="s">
        <v>91</v>
      </c>
      <c r="SBY9" s="1" t="s">
        <v>91</v>
      </c>
      <c r="SBZ9" s="1" t="s">
        <v>91</v>
      </c>
      <c r="SCA9" s="1" t="s">
        <v>91</v>
      </c>
      <c r="SCB9" s="1" t="s">
        <v>91</v>
      </c>
      <c r="SCC9" s="1" t="s">
        <v>91</v>
      </c>
      <c r="SCD9" s="1" t="s">
        <v>91</v>
      </c>
      <c r="SCE9" s="1" t="s">
        <v>91</v>
      </c>
      <c r="SCF9" s="1" t="s">
        <v>91</v>
      </c>
      <c r="SCG9" s="1" t="s">
        <v>91</v>
      </c>
      <c r="SCH9" s="1" t="s">
        <v>91</v>
      </c>
      <c r="SCI9" s="1" t="s">
        <v>91</v>
      </c>
      <c r="SCJ9" s="1" t="s">
        <v>91</v>
      </c>
      <c r="SCK9" s="1" t="s">
        <v>91</v>
      </c>
      <c r="SCL9" s="1" t="s">
        <v>91</v>
      </c>
      <c r="SCM9" s="1" t="s">
        <v>91</v>
      </c>
      <c r="SCN9" s="1" t="s">
        <v>91</v>
      </c>
      <c r="SCO9" s="1" t="s">
        <v>91</v>
      </c>
      <c r="SCP9" s="1" t="s">
        <v>91</v>
      </c>
      <c r="SCQ9" s="1" t="s">
        <v>91</v>
      </c>
      <c r="SCR9" s="1" t="s">
        <v>91</v>
      </c>
      <c r="SCS9" s="1" t="s">
        <v>91</v>
      </c>
      <c r="SCT9" s="1" t="s">
        <v>91</v>
      </c>
      <c r="SCU9" s="1" t="s">
        <v>91</v>
      </c>
      <c r="SCV9" s="1" t="s">
        <v>91</v>
      </c>
      <c r="SCW9" s="1" t="s">
        <v>91</v>
      </c>
      <c r="SCX9" s="1" t="s">
        <v>91</v>
      </c>
      <c r="SCY9" s="1" t="s">
        <v>91</v>
      </c>
      <c r="SCZ9" s="1" t="s">
        <v>91</v>
      </c>
      <c r="SDA9" s="1" t="s">
        <v>91</v>
      </c>
      <c r="SDB9" s="1" t="s">
        <v>91</v>
      </c>
      <c r="SDC9" s="1" t="s">
        <v>91</v>
      </c>
      <c r="SDD9" s="1" t="s">
        <v>91</v>
      </c>
      <c r="SDE9" s="1" t="s">
        <v>91</v>
      </c>
      <c r="SDF9" s="1" t="s">
        <v>91</v>
      </c>
      <c r="SDG9" s="1" t="s">
        <v>91</v>
      </c>
      <c r="SDH9" s="1" t="s">
        <v>91</v>
      </c>
      <c r="SDI9" s="1" t="s">
        <v>91</v>
      </c>
      <c r="SDJ9" s="1" t="s">
        <v>91</v>
      </c>
      <c r="SDK9" s="1" t="s">
        <v>91</v>
      </c>
      <c r="SDL9" s="1" t="s">
        <v>91</v>
      </c>
      <c r="SDM9" s="1" t="s">
        <v>91</v>
      </c>
      <c r="SDN9" s="1" t="s">
        <v>91</v>
      </c>
      <c r="SDO9" s="1" t="s">
        <v>91</v>
      </c>
      <c r="SDP9" s="1" t="s">
        <v>91</v>
      </c>
      <c r="SDQ9" s="1" t="s">
        <v>91</v>
      </c>
      <c r="SDR9" s="1" t="s">
        <v>91</v>
      </c>
      <c r="SDS9" s="1" t="s">
        <v>91</v>
      </c>
      <c r="SDT9" s="1" t="s">
        <v>91</v>
      </c>
      <c r="SDU9" s="1" t="s">
        <v>91</v>
      </c>
      <c r="SDV9" s="1" t="s">
        <v>91</v>
      </c>
      <c r="SDW9" s="1" t="s">
        <v>91</v>
      </c>
      <c r="SDX9" s="1" t="s">
        <v>91</v>
      </c>
      <c r="SDY9" s="1" t="s">
        <v>91</v>
      </c>
      <c r="SDZ9" s="1" t="s">
        <v>91</v>
      </c>
      <c r="SEA9" s="1" t="s">
        <v>91</v>
      </c>
      <c r="SEB9" s="1" t="s">
        <v>91</v>
      </c>
      <c r="SEC9" s="1" t="s">
        <v>91</v>
      </c>
      <c r="SED9" s="1" t="s">
        <v>91</v>
      </c>
      <c r="SEE9" s="1" t="s">
        <v>91</v>
      </c>
      <c r="SEF9" s="1" t="s">
        <v>91</v>
      </c>
      <c r="SEG9" s="1" t="s">
        <v>91</v>
      </c>
      <c r="SEH9" s="1" t="s">
        <v>91</v>
      </c>
      <c r="SEI9" s="1" t="s">
        <v>91</v>
      </c>
      <c r="SEJ9" s="1" t="s">
        <v>91</v>
      </c>
      <c r="SEK9" s="1" t="s">
        <v>91</v>
      </c>
      <c r="SEL9" s="1" t="s">
        <v>91</v>
      </c>
      <c r="SEM9" s="1" t="s">
        <v>91</v>
      </c>
      <c r="SEN9" s="1" t="s">
        <v>91</v>
      </c>
      <c r="SEO9" s="1" t="s">
        <v>91</v>
      </c>
      <c r="SEP9" s="1" t="s">
        <v>91</v>
      </c>
      <c r="SEQ9" s="1" t="s">
        <v>91</v>
      </c>
      <c r="SER9" s="1" t="s">
        <v>91</v>
      </c>
      <c r="SES9" s="1" t="s">
        <v>91</v>
      </c>
      <c r="SET9" s="1" t="s">
        <v>91</v>
      </c>
      <c r="SEU9" s="1" t="s">
        <v>91</v>
      </c>
      <c r="SEV9" s="1" t="s">
        <v>91</v>
      </c>
      <c r="SEW9" s="1" t="s">
        <v>91</v>
      </c>
      <c r="SEX9" s="1" t="s">
        <v>91</v>
      </c>
      <c r="SEY9" s="1" t="s">
        <v>91</v>
      </c>
      <c r="SEZ9" s="1" t="s">
        <v>91</v>
      </c>
      <c r="SFA9" s="1" t="s">
        <v>91</v>
      </c>
      <c r="SFB9" s="1" t="s">
        <v>91</v>
      </c>
      <c r="SFC9" s="1" t="s">
        <v>91</v>
      </c>
      <c r="SFD9" s="1" t="s">
        <v>91</v>
      </c>
      <c r="SFE9" s="1" t="s">
        <v>91</v>
      </c>
      <c r="SFF9" s="1" t="s">
        <v>91</v>
      </c>
      <c r="SFG9" s="1" t="s">
        <v>91</v>
      </c>
      <c r="SFH9" s="1" t="s">
        <v>91</v>
      </c>
      <c r="SFI9" s="1" t="s">
        <v>91</v>
      </c>
      <c r="SFJ9" s="1" t="s">
        <v>91</v>
      </c>
      <c r="SFK9" s="1" t="s">
        <v>91</v>
      </c>
      <c r="SFL9" s="1" t="s">
        <v>91</v>
      </c>
      <c r="SFM9" s="1" t="s">
        <v>91</v>
      </c>
      <c r="SFN9" s="1" t="s">
        <v>91</v>
      </c>
      <c r="SFO9" s="1" t="s">
        <v>91</v>
      </c>
      <c r="SFP9" s="1" t="s">
        <v>91</v>
      </c>
      <c r="SFQ9" s="1" t="s">
        <v>91</v>
      </c>
      <c r="SFR9" s="1" t="s">
        <v>91</v>
      </c>
      <c r="SFS9" s="1" t="s">
        <v>91</v>
      </c>
      <c r="SFT9" s="1" t="s">
        <v>91</v>
      </c>
      <c r="SFU9" s="1" t="s">
        <v>91</v>
      </c>
      <c r="SFV9" s="1" t="s">
        <v>91</v>
      </c>
      <c r="SFW9" s="1" t="s">
        <v>91</v>
      </c>
      <c r="SFX9" s="1" t="s">
        <v>91</v>
      </c>
      <c r="SFY9" s="1" t="s">
        <v>91</v>
      </c>
      <c r="SFZ9" s="1" t="s">
        <v>91</v>
      </c>
      <c r="SGA9" s="1" t="s">
        <v>91</v>
      </c>
      <c r="SGB9" s="1" t="s">
        <v>91</v>
      </c>
      <c r="SGC9" s="1" t="s">
        <v>91</v>
      </c>
      <c r="SGD9" s="1" t="s">
        <v>91</v>
      </c>
      <c r="SGE9" s="1" t="s">
        <v>91</v>
      </c>
      <c r="SGF9" s="1" t="s">
        <v>91</v>
      </c>
      <c r="SGG9" s="1" t="s">
        <v>91</v>
      </c>
      <c r="SGH9" s="1" t="s">
        <v>91</v>
      </c>
      <c r="SGI9" s="1" t="s">
        <v>91</v>
      </c>
      <c r="SGJ9" s="1" t="s">
        <v>91</v>
      </c>
      <c r="SGK9" s="1" t="s">
        <v>91</v>
      </c>
      <c r="SGL9" s="1" t="s">
        <v>91</v>
      </c>
      <c r="SGM9" s="1" t="s">
        <v>91</v>
      </c>
      <c r="SGN9" s="1" t="s">
        <v>91</v>
      </c>
      <c r="SGO9" s="1" t="s">
        <v>91</v>
      </c>
      <c r="SGP9" s="1" t="s">
        <v>91</v>
      </c>
      <c r="SGQ9" s="1" t="s">
        <v>91</v>
      </c>
      <c r="SGR9" s="1" t="s">
        <v>91</v>
      </c>
      <c r="SGS9" s="1" t="s">
        <v>91</v>
      </c>
      <c r="SGT9" s="1" t="s">
        <v>91</v>
      </c>
      <c r="SGU9" s="1" t="s">
        <v>91</v>
      </c>
      <c r="SGV9" s="1" t="s">
        <v>91</v>
      </c>
      <c r="SGW9" s="1" t="s">
        <v>91</v>
      </c>
      <c r="SGX9" s="1" t="s">
        <v>91</v>
      </c>
      <c r="SGY9" s="1" t="s">
        <v>91</v>
      </c>
      <c r="SGZ9" s="1" t="s">
        <v>91</v>
      </c>
      <c r="SHA9" s="1" t="s">
        <v>91</v>
      </c>
      <c r="SHB9" s="1" t="s">
        <v>91</v>
      </c>
      <c r="SHC9" s="1" t="s">
        <v>91</v>
      </c>
      <c r="SHD9" s="1" t="s">
        <v>91</v>
      </c>
      <c r="SHE9" s="1" t="s">
        <v>91</v>
      </c>
      <c r="SHF9" s="1" t="s">
        <v>91</v>
      </c>
      <c r="SHG9" s="1" t="s">
        <v>91</v>
      </c>
      <c r="SHH9" s="1" t="s">
        <v>91</v>
      </c>
      <c r="SHI9" s="1" t="s">
        <v>91</v>
      </c>
      <c r="SHJ9" s="1" t="s">
        <v>91</v>
      </c>
      <c r="SHK9" s="1" t="s">
        <v>91</v>
      </c>
      <c r="SHL9" s="1" t="s">
        <v>91</v>
      </c>
      <c r="SHM9" s="1" t="s">
        <v>91</v>
      </c>
      <c r="SHN9" s="1" t="s">
        <v>91</v>
      </c>
      <c r="SHO9" s="1" t="s">
        <v>91</v>
      </c>
      <c r="SHP9" s="1" t="s">
        <v>91</v>
      </c>
      <c r="SHQ9" s="1" t="s">
        <v>91</v>
      </c>
      <c r="SHR9" s="1" t="s">
        <v>91</v>
      </c>
      <c r="SHS9" s="1" t="s">
        <v>91</v>
      </c>
      <c r="SHT9" s="1" t="s">
        <v>91</v>
      </c>
      <c r="SHU9" s="1" t="s">
        <v>91</v>
      </c>
      <c r="SHV9" s="1" t="s">
        <v>91</v>
      </c>
      <c r="SHW9" s="1" t="s">
        <v>91</v>
      </c>
      <c r="SHX9" s="1" t="s">
        <v>91</v>
      </c>
      <c r="SHY9" s="1" t="s">
        <v>91</v>
      </c>
      <c r="SHZ9" s="1" t="s">
        <v>91</v>
      </c>
      <c r="SIA9" s="1" t="s">
        <v>91</v>
      </c>
      <c r="SIB9" s="1" t="s">
        <v>91</v>
      </c>
      <c r="SIC9" s="1" t="s">
        <v>91</v>
      </c>
      <c r="SID9" s="1" t="s">
        <v>91</v>
      </c>
      <c r="SIE9" s="1" t="s">
        <v>91</v>
      </c>
      <c r="SIF9" s="1" t="s">
        <v>91</v>
      </c>
      <c r="SIG9" s="1" t="s">
        <v>91</v>
      </c>
      <c r="SIH9" s="1" t="s">
        <v>91</v>
      </c>
      <c r="SII9" s="1" t="s">
        <v>91</v>
      </c>
      <c r="SIJ9" s="1" t="s">
        <v>91</v>
      </c>
      <c r="SIK9" s="1" t="s">
        <v>91</v>
      </c>
      <c r="SIL9" s="1" t="s">
        <v>91</v>
      </c>
      <c r="SIM9" s="1" t="s">
        <v>91</v>
      </c>
      <c r="SIN9" s="1" t="s">
        <v>91</v>
      </c>
      <c r="SIO9" s="1" t="s">
        <v>91</v>
      </c>
      <c r="SIP9" s="1" t="s">
        <v>91</v>
      </c>
      <c r="SIQ9" s="1" t="s">
        <v>91</v>
      </c>
      <c r="SIR9" s="1" t="s">
        <v>91</v>
      </c>
      <c r="SIS9" s="1" t="s">
        <v>91</v>
      </c>
      <c r="SIT9" s="1" t="s">
        <v>91</v>
      </c>
      <c r="SIU9" s="1" t="s">
        <v>91</v>
      </c>
      <c r="SIV9" s="1" t="s">
        <v>91</v>
      </c>
      <c r="SIW9" s="1" t="s">
        <v>91</v>
      </c>
      <c r="SIX9" s="1" t="s">
        <v>91</v>
      </c>
      <c r="SIY9" s="1" t="s">
        <v>91</v>
      </c>
      <c r="SIZ9" s="1" t="s">
        <v>91</v>
      </c>
      <c r="SJA9" s="1" t="s">
        <v>91</v>
      </c>
      <c r="SJB9" s="1" t="s">
        <v>91</v>
      </c>
      <c r="SJC9" s="1" t="s">
        <v>91</v>
      </c>
      <c r="SJD9" s="1" t="s">
        <v>91</v>
      </c>
      <c r="SJE9" s="1" t="s">
        <v>91</v>
      </c>
      <c r="SJF9" s="1" t="s">
        <v>91</v>
      </c>
      <c r="SJG9" s="1" t="s">
        <v>91</v>
      </c>
      <c r="SJH9" s="1" t="s">
        <v>91</v>
      </c>
      <c r="SJI9" s="1" t="s">
        <v>91</v>
      </c>
      <c r="SJJ9" s="1" t="s">
        <v>91</v>
      </c>
      <c r="SJK9" s="1" t="s">
        <v>91</v>
      </c>
      <c r="SJL9" s="1" t="s">
        <v>91</v>
      </c>
      <c r="SJM9" s="1" t="s">
        <v>91</v>
      </c>
      <c r="SJN9" s="1" t="s">
        <v>91</v>
      </c>
      <c r="SJO9" s="1" t="s">
        <v>91</v>
      </c>
      <c r="SJP9" s="1" t="s">
        <v>91</v>
      </c>
      <c r="SJQ9" s="1" t="s">
        <v>91</v>
      </c>
      <c r="SJR9" s="1" t="s">
        <v>91</v>
      </c>
      <c r="SJS9" s="1" t="s">
        <v>91</v>
      </c>
      <c r="SJT9" s="1" t="s">
        <v>91</v>
      </c>
      <c r="SJU9" s="1" t="s">
        <v>91</v>
      </c>
      <c r="SJV9" s="1" t="s">
        <v>91</v>
      </c>
      <c r="SJW9" s="1" t="s">
        <v>91</v>
      </c>
      <c r="SJX9" s="1" t="s">
        <v>91</v>
      </c>
      <c r="SJY9" s="1" t="s">
        <v>91</v>
      </c>
      <c r="SJZ9" s="1" t="s">
        <v>91</v>
      </c>
      <c r="SKA9" s="1" t="s">
        <v>91</v>
      </c>
      <c r="SKB9" s="1" t="s">
        <v>91</v>
      </c>
      <c r="SKC9" s="1" t="s">
        <v>91</v>
      </c>
      <c r="SKD9" s="1" t="s">
        <v>91</v>
      </c>
      <c r="SKE9" s="1" t="s">
        <v>91</v>
      </c>
      <c r="SKF9" s="1" t="s">
        <v>91</v>
      </c>
      <c r="SKG9" s="1" t="s">
        <v>91</v>
      </c>
      <c r="SKH9" s="1" t="s">
        <v>91</v>
      </c>
      <c r="SKI9" s="1" t="s">
        <v>91</v>
      </c>
      <c r="SKJ9" s="1" t="s">
        <v>91</v>
      </c>
      <c r="SKK9" s="1" t="s">
        <v>91</v>
      </c>
      <c r="SKL9" s="1" t="s">
        <v>91</v>
      </c>
      <c r="SKM9" s="1" t="s">
        <v>91</v>
      </c>
      <c r="SKN9" s="1" t="s">
        <v>91</v>
      </c>
      <c r="SKO9" s="1" t="s">
        <v>91</v>
      </c>
      <c r="SKP9" s="1" t="s">
        <v>91</v>
      </c>
      <c r="SKQ9" s="1" t="s">
        <v>91</v>
      </c>
      <c r="SKR9" s="1" t="s">
        <v>91</v>
      </c>
      <c r="SKS9" s="1" t="s">
        <v>91</v>
      </c>
      <c r="SKT9" s="1" t="s">
        <v>91</v>
      </c>
      <c r="SKU9" s="1" t="s">
        <v>91</v>
      </c>
      <c r="SKV9" s="1" t="s">
        <v>91</v>
      </c>
      <c r="SKW9" s="1" t="s">
        <v>91</v>
      </c>
      <c r="SKX9" s="1" t="s">
        <v>91</v>
      </c>
      <c r="SKY9" s="1" t="s">
        <v>91</v>
      </c>
      <c r="SKZ9" s="1" t="s">
        <v>91</v>
      </c>
      <c r="SLA9" s="1" t="s">
        <v>91</v>
      </c>
      <c r="SLB9" s="1" t="s">
        <v>91</v>
      </c>
      <c r="SLC9" s="1" t="s">
        <v>91</v>
      </c>
      <c r="SLD9" s="1" t="s">
        <v>91</v>
      </c>
      <c r="SLE9" s="1" t="s">
        <v>91</v>
      </c>
      <c r="SLF9" s="1" t="s">
        <v>91</v>
      </c>
      <c r="SLG9" s="1" t="s">
        <v>91</v>
      </c>
      <c r="SLH9" s="1" t="s">
        <v>91</v>
      </c>
      <c r="SLI9" s="1" t="s">
        <v>91</v>
      </c>
      <c r="SLJ9" s="1" t="s">
        <v>91</v>
      </c>
      <c r="SLK9" s="1" t="s">
        <v>91</v>
      </c>
      <c r="SLL9" s="1" t="s">
        <v>91</v>
      </c>
      <c r="SLM9" s="1" t="s">
        <v>91</v>
      </c>
      <c r="SLN9" s="1" t="s">
        <v>91</v>
      </c>
      <c r="SLO9" s="1" t="s">
        <v>91</v>
      </c>
      <c r="SLP9" s="1" t="s">
        <v>91</v>
      </c>
      <c r="SLQ9" s="1" t="s">
        <v>91</v>
      </c>
      <c r="SLR9" s="1" t="s">
        <v>91</v>
      </c>
      <c r="SLS9" s="1" t="s">
        <v>91</v>
      </c>
      <c r="SLT9" s="1" t="s">
        <v>91</v>
      </c>
      <c r="SLU9" s="1" t="s">
        <v>91</v>
      </c>
      <c r="SLV9" s="1" t="s">
        <v>91</v>
      </c>
      <c r="SLW9" s="1" t="s">
        <v>91</v>
      </c>
      <c r="SLX9" s="1" t="s">
        <v>91</v>
      </c>
      <c r="SLY9" s="1" t="s">
        <v>91</v>
      </c>
      <c r="SLZ9" s="1" t="s">
        <v>91</v>
      </c>
      <c r="SMA9" s="1" t="s">
        <v>91</v>
      </c>
      <c r="SMB9" s="1" t="s">
        <v>91</v>
      </c>
      <c r="SMC9" s="1" t="s">
        <v>91</v>
      </c>
      <c r="SMD9" s="1" t="s">
        <v>91</v>
      </c>
      <c r="SME9" s="1" t="s">
        <v>91</v>
      </c>
      <c r="SMF9" s="1" t="s">
        <v>91</v>
      </c>
      <c r="SMG9" s="1" t="s">
        <v>91</v>
      </c>
      <c r="SMH9" s="1" t="s">
        <v>91</v>
      </c>
      <c r="SMI9" s="1" t="s">
        <v>91</v>
      </c>
      <c r="SMJ9" s="1" t="s">
        <v>91</v>
      </c>
      <c r="SMK9" s="1" t="s">
        <v>91</v>
      </c>
      <c r="SML9" s="1" t="s">
        <v>91</v>
      </c>
      <c r="SMM9" s="1" t="s">
        <v>91</v>
      </c>
      <c r="SMN9" s="1" t="s">
        <v>91</v>
      </c>
      <c r="SMO9" s="1" t="s">
        <v>91</v>
      </c>
      <c r="SMP9" s="1" t="s">
        <v>91</v>
      </c>
      <c r="SMQ9" s="1" t="s">
        <v>91</v>
      </c>
      <c r="SMR9" s="1" t="s">
        <v>91</v>
      </c>
      <c r="SMS9" s="1" t="s">
        <v>91</v>
      </c>
      <c r="SMT9" s="1" t="s">
        <v>91</v>
      </c>
      <c r="SMU9" s="1" t="s">
        <v>91</v>
      </c>
      <c r="SMV9" s="1" t="s">
        <v>91</v>
      </c>
      <c r="SMW9" s="1" t="s">
        <v>91</v>
      </c>
      <c r="SMX9" s="1" t="s">
        <v>91</v>
      </c>
      <c r="SMY9" s="1" t="s">
        <v>91</v>
      </c>
      <c r="SMZ9" s="1" t="s">
        <v>91</v>
      </c>
      <c r="SNA9" s="1" t="s">
        <v>91</v>
      </c>
      <c r="SNB9" s="1" t="s">
        <v>91</v>
      </c>
      <c r="SNC9" s="1" t="s">
        <v>91</v>
      </c>
      <c r="SND9" s="1" t="s">
        <v>91</v>
      </c>
      <c r="SNE9" s="1" t="s">
        <v>91</v>
      </c>
      <c r="SNF9" s="1" t="s">
        <v>91</v>
      </c>
      <c r="SNG9" s="1" t="s">
        <v>91</v>
      </c>
      <c r="SNH9" s="1" t="s">
        <v>91</v>
      </c>
      <c r="SNI9" s="1" t="s">
        <v>91</v>
      </c>
      <c r="SNJ9" s="1" t="s">
        <v>91</v>
      </c>
      <c r="SNK9" s="1" t="s">
        <v>91</v>
      </c>
      <c r="SNL9" s="1" t="s">
        <v>91</v>
      </c>
      <c r="SNM9" s="1" t="s">
        <v>91</v>
      </c>
      <c r="SNN9" s="1" t="s">
        <v>91</v>
      </c>
      <c r="SNO9" s="1" t="s">
        <v>91</v>
      </c>
      <c r="SNP9" s="1" t="s">
        <v>91</v>
      </c>
      <c r="SNQ9" s="1" t="s">
        <v>91</v>
      </c>
      <c r="SNR9" s="1" t="s">
        <v>91</v>
      </c>
      <c r="SNS9" s="1" t="s">
        <v>91</v>
      </c>
      <c r="SNT9" s="1" t="s">
        <v>91</v>
      </c>
      <c r="SNU9" s="1" t="s">
        <v>91</v>
      </c>
      <c r="SNV9" s="1" t="s">
        <v>91</v>
      </c>
      <c r="SNW9" s="1" t="s">
        <v>91</v>
      </c>
      <c r="SNX9" s="1" t="s">
        <v>91</v>
      </c>
      <c r="SNY9" s="1" t="s">
        <v>91</v>
      </c>
      <c r="SNZ9" s="1" t="s">
        <v>91</v>
      </c>
      <c r="SOA9" s="1" t="s">
        <v>91</v>
      </c>
      <c r="SOB9" s="1" t="s">
        <v>91</v>
      </c>
      <c r="SOC9" s="1" t="s">
        <v>91</v>
      </c>
      <c r="SOD9" s="1" t="s">
        <v>91</v>
      </c>
      <c r="SOE9" s="1" t="s">
        <v>91</v>
      </c>
      <c r="SOF9" s="1" t="s">
        <v>91</v>
      </c>
      <c r="SOG9" s="1" t="s">
        <v>91</v>
      </c>
      <c r="SOH9" s="1" t="s">
        <v>91</v>
      </c>
      <c r="SOI9" s="1" t="s">
        <v>91</v>
      </c>
      <c r="SOJ9" s="1" t="s">
        <v>91</v>
      </c>
      <c r="SOK9" s="1" t="s">
        <v>91</v>
      </c>
      <c r="SOL9" s="1" t="s">
        <v>91</v>
      </c>
      <c r="SOM9" s="1" t="s">
        <v>91</v>
      </c>
      <c r="SON9" s="1" t="s">
        <v>91</v>
      </c>
      <c r="SOO9" s="1" t="s">
        <v>91</v>
      </c>
      <c r="SOP9" s="1" t="s">
        <v>91</v>
      </c>
      <c r="SOQ9" s="1" t="s">
        <v>91</v>
      </c>
      <c r="SOR9" s="1" t="s">
        <v>91</v>
      </c>
      <c r="SOS9" s="1" t="s">
        <v>91</v>
      </c>
      <c r="SOT9" s="1" t="s">
        <v>91</v>
      </c>
      <c r="SOU9" s="1" t="s">
        <v>91</v>
      </c>
      <c r="SOV9" s="1" t="s">
        <v>91</v>
      </c>
      <c r="SOW9" s="1" t="s">
        <v>91</v>
      </c>
      <c r="SOX9" s="1" t="s">
        <v>91</v>
      </c>
      <c r="SOY9" s="1" t="s">
        <v>91</v>
      </c>
      <c r="SOZ9" s="1" t="s">
        <v>91</v>
      </c>
      <c r="SPA9" s="1" t="s">
        <v>91</v>
      </c>
      <c r="SPB9" s="1" t="s">
        <v>91</v>
      </c>
      <c r="SPC9" s="1" t="s">
        <v>91</v>
      </c>
      <c r="SPD9" s="1" t="s">
        <v>91</v>
      </c>
      <c r="SPE9" s="1" t="s">
        <v>91</v>
      </c>
      <c r="SPF9" s="1" t="s">
        <v>91</v>
      </c>
      <c r="SPG9" s="1" t="s">
        <v>91</v>
      </c>
      <c r="SPH9" s="1" t="s">
        <v>91</v>
      </c>
      <c r="SPI9" s="1" t="s">
        <v>91</v>
      </c>
      <c r="SPJ9" s="1" t="s">
        <v>91</v>
      </c>
      <c r="SPK9" s="1" t="s">
        <v>91</v>
      </c>
      <c r="SPL9" s="1" t="s">
        <v>91</v>
      </c>
      <c r="SPM9" s="1" t="s">
        <v>91</v>
      </c>
      <c r="SPN9" s="1" t="s">
        <v>91</v>
      </c>
      <c r="SPO9" s="1" t="s">
        <v>91</v>
      </c>
      <c r="SPP9" s="1" t="s">
        <v>91</v>
      </c>
      <c r="SPQ9" s="1" t="s">
        <v>91</v>
      </c>
      <c r="SPR9" s="1" t="s">
        <v>91</v>
      </c>
      <c r="SPS9" s="1" t="s">
        <v>91</v>
      </c>
      <c r="SPT9" s="1" t="s">
        <v>91</v>
      </c>
      <c r="SPU9" s="1" t="s">
        <v>91</v>
      </c>
      <c r="SPV9" s="1" t="s">
        <v>91</v>
      </c>
      <c r="SPW9" s="1" t="s">
        <v>91</v>
      </c>
      <c r="SPX9" s="1" t="s">
        <v>91</v>
      </c>
      <c r="SPY9" s="1" t="s">
        <v>91</v>
      </c>
      <c r="SPZ9" s="1" t="s">
        <v>91</v>
      </c>
      <c r="SQA9" s="1" t="s">
        <v>91</v>
      </c>
      <c r="SQB9" s="1" t="s">
        <v>91</v>
      </c>
      <c r="SQC9" s="1" t="s">
        <v>91</v>
      </c>
      <c r="SQD9" s="1" t="s">
        <v>91</v>
      </c>
      <c r="SQE9" s="1" t="s">
        <v>91</v>
      </c>
      <c r="SQF9" s="1" t="s">
        <v>91</v>
      </c>
      <c r="SQG9" s="1" t="s">
        <v>91</v>
      </c>
      <c r="SQH9" s="1" t="s">
        <v>91</v>
      </c>
      <c r="SQI9" s="1" t="s">
        <v>91</v>
      </c>
      <c r="SQJ9" s="1" t="s">
        <v>91</v>
      </c>
      <c r="SQK9" s="1" t="s">
        <v>91</v>
      </c>
      <c r="SQL9" s="1" t="s">
        <v>91</v>
      </c>
      <c r="SQM9" s="1" t="s">
        <v>91</v>
      </c>
      <c r="SQN9" s="1" t="s">
        <v>91</v>
      </c>
      <c r="SQO9" s="1" t="s">
        <v>91</v>
      </c>
      <c r="SQP9" s="1" t="s">
        <v>91</v>
      </c>
      <c r="SQQ9" s="1" t="s">
        <v>91</v>
      </c>
      <c r="SQR9" s="1" t="s">
        <v>91</v>
      </c>
      <c r="SQS9" s="1" t="s">
        <v>91</v>
      </c>
      <c r="SQT9" s="1" t="s">
        <v>91</v>
      </c>
      <c r="SQU9" s="1" t="s">
        <v>91</v>
      </c>
      <c r="SQV9" s="1" t="s">
        <v>91</v>
      </c>
      <c r="SQW9" s="1" t="s">
        <v>91</v>
      </c>
      <c r="SQX9" s="1" t="s">
        <v>91</v>
      </c>
      <c r="SQY9" s="1" t="s">
        <v>91</v>
      </c>
      <c r="SQZ9" s="1" t="s">
        <v>91</v>
      </c>
      <c r="SRA9" s="1" t="s">
        <v>91</v>
      </c>
      <c r="SRB9" s="1" t="s">
        <v>91</v>
      </c>
      <c r="SRC9" s="1" t="s">
        <v>91</v>
      </c>
      <c r="SRD9" s="1" t="s">
        <v>91</v>
      </c>
      <c r="SRE9" s="1" t="s">
        <v>91</v>
      </c>
      <c r="SRF9" s="1" t="s">
        <v>91</v>
      </c>
      <c r="SRG9" s="1" t="s">
        <v>91</v>
      </c>
      <c r="SRH9" s="1" t="s">
        <v>91</v>
      </c>
      <c r="SRI9" s="1" t="s">
        <v>91</v>
      </c>
      <c r="SRJ9" s="1" t="s">
        <v>91</v>
      </c>
      <c r="SRK9" s="1" t="s">
        <v>91</v>
      </c>
      <c r="SRL9" s="1" t="s">
        <v>91</v>
      </c>
      <c r="SRM9" s="1" t="s">
        <v>91</v>
      </c>
      <c r="SRN9" s="1" t="s">
        <v>91</v>
      </c>
      <c r="SRO9" s="1" t="s">
        <v>91</v>
      </c>
      <c r="SRP9" s="1" t="s">
        <v>91</v>
      </c>
      <c r="SRQ9" s="1" t="s">
        <v>91</v>
      </c>
      <c r="SRR9" s="1" t="s">
        <v>91</v>
      </c>
      <c r="SRS9" s="1" t="s">
        <v>91</v>
      </c>
      <c r="SRT9" s="1" t="s">
        <v>91</v>
      </c>
      <c r="SRU9" s="1" t="s">
        <v>91</v>
      </c>
      <c r="SRV9" s="1" t="s">
        <v>91</v>
      </c>
      <c r="SRW9" s="1" t="s">
        <v>91</v>
      </c>
      <c r="SRX9" s="1" t="s">
        <v>91</v>
      </c>
      <c r="SRY9" s="1" t="s">
        <v>91</v>
      </c>
      <c r="SRZ9" s="1" t="s">
        <v>91</v>
      </c>
      <c r="SSA9" s="1" t="s">
        <v>91</v>
      </c>
      <c r="SSB9" s="1" t="s">
        <v>91</v>
      </c>
      <c r="SSC9" s="1" t="s">
        <v>91</v>
      </c>
      <c r="SSD9" s="1" t="s">
        <v>91</v>
      </c>
      <c r="SSE9" s="1" t="s">
        <v>91</v>
      </c>
      <c r="SSF9" s="1" t="s">
        <v>91</v>
      </c>
      <c r="SSG9" s="1" t="s">
        <v>91</v>
      </c>
      <c r="SSH9" s="1" t="s">
        <v>91</v>
      </c>
      <c r="SSI9" s="1" t="s">
        <v>91</v>
      </c>
      <c r="SSJ9" s="1" t="s">
        <v>91</v>
      </c>
      <c r="SSK9" s="1" t="s">
        <v>91</v>
      </c>
      <c r="SSL9" s="1" t="s">
        <v>91</v>
      </c>
      <c r="SSM9" s="1" t="s">
        <v>91</v>
      </c>
      <c r="SSN9" s="1" t="s">
        <v>91</v>
      </c>
      <c r="SSO9" s="1" t="s">
        <v>91</v>
      </c>
      <c r="SSP9" s="1" t="s">
        <v>91</v>
      </c>
      <c r="SSQ9" s="1" t="s">
        <v>91</v>
      </c>
      <c r="SSR9" s="1" t="s">
        <v>91</v>
      </c>
      <c r="SSS9" s="1" t="s">
        <v>91</v>
      </c>
      <c r="SST9" s="1" t="s">
        <v>91</v>
      </c>
      <c r="SSU9" s="1" t="s">
        <v>91</v>
      </c>
      <c r="SSV9" s="1" t="s">
        <v>91</v>
      </c>
      <c r="SSW9" s="1" t="s">
        <v>91</v>
      </c>
      <c r="SSX9" s="1" t="s">
        <v>91</v>
      </c>
      <c r="SSY9" s="1" t="s">
        <v>91</v>
      </c>
      <c r="SSZ9" s="1" t="s">
        <v>91</v>
      </c>
      <c r="STA9" s="1" t="s">
        <v>91</v>
      </c>
      <c r="STB9" s="1" t="s">
        <v>91</v>
      </c>
      <c r="STC9" s="1" t="s">
        <v>91</v>
      </c>
      <c r="STD9" s="1" t="s">
        <v>91</v>
      </c>
      <c r="STE9" s="1" t="s">
        <v>91</v>
      </c>
      <c r="STF9" s="1" t="s">
        <v>91</v>
      </c>
      <c r="STG9" s="1" t="s">
        <v>91</v>
      </c>
      <c r="STH9" s="1" t="s">
        <v>91</v>
      </c>
      <c r="STI9" s="1" t="s">
        <v>91</v>
      </c>
      <c r="STJ9" s="1" t="s">
        <v>91</v>
      </c>
      <c r="STK9" s="1" t="s">
        <v>91</v>
      </c>
      <c r="STL9" s="1" t="s">
        <v>91</v>
      </c>
      <c r="STM9" s="1" t="s">
        <v>91</v>
      </c>
      <c r="STN9" s="1" t="s">
        <v>91</v>
      </c>
      <c r="STO9" s="1" t="s">
        <v>91</v>
      </c>
      <c r="STP9" s="1" t="s">
        <v>91</v>
      </c>
      <c r="STQ9" s="1" t="s">
        <v>91</v>
      </c>
      <c r="STR9" s="1" t="s">
        <v>91</v>
      </c>
      <c r="STS9" s="1" t="s">
        <v>91</v>
      </c>
      <c r="STT9" s="1" t="s">
        <v>91</v>
      </c>
      <c r="STU9" s="1" t="s">
        <v>91</v>
      </c>
      <c r="STV9" s="1" t="s">
        <v>91</v>
      </c>
      <c r="STW9" s="1" t="s">
        <v>91</v>
      </c>
      <c r="STX9" s="1" t="s">
        <v>91</v>
      </c>
      <c r="STY9" s="1" t="s">
        <v>91</v>
      </c>
      <c r="STZ9" s="1" t="s">
        <v>91</v>
      </c>
      <c r="SUA9" s="1" t="s">
        <v>91</v>
      </c>
      <c r="SUB9" s="1" t="s">
        <v>91</v>
      </c>
      <c r="SUC9" s="1" t="s">
        <v>91</v>
      </c>
      <c r="SUD9" s="1" t="s">
        <v>91</v>
      </c>
      <c r="SUE9" s="1" t="s">
        <v>91</v>
      </c>
      <c r="SUF9" s="1" t="s">
        <v>91</v>
      </c>
      <c r="SUG9" s="1" t="s">
        <v>91</v>
      </c>
      <c r="SUH9" s="1" t="s">
        <v>91</v>
      </c>
      <c r="SUI9" s="1" t="s">
        <v>91</v>
      </c>
      <c r="SUJ9" s="1" t="s">
        <v>91</v>
      </c>
      <c r="SUK9" s="1" t="s">
        <v>91</v>
      </c>
      <c r="SUL9" s="1" t="s">
        <v>91</v>
      </c>
      <c r="SUM9" s="1" t="s">
        <v>91</v>
      </c>
      <c r="SUN9" s="1" t="s">
        <v>91</v>
      </c>
      <c r="SUO9" s="1" t="s">
        <v>91</v>
      </c>
      <c r="SUP9" s="1" t="s">
        <v>91</v>
      </c>
      <c r="SUQ9" s="1" t="s">
        <v>91</v>
      </c>
      <c r="SUR9" s="1" t="s">
        <v>91</v>
      </c>
      <c r="SUS9" s="1" t="s">
        <v>91</v>
      </c>
      <c r="SUT9" s="1" t="s">
        <v>91</v>
      </c>
      <c r="SUU9" s="1" t="s">
        <v>91</v>
      </c>
      <c r="SUV9" s="1" t="s">
        <v>91</v>
      </c>
      <c r="SUW9" s="1" t="s">
        <v>91</v>
      </c>
      <c r="SUX9" s="1" t="s">
        <v>91</v>
      </c>
      <c r="SUY9" s="1" t="s">
        <v>91</v>
      </c>
      <c r="SUZ9" s="1" t="s">
        <v>91</v>
      </c>
      <c r="SVA9" s="1" t="s">
        <v>91</v>
      </c>
      <c r="SVB9" s="1" t="s">
        <v>91</v>
      </c>
      <c r="SVC9" s="1" t="s">
        <v>91</v>
      </c>
      <c r="SVD9" s="1" t="s">
        <v>91</v>
      </c>
      <c r="SVE9" s="1" t="s">
        <v>91</v>
      </c>
      <c r="SVF9" s="1" t="s">
        <v>91</v>
      </c>
      <c r="SVG9" s="1" t="s">
        <v>91</v>
      </c>
      <c r="SVH9" s="1" t="s">
        <v>91</v>
      </c>
      <c r="SVI9" s="1" t="s">
        <v>91</v>
      </c>
      <c r="SVJ9" s="1" t="s">
        <v>91</v>
      </c>
      <c r="SVK9" s="1" t="s">
        <v>91</v>
      </c>
      <c r="SVL9" s="1" t="s">
        <v>91</v>
      </c>
      <c r="SVM9" s="1" t="s">
        <v>91</v>
      </c>
      <c r="SVN9" s="1" t="s">
        <v>91</v>
      </c>
      <c r="SVO9" s="1" t="s">
        <v>91</v>
      </c>
      <c r="SVP9" s="1" t="s">
        <v>91</v>
      </c>
      <c r="SVQ9" s="1" t="s">
        <v>91</v>
      </c>
      <c r="SVR9" s="1" t="s">
        <v>91</v>
      </c>
      <c r="SVS9" s="1" t="s">
        <v>91</v>
      </c>
      <c r="SVT9" s="1" t="s">
        <v>91</v>
      </c>
      <c r="SVU9" s="1" t="s">
        <v>91</v>
      </c>
      <c r="SVV9" s="1" t="s">
        <v>91</v>
      </c>
      <c r="SVW9" s="1" t="s">
        <v>91</v>
      </c>
      <c r="SVX9" s="1" t="s">
        <v>91</v>
      </c>
      <c r="SVY9" s="1" t="s">
        <v>91</v>
      </c>
      <c r="SVZ9" s="1" t="s">
        <v>91</v>
      </c>
      <c r="SWA9" s="1" t="s">
        <v>91</v>
      </c>
      <c r="SWB9" s="1" t="s">
        <v>91</v>
      </c>
      <c r="SWC9" s="1" t="s">
        <v>91</v>
      </c>
      <c r="SWD9" s="1" t="s">
        <v>91</v>
      </c>
      <c r="SWE9" s="1" t="s">
        <v>91</v>
      </c>
      <c r="SWF9" s="1" t="s">
        <v>91</v>
      </c>
      <c r="SWG9" s="1" t="s">
        <v>91</v>
      </c>
      <c r="SWH9" s="1" t="s">
        <v>91</v>
      </c>
      <c r="SWI9" s="1" t="s">
        <v>91</v>
      </c>
      <c r="SWJ9" s="1" t="s">
        <v>91</v>
      </c>
      <c r="SWK9" s="1" t="s">
        <v>91</v>
      </c>
      <c r="SWL9" s="1" t="s">
        <v>91</v>
      </c>
      <c r="SWM9" s="1" t="s">
        <v>91</v>
      </c>
      <c r="SWN9" s="1" t="s">
        <v>91</v>
      </c>
      <c r="SWO9" s="1" t="s">
        <v>91</v>
      </c>
      <c r="SWP9" s="1" t="s">
        <v>91</v>
      </c>
      <c r="SWQ9" s="1" t="s">
        <v>91</v>
      </c>
      <c r="SWR9" s="1" t="s">
        <v>91</v>
      </c>
      <c r="SWS9" s="1" t="s">
        <v>91</v>
      </c>
      <c r="SWT9" s="1" t="s">
        <v>91</v>
      </c>
      <c r="SWU9" s="1" t="s">
        <v>91</v>
      </c>
      <c r="SWV9" s="1" t="s">
        <v>91</v>
      </c>
      <c r="SWW9" s="1" t="s">
        <v>91</v>
      </c>
      <c r="SWX9" s="1" t="s">
        <v>91</v>
      </c>
      <c r="SWY9" s="1" t="s">
        <v>91</v>
      </c>
      <c r="SWZ9" s="1" t="s">
        <v>91</v>
      </c>
      <c r="SXA9" s="1" t="s">
        <v>91</v>
      </c>
      <c r="SXB9" s="1" t="s">
        <v>91</v>
      </c>
      <c r="SXC9" s="1" t="s">
        <v>91</v>
      </c>
      <c r="SXD9" s="1" t="s">
        <v>91</v>
      </c>
      <c r="SXE9" s="1" t="s">
        <v>91</v>
      </c>
      <c r="SXF9" s="1" t="s">
        <v>91</v>
      </c>
      <c r="SXG9" s="1" t="s">
        <v>91</v>
      </c>
      <c r="SXH9" s="1" t="s">
        <v>91</v>
      </c>
      <c r="SXI9" s="1" t="s">
        <v>91</v>
      </c>
      <c r="SXJ9" s="1" t="s">
        <v>91</v>
      </c>
      <c r="SXK9" s="1" t="s">
        <v>91</v>
      </c>
      <c r="SXL9" s="1" t="s">
        <v>91</v>
      </c>
      <c r="SXM9" s="1" t="s">
        <v>91</v>
      </c>
      <c r="SXN9" s="1" t="s">
        <v>91</v>
      </c>
      <c r="SXO9" s="1" t="s">
        <v>91</v>
      </c>
      <c r="SXP9" s="1" t="s">
        <v>91</v>
      </c>
      <c r="SXQ9" s="1" t="s">
        <v>91</v>
      </c>
      <c r="SXR9" s="1" t="s">
        <v>91</v>
      </c>
      <c r="SXS9" s="1" t="s">
        <v>91</v>
      </c>
      <c r="SXT9" s="1" t="s">
        <v>91</v>
      </c>
      <c r="SXU9" s="1" t="s">
        <v>91</v>
      </c>
      <c r="SXV9" s="1" t="s">
        <v>91</v>
      </c>
      <c r="SXW9" s="1" t="s">
        <v>91</v>
      </c>
      <c r="SXX9" s="1" t="s">
        <v>91</v>
      </c>
      <c r="SXY9" s="1" t="s">
        <v>91</v>
      </c>
      <c r="SXZ9" s="1" t="s">
        <v>91</v>
      </c>
      <c r="SYA9" s="1" t="s">
        <v>91</v>
      </c>
      <c r="SYB9" s="1" t="s">
        <v>91</v>
      </c>
      <c r="SYC9" s="1" t="s">
        <v>91</v>
      </c>
      <c r="SYD9" s="1" t="s">
        <v>91</v>
      </c>
      <c r="SYE9" s="1" t="s">
        <v>91</v>
      </c>
      <c r="SYF9" s="1" t="s">
        <v>91</v>
      </c>
      <c r="SYG9" s="1" t="s">
        <v>91</v>
      </c>
      <c r="SYH9" s="1" t="s">
        <v>91</v>
      </c>
      <c r="SYI9" s="1" t="s">
        <v>91</v>
      </c>
      <c r="SYJ9" s="1" t="s">
        <v>91</v>
      </c>
      <c r="SYK9" s="1" t="s">
        <v>91</v>
      </c>
      <c r="SYL9" s="1" t="s">
        <v>91</v>
      </c>
      <c r="SYM9" s="1" t="s">
        <v>91</v>
      </c>
      <c r="SYN9" s="1" t="s">
        <v>91</v>
      </c>
      <c r="SYO9" s="1" t="s">
        <v>91</v>
      </c>
      <c r="SYP9" s="1" t="s">
        <v>91</v>
      </c>
      <c r="SYQ9" s="1" t="s">
        <v>91</v>
      </c>
      <c r="SYR9" s="1" t="s">
        <v>91</v>
      </c>
      <c r="SYS9" s="1" t="s">
        <v>91</v>
      </c>
      <c r="SYT9" s="1" t="s">
        <v>91</v>
      </c>
      <c r="SYU9" s="1" t="s">
        <v>91</v>
      </c>
      <c r="SYV9" s="1" t="s">
        <v>91</v>
      </c>
      <c r="SYW9" s="1" t="s">
        <v>91</v>
      </c>
      <c r="SYX9" s="1" t="s">
        <v>91</v>
      </c>
      <c r="SYY9" s="1" t="s">
        <v>91</v>
      </c>
      <c r="SYZ9" s="1" t="s">
        <v>91</v>
      </c>
      <c r="SZA9" s="1" t="s">
        <v>91</v>
      </c>
      <c r="SZB9" s="1" t="s">
        <v>91</v>
      </c>
      <c r="SZC9" s="1" t="s">
        <v>91</v>
      </c>
      <c r="SZD9" s="1" t="s">
        <v>91</v>
      </c>
      <c r="SZE9" s="1" t="s">
        <v>91</v>
      </c>
      <c r="SZF9" s="1" t="s">
        <v>91</v>
      </c>
      <c r="SZG9" s="1" t="s">
        <v>91</v>
      </c>
      <c r="SZH9" s="1" t="s">
        <v>91</v>
      </c>
      <c r="SZI9" s="1" t="s">
        <v>91</v>
      </c>
      <c r="SZJ9" s="1" t="s">
        <v>91</v>
      </c>
      <c r="SZK9" s="1" t="s">
        <v>91</v>
      </c>
      <c r="SZL9" s="1" t="s">
        <v>91</v>
      </c>
      <c r="SZM9" s="1" t="s">
        <v>91</v>
      </c>
      <c r="SZN9" s="1" t="s">
        <v>91</v>
      </c>
      <c r="SZO9" s="1" t="s">
        <v>91</v>
      </c>
      <c r="SZP9" s="1" t="s">
        <v>91</v>
      </c>
      <c r="SZQ9" s="1" t="s">
        <v>91</v>
      </c>
      <c r="SZR9" s="1" t="s">
        <v>91</v>
      </c>
      <c r="SZS9" s="1" t="s">
        <v>91</v>
      </c>
      <c r="SZT9" s="1" t="s">
        <v>91</v>
      </c>
      <c r="SZU9" s="1" t="s">
        <v>91</v>
      </c>
      <c r="SZV9" s="1" t="s">
        <v>91</v>
      </c>
      <c r="SZW9" s="1" t="s">
        <v>91</v>
      </c>
      <c r="SZX9" s="1" t="s">
        <v>91</v>
      </c>
      <c r="SZY9" s="1" t="s">
        <v>91</v>
      </c>
      <c r="SZZ9" s="1" t="s">
        <v>91</v>
      </c>
      <c r="TAA9" s="1" t="s">
        <v>91</v>
      </c>
      <c r="TAB9" s="1" t="s">
        <v>91</v>
      </c>
      <c r="TAC9" s="1" t="s">
        <v>91</v>
      </c>
      <c r="TAD9" s="1" t="s">
        <v>91</v>
      </c>
      <c r="TAE9" s="1" t="s">
        <v>91</v>
      </c>
      <c r="TAF9" s="1" t="s">
        <v>91</v>
      </c>
      <c r="TAG9" s="1" t="s">
        <v>91</v>
      </c>
      <c r="TAH9" s="1" t="s">
        <v>91</v>
      </c>
      <c r="TAI9" s="1" t="s">
        <v>91</v>
      </c>
      <c r="TAJ9" s="1" t="s">
        <v>91</v>
      </c>
      <c r="TAK9" s="1" t="s">
        <v>91</v>
      </c>
      <c r="TAL9" s="1" t="s">
        <v>91</v>
      </c>
      <c r="TAM9" s="1" t="s">
        <v>91</v>
      </c>
      <c r="TAN9" s="1" t="s">
        <v>91</v>
      </c>
      <c r="TAO9" s="1" t="s">
        <v>91</v>
      </c>
      <c r="TAP9" s="1" t="s">
        <v>91</v>
      </c>
      <c r="TAQ9" s="1" t="s">
        <v>91</v>
      </c>
      <c r="TAR9" s="1" t="s">
        <v>91</v>
      </c>
      <c r="TAS9" s="1" t="s">
        <v>91</v>
      </c>
      <c r="TAT9" s="1" t="s">
        <v>91</v>
      </c>
      <c r="TAU9" s="1" t="s">
        <v>91</v>
      </c>
      <c r="TAV9" s="1" t="s">
        <v>91</v>
      </c>
      <c r="TAW9" s="1" t="s">
        <v>91</v>
      </c>
      <c r="TAX9" s="1" t="s">
        <v>91</v>
      </c>
      <c r="TAY9" s="1" t="s">
        <v>91</v>
      </c>
      <c r="TAZ9" s="1" t="s">
        <v>91</v>
      </c>
      <c r="TBA9" s="1" t="s">
        <v>91</v>
      </c>
      <c r="TBB9" s="1" t="s">
        <v>91</v>
      </c>
      <c r="TBC9" s="1" t="s">
        <v>91</v>
      </c>
      <c r="TBD9" s="1" t="s">
        <v>91</v>
      </c>
      <c r="TBE9" s="1" t="s">
        <v>91</v>
      </c>
      <c r="TBF9" s="1" t="s">
        <v>91</v>
      </c>
      <c r="TBG9" s="1" t="s">
        <v>91</v>
      </c>
      <c r="TBH9" s="1" t="s">
        <v>91</v>
      </c>
      <c r="TBI9" s="1" t="s">
        <v>91</v>
      </c>
      <c r="TBJ9" s="1" t="s">
        <v>91</v>
      </c>
      <c r="TBK9" s="1" t="s">
        <v>91</v>
      </c>
      <c r="TBL9" s="1" t="s">
        <v>91</v>
      </c>
      <c r="TBM9" s="1" t="s">
        <v>91</v>
      </c>
      <c r="TBN9" s="1" t="s">
        <v>91</v>
      </c>
      <c r="TBO9" s="1" t="s">
        <v>91</v>
      </c>
      <c r="TBP9" s="1" t="s">
        <v>91</v>
      </c>
      <c r="TBQ9" s="1" t="s">
        <v>91</v>
      </c>
      <c r="TBR9" s="1" t="s">
        <v>91</v>
      </c>
      <c r="TBS9" s="1" t="s">
        <v>91</v>
      </c>
      <c r="TBT9" s="1" t="s">
        <v>91</v>
      </c>
      <c r="TBU9" s="1" t="s">
        <v>91</v>
      </c>
      <c r="TBV9" s="1" t="s">
        <v>91</v>
      </c>
      <c r="TBW9" s="1" t="s">
        <v>91</v>
      </c>
      <c r="TBX9" s="1" t="s">
        <v>91</v>
      </c>
      <c r="TBY9" s="1" t="s">
        <v>91</v>
      </c>
      <c r="TBZ9" s="1" t="s">
        <v>91</v>
      </c>
      <c r="TCA9" s="1" t="s">
        <v>91</v>
      </c>
      <c r="TCB9" s="1" t="s">
        <v>91</v>
      </c>
      <c r="TCC9" s="1" t="s">
        <v>91</v>
      </c>
      <c r="TCD9" s="1" t="s">
        <v>91</v>
      </c>
      <c r="TCE9" s="1" t="s">
        <v>91</v>
      </c>
      <c r="TCF9" s="1" t="s">
        <v>91</v>
      </c>
      <c r="TCG9" s="1" t="s">
        <v>91</v>
      </c>
      <c r="TCH9" s="1" t="s">
        <v>91</v>
      </c>
      <c r="TCI9" s="1" t="s">
        <v>91</v>
      </c>
      <c r="TCJ9" s="1" t="s">
        <v>91</v>
      </c>
      <c r="TCK9" s="1" t="s">
        <v>91</v>
      </c>
      <c r="TCL9" s="1" t="s">
        <v>91</v>
      </c>
      <c r="TCM9" s="1" t="s">
        <v>91</v>
      </c>
      <c r="TCN9" s="1" t="s">
        <v>91</v>
      </c>
      <c r="TCO9" s="1" t="s">
        <v>91</v>
      </c>
      <c r="TCP9" s="1" t="s">
        <v>91</v>
      </c>
      <c r="TCQ9" s="1" t="s">
        <v>91</v>
      </c>
      <c r="TCR9" s="1" t="s">
        <v>91</v>
      </c>
      <c r="TCS9" s="1" t="s">
        <v>91</v>
      </c>
      <c r="TCT9" s="1" t="s">
        <v>91</v>
      </c>
      <c r="TCU9" s="1" t="s">
        <v>91</v>
      </c>
      <c r="TCV9" s="1" t="s">
        <v>91</v>
      </c>
      <c r="TCW9" s="1" t="s">
        <v>91</v>
      </c>
      <c r="TCX9" s="1" t="s">
        <v>91</v>
      </c>
      <c r="TCY9" s="1" t="s">
        <v>91</v>
      </c>
      <c r="TCZ9" s="1" t="s">
        <v>91</v>
      </c>
      <c r="TDA9" s="1" t="s">
        <v>91</v>
      </c>
      <c r="TDB9" s="1" t="s">
        <v>91</v>
      </c>
      <c r="TDC9" s="1" t="s">
        <v>91</v>
      </c>
      <c r="TDD9" s="1" t="s">
        <v>91</v>
      </c>
      <c r="TDE9" s="1" t="s">
        <v>91</v>
      </c>
      <c r="TDF9" s="1" t="s">
        <v>91</v>
      </c>
      <c r="TDG9" s="1" t="s">
        <v>91</v>
      </c>
      <c r="TDH9" s="1" t="s">
        <v>91</v>
      </c>
      <c r="TDI9" s="1" t="s">
        <v>91</v>
      </c>
      <c r="TDJ9" s="1" t="s">
        <v>91</v>
      </c>
      <c r="TDK9" s="1" t="s">
        <v>91</v>
      </c>
      <c r="TDL9" s="1" t="s">
        <v>91</v>
      </c>
      <c r="TDM9" s="1" t="s">
        <v>91</v>
      </c>
      <c r="TDN9" s="1" t="s">
        <v>91</v>
      </c>
      <c r="TDO9" s="1" t="s">
        <v>91</v>
      </c>
      <c r="TDP9" s="1" t="s">
        <v>91</v>
      </c>
      <c r="TDQ9" s="1" t="s">
        <v>91</v>
      </c>
      <c r="TDR9" s="1" t="s">
        <v>91</v>
      </c>
      <c r="TDS9" s="1" t="s">
        <v>91</v>
      </c>
      <c r="TDT9" s="1" t="s">
        <v>91</v>
      </c>
      <c r="TDU9" s="1" t="s">
        <v>91</v>
      </c>
      <c r="TDV9" s="1" t="s">
        <v>91</v>
      </c>
      <c r="TDW9" s="1" t="s">
        <v>91</v>
      </c>
      <c r="TDX9" s="1" t="s">
        <v>91</v>
      </c>
      <c r="TDY9" s="1" t="s">
        <v>91</v>
      </c>
      <c r="TDZ9" s="1" t="s">
        <v>91</v>
      </c>
      <c r="TEA9" s="1" t="s">
        <v>91</v>
      </c>
      <c r="TEB9" s="1" t="s">
        <v>91</v>
      </c>
      <c r="TEC9" s="1" t="s">
        <v>91</v>
      </c>
      <c r="TED9" s="1" t="s">
        <v>91</v>
      </c>
      <c r="TEE9" s="1" t="s">
        <v>91</v>
      </c>
      <c r="TEF9" s="1" t="s">
        <v>91</v>
      </c>
      <c r="TEG9" s="1" t="s">
        <v>91</v>
      </c>
      <c r="TEH9" s="1" t="s">
        <v>91</v>
      </c>
      <c r="TEI9" s="1" t="s">
        <v>91</v>
      </c>
      <c r="TEJ9" s="1" t="s">
        <v>91</v>
      </c>
      <c r="TEK9" s="1" t="s">
        <v>91</v>
      </c>
      <c r="TEL9" s="1" t="s">
        <v>91</v>
      </c>
      <c r="TEM9" s="1" t="s">
        <v>91</v>
      </c>
      <c r="TEN9" s="1" t="s">
        <v>91</v>
      </c>
      <c r="TEO9" s="1" t="s">
        <v>91</v>
      </c>
      <c r="TEP9" s="1" t="s">
        <v>91</v>
      </c>
      <c r="TEQ9" s="1" t="s">
        <v>91</v>
      </c>
      <c r="TER9" s="1" t="s">
        <v>91</v>
      </c>
      <c r="TES9" s="1" t="s">
        <v>91</v>
      </c>
      <c r="TET9" s="1" t="s">
        <v>91</v>
      </c>
      <c r="TEU9" s="1" t="s">
        <v>91</v>
      </c>
      <c r="TEV9" s="1" t="s">
        <v>91</v>
      </c>
      <c r="TEW9" s="1" t="s">
        <v>91</v>
      </c>
      <c r="TEX9" s="1" t="s">
        <v>91</v>
      </c>
      <c r="TEY9" s="1" t="s">
        <v>91</v>
      </c>
      <c r="TEZ9" s="1" t="s">
        <v>91</v>
      </c>
      <c r="TFA9" s="1" t="s">
        <v>91</v>
      </c>
      <c r="TFB9" s="1" t="s">
        <v>91</v>
      </c>
      <c r="TFC9" s="1" t="s">
        <v>91</v>
      </c>
      <c r="TFD9" s="1" t="s">
        <v>91</v>
      </c>
      <c r="TFE9" s="1" t="s">
        <v>91</v>
      </c>
      <c r="TFF9" s="1" t="s">
        <v>91</v>
      </c>
      <c r="TFG9" s="1" t="s">
        <v>91</v>
      </c>
      <c r="TFH9" s="1" t="s">
        <v>91</v>
      </c>
      <c r="TFI9" s="1" t="s">
        <v>91</v>
      </c>
      <c r="TFJ9" s="1" t="s">
        <v>91</v>
      </c>
      <c r="TFK9" s="1" t="s">
        <v>91</v>
      </c>
      <c r="TFL9" s="1" t="s">
        <v>91</v>
      </c>
      <c r="TFM9" s="1" t="s">
        <v>91</v>
      </c>
      <c r="TFN9" s="1" t="s">
        <v>91</v>
      </c>
      <c r="TFO9" s="1" t="s">
        <v>91</v>
      </c>
      <c r="TFP9" s="1" t="s">
        <v>91</v>
      </c>
      <c r="TFQ9" s="1" t="s">
        <v>91</v>
      </c>
      <c r="TFR9" s="1" t="s">
        <v>91</v>
      </c>
      <c r="TFS9" s="1" t="s">
        <v>91</v>
      </c>
      <c r="TFT9" s="1" t="s">
        <v>91</v>
      </c>
      <c r="TFU9" s="1" t="s">
        <v>91</v>
      </c>
      <c r="TFV9" s="1" t="s">
        <v>91</v>
      </c>
      <c r="TFW9" s="1" t="s">
        <v>91</v>
      </c>
      <c r="TFX9" s="1" t="s">
        <v>91</v>
      </c>
      <c r="TFY9" s="1" t="s">
        <v>91</v>
      </c>
      <c r="TFZ9" s="1" t="s">
        <v>91</v>
      </c>
      <c r="TGA9" s="1" t="s">
        <v>91</v>
      </c>
      <c r="TGB9" s="1" t="s">
        <v>91</v>
      </c>
      <c r="TGC9" s="1" t="s">
        <v>91</v>
      </c>
      <c r="TGD9" s="1" t="s">
        <v>91</v>
      </c>
      <c r="TGE9" s="1" t="s">
        <v>91</v>
      </c>
      <c r="TGF9" s="1" t="s">
        <v>91</v>
      </c>
      <c r="TGG9" s="1" t="s">
        <v>91</v>
      </c>
      <c r="TGH9" s="1" t="s">
        <v>91</v>
      </c>
      <c r="TGI9" s="1" t="s">
        <v>91</v>
      </c>
      <c r="TGJ9" s="1" t="s">
        <v>91</v>
      </c>
      <c r="TGK9" s="1" t="s">
        <v>91</v>
      </c>
      <c r="TGL9" s="1" t="s">
        <v>91</v>
      </c>
      <c r="TGM9" s="1" t="s">
        <v>91</v>
      </c>
      <c r="TGN9" s="1" t="s">
        <v>91</v>
      </c>
      <c r="TGO9" s="1" t="s">
        <v>91</v>
      </c>
      <c r="TGP9" s="1" t="s">
        <v>91</v>
      </c>
      <c r="TGQ9" s="1" t="s">
        <v>91</v>
      </c>
      <c r="TGR9" s="1" t="s">
        <v>91</v>
      </c>
      <c r="TGS9" s="1" t="s">
        <v>91</v>
      </c>
      <c r="TGT9" s="1" t="s">
        <v>91</v>
      </c>
      <c r="TGU9" s="1" t="s">
        <v>91</v>
      </c>
      <c r="TGV9" s="1" t="s">
        <v>91</v>
      </c>
      <c r="TGW9" s="1" t="s">
        <v>91</v>
      </c>
      <c r="TGX9" s="1" t="s">
        <v>91</v>
      </c>
      <c r="TGY9" s="1" t="s">
        <v>91</v>
      </c>
      <c r="TGZ9" s="1" t="s">
        <v>91</v>
      </c>
      <c r="THA9" s="1" t="s">
        <v>91</v>
      </c>
      <c r="THB9" s="1" t="s">
        <v>91</v>
      </c>
      <c r="THC9" s="1" t="s">
        <v>91</v>
      </c>
      <c r="THD9" s="1" t="s">
        <v>91</v>
      </c>
      <c r="THE9" s="1" t="s">
        <v>91</v>
      </c>
      <c r="THF9" s="1" t="s">
        <v>91</v>
      </c>
      <c r="THG9" s="1" t="s">
        <v>91</v>
      </c>
      <c r="THH9" s="1" t="s">
        <v>91</v>
      </c>
      <c r="THI9" s="1" t="s">
        <v>91</v>
      </c>
      <c r="THJ9" s="1" t="s">
        <v>91</v>
      </c>
      <c r="THK9" s="1" t="s">
        <v>91</v>
      </c>
      <c r="THL9" s="1" t="s">
        <v>91</v>
      </c>
      <c r="THM9" s="1" t="s">
        <v>91</v>
      </c>
      <c r="THN9" s="1" t="s">
        <v>91</v>
      </c>
      <c r="THO9" s="1" t="s">
        <v>91</v>
      </c>
      <c r="THP9" s="1" t="s">
        <v>91</v>
      </c>
      <c r="THQ9" s="1" t="s">
        <v>91</v>
      </c>
      <c r="THR9" s="1" t="s">
        <v>91</v>
      </c>
      <c r="THS9" s="1" t="s">
        <v>91</v>
      </c>
      <c r="THT9" s="1" t="s">
        <v>91</v>
      </c>
      <c r="THU9" s="1" t="s">
        <v>91</v>
      </c>
      <c r="THV9" s="1" t="s">
        <v>91</v>
      </c>
      <c r="THW9" s="1" t="s">
        <v>91</v>
      </c>
      <c r="THX9" s="1" t="s">
        <v>91</v>
      </c>
      <c r="THY9" s="1" t="s">
        <v>91</v>
      </c>
      <c r="THZ9" s="1" t="s">
        <v>91</v>
      </c>
      <c r="TIA9" s="1" t="s">
        <v>91</v>
      </c>
      <c r="TIB9" s="1" t="s">
        <v>91</v>
      </c>
      <c r="TIC9" s="1" t="s">
        <v>91</v>
      </c>
      <c r="TID9" s="1" t="s">
        <v>91</v>
      </c>
      <c r="TIE9" s="1" t="s">
        <v>91</v>
      </c>
      <c r="TIF9" s="1" t="s">
        <v>91</v>
      </c>
      <c r="TIG9" s="1" t="s">
        <v>91</v>
      </c>
      <c r="TIH9" s="1" t="s">
        <v>91</v>
      </c>
      <c r="TII9" s="1" t="s">
        <v>91</v>
      </c>
      <c r="TIJ9" s="1" t="s">
        <v>91</v>
      </c>
      <c r="TIK9" s="1" t="s">
        <v>91</v>
      </c>
      <c r="TIL9" s="1" t="s">
        <v>91</v>
      </c>
      <c r="TIM9" s="1" t="s">
        <v>91</v>
      </c>
      <c r="TIN9" s="1" t="s">
        <v>91</v>
      </c>
      <c r="TIO9" s="1" t="s">
        <v>91</v>
      </c>
      <c r="TIP9" s="1" t="s">
        <v>91</v>
      </c>
      <c r="TIQ9" s="1" t="s">
        <v>91</v>
      </c>
      <c r="TIR9" s="1" t="s">
        <v>91</v>
      </c>
      <c r="TIS9" s="1" t="s">
        <v>91</v>
      </c>
      <c r="TIT9" s="1" t="s">
        <v>91</v>
      </c>
      <c r="TIU9" s="1" t="s">
        <v>91</v>
      </c>
      <c r="TIV9" s="1" t="s">
        <v>91</v>
      </c>
      <c r="TIW9" s="1" t="s">
        <v>91</v>
      </c>
      <c r="TIX9" s="1" t="s">
        <v>91</v>
      </c>
      <c r="TIY9" s="1" t="s">
        <v>91</v>
      </c>
      <c r="TIZ9" s="1" t="s">
        <v>91</v>
      </c>
      <c r="TJA9" s="1" t="s">
        <v>91</v>
      </c>
      <c r="TJB9" s="1" t="s">
        <v>91</v>
      </c>
      <c r="TJC9" s="1" t="s">
        <v>91</v>
      </c>
      <c r="TJD9" s="1" t="s">
        <v>91</v>
      </c>
      <c r="TJE9" s="1" t="s">
        <v>91</v>
      </c>
      <c r="TJF9" s="1" t="s">
        <v>91</v>
      </c>
      <c r="TJG9" s="1" t="s">
        <v>91</v>
      </c>
      <c r="TJH9" s="1" t="s">
        <v>91</v>
      </c>
      <c r="TJI9" s="1" t="s">
        <v>91</v>
      </c>
      <c r="TJJ9" s="1" t="s">
        <v>91</v>
      </c>
      <c r="TJK9" s="1" t="s">
        <v>91</v>
      </c>
      <c r="TJL9" s="1" t="s">
        <v>91</v>
      </c>
      <c r="TJM9" s="1" t="s">
        <v>91</v>
      </c>
      <c r="TJN9" s="1" t="s">
        <v>91</v>
      </c>
      <c r="TJO9" s="1" t="s">
        <v>91</v>
      </c>
      <c r="TJP9" s="1" t="s">
        <v>91</v>
      </c>
      <c r="TJQ9" s="1" t="s">
        <v>91</v>
      </c>
      <c r="TJR9" s="1" t="s">
        <v>91</v>
      </c>
      <c r="TJS9" s="1" t="s">
        <v>91</v>
      </c>
      <c r="TJT9" s="1" t="s">
        <v>91</v>
      </c>
      <c r="TJU9" s="1" t="s">
        <v>91</v>
      </c>
      <c r="TJV9" s="1" t="s">
        <v>91</v>
      </c>
      <c r="TJW9" s="1" t="s">
        <v>91</v>
      </c>
      <c r="TJX9" s="1" t="s">
        <v>91</v>
      </c>
      <c r="TJY9" s="1" t="s">
        <v>91</v>
      </c>
      <c r="TJZ9" s="1" t="s">
        <v>91</v>
      </c>
      <c r="TKA9" s="1" t="s">
        <v>91</v>
      </c>
      <c r="TKB9" s="1" t="s">
        <v>91</v>
      </c>
      <c r="TKC9" s="1" t="s">
        <v>91</v>
      </c>
      <c r="TKD9" s="1" t="s">
        <v>91</v>
      </c>
      <c r="TKE9" s="1" t="s">
        <v>91</v>
      </c>
      <c r="TKF9" s="1" t="s">
        <v>91</v>
      </c>
      <c r="TKG9" s="1" t="s">
        <v>91</v>
      </c>
      <c r="TKH9" s="1" t="s">
        <v>91</v>
      </c>
      <c r="TKI9" s="1" t="s">
        <v>91</v>
      </c>
      <c r="TKJ9" s="1" t="s">
        <v>91</v>
      </c>
      <c r="TKK9" s="1" t="s">
        <v>91</v>
      </c>
      <c r="TKL9" s="1" t="s">
        <v>91</v>
      </c>
      <c r="TKM9" s="1" t="s">
        <v>91</v>
      </c>
      <c r="TKN9" s="1" t="s">
        <v>91</v>
      </c>
      <c r="TKO9" s="1" t="s">
        <v>91</v>
      </c>
      <c r="TKP9" s="1" t="s">
        <v>91</v>
      </c>
      <c r="TKQ9" s="1" t="s">
        <v>91</v>
      </c>
      <c r="TKR9" s="1" t="s">
        <v>91</v>
      </c>
      <c r="TKS9" s="1" t="s">
        <v>91</v>
      </c>
      <c r="TKT9" s="1" t="s">
        <v>91</v>
      </c>
      <c r="TKU9" s="1" t="s">
        <v>91</v>
      </c>
      <c r="TKV9" s="1" t="s">
        <v>91</v>
      </c>
      <c r="TKW9" s="1" t="s">
        <v>91</v>
      </c>
      <c r="TKX9" s="1" t="s">
        <v>91</v>
      </c>
      <c r="TKY9" s="1" t="s">
        <v>91</v>
      </c>
      <c r="TKZ9" s="1" t="s">
        <v>91</v>
      </c>
      <c r="TLA9" s="1" t="s">
        <v>91</v>
      </c>
      <c r="TLB9" s="1" t="s">
        <v>91</v>
      </c>
      <c r="TLC9" s="1" t="s">
        <v>91</v>
      </c>
      <c r="TLD9" s="1" t="s">
        <v>91</v>
      </c>
      <c r="TLE9" s="1" t="s">
        <v>91</v>
      </c>
      <c r="TLF9" s="1" t="s">
        <v>91</v>
      </c>
      <c r="TLG9" s="1" t="s">
        <v>91</v>
      </c>
      <c r="TLH9" s="1" t="s">
        <v>91</v>
      </c>
      <c r="TLI9" s="1" t="s">
        <v>91</v>
      </c>
      <c r="TLJ9" s="1" t="s">
        <v>91</v>
      </c>
      <c r="TLK9" s="1" t="s">
        <v>91</v>
      </c>
      <c r="TLL9" s="1" t="s">
        <v>91</v>
      </c>
      <c r="TLM9" s="1" t="s">
        <v>91</v>
      </c>
      <c r="TLN9" s="1" t="s">
        <v>91</v>
      </c>
      <c r="TLO9" s="1" t="s">
        <v>91</v>
      </c>
      <c r="TLP9" s="1" t="s">
        <v>91</v>
      </c>
      <c r="TLQ9" s="1" t="s">
        <v>91</v>
      </c>
      <c r="TLR9" s="1" t="s">
        <v>91</v>
      </c>
      <c r="TLS9" s="1" t="s">
        <v>91</v>
      </c>
      <c r="TLT9" s="1" t="s">
        <v>91</v>
      </c>
      <c r="TLU9" s="1" t="s">
        <v>91</v>
      </c>
      <c r="TLV9" s="1" t="s">
        <v>91</v>
      </c>
      <c r="TLW9" s="1" t="s">
        <v>91</v>
      </c>
      <c r="TLX9" s="1" t="s">
        <v>91</v>
      </c>
      <c r="TLY9" s="1" t="s">
        <v>91</v>
      </c>
      <c r="TLZ9" s="1" t="s">
        <v>91</v>
      </c>
      <c r="TMA9" s="1" t="s">
        <v>91</v>
      </c>
      <c r="TMB9" s="1" t="s">
        <v>91</v>
      </c>
      <c r="TMC9" s="1" t="s">
        <v>91</v>
      </c>
      <c r="TMD9" s="1" t="s">
        <v>91</v>
      </c>
      <c r="TME9" s="1" t="s">
        <v>91</v>
      </c>
      <c r="TMF9" s="1" t="s">
        <v>91</v>
      </c>
      <c r="TMG9" s="1" t="s">
        <v>91</v>
      </c>
      <c r="TMH9" s="1" t="s">
        <v>91</v>
      </c>
      <c r="TMI9" s="1" t="s">
        <v>91</v>
      </c>
      <c r="TMJ9" s="1" t="s">
        <v>91</v>
      </c>
      <c r="TMK9" s="1" t="s">
        <v>91</v>
      </c>
      <c r="TML9" s="1" t="s">
        <v>91</v>
      </c>
      <c r="TMM9" s="1" t="s">
        <v>91</v>
      </c>
      <c r="TMN9" s="1" t="s">
        <v>91</v>
      </c>
      <c r="TMO9" s="1" t="s">
        <v>91</v>
      </c>
      <c r="TMP9" s="1" t="s">
        <v>91</v>
      </c>
      <c r="TMQ9" s="1" t="s">
        <v>91</v>
      </c>
      <c r="TMR9" s="1" t="s">
        <v>91</v>
      </c>
      <c r="TMS9" s="1" t="s">
        <v>91</v>
      </c>
      <c r="TMT9" s="1" t="s">
        <v>91</v>
      </c>
      <c r="TMU9" s="1" t="s">
        <v>91</v>
      </c>
      <c r="TMV9" s="1" t="s">
        <v>91</v>
      </c>
      <c r="TMW9" s="1" t="s">
        <v>91</v>
      </c>
      <c r="TMX9" s="1" t="s">
        <v>91</v>
      </c>
      <c r="TMY9" s="1" t="s">
        <v>91</v>
      </c>
      <c r="TMZ9" s="1" t="s">
        <v>91</v>
      </c>
      <c r="TNA9" s="1" t="s">
        <v>91</v>
      </c>
      <c r="TNB9" s="1" t="s">
        <v>91</v>
      </c>
      <c r="TNC9" s="1" t="s">
        <v>91</v>
      </c>
      <c r="TND9" s="1" t="s">
        <v>91</v>
      </c>
      <c r="TNE9" s="1" t="s">
        <v>91</v>
      </c>
      <c r="TNF9" s="1" t="s">
        <v>91</v>
      </c>
      <c r="TNG9" s="1" t="s">
        <v>91</v>
      </c>
      <c r="TNH9" s="1" t="s">
        <v>91</v>
      </c>
      <c r="TNI9" s="1" t="s">
        <v>91</v>
      </c>
      <c r="TNJ9" s="1" t="s">
        <v>91</v>
      </c>
      <c r="TNK9" s="1" t="s">
        <v>91</v>
      </c>
      <c r="TNL9" s="1" t="s">
        <v>91</v>
      </c>
      <c r="TNM9" s="1" t="s">
        <v>91</v>
      </c>
      <c r="TNN9" s="1" t="s">
        <v>91</v>
      </c>
      <c r="TNO9" s="1" t="s">
        <v>91</v>
      </c>
      <c r="TNP9" s="1" t="s">
        <v>91</v>
      </c>
      <c r="TNQ9" s="1" t="s">
        <v>91</v>
      </c>
      <c r="TNR9" s="1" t="s">
        <v>91</v>
      </c>
      <c r="TNS9" s="1" t="s">
        <v>91</v>
      </c>
      <c r="TNT9" s="1" t="s">
        <v>91</v>
      </c>
      <c r="TNU9" s="1" t="s">
        <v>91</v>
      </c>
      <c r="TNV9" s="1" t="s">
        <v>91</v>
      </c>
      <c r="TNW9" s="1" t="s">
        <v>91</v>
      </c>
      <c r="TNX9" s="1" t="s">
        <v>91</v>
      </c>
      <c r="TNY9" s="1" t="s">
        <v>91</v>
      </c>
      <c r="TNZ9" s="1" t="s">
        <v>91</v>
      </c>
      <c r="TOA9" s="1" t="s">
        <v>91</v>
      </c>
      <c r="TOB9" s="1" t="s">
        <v>91</v>
      </c>
      <c r="TOC9" s="1" t="s">
        <v>91</v>
      </c>
      <c r="TOD9" s="1" t="s">
        <v>91</v>
      </c>
      <c r="TOE9" s="1" t="s">
        <v>91</v>
      </c>
      <c r="TOF9" s="1" t="s">
        <v>91</v>
      </c>
      <c r="TOG9" s="1" t="s">
        <v>91</v>
      </c>
      <c r="TOH9" s="1" t="s">
        <v>91</v>
      </c>
      <c r="TOI9" s="1" t="s">
        <v>91</v>
      </c>
      <c r="TOJ9" s="1" t="s">
        <v>91</v>
      </c>
      <c r="TOK9" s="1" t="s">
        <v>91</v>
      </c>
      <c r="TOL9" s="1" t="s">
        <v>91</v>
      </c>
      <c r="TOM9" s="1" t="s">
        <v>91</v>
      </c>
      <c r="TON9" s="1" t="s">
        <v>91</v>
      </c>
      <c r="TOO9" s="1" t="s">
        <v>91</v>
      </c>
      <c r="TOP9" s="1" t="s">
        <v>91</v>
      </c>
      <c r="TOQ9" s="1" t="s">
        <v>91</v>
      </c>
      <c r="TOR9" s="1" t="s">
        <v>91</v>
      </c>
      <c r="TOS9" s="1" t="s">
        <v>91</v>
      </c>
      <c r="TOT9" s="1" t="s">
        <v>91</v>
      </c>
      <c r="TOU9" s="1" t="s">
        <v>91</v>
      </c>
      <c r="TOV9" s="1" t="s">
        <v>91</v>
      </c>
      <c r="TOW9" s="1" t="s">
        <v>91</v>
      </c>
      <c r="TOX9" s="1" t="s">
        <v>91</v>
      </c>
      <c r="TOY9" s="1" t="s">
        <v>91</v>
      </c>
      <c r="TOZ9" s="1" t="s">
        <v>91</v>
      </c>
      <c r="TPA9" s="1" t="s">
        <v>91</v>
      </c>
      <c r="TPB9" s="1" t="s">
        <v>91</v>
      </c>
      <c r="TPC9" s="1" t="s">
        <v>91</v>
      </c>
      <c r="TPD9" s="1" t="s">
        <v>91</v>
      </c>
      <c r="TPE9" s="1" t="s">
        <v>91</v>
      </c>
      <c r="TPF9" s="1" t="s">
        <v>91</v>
      </c>
      <c r="TPG9" s="1" t="s">
        <v>91</v>
      </c>
      <c r="TPH9" s="1" t="s">
        <v>91</v>
      </c>
      <c r="TPI9" s="1" t="s">
        <v>91</v>
      </c>
      <c r="TPJ9" s="1" t="s">
        <v>91</v>
      </c>
      <c r="TPK9" s="1" t="s">
        <v>91</v>
      </c>
      <c r="TPL9" s="1" t="s">
        <v>91</v>
      </c>
      <c r="TPM9" s="1" t="s">
        <v>91</v>
      </c>
      <c r="TPN9" s="1" t="s">
        <v>91</v>
      </c>
      <c r="TPO9" s="1" t="s">
        <v>91</v>
      </c>
      <c r="TPP9" s="1" t="s">
        <v>91</v>
      </c>
      <c r="TPQ9" s="1" t="s">
        <v>91</v>
      </c>
      <c r="TPR9" s="1" t="s">
        <v>91</v>
      </c>
      <c r="TPS9" s="1" t="s">
        <v>91</v>
      </c>
      <c r="TPT9" s="1" t="s">
        <v>91</v>
      </c>
      <c r="TPU9" s="1" t="s">
        <v>91</v>
      </c>
      <c r="TPV9" s="1" t="s">
        <v>91</v>
      </c>
      <c r="TPW9" s="1" t="s">
        <v>91</v>
      </c>
      <c r="TPX9" s="1" t="s">
        <v>91</v>
      </c>
      <c r="TPY9" s="1" t="s">
        <v>91</v>
      </c>
      <c r="TPZ9" s="1" t="s">
        <v>91</v>
      </c>
      <c r="TQA9" s="1" t="s">
        <v>91</v>
      </c>
      <c r="TQB9" s="1" t="s">
        <v>91</v>
      </c>
      <c r="TQC9" s="1" t="s">
        <v>91</v>
      </c>
      <c r="TQD9" s="1" t="s">
        <v>91</v>
      </c>
      <c r="TQE9" s="1" t="s">
        <v>91</v>
      </c>
      <c r="TQF9" s="1" t="s">
        <v>91</v>
      </c>
      <c r="TQG9" s="1" t="s">
        <v>91</v>
      </c>
      <c r="TQH9" s="1" t="s">
        <v>91</v>
      </c>
      <c r="TQI9" s="1" t="s">
        <v>91</v>
      </c>
      <c r="TQJ9" s="1" t="s">
        <v>91</v>
      </c>
      <c r="TQK9" s="1" t="s">
        <v>91</v>
      </c>
      <c r="TQL9" s="1" t="s">
        <v>91</v>
      </c>
      <c r="TQM9" s="1" t="s">
        <v>91</v>
      </c>
      <c r="TQN9" s="1" t="s">
        <v>91</v>
      </c>
      <c r="TQO9" s="1" t="s">
        <v>91</v>
      </c>
      <c r="TQP9" s="1" t="s">
        <v>91</v>
      </c>
      <c r="TQQ9" s="1" t="s">
        <v>91</v>
      </c>
      <c r="TQR9" s="1" t="s">
        <v>91</v>
      </c>
      <c r="TQS9" s="1" t="s">
        <v>91</v>
      </c>
      <c r="TQT9" s="1" t="s">
        <v>91</v>
      </c>
      <c r="TQU9" s="1" t="s">
        <v>91</v>
      </c>
      <c r="TQV9" s="1" t="s">
        <v>91</v>
      </c>
      <c r="TQW9" s="1" t="s">
        <v>91</v>
      </c>
      <c r="TQX9" s="1" t="s">
        <v>91</v>
      </c>
      <c r="TQY9" s="1" t="s">
        <v>91</v>
      </c>
      <c r="TQZ9" s="1" t="s">
        <v>91</v>
      </c>
      <c r="TRA9" s="1" t="s">
        <v>91</v>
      </c>
      <c r="TRB9" s="1" t="s">
        <v>91</v>
      </c>
      <c r="TRC9" s="1" t="s">
        <v>91</v>
      </c>
      <c r="TRD9" s="1" t="s">
        <v>91</v>
      </c>
      <c r="TRE9" s="1" t="s">
        <v>91</v>
      </c>
      <c r="TRF9" s="1" t="s">
        <v>91</v>
      </c>
      <c r="TRG9" s="1" t="s">
        <v>91</v>
      </c>
      <c r="TRH9" s="1" t="s">
        <v>91</v>
      </c>
      <c r="TRI9" s="1" t="s">
        <v>91</v>
      </c>
      <c r="TRJ9" s="1" t="s">
        <v>91</v>
      </c>
      <c r="TRK9" s="1" t="s">
        <v>91</v>
      </c>
      <c r="TRL9" s="1" t="s">
        <v>91</v>
      </c>
      <c r="TRM9" s="1" t="s">
        <v>91</v>
      </c>
      <c r="TRN9" s="1" t="s">
        <v>91</v>
      </c>
      <c r="TRO9" s="1" t="s">
        <v>91</v>
      </c>
      <c r="TRP9" s="1" t="s">
        <v>91</v>
      </c>
      <c r="TRQ9" s="1" t="s">
        <v>91</v>
      </c>
      <c r="TRR9" s="1" t="s">
        <v>91</v>
      </c>
      <c r="TRS9" s="1" t="s">
        <v>91</v>
      </c>
      <c r="TRT9" s="1" t="s">
        <v>91</v>
      </c>
      <c r="TRU9" s="1" t="s">
        <v>91</v>
      </c>
      <c r="TRV9" s="1" t="s">
        <v>91</v>
      </c>
      <c r="TRW9" s="1" t="s">
        <v>91</v>
      </c>
      <c r="TRX9" s="1" t="s">
        <v>91</v>
      </c>
      <c r="TRY9" s="1" t="s">
        <v>91</v>
      </c>
      <c r="TRZ9" s="1" t="s">
        <v>91</v>
      </c>
      <c r="TSA9" s="1" t="s">
        <v>91</v>
      </c>
      <c r="TSB9" s="1" t="s">
        <v>91</v>
      </c>
      <c r="TSC9" s="1" t="s">
        <v>91</v>
      </c>
      <c r="TSD9" s="1" t="s">
        <v>91</v>
      </c>
      <c r="TSE9" s="1" t="s">
        <v>91</v>
      </c>
      <c r="TSF9" s="1" t="s">
        <v>91</v>
      </c>
      <c r="TSG9" s="1" t="s">
        <v>91</v>
      </c>
      <c r="TSH9" s="1" t="s">
        <v>91</v>
      </c>
      <c r="TSI9" s="1" t="s">
        <v>91</v>
      </c>
      <c r="TSJ9" s="1" t="s">
        <v>91</v>
      </c>
      <c r="TSK9" s="1" t="s">
        <v>91</v>
      </c>
      <c r="TSL9" s="1" t="s">
        <v>91</v>
      </c>
      <c r="TSM9" s="1" t="s">
        <v>91</v>
      </c>
      <c r="TSN9" s="1" t="s">
        <v>91</v>
      </c>
      <c r="TSO9" s="1" t="s">
        <v>91</v>
      </c>
      <c r="TSP9" s="1" t="s">
        <v>91</v>
      </c>
      <c r="TSQ9" s="1" t="s">
        <v>91</v>
      </c>
      <c r="TSR9" s="1" t="s">
        <v>91</v>
      </c>
      <c r="TSS9" s="1" t="s">
        <v>91</v>
      </c>
      <c r="TST9" s="1" t="s">
        <v>91</v>
      </c>
      <c r="TSU9" s="1" t="s">
        <v>91</v>
      </c>
      <c r="TSV9" s="1" t="s">
        <v>91</v>
      </c>
      <c r="TSW9" s="1" t="s">
        <v>91</v>
      </c>
      <c r="TSX9" s="1" t="s">
        <v>91</v>
      </c>
      <c r="TSY9" s="1" t="s">
        <v>91</v>
      </c>
      <c r="TSZ9" s="1" t="s">
        <v>91</v>
      </c>
      <c r="TTA9" s="1" t="s">
        <v>91</v>
      </c>
      <c r="TTB9" s="1" t="s">
        <v>91</v>
      </c>
      <c r="TTC9" s="1" t="s">
        <v>91</v>
      </c>
      <c r="TTD9" s="1" t="s">
        <v>91</v>
      </c>
      <c r="TTE9" s="1" t="s">
        <v>91</v>
      </c>
      <c r="TTF9" s="1" t="s">
        <v>91</v>
      </c>
      <c r="TTG9" s="1" t="s">
        <v>91</v>
      </c>
      <c r="TTH9" s="1" t="s">
        <v>91</v>
      </c>
      <c r="TTI9" s="1" t="s">
        <v>91</v>
      </c>
      <c r="TTJ9" s="1" t="s">
        <v>91</v>
      </c>
      <c r="TTK9" s="1" t="s">
        <v>91</v>
      </c>
      <c r="TTL9" s="1" t="s">
        <v>91</v>
      </c>
      <c r="TTM9" s="1" t="s">
        <v>91</v>
      </c>
      <c r="TTN9" s="1" t="s">
        <v>91</v>
      </c>
      <c r="TTO9" s="1" t="s">
        <v>91</v>
      </c>
      <c r="TTP9" s="1" t="s">
        <v>91</v>
      </c>
      <c r="TTQ9" s="1" t="s">
        <v>91</v>
      </c>
      <c r="TTR9" s="1" t="s">
        <v>91</v>
      </c>
      <c r="TTS9" s="1" t="s">
        <v>91</v>
      </c>
      <c r="TTT9" s="1" t="s">
        <v>91</v>
      </c>
      <c r="TTU9" s="1" t="s">
        <v>91</v>
      </c>
      <c r="TTV9" s="1" t="s">
        <v>91</v>
      </c>
      <c r="TTW9" s="1" t="s">
        <v>91</v>
      </c>
      <c r="TTX9" s="1" t="s">
        <v>91</v>
      </c>
      <c r="TTY9" s="1" t="s">
        <v>91</v>
      </c>
      <c r="TTZ9" s="1" t="s">
        <v>91</v>
      </c>
      <c r="TUA9" s="1" t="s">
        <v>91</v>
      </c>
      <c r="TUB9" s="1" t="s">
        <v>91</v>
      </c>
      <c r="TUC9" s="1" t="s">
        <v>91</v>
      </c>
      <c r="TUD9" s="1" t="s">
        <v>91</v>
      </c>
      <c r="TUE9" s="1" t="s">
        <v>91</v>
      </c>
      <c r="TUF9" s="1" t="s">
        <v>91</v>
      </c>
      <c r="TUG9" s="1" t="s">
        <v>91</v>
      </c>
      <c r="TUH9" s="1" t="s">
        <v>91</v>
      </c>
      <c r="TUI9" s="1" t="s">
        <v>91</v>
      </c>
      <c r="TUJ9" s="1" t="s">
        <v>91</v>
      </c>
      <c r="TUK9" s="1" t="s">
        <v>91</v>
      </c>
      <c r="TUL9" s="1" t="s">
        <v>91</v>
      </c>
      <c r="TUM9" s="1" t="s">
        <v>91</v>
      </c>
      <c r="TUN9" s="1" t="s">
        <v>91</v>
      </c>
      <c r="TUO9" s="1" t="s">
        <v>91</v>
      </c>
      <c r="TUP9" s="1" t="s">
        <v>91</v>
      </c>
      <c r="TUQ9" s="1" t="s">
        <v>91</v>
      </c>
      <c r="TUR9" s="1" t="s">
        <v>91</v>
      </c>
      <c r="TUS9" s="1" t="s">
        <v>91</v>
      </c>
      <c r="TUT9" s="1" t="s">
        <v>91</v>
      </c>
      <c r="TUU9" s="1" t="s">
        <v>91</v>
      </c>
      <c r="TUV9" s="1" t="s">
        <v>91</v>
      </c>
      <c r="TUW9" s="1" t="s">
        <v>91</v>
      </c>
      <c r="TUX9" s="1" t="s">
        <v>91</v>
      </c>
      <c r="TUY9" s="1" t="s">
        <v>91</v>
      </c>
      <c r="TUZ9" s="1" t="s">
        <v>91</v>
      </c>
      <c r="TVA9" s="1" t="s">
        <v>91</v>
      </c>
      <c r="TVB9" s="1" t="s">
        <v>91</v>
      </c>
      <c r="TVC9" s="1" t="s">
        <v>91</v>
      </c>
      <c r="TVD9" s="1" t="s">
        <v>91</v>
      </c>
      <c r="TVE9" s="1" t="s">
        <v>91</v>
      </c>
      <c r="TVF9" s="1" t="s">
        <v>91</v>
      </c>
      <c r="TVG9" s="1" t="s">
        <v>91</v>
      </c>
      <c r="TVH9" s="1" t="s">
        <v>91</v>
      </c>
      <c r="TVI9" s="1" t="s">
        <v>91</v>
      </c>
      <c r="TVJ9" s="1" t="s">
        <v>91</v>
      </c>
      <c r="TVK9" s="1" t="s">
        <v>91</v>
      </c>
      <c r="TVL9" s="1" t="s">
        <v>91</v>
      </c>
      <c r="TVM9" s="1" t="s">
        <v>91</v>
      </c>
      <c r="TVN9" s="1" t="s">
        <v>91</v>
      </c>
      <c r="TVO9" s="1" t="s">
        <v>91</v>
      </c>
      <c r="TVP9" s="1" t="s">
        <v>91</v>
      </c>
      <c r="TVQ9" s="1" t="s">
        <v>91</v>
      </c>
      <c r="TVR9" s="1" t="s">
        <v>91</v>
      </c>
      <c r="TVS9" s="1" t="s">
        <v>91</v>
      </c>
      <c r="TVT9" s="1" t="s">
        <v>91</v>
      </c>
      <c r="TVU9" s="1" t="s">
        <v>91</v>
      </c>
      <c r="TVV9" s="1" t="s">
        <v>91</v>
      </c>
      <c r="TVW9" s="1" t="s">
        <v>91</v>
      </c>
      <c r="TVX9" s="1" t="s">
        <v>91</v>
      </c>
      <c r="TVY9" s="1" t="s">
        <v>91</v>
      </c>
      <c r="TVZ9" s="1" t="s">
        <v>91</v>
      </c>
      <c r="TWA9" s="1" t="s">
        <v>91</v>
      </c>
      <c r="TWB9" s="1" t="s">
        <v>91</v>
      </c>
      <c r="TWC9" s="1" t="s">
        <v>91</v>
      </c>
      <c r="TWD9" s="1" t="s">
        <v>91</v>
      </c>
      <c r="TWE9" s="1" t="s">
        <v>91</v>
      </c>
      <c r="TWF9" s="1" t="s">
        <v>91</v>
      </c>
      <c r="TWG9" s="1" t="s">
        <v>91</v>
      </c>
      <c r="TWH9" s="1" t="s">
        <v>91</v>
      </c>
      <c r="TWI9" s="1" t="s">
        <v>91</v>
      </c>
      <c r="TWJ9" s="1" t="s">
        <v>91</v>
      </c>
      <c r="TWK9" s="1" t="s">
        <v>91</v>
      </c>
      <c r="TWL9" s="1" t="s">
        <v>91</v>
      </c>
      <c r="TWM9" s="1" t="s">
        <v>91</v>
      </c>
      <c r="TWN9" s="1" t="s">
        <v>91</v>
      </c>
      <c r="TWO9" s="1" t="s">
        <v>91</v>
      </c>
      <c r="TWP9" s="1" t="s">
        <v>91</v>
      </c>
      <c r="TWQ9" s="1" t="s">
        <v>91</v>
      </c>
      <c r="TWR9" s="1" t="s">
        <v>91</v>
      </c>
      <c r="TWS9" s="1" t="s">
        <v>91</v>
      </c>
      <c r="TWT9" s="1" t="s">
        <v>91</v>
      </c>
      <c r="TWU9" s="1" t="s">
        <v>91</v>
      </c>
      <c r="TWV9" s="1" t="s">
        <v>91</v>
      </c>
      <c r="TWW9" s="1" t="s">
        <v>91</v>
      </c>
      <c r="TWX9" s="1" t="s">
        <v>91</v>
      </c>
      <c r="TWY9" s="1" t="s">
        <v>91</v>
      </c>
      <c r="TWZ9" s="1" t="s">
        <v>91</v>
      </c>
      <c r="TXA9" s="1" t="s">
        <v>91</v>
      </c>
      <c r="TXB9" s="1" t="s">
        <v>91</v>
      </c>
      <c r="TXC9" s="1" t="s">
        <v>91</v>
      </c>
      <c r="TXD9" s="1" t="s">
        <v>91</v>
      </c>
      <c r="TXE9" s="1" t="s">
        <v>91</v>
      </c>
      <c r="TXF9" s="1" t="s">
        <v>91</v>
      </c>
      <c r="TXG9" s="1" t="s">
        <v>91</v>
      </c>
      <c r="TXH9" s="1" t="s">
        <v>91</v>
      </c>
      <c r="TXI9" s="1" t="s">
        <v>91</v>
      </c>
      <c r="TXJ9" s="1" t="s">
        <v>91</v>
      </c>
      <c r="TXK9" s="1" t="s">
        <v>91</v>
      </c>
      <c r="TXL9" s="1" t="s">
        <v>91</v>
      </c>
      <c r="TXM9" s="1" t="s">
        <v>91</v>
      </c>
      <c r="TXN9" s="1" t="s">
        <v>91</v>
      </c>
      <c r="TXO9" s="1" t="s">
        <v>91</v>
      </c>
      <c r="TXP9" s="1" t="s">
        <v>91</v>
      </c>
      <c r="TXQ9" s="1" t="s">
        <v>91</v>
      </c>
      <c r="TXR9" s="1" t="s">
        <v>91</v>
      </c>
      <c r="TXS9" s="1" t="s">
        <v>91</v>
      </c>
      <c r="TXT9" s="1" t="s">
        <v>91</v>
      </c>
      <c r="TXU9" s="1" t="s">
        <v>91</v>
      </c>
      <c r="TXV9" s="1" t="s">
        <v>91</v>
      </c>
      <c r="TXW9" s="1" t="s">
        <v>91</v>
      </c>
      <c r="TXX9" s="1" t="s">
        <v>91</v>
      </c>
      <c r="TXY9" s="1" t="s">
        <v>91</v>
      </c>
      <c r="TXZ9" s="1" t="s">
        <v>91</v>
      </c>
      <c r="TYA9" s="1" t="s">
        <v>91</v>
      </c>
      <c r="TYB9" s="1" t="s">
        <v>91</v>
      </c>
      <c r="TYC9" s="1" t="s">
        <v>91</v>
      </c>
      <c r="TYD9" s="1" t="s">
        <v>91</v>
      </c>
      <c r="TYE9" s="1" t="s">
        <v>91</v>
      </c>
      <c r="TYF9" s="1" t="s">
        <v>91</v>
      </c>
      <c r="TYG9" s="1" t="s">
        <v>91</v>
      </c>
      <c r="TYH9" s="1" t="s">
        <v>91</v>
      </c>
      <c r="TYI9" s="1" t="s">
        <v>91</v>
      </c>
      <c r="TYJ9" s="1" t="s">
        <v>91</v>
      </c>
      <c r="TYK9" s="1" t="s">
        <v>91</v>
      </c>
      <c r="TYL9" s="1" t="s">
        <v>91</v>
      </c>
      <c r="TYM9" s="1" t="s">
        <v>91</v>
      </c>
      <c r="TYN9" s="1" t="s">
        <v>91</v>
      </c>
      <c r="TYO9" s="1" t="s">
        <v>91</v>
      </c>
      <c r="TYP9" s="1" t="s">
        <v>91</v>
      </c>
      <c r="TYQ9" s="1" t="s">
        <v>91</v>
      </c>
      <c r="TYR9" s="1" t="s">
        <v>91</v>
      </c>
      <c r="TYS9" s="1" t="s">
        <v>91</v>
      </c>
      <c r="TYT9" s="1" t="s">
        <v>91</v>
      </c>
      <c r="TYU9" s="1" t="s">
        <v>91</v>
      </c>
      <c r="TYV9" s="1" t="s">
        <v>91</v>
      </c>
      <c r="TYW9" s="1" t="s">
        <v>91</v>
      </c>
      <c r="TYX9" s="1" t="s">
        <v>91</v>
      </c>
      <c r="TYY9" s="1" t="s">
        <v>91</v>
      </c>
      <c r="TYZ9" s="1" t="s">
        <v>91</v>
      </c>
      <c r="TZA9" s="1" t="s">
        <v>91</v>
      </c>
      <c r="TZB9" s="1" t="s">
        <v>91</v>
      </c>
      <c r="TZC9" s="1" t="s">
        <v>91</v>
      </c>
      <c r="TZD9" s="1" t="s">
        <v>91</v>
      </c>
      <c r="TZE9" s="1" t="s">
        <v>91</v>
      </c>
      <c r="TZF9" s="1" t="s">
        <v>91</v>
      </c>
      <c r="TZG9" s="1" t="s">
        <v>91</v>
      </c>
      <c r="TZH9" s="1" t="s">
        <v>91</v>
      </c>
      <c r="TZI9" s="1" t="s">
        <v>91</v>
      </c>
      <c r="TZJ9" s="1" t="s">
        <v>91</v>
      </c>
      <c r="TZK9" s="1" t="s">
        <v>91</v>
      </c>
      <c r="TZL9" s="1" t="s">
        <v>91</v>
      </c>
      <c r="TZM9" s="1" t="s">
        <v>91</v>
      </c>
      <c r="TZN9" s="1" t="s">
        <v>91</v>
      </c>
      <c r="TZO9" s="1" t="s">
        <v>91</v>
      </c>
      <c r="TZP9" s="1" t="s">
        <v>91</v>
      </c>
      <c r="TZQ9" s="1" t="s">
        <v>91</v>
      </c>
      <c r="TZR9" s="1" t="s">
        <v>91</v>
      </c>
      <c r="TZS9" s="1" t="s">
        <v>91</v>
      </c>
      <c r="TZT9" s="1" t="s">
        <v>91</v>
      </c>
      <c r="TZU9" s="1" t="s">
        <v>91</v>
      </c>
      <c r="TZV9" s="1" t="s">
        <v>91</v>
      </c>
      <c r="TZW9" s="1" t="s">
        <v>91</v>
      </c>
      <c r="TZX9" s="1" t="s">
        <v>91</v>
      </c>
      <c r="TZY9" s="1" t="s">
        <v>91</v>
      </c>
      <c r="TZZ9" s="1" t="s">
        <v>91</v>
      </c>
      <c r="UAA9" s="1" t="s">
        <v>91</v>
      </c>
      <c r="UAB9" s="1" t="s">
        <v>91</v>
      </c>
      <c r="UAC9" s="1" t="s">
        <v>91</v>
      </c>
      <c r="UAD9" s="1" t="s">
        <v>91</v>
      </c>
      <c r="UAE9" s="1" t="s">
        <v>91</v>
      </c>
      <c r="UAF9" s="1" t="s">
        <v>91</v>
      </c>
      <c r="UAG9" s="1" t="s">
        <v>91</v>
      </c>
      <c r="UAH9" s="1" t="s">
        <v>91</v>
      </c>
      <c r="UAI9" s="1" t="s">
        <v>91</v>
      </c>
      <c r="UAJ9" s="1" t="s">
        <v>91</v>
      </c>
      <c r="UAK9" s="1" t="s">
        <v>91</v>
      </c>
      <c r="UAL9" s="1" t="s">
        <v>91</v>
      </c>
      <c r="UAM9" s="1" t="s">
        <v>91</v>
      </c>
      <c r="UAN9" s="1" t="s">
        <v>91</v>
      </c>
      <c r="UAO9" s="1" t="s">
        <v>91</v>
      </c>
      <c r="UAP9" s="1" t="s">
        <v>91</v>
      </c>
      <c r="UAQ9" s="1" t="s">
        <v>91</v>
      </c>
      <c r="UAR9" s="1" t="s">
        <v>91</v>
      </c>
      <c r="UAS9" s="1" t="s">
        <v>91</v>
      </c>
      <c r="UAT9" s="1" t="s">
        <v>91</v>
      </c>
      <c r="UAU9" s="1" t="s">
        <v>91</v>
      </c>
      <c r="UAV9" s="1" t="s">
        <v>91</v>
      </c>
      <c r="UAW9" s="1" t="s">
        <v>91</v>
      </c>
      <c r="UAX9" s="1" t="s">
        <v>91</v>
      </c>
      <c r="UAY9" s="1" t="s">
        <v>91</v>
      </c>
      <c r="UAZ9" s="1" t="s">
        <v>91</v>
      </c>
      <c r="UBA9" s="1" t="s">
        <v>91</v>
      </c>
      <c r="UBB9" s="1" t="s">
        <v>91</v>
      </c>
      <c r="UBC9" s="1" t="s">
        <v>91</v>
      </c>
      <c r="UBD9" s="1" t="s">
        <v>91</v>
      </c>
      <c r="UBE9" s="1" t="s">
        <v>91</v>
      </c>
      <c r="UBF9" s="1" t="s">
        <v>91</v>
      </c>
      <c r="UBG9" s="1" t="s">
        <v>91</v>
      </c>
      <c r="UBH9" s="1" t="s">
        <v>91</v>
      </c>
      <c r="UBI9" s="1" t="s">
        <v>91</v>
      </c>
      <c r="UBJ9" s="1" t="s">
        <v>91</v>
      </c>
      <c r="UBK9" s="1" t="s">
        <v>91</v>
      </c>
      <c r="UBL9" s="1" t="s">
        <v>91</v>
      </c>
      <c r="UBM9" s="1" t="s">
        <v>91</v>
      </c>
      <c r="UBN9" s="1" t="s">
        <v>91</v>
      </c>
      <c r="UBO9" s="1" t="s">
        <v>91</v>
      </c>
      <c r="UBP9" s="1" t="s">
        <v>91</v>
      </c>
      <c r="UBQ9" s="1" t="s">
        <v>91</v>
      </c>
      <c r="UBR9" s="1" t="s">
        <v>91</v>
      </c>
      <c r="UBS9" s="1" t="s">
        <v>91</v>
      </c>
      <c r="UBT9" s="1" t="s">
        <v>91</v>
      </c>
      <c r="UBU9" s="1" t="s">
        <v>91</v>
      </c>
      <c r="UBV9" s="1" t="s">
        <v>91</v>
      </c>
      <c r="UBW9" s="1" t="s">
        <v>91</v>
      </c>
      <c r="UBX9" s="1" t="s">
        <v>91</v>
      </c>
      <c r="UBY9" s="1" t="s">
        <v>91</v>
      </c>
      <c r="UBZ9" s="1" t="s">
        <v>91</v>
      </c>
      <c r="UCA9" s="1" t="s">
        <v>91</v>
      </c>
      <c r="UCB9" s="1" t="s">
        <v>91</v>
      </c>
      <c r="UCC9" s="1" t="s">
        <v>91</v>
      </c>
      <c r="UCD9" s="1" t="s">
        <v>91</v>
      </c>
      <c r="UCE9" s="1" t="s">
        <v>91</v>
      </c>
      <c r="UCF9" s="1" t="s">
        <v>91</v>
      </c>
      <c r="UCG9" s="1" t="s">
        <v>91</v>
      </c>
      <c r="UCH9" s="1" t="s">
        <v>91</v>
      </c>
      <c r="UCI9" s="1" t="s">
        <v>91</v>
      </c>
      <c r="UCJ9" s="1" t="s">
        <v>91</v>
      </c>
      <c r="UCK9" s="1" t="s">
        <v>91</v>
      </c>
      <c r="UCL9" s="1" t="s">
        <v>91</v>
      </c>
      <c r="UCM9" s="1" t="s">
        <v>91</v>
      </c>
      <c r="UCN9" s="1" t="s">
        <v>91</v>
      </c>
      <c r="UCO9" s="1" t="s">
        <v>91</v>
      </c>
      <c r="UCP9" s="1" t="s">
        <v>91</v>
      </c>
      <c r="UCQ9" s="1" t="s">
        <v>91</v>
      </c>
      <c r="UCR9" s="1" t="s">
        <v>91</v>
      </c>
      <c r="UCS9" s="1" t="s">
        <v>91</v>
      </c>
      <c r="UCT9" s="1" t="s">
        <v>91</v>
      </c>
      <c r="UCU9" s="1" t="s">
        <v>91</v>
      </c>
      <c r="UCV9" s="1" t="s">
        <v>91</v>
      </c>
      <c r="UCW9" s="1" t="s">
        <v>91</v>
      </c>
      <c r="UCX9" s="1" t="s">
        <v>91</v>
      </c>
      <c r="UCY9" s="1" t="s">
        <v>91</v>
      </c>
      <c r="UCZ9" s="1" t="s">
        <v>91</v>
      </c>
      <c r="UDA9" s="1" t="s">
        <v>91</v>
      </c>
      <c r="UDB9" s="1" t="s">
        <v>91</v>
      </c>
      <c r="UDC9" s="1" t="s">
        <v>91</v>
      </c>
      <c r="UDD9" s="1" t="s">
        <v>91</v>
      </c>
      <c r="UDE9" s="1" t="s">
        <v>91</v>
      </c>
      <c r="UDF9" s="1" t="s">
        <v>91</v>
      </c>
      <c r="UDG9" s="1" t="s">
        <v>91</v>
      </c>
      <c r="UDH9" s="1" t="s">
        <v>91</v>
      </c>
      <c r="UDI9" s="1" t="s">
        <v>91</v>
      </c>
      <c r="UDJ9" s="1" t="s">
        <v>91</v>
      </c>
      <c r="UDK9" s="1" t="s">
        <v>91</v>
      </c>
      <c r="UDL9" s="1" t="s">
        <v>91</v>
      </c>
      <c r="UDM9" s="1" t="s">
        <v>91</v>
      </c>
      <c r="UDN9" s="1" t="s">
        <v>91</v>
      </c>
      <c r="UDO9" s="1" t="s">
        <v>91</v>
      </c>
      <c r="UDP9" s="1" t="s">
        <v>91</v>
      </c>
      <c r="UDQ9" s="1" t="s">
        <v>91</v>
      </c>
      <c r="UDR9" s="1" t="s">
        <v>91</v>
      </c>
      <c r="UDS9" s="1" t="s">
        <v>91</v>
      </c>
      <c r="UDT9" s="1" t="s">
        <v>91</v>
      </c>
      <c r="UDU9" s="1" t="s">
        <v>91</v>
      </c>
      <c r="UDV9" s="1" t="s">
        <v>91</v>
      </c>
      <c r="UDW9" s="1" t="s">
        <v>91</v>
      </c>
      <c r="UDX9" s="1" t="s">
        <v>91</v>
      </c>
      <c r="UDY9" s="1" t="s">
        <v>91</v>
      </c>
      <c r="UDZ9" s="1" t="s">
        <v>91</v>
      </c>
      <c r="UEA9" s="1" t="s">
        <v>91</v>
      </c>
      <c r="UEB9" s="1" t="s">
        <v>91</v>
      </c>
      <c r="UEC9" s="1" t="s">
        <v>91</v>
      </c>
      <c r="UED9" s="1" t="s">
        <v>91</v>
      </c>
      <c r="UEE9" s="1" t="s">
        <v>91</v>
      </c>
      <c r="UEF9" s="1" t="s">
        <v>91</v>
      </c>
      <c r="UEG9" s="1" t="s">
        <v>91</v>
      </c>
      <c r="UEH9" s="1" t="s">
        <v>91</v>
      </c>
      <c r="UEI9" s="1" t="s">
        <v>91</v>
      </c>
      <c r="UEJ9" s="1" t="s">
        <v>91</v>
      </c>
      <c r="UEK9" s="1" t="s">
        <v>91</v>
      </c>
      <c r="UEL9" s="1" t="s">
        <v>91</v>
      </c>
      <c r="UEM9" s="1" t="s">
        <v>91</v>
      </c>
      <c r="UEN9" s="1" t="s">
        <v>91</v>
      </c>
      <c r="UEO9" s="1" t="s">
        <v>91</v>
      </c>
      <c r="UEP9" s="1" t="s">
        <v>91</v>
      </c>
      <c r="UEQ9" s="1" t="s">
        <v>91</v>
      </c>
      <c r="UER9" s="1" t="s">
        <v>91</v>
      </c>
      <c r="UES9" s="1" t="s">
        <v>91</v>
      </c>
      <c r="UET9" s="1" t="s">
        <v>91</v>
      </c>
      <c r="UEU9" s="1" t="s">
        <v>91</v>
      </c>
      <c r="UEV9" s="1" t="s">
        <v>91</v>
      </c>
      <c r="UEW9" s="1" t="s">
        <v>91</v>
      </c>
      <c r="UEX9" s="1" t="s">
        <v>91</v>
      </c>
      <c r="UEY9" s="1" t="s">
        <v>91</v>
      </c>
      <c r="UEZ9" s="1" t="s">
        <v>91</v>
      </c>
      <c r="UFA9" s="1" t="s">
        <v>91</v>
      </c>
      <c r="UFB9" s="1" t="s">
        <v>91</v>
      </c>
      <c r="UFC9" s="1" t="s">
        <v>91</v>
      </c>
      <c r="UFD9" s="1" t="s">
        <v>91</v>
      </c>
      <c r="UFE9" s="1" t="s">
        <v>91</v>
      </c>
      <c r="UFF9" s="1" t="s">
        <v>91</v>
      </c>
      <c r="UFG9" s="1" t="s">
        <v>91</v>
      </c>
      <c r="UFH9" s="1" t="s">
        <v>91</v>
      </c>
      <c r="UFI9" s="1" t="s">
        <v>91</v>
      </c>
      <c r="UFJ9" s="1" t="s">
        <v>91</v>
      </c>
      <c r="UFK9" s="1" t="s">
        <v>91</v>
      </c>
      <c r="UFL9" s="1" t="s">
        <v>91</v>
      </c>
      <c r="UFM9" s="1" t="s">
        <v>91</v>
      </c>
      <c r="UFN9" s="1" t="s">
        <v>91</v>
      </c>
      <c r="UFO9" s="1" t="s">
        <v>91</v>
      </c>
      <c r="UFP9" s="1" t="s">
        <v>91</v>
      </c>
      <c r="UFQ9" s="1" t="s">
        <v>91</v>
      </c>
      <c r="UFR9" s="1" t="s">
        <v>91</v>
      </c>
      <c r="UFS9" s="1" t="s">
        <v>91</v>
      </c>
      <c r="UFT9" s="1" t="s">
        <v>91</v>
      </c>
      <c r="UFU9" s="1" t="s">
        <v>91</v>
      </c>
      <c r="UFV9" s="1" t="s">
        <v>91</v>
      </c>
      <c r="UFW9" s="1" t="s">
        <v>91</v>
      </c>
      <c r="UFX9" s="1" t="s">
        <v>91</v>
      </c>
      <c r="UFY9" s="1" t="s">
        <v>91</v>
      </c>
      <c r="UFZ9" s="1" t="s">
        <v>91</v>
      </c>
      <c r="UGA9" s="1" t="s">
        <v>91</v>
      </c>
      <c r="UGB9" s="1" t="s">
        <v>91</v>
      </c>
      <c r="UGC9" s="1" t="s">
        <v>91</v>
      </c>
      <c r="UGD9" s="1" t="s">
        <v>91</v>
      </c>
      <c r="UGE9" s="1" t="s">
        <v>91</v>
      </c>
      <c r="UGF9" s="1" t="s">
        <v>91</v>
      </c>
      <c r="UGG9" s="1" t="s">
        <v>91</v>
      </c>
      <c r="UGH9" s="1" t="s">
        <v>91</v>
      </c>
      <c r="UGI9" s="1" t="s">
        <v>91</v>
      </c>
      <c r="UGJ9" s="1" t="s">
        <v>91</v>
      </c>
      <c r="UGK9" s="1" t="s">
        <v>91</v>
      </c>
      <c r="UGL9" s="1" t="s">
        <v>91</v>
      </c>
      <c r="UGM9" s="1" t="s">
        <v>91</v>
      </c>
      <c r="UGN9" s="1" t="s">
        <v>91</v>
      </c>
      <c r="UGO9" s="1" t="s">
        <v>91</v>
      </c>
      <c r="UGP9" s="1" t="s">
        <v>91</v>
      </c>
      <c r="UGQ9" s="1" t="s">
        <v>91</v>
      </c>
      <c r="UGR9" s="1" t="s">
        <v>91</v>
      </c>
      <c r="UGS9" s="1" t="s">
        <v>91</v>
      </c>
      <c r="UGT9" s="1" t="s">
        <v>91</v>
      </c>
      <c r="UGU9" s="1" t="s">
        <v>91</v>
      </c>
      <c r="UGV9" s="1" t="s">
        <v>91</v>
      </c>
      <c r="UGW9" s="1" t="s">
        <v>91</v>
      </c>
      <c r="UGX9" s="1" t="s">
        <v>91</v>
      </c>
      <c r="UGY9" s="1" t="s">
        <v>91</v>
      </c>
      <c r="UGZ9" s="1" t="s">
        <v>91</v>
      </c>
      <c r="UHA9" s="1" t="s">
        <v>91</v>
      </c>
      <c r="UHB9" s="1" t="s">
        <v>91</v>
      </c>
      <c r="UHC9" s="1" t="s">
        <v>91</v>
      </c>
      <c r="UHD9" s="1" t="s">
        <v>91</v>
      </c>
      <c r="UHE9" s="1" t="s">
        <v>91</v>
      </c>
      <c r="UHF9" s="1" t="s">
        <v>91</v>
      </c>
      <c r="UHG9" s="1" t="s">
        <v>91</v>
      </c>
      <c r="UHH9" s="1" t="s">
        <v>91</v>
      </c>
      <c r="UHI9" s="1" t="s">
        <v>91</v>
      </c>
      <c r="UHJ9" s="1" t="s">
        <v>91</v>
      </c>
      <c r="UHK9" s="1" t="s">
        <v>91</v>
      </c>
      <c r="UHL9" s="1" t="s">
        <v>91</v>
      </c>
      <c r="UHM9" s="1" t="s">
        <v>91</v>
      </c>
      <c r="UHN9" s="1" t="s">
        <v>91</v>
      </c>
      <c r="UHO9" s="1" t="s">
        <v>91</v>
      </c>
      <c r="UHP9" s="1" t="s">
        <v>91</v>
      </c>
      <c r="UHQ9" s="1" t="s">
        <v>91</v>
      </c>
      <c r="UHR9" s="1" t="s">
        <v>91</v>
      </c>
      <c r="UHS9" s="1" t="s">
        <v>91</v>
      </c>
      <c r="UHT9" s="1" t="s">
        <v>91</v>
      </c>
      <c r="UHU9" s="1" t="s">
        <v>91</v>
      </c>
      <c r="UHV9" s="1" t="s">
        <v>91</v>
      </c>
      <c r="UHW9" s="1" t="s">
        <v>91</v>
      </c>
      <c r="UHX9" s="1" t="s">
        <v>91</v>
      </c>
      <c r="UHY9" s="1" t="s">
        <v>91</v>
      </c>
      <c r="UHZ9" s="1" t="s">
        <v>91</v>
      </c>
      <c r="UIA9" s="1" t="s">
        <v>91</v>
      </c>
      <c r="UIB9" s="1" t="s">
        <v>91</v>
      </c>
      <c r="UIC9" s="1" t="s">
        <v>91</v>
      </c>
      <c r="UID9" s="1" t="s">
        <v>91</v>
      </c>
      <c r="UIE9" s="1" t="s">
        <v>91</v>
      </c>
      <c r="UIF9" s="1" t="s">
        <v>91</v>
      </c>
      <c r="UIG9" s="1" t="s">
        <v>91</v>
      </c>
      <c r="UIH9" s="1" t="s">
        <v>91</v>
      </c>
      <c r="UII9" s="1" t="s">
        <v>91</v>
      </c>
      <c r="UIJ9" s="1" t="s">
        <v>91</v>
      </c>
      <c r="UIK9" s="1" t="s">
        <v>91</v>
      </c>
      <c r="UIL9" s="1" t="s">
        <v>91</v>
      </c>
      <c r="UIM9" s="1" t="s">
        <v>91</v>
      </c>
      <c r="UIN9" s="1" t="s">
        <v>91</v>
      </c>
      <c r="UIO9" s="1" t="s">
        <v>91</v>
      </c>
      <c r="UIP9" s="1" t="s">
        <v>91</v>
      </c>
      <c r="UIQ9" s="1" t="s">
        <v>91</v>
      </c>
      <c r="UIR9" s="1" t="s">
        <v>91</v>
      </c>
      <c r="UIS9" s="1" t="s">
        <v>91</v>
      </c>
      <c r="UIT9" s="1" t="s">
        <v>91</v>
      </c>
      <c r="UIU9" s="1" t="s">
        <v>91</v>
      </c>
      <c r="UIV9" s="1" t="s">
        <v>91</v>
      </c>
      <c r="UIW9" s="1" t="s">
        <v>91</v>
      </c>
      <c r="UIX9" s="1" t="s">
        <v>91</v>
      </c>
      <c r="UIY9" s="1" t="s">
        <v>91</v>
      </c>
      <c r="UIZ9" s="1" t="s">
        <v>91</v>
      </c>
      <c r="UJA9" s="1" t="s">
        <v>91</v>
      </c>
      <c r="UJB9" s="1" t="s">
        <v>91</v>
      </c>
      <c r="UJC9" s="1" t="s">
        <v>91</v>
      </c>
      <c r="UJD9" s="1" t="s">
        <v>91</v>
      </c>
      <c r="UJE9" s="1" t="s">
        <v>91</v>
      </c>
      <c r="UJF9" s="1" t="s">
        <v>91</v>
      </c>
      <c r="UJG9" s="1" t="s">
        <v>91</v>
      </c>
      <c r="UJH9" s="1" t="s">
        <v>91</v>
      </c>
      <c r="UJI9" s="1" t="s">
        <v>91</v>
      </c>
      <c r="UJJ9" s="1" t="s">
        <v>91</v>
      </c>
      <c r="UJK9" s="1" t="s">
        <v>91</v>
      </c>
      <c r="UJL9" s="1" t="s">
        <v>91</v>
      </c>
      <c r="UJM9" s="1" t="s">
        <v>91</v>
      </c>
      <c r="UJN9" s="1" t="s">
        <v>91</v>
      </c>
      <c r="UJO9" s="1" t="s">
        <v>91</v>
      </c>
      <c r="UJP9" s="1" t="s">
        <v>91</v>
      </c>
      <c r="UJQ9" s="1" t="s">
        <v>91</v>
      </c>
      <c r="UJR9" s="1" t="s">
        <v>91</v>
      </c>
      <c r="UJS9" s="1" t="s">
        <v>91</v>
      </c>
      <c r="UJT9" s="1" t="s">
        <v>91</v>
      </c>
      <c r="UJU9" s="1" t="s">
        <v>91</v>
      </c>
      <c r="UJV9" s="1" t="s">
        <v>91</v>
      </c>
      <c r="UJW9" s="1" t="s">
        <v>91</v>
      </c>
      <c r="UJX9" s="1" t="s">
        <v>91</v>
      </c>
      <c r="UJY9" s="1" t="s">
        <v>91</v>
      </c>
      <c r="UJZ9" s="1" t="s">
        <v>91</v>
      </c>
      <c r="UKA9" s="1" t="s">
        <v>91</v>
      </c>
      <c r="UKB9" s="1" t="s">
        <v>91</v>
      </c>
      <c r="UKC9" s="1" t="s">
        <v>91</v>
      </c>
      <c r="UKD9" s="1" t="s">
        <v>91</v>
      </c>
      <c r="UKE9" s="1" t="s">
        <v>91</v>
      </c>
      <c r="UKF9" s="1" t="s">
        <v>91</v>
      </c>
      <c r="UKG9" s="1" t="s">
        <v>91</v>
      </c>
      <c r="UKH9" s="1" t="s">
        <v>91</v>
      </c>
      <c r="UKI9" s="1" t="s">
        <v>91</v>
      </c>
      <c r="UKJ9" s="1" t="s">
        <v>91</v>
      </c>
      <c r="UKK9" s="1" t="s">
        <v>91</v>
      </c>
      <c r="UKL9" s="1" t="s">
        <v>91</v>
      </c>
      <c r="UKM9" s="1" t="s">
        <v>91</v>
      </c>
      <c r="UKN9" s="1" t="s">
        <v>91</v>
      </c>
      <c r="UKO9" s="1" t="s">
        <v>91</v>
      </c>
      <c r="UKP9" s="1" t="s">
        <v>91</v>
      </c>
      <c r="UKQ9" s="1" t="s">
        <v>91</v>
      </c>
      <c r="UKR9" s="1" t="s">
        <v>91</v>
      </c>
      <c r="UKS9" s="1" t="s">
        <v>91</v>
      </c>
      <c r="UKT9" s="1" t="s">
        <v>91</v>
      </c>
      <c r="UKU9" s="1" t="s">
        <v>91</v>
      </c>
      <c r="UKV9" s="1" t="s">
        <v>91</v>
      </c>
      <c r="UKW9" s="1" t="s">
        <v>91</v>
      </c>
      <c r="UKX9" s="1" t="s">
        <v>91</v>
      </c>
      <c r="UKY9" s="1" t="s">
        <v>91</v>
      </c>
      <c r="UKZ9" s="1" t="s">
        <v>91</v>
      </c>
      <c r="ULA9" s="1" t="s">
        <v>91</v>
      </c>
      <c r="ULB9" s="1" t="s">
        <v>91</v>
      </c>
      <c r="ULC9" s="1" t="s">
        <v>91</v>
      </c>
      <c r="ULD9" s="1" t="s">
        <v>91</v>
      </c>
      <c r="ULE9" s="1" t="s">
        <v>91</v>
      </c>
      <c r="ULF9" s="1" t="s">
        <v>91</v>
      </c>
      <c r="ULG9" s="1" t="s">
        <v>91</v>
      </c>
      <c r="ULH9" s="1" t="s">
        <v>91</v>
      </c>
      <c r="ULI9" s="1" t="s">
        <v>91</v>
      </c>
      <c r="ULJ9" s="1" t="s">
        <v>91</v>
      </c>
      <c r="ULK9" s="1" t="s">
        <v>91</v>
      </c>
      <c r="ULL9" s="1" t="s">
        <v>91</v>
      </c>
      <c r="ULM9" s="1" t="s">
        <v>91</v>
      </c>
      <c r="ULN9" s="1" t="s">
        <v>91</v>
      </c>
      <c r="ULO9" s="1" t="s">
        <v>91</v>
      </c>
      <c r="ULP9" s="1" t="s">
        <v>91</v>
      </c>
      <c r="ULQ9" s="1" t="s">
        <v>91</v>
      </c>
      <c r="ULR9" s="1" t="s">
        <v>91</v>
      </c>
      <c r="ULS9" s="1" t="s">
        <v>91</v>
      </c>
      <c r="ULT9" s="1" t="s">
        <v>91</v>
      </c>
      <c r="ULU9" s="1" t="s">
        <v>91</v>
      </c>
      <c r="ULV9" s="1" t="s">
        <v>91</v>
      </c>
      <c r="ULW9" s="1" t="s">
        <v>91</v>
      </c>
      <c r="ULX9" s="1" t="s">
        <v>91</v>
      </c>
      <c r="ULY9" s="1" t="s">
        <v>91</v>
      </c>
      <c r="ULZ9" s="1" t="s">
        <v>91</v>
      </c>
      <c r="UMA9" s="1" t="s">
        <v>91</v>
      </c>
      <c r="UMB9" s="1" t="s">
        <v>91</v>
      </c>
      <c r="UMC9" s="1" t="s">
        <v>91</v>
      </c>
      <c r="UMD9" s="1" t="s">
        <v>91</v>
      </c>
      <c r="UME9" s="1" t="s">
        <v>91</v>
      </c>
      <c r="UMF9" s="1" t="s">
        <v>91</v>
      </c>
      <c r="UMG9" s="1" t="s">
        <v>91</v>
      </c>
      <c r="UMH9" s="1" t="s">
        <v>91</v>
      </c>
      <c r="UMI9" s="1" t="s">
        <v>91</v>
      </c>
      <c r="UMJ9" s="1" t="s">
        <v>91</v>
      </c>
      <c r="UMK9" s="1" t="s">
        <v>91</v>
      </c>
      <c r="UML9" s="1" t="s">
        <v>91</v>
      </c>
      <c r="UMM9" s="1" t="s">
        <v>91</v>
      </c>
      <c r="UMN9" s="1" t="s">
        <v>91</v>
      </c>
      <c r="UMO9" s="1" t="s">
        <v>91</v>
      </c>
      <c r="UMP9" s="1" t="s">
        <v>91</v>
      </c>
      <c r="UMQ9" s="1" t="s">
        <v>91</v>
      </c>
      <c r="UMR9" s="1" t="s">
        <v>91</v>
      </c>
      <c r="UMS9" s="1" t="s">
        <v>91</v>
      </c>
      <c r="UMT9" s="1" t="s">
        <v>91</v>
      </c>
      <c r="UMU9" s="1" t="s">
        <v>91</v>
      </c>
      <c r="UMV9" s="1" t="s">
        <v>91</v>
      </c>
      <c r="UMW9" s="1" t="s">
        <v>91</v>
      </c>
      <c r="UMX9" s="1" t="s">
        <v>91</v>
      </c>
      <c r="UMY9" s="1" t="s">
        <v>91</v>
      </c>
      <c r="UMZ9" s="1" t="s">
        <v>91</v>
      </c>
      <c r="UNA9" s="1" t="s">
        <v>91</v>
      </c>
      <c r="UNB9" s="1" t="s">
        <v>91</v>
      </c>
      <c r="UNC9" s="1" t="s">
        <v>91</v>
      </c>
      <c r="UND9" s="1" t="s">
        <v>91</v>
      </c>
      <c r="UNE9" s="1" t="s">
        <v>91</v>
      </c>
      <c r="UNF9" s="1" t="s">
        <v>91</v>
      </c>
      <c r="UNG9" s="1" t="s">
        <v>91</v>
      </c>
      <c r="UNH9" s="1" t="s">
        <v>91</v>
      </c>
      <c r="UNI9" s="1" t="s">
        <v>91</v>
      </c>
      <c r="UNJ9" s="1" t="s">
        <v>91</v>
      </c>
      <c r="UNK9" s="1" t="s">
        <v>91</v>
      </c>
      <c r="UNL9" s="1" t="s">
        <v>91</v>
      </c>
      <c r="UNM9" s="1" t="s">
        <v>91</v>
      </c>
      <c r="UNN9" s="1" t="s">
        <v>91</v>
      </c>
      <c r="UNO9" s="1" t="s">
        <v>91</v>
      </c>
      <c r="UNP9" s="1" t="s">
        <v>91</v>
      </c>
      <c r="UNQ9" s="1" t="s">
        <v>91</v>
      </c>
      <c r="UNR9" s="1" t="s">
        <v>91</v>
      </c>
      <c r="UNS9" s="1" t="s">
        <v>91</v>
      </c>
      <c r="UNT9" s="1" t="s">
        <v>91</v>
      </c>
      <c r="UNU9" s="1" t="s">
        <v>91</v>
      </c>
      <c r="UNV9" s="1" t="s">
        <v>91</v>
      </c>
      <c r="UNW9" s="1" t="s">
        <v>91</v>
      </c>
      <c r="UNX9" s="1" t="s">
        <v>91</v>
      </c>
      <c r="UNY9" s="1" t="s">
        <v>91</v>
      </c>
      <c r="UNZ9" s="1" t="s">
        <v>91</v>
      </c>
      <c r="UOA9" s="1" t="s">
        <v>91</v>
      </c>
      <c r="UOB9" s="1" t="s">
        <v>91</v>
      </c>
      <c r="UOC9" s="1" t="s">
        <v>91</v>
      </c>
      <c r="UOD9" s="1" t="s">
        <v>91</v>
      </c>
      <c r="UOE9" s="1" t="s">
        <v>91</v>
      </c>
      <c r="UOF9" s="1" t="s">
        <v>91</v>
      </c>
      <c r="UOG9" s="1" t="s">
        <v>91</v>
      </c>
      <c r="UOH9" s="1" t="s">
        <v>91</v>
      </c>
      <c r="UOI9" s="1" t="s">
        <v>91</v>
      </c>
      <c r="UOJ9" s="1" t="s">
        <v>91</v>
      </c>
      <c r="UOK9" s="1" t="s">
        <v>91</v>
      </c>
      <c r="UOL9" s="1" t="s">
        <v>91</v>
      </c>
      <c r="UOM9" s="1" t="s">
        <v>91</v>
      </c>
      <c r="UON9" s="1" t="s">
        <v>91</v>
      </c>
      <c r="UOO9" s="1" t="s">
        <v>91</v>
      </c>
      <c r="UOP9" s="1" t="s">
        <v>91</v>
      </c>
      <c r="UOQ9" s="1" t="s">
        <v>91</v>
      </c>
      <c r="UOR9" s="1" t="s">
        <v>91</v>
      </c>
      <c r="UOS9" s="1" t="s">
        <v>91</v>
      </c>
      <c r="UOT9" s="1" t="s">
        <v>91</v>
      </c>
      <c r="UOU9" s="1" t="s">
        <v>91</v>
      </c>
      <c r="UOV9" s="1" t="s">
        <v>91</v>
      </c>
      <c r="UOW9" s="1" t="s">
        <v>91</v>
      </c>
      <c r="UOX9" s="1" t="s">
        <v>91</v>
      </c>
      <c r="UOY9" s="1" t="s">
        <v>91</v>
      </c>
      <c r="UOZ9" s="1" t="s">
        <v>91</v>
      </c>
      <c r="UPA9" s="1" t="s">
        <v>91</v>
      </c>
      <c r="UPB9" s="1" t="s">
        <v>91</v>
      </c>
      <c r="UPC9" s="1" t="s">
        <v>91</v>
      </c>
      <c r="UPD9" s="1" t="s">
        <v>91</v>
      </c>
      <c r="UPE9" s="1" t="s">
        <v>91</v>
      </c>
      <c r="UPF9" s="1" t="s">
        <v>91</v>
      </c>
      <c r="UPG9" s="1" t="s">
        <v>91</v>
      </c>
      <c r="UPH9" s="1" t="s">
        <v>91</v>
      </c>
      <c r="UPI9" s="1" t="s">
        <v>91</v>
      </c>
      <c r="UPJ9" s="1" t="s">
        <v>91</v>
      </c>
      <c r="UPK9" s="1" t="s">
        <v>91</v>
      </c>
      <c r="UPL9" s="1" t="s">
        <v>91</v>
      </c>
      <c r="UPM9" s="1" t="s">
        <v>91</v>
      </c>
      <c r="UPN9" s="1" t="s">
        <v>91</v>
      </c>
      <c r="UPO9" s="1" t="s">
        <v>91</v>
      </c>
      <c r="UPP9" s="1" t="s">
        <v>91</v>
      </c>
      <c r="UPQ9" s="1" t="s">
        <v>91</v>
      </c>
      <c r="UPR9" s="1" t="s">
        <v>91</v>
      </c>
      <c r="UPS9" s="1" t="s">
        <v>91</v>
      </c>
      <c r="UPT9" s="1" t="s">
        <v>91</v>
      </c>
      <c r="UPU9" s="1" t="s">
        <v>91</v>
      </c>
      <c r="UPV9" s="1" t="s">
        <v>91</v>
      </c>
      <c r="UPW9" s="1" t="s">
        <v>91</v>
      </c>
      <c r="UPX9" s="1" t="s">
        <v>91</v>
      </c>
      <c r="UPY9" s="1" t="s">
        <v>91</v>
      </c>
      <c r="UPZ9" s="1" t="s">
        <v>91</v>
      </c>
      <c r="UQA9" s="1" t="s">
        <v>91</v>
      </c>
      <c r="UQB9" s="1" t="s">
        <v>91</v>
      </c>
      <c r="UQC9" s="1" t="s">
        <v>91</v>
      </c>
      <c r="UQD9" s="1" t="s">
        <v>91</v>
      </c>
      <c r="UQE9" s="1" t="s">
        <v>91</v>
      </c>
      <c r="UQF9" s="1" t="s">
        <v>91</v>
      </c>
      <c r="UQG9" s="1" t="s">
        <v>91</v>
      </c>
      <c r="UQH9" s="1" t="s">
        <v>91</v>
      </c>
      <c r="UQI9" s="1" t="s">
        <v>91</v>
      </c>
      <c r="UQJ9" s="1" t="s">
        <v>91</v>
      </c>
      <c r="UQK9" s="1" t="s">
        <v>91</v>
      </c>
      <c r="UQL9" s="1" t="s">
        <v>91</v>
      </c>
      <c r="UQM9" s="1" t="s">
        <v>91</v>
      </c>
      <c r="UQN9" s="1" t="s">
        <v>91</v>
      </c>
      <c r="UQO9" s="1" t="s">
        <v>91</v>
      </c>
      <c r="UQP9" s="1" t="s">
        <v>91</v>
      </c>
      <c r="UQQ9" s="1" t="s">
        <v>91</v>
      </c>
      <c r="UQR9" s="1" t="s">
        <v>91</v>
      </c>
      <c r="UQS9" s="1" t="s">
        <v>91</v>
      </c>
      <c r="UQT9" s="1" t="s">
        <v>91</v>
      </c>
      <c r="UQU9" s="1" t="s">
        <v>91</v>
      </c>
      <c r="UQV9" s="1" t="s">
        <v>91</v>
      </c>
      <c r="UQW9" s="1" t="s">
        <v>91</v>
      </c>
      <c r="UQX9" s="1" t="s">
        <v>91</v>
      </c>
      <c r="UQY9" s="1" t="s">
        <v>91</v>
      </c>
      <c r="UQZ9" s="1" t="s">
        <v>91</v>
      </c>
      <c r="URA9" s="1" t="s">
        <v>91</v>
      </c>
      <c r="URB9" s="1" t="s">
        <v>91</v>
      </c>
      <c r="URC9" s="1" t="s">
        <v>91</v>
      </c>
      <c r="URD9" s="1" t="s">
        <v>91</v>
      </c>
      <c r="URE9" s="1" t="s">
        <v>91</v>
      </c>
      <c r="URF9" s="1" t="s">
        <v>91</v>
      </c>
      <c r="URG9" s="1" t="s">
        <v>91</v>
      </c>
      <c r="URH9" s="1" t="s">
        <v>91</v>
      </c>
      <c r="URI9" s="1" t="s">
        <v>91</v>
      </c>
      <c r="URJ9" s="1" t="s">
        <v>91</v>
      </c>
      <c r="URK9" s="1" t="s">
        <v>91</v>
      </c>
      <c r="URL9" s="1" t="s">
        <v>91</v>
      </c>
      <c r="URM9" s="1" t="s">
        <v>91</v>
      </c>
      <c r="URN9" s="1" t="s">
        <v>91</v>
      </c>
      <c r="URO9" s="1" t="s">
        <v>91</v>
      </c>
      <c r="URP9" s="1" t="s">
        <v>91</v>
      </c>
      <c r="URQ9" s="1" t="s">
        <v>91</v>
      </c>
      <c r="URR9" s="1" t="s">
        <v>91</v>
      </c>
      <c r="URS9" s="1" t="s">
        <v>91</v>
      </c>
      <c r="URT9" s="1" t="s">
        <v>91</v>
      </c>
      <c r="URU9" s="1" t="s">
        <v>91</v>
      </c>
      <c r="URV9" s="1" t="s">
        <v>91</v>
      </c>
      <c r="URW9" s="1" t="s">
        <v>91</v>
      </c>
      <c r="URX9" s="1" t="s">
        <v>91</v>
      </c>
      <c r="URY9" s="1" t="s">
        <v>91</v>
      </c>
      <c r="URZ9" s="1" t="s">
        <v>91</v>
      </c>
      <c r="USA9" s="1" t="s">
        <v>91</v>
      </c>
      <c r="USB9" s="1" t="s">
        <v>91</v>
      </c>
      <c r="USC9" s="1" t="s">
        <v>91</v>
      </c>
      <c r="USD9" s="1" t="s">
        <v>91</v>
      </c>
      <c r="USE9" s="1" t="s">
        <v>91</v>
      </c>
      <c r="USF9" s="1" t="s">
        <v>91</v>
      </c>
      <c r="USG9" s="1" t="s">
        <v>91</v>
      </c>
      <c r="USH9" s="1" t="s">
        <v>91</v>
      </c>
      <c r="USI9" s="1" t="s">
        <v>91</v>
      </c>
      <c r="USJ9" s="1" t="s">
        <v>91</v>
      </c>
      <c r="USK9" s="1" t="s">
        <v>91</v>
      </c>
      <c r="USL9" s="1" t="s">
        <v>91</v>
      </c>
      <c r="USM9" s="1" t="s">
        <v>91</v>
      </c>
      <c r="USN9" s="1" t="s">
        <v>91</v>
      </c>
      <c r="USO9" s="1" t="s">
        <v>91</v>
      </c>
      <c r="USP9" s="1" t="s">
        <v>91</v>
      </c>
      <c r="USQ9" s="1" t="s">
        <v>91</v>
      </c>
      <c r="USR9" s="1" t="s">
        <v>91</v>
      </c>
      <c r="USS9" s="1" t="s">
        <v>91</v>
      </c>
      <c r="UST9" s="1" t="s">
        <v>91</v>
      </c>
      <c r="USU9" s="1" t="s">
        <v>91</v>
      </c>
      <c r="USV9" s="1" t="s">
        <v>91</v>
      </c>
      <c r="USW9" s="1" t="s">
        <v>91</v>
      </c>
      <c r="USX9" s="1" t="s">
        <v>91</v>
      </c>
      <c r="USY9" s="1" t="s">
        <v>91</v>
      </c>
      <c r="USZ9" s="1" t="s">
        <v>91</v>
      </c>
      <c r="UTA9" s="1" t="s">
        <v>91</v>
      </c>
      <c r="UTB9" s="1" t="s">
        <v>91</v>
      </c>
      <c r="UTC9" s="1" t="s">
        <v>91</v>
      </c>
      <c r="UTD9" s="1" t="s">
        <v>91</v>
      </c>
      <c r="UTE9" s="1" t="s">
        <v>91</v>
      </c>
      <c r="UTF9" s="1" t="s">
        <v>91</v>
      </c>
      <c r="UTG9" s="1" t="s">
        <v>91</v>
      </c>
      <c r="UTH9" s="1" t="s">
        <v>91</v>
      </c>
      <c r="UTI9" s="1" t="s">
        <v>91</v>
      </c>
      <c r="UTJ9" s="1" t="s">
        <v>91</v>
      </c>
      <c r="UTK9" s="1" t="s">
        <v>91</v>
      </c>
      <c r="UTL9" s="1" t="s">
        <v>91</v>
      </c>
      <c r="UTM9" s="1" t="s">
        <v>91</v>
      </c>
      <c r="UTN9" s="1" t="s">
        <v>91</v>
      </c>
      <c r="UTO9" s="1" t="s">
        <v>91</v>
      </c>
      <c r="UTP9" s="1" t="s">
        <v>91</v>
      </c>
      <c r="UTQ9" s="1" t="s">
        <v>91</v>
      </c>
      <c r="UTR9" s="1" t="s">
        <v>91</v>
      </c>
      <c r="UTS9" s="1" t="s">
        <v>91</v>
      </c>
      <c r="UTT9" s="1" t="s">
        <v>91</v>
      </c>
      <c r="UTU9" s="1" t="s">
        <v>91</v>
      </c>
      <c r="UTV9" s="1" t="s">
        <v>91</v>
      </c>
      <c r="UTW9" s="1" t="s">
        <v>91</v>
      </c>
      <c r="UTX9" s="1" t="s">
        <v>91</v>
      </c>
      <c r="UTY9" s="1" t="s">
        <v>91</v>
      </c>
      <c r="UTZ9" s="1" t="s">
        <v>91</v>
      </c>
      <c r="UUA9" s="1" t="s">
        <v>91</v>
      </c>
      <c r="UUB9" s="1" t="s">
        <v>91</v>
      </c>
      <c r="UUC9" s="1" t="s">
        <v>91</v>
      </c>
      <c r="UUD9" s="1" t="s">
        <v>91</v>
      </c>
      <c r="UUE9" s="1" t="s">
        <v>91</v>
      </c>
      <c r="UUF9" s="1" t="s">
        <v>91</v>
      </c>
      <c r="UUG9" s="1" t="s">
        <v>91</v>
      </c>
      <c r="UUH9" s="1" t="s">
        <v>91</v>
      </c>
      <c r="UUI9" s="1" t="s">
        <v>91</v>
      </c>
      <c r="UUJ9" s="1" t="s">
        <v>91</v>
      </c>
      <c r="UUK9" s="1" t="s">
        <v>91</v>
      </c>
      <c r="UUL9" s="1" t="s">
        <v>91</v>
      </c>
      <c r="UUM9" s="1" t="s">
        <v>91</v>
      </c>
      <c r="UUN9" s="1" t="s">
        <v>91</v>
      </c>
      <c r="UUO9" s="1" t="s">
        <v>91</v>
      </c>
      <c r="UUP9" s="1" t="s">
        <v>91</v>
      </c>
      <c r="UUQ9" s="1" t="s">
        <v>91</v>
      </c>
      <c r="UUR9" s="1" t="s">
        <v>91</v>
      </c>
      <c r="UUS9" s="1" t="s">
        <v>91</v>
      </c>
      <c r="UUT9" s="1" t="s">
        <v>91</v>
      </c>
      <c r="UUU9" s="1" t="s">
        <v>91</v>
      </c>
      <c r="UUV9" s="1" t="s">
        <v>91</v>
      </c>
      <c r="UUW9" s="1" t="s">
        <v>91</v>
      </c>
      <c r="UUX9" s="1" t="s">
        <v>91</v>
      </c>
      <c r="UUY9" s="1" t="s">
        <v>91</v>
      </c>
      <c r="UUZ9" s="1" t="s">
        <v>91</v>
      </c>
      <c r="UVA9" s="1" t="s">
        <v>91</v>
      </c>
      <c r="UVB9" s="1" t="s">
        <v>91</v>
      </c>
      <c r="UVC9" s="1" t="s">
        <v>91</v>
      </c>
      <c r="UVD9" s="1" t="s">
        <v>91</v>
      </c>
      <c r="UVE9" s="1" t="s">
        <v>91</v>
      </c>
      <c r="UVF9" s="1" t="s">
        <v>91</v>
      </c>
      <c r="UVG9" s="1" t="s">
        <v>91</v>
      </c>
      <c r="UVH9" s="1" t="s">
        <v>91</v>
      </c>
      <c r="UVI9" s="1" t="s">
        <v>91</v>
      </c>
      <c r="UVJ9" s="1" t="s">
        <v>91</v>
      </c>
      <c r="UVK9" s="1" t="s">
        <v>91</v>
      </c>
      <c r="UVL9" s="1" t="s">
        <v>91</v>
      </c>
      <c r="UVM9" s="1" t="s">
        <v>91</v>
      </c>
      <c r="UVN9" s="1" t="s">
        <v>91</v>
      </c>
      <c r="UVO9" s="1" t="s">
        <v>91</v>
      </c>
      <c r="UVP9" s="1" t="s">
        <v>91</v>
      </c>
      <c r="UVQ9" s="1" t="s">
        <v>91</v>
      </c>
      <c r="UVR9" s="1" t="s">
        <v>91</v>
      </c>
      <c r="UVS9" s="1" t="s">
        <v>91</v>
      </c>
      <c r="UVT9" s="1" t="s">
        <v>91</v>
      </c>
      <c r="UVU9" s="1" t="s">
        <v>91</v>
      </c>
      <c r="UVV9" s="1" t="s">
        <v>91</v>
      </c>
      <c r="UVW9" s="1" t="s">
        <v>91</v>
      </c>
      <c r="UVX9" s="1" t="s">
        <v>91</v>
      </c>
      <c r="UVY9" s="1" t="s">
        <v>91</v>
      </c>
      <c r="UVZ9" s="1" t="s">
        <v>91</v>
      </c>
      <c r="UWA9" s="1" t="s">
        <v>91</v>
      </c>
      <c r="UWB9" s="1" t="s">
        <v>91</v>
      </c>
      <c r="UWC9" s="1" t="s">
        <v>91</v>
      </c>
      <c r="UWD9" s="1" t="s">
        <v>91</v>
      </c>
      <c r="UWE9" s="1" t="s">
        <v>91</v>
      </c>
      <c r="UWF9" s="1" t="s">
        <v>91</v>
      </c>
      <c r="UWG9" s="1" t="s">
        <v>91</v>
      </c>
      <c r="UWH9" s="1" t="s">
        <v>91</v>
      </c>
      <c r="UWI9" s="1" t="s">
        <v>91</v>
      </c>
      <c r="UWJ9" s="1" t="s">
        <v>91</v>
      </c>
      <c r="UWK9" s="1" t="s">
        <v>91</v>
      </c>
      <c r="UWL9" s="1" t="s">
        <v>91</v>
      </c>
      <c r="UWM9" s="1" t="s">
        <v>91</v>
      </c>
      <c r="UWN9" s="1" t="s">
        <v>91</v>
      </c>
      <c r="UWO9" s="1" t="s">
        <v>91</v>
      </c>
      <c r="UWP9" s="1" t="s">
        <v>91</v>
      </c>
      <c r="UWQ9" s="1" t="s">
        <v>91</v>
      </c>
      <c r="UWR9" s="1" t="s">
        <v>91</v>
      </c>
      <c r="UWS9" s="1" t="s">
        <v>91</v>
      </c>
      <c r="UWT9" s="1" t="s">
        <v>91</v>
      </c>
      <c r="UWU9" s="1" t="s">
        <v>91</v>
      </c>
      <c r="UWV9" s="1" t="s">
        <v>91</v>
      </c>
      <c r="UWW9" s="1" t="s">
        <v>91</v>
      </c>
      <c r="UWX9" s="1" t="s">
        <v>91</v>
      </c>
      <c r="UWY9" s="1" t="s">
        <v>91</v>
      </c>
      <c r="UWZ9" s="1" t="s">
        <v>91</v>
      </c>
      <c r="UXA9" s="1" t="s">
        <v>91</v>
      </c>
      <c r="UXB9" s="1" t="s">
        <v>91</v>
      </c>
      <c r="UXC9" s="1" t="s">
        <v>91</v>
      </c>
      <c r="UXD9" s="1" t="s">
        <v>91</v>
      </c>
      <c r="UXE9" s="1" t="s">
        <v>91</v>
      </c>
      <c r="UXF9" s="1" t="s">
        <v>91</v>
      </c>
      <c r="UXG9" s="1" t="s">
        <v>91</v>
      </c>
      <c r="UXH9" s="1" t="s">
        <v>91</v>
      </c>
      <c r="UXI9" s="1" t="s">
        <v>91</v>
      </c>
      <c r="UXJ9" s="1" t="s">
        <v>91</v>
      </c>
      <c r="UXK9" s="1" t="s">
        <v>91</v>
      </c>
      <c r="UXL9" s="1" t="s">
        <v>91</v>
      </c>
      <c r="UXM9" s="1" t="s">
        <v>91</v>
      </c>
      <c r="UXN9" s="1" t="s">
        <v>91</v>
      </c>
      <c r="UXO9" s="1" t="s">
        <v>91</v>
      </c>
      <c r="UXP9" s="1" t="s">
        <v>91</v>
      </c>
      <c r="UXQ9" s="1" t="s">
        <v>91</v>
      </c>
      <c r="UXR9" s="1" t="s">
        <v>91</v>
      </c>
      <c r="UXS9" s="1" t="s">
        <v>91</v>
      </c>
      <c r="UXT9" s="1" t="s">
        <v>91</v>
      </c>
      <c r="UXU9" s="1" t="s">
        <v>91</v>
      </c>
      <c r="UXV9" s="1" t="s">
        <v>91</v>
      </c>
      <c r="UXW9" s="1" t="s">
        <v>91</v>
      </c>
      <c r="UXX9" s="1" t="s">
        <v>91</v>
      </c>
      <c r="UXY9" s="1" t="s">
        <v>91</v>
      </c>
      <c r="UXZ9" s="1" t="s">
        <v>91</v>
      </c>
      <c r="UYA9" s="1" t="s">
        <v>91</v>
      </c>
      <c r="UYB9" s="1" t="s">
        <v>91</v>
      </c>
      <c r="UYC9" s="1" t="s">
        <v>91</v>
      </c>
      <c r="UYD9" s="1" t="s">
        <v>91</v>
      </c>
      <c r="UYE9" s="1" t="s">
        <v>91</v>
      </c>
      <c r="UYF9" s="1" t="s">
        <v>91</v>
      </c>
      <c r="UYG9" s="1" t="s">
        <v>91</v>
      </c>
      <c r="UYH9" s="1" t="s">
        <v>91</v>
      </c>
      <c r="UYI9" s="1" t="s">
        <v>91</v>
      </c>
      <c r="UYJ9" s="1" t="s">
        <v>91</v>
      </c>
      <c r="UYK9" s="1" t="s">
        <v>91</v>
      </c>
      <c r="UYL9" s="1" t="s">
        <v>91</v>
      </c>
      <c r="UYM9" s="1" t="s">
        <v>91</v>
      </c>
      <c r="UYN9" s="1" t="s">
        <v>91</v>
      </c>
      <c r="UYO9" s="1" t="s">
        <v>91</v>
      </c>
      <c r="UYP9" s="1" t="s">
        <v>91</v>
      </c>
      <c r="UYQ9" s="1" t="s">
        <v>91</v>
      </c>
      <c r="UYR9" s="1" t="s">
        <v>91</v>
      </c>
      <c r="UYS9" s="1" t="s">
        <v>91</v>
      </c>
      <c r="UYT9" s="1" t="s">
        <v>91</v>
      </c>
      <c r="UYU9" s="1" t="s">
        <v>91</v>
      </c>
      <c r="UYV9" s="1" t="s">
        <v>91</v>
      </c>
      <c r="UYW9" s="1" t="s">
        <v>91</v>
      </c>
      <c r="UYX9" s="1" t="s">
        <v>91</v>
      </c>
      <c r="UYY9" s="1" t="s">
        <v>91</v>
      </c>
      <c r="UYZ9" s="1" t="s">
        <v>91</v>
      </c>
      <c r="UZA9" s="1" t="s">
        <v>91</v>
      </c>
      <c r="UZB9" s="1" t="s">
        <v>91</v>
      </c>
      <c r="UZC9" s="1" t="s">
        <v>91</v>
      </c>
      <c r="UZD9" s="1" t="s">
        <v>91</v>
      </c>
      <c r="UZE9" s="1" t="s">
        <v>91</v>
      </c>
      <c r="UZF9" s="1" t="s">
        <v>91</v>
      </c>
      <c r="UZG9" s="1" t="s">
        <v>91</v>
      </c>
      <c r="UZH9" s="1" t="s">
        <v>91</v>
      </c>
      <c r="UZI9" s="1" t="s">
        <v>91</v>
      </c>
      <c r="UZJ9" s="1" t="s">
        <v>91</v>
      </c>
      <c r="UZK9" s="1" t="s">
        <v>91</v>
      </c>
      <c r="UZL9" s="1" t="s">
        <v>91</v>
      </c>
      <c r="UZM9" s="1" t="s">
        <v>91</v>
      </c>
      <c r="UZN9" s="1" t="s">
        <v>91</v>
      </c>
      <c r="UZO9" s="1" t="s">
        <v>91</v>
      </c>
      <c r="UZP9" s="1" t="s">
        <v>91</v>
      </c>
      <c r="UZQ9" s="1" t="s">
        <v>91</v>
      </c>
      <c r="UZR9" s="1" t="s">
        <v>91</v>
      </c>
      <c r="UZS9" s="1" t="s">
        <v>91</v>
      </c>
      <c r="UZT9" s="1" t="s">
        <v>91</v>
      </c>
      <c r="UZU9" s="1" t="s">
        <v>91</v>
      </c>
      <c r="UZV9" s="1" t="s">
        <v>91</v>
      </c>
      <c r="UZW9" s="1" t="s">
        <v>91</v>
      </c>
      <c r="UZX9" s="1" t="s">
        <v>91</v>
      </c>
      <c r="UZY9" s="1" t="s">
        <v>91</v>
      </c>
      <c r="UZZ9" s="1" t="s">
        <v>91</v>
      </c>
      <c r="VAA9" s="1" t="s">
        <v>91</v>
      </c>
      <c r="VAB9" s="1" t="s">
        <v>91</v>
      </c>
      <c r="VAC9" s="1" t="s">
        <v>91</v>
      </c>
      <c r="VAD9" s="1" t="s">
        <v>91</v>
      </c>
      <c r="VAE9" s="1" t="s">
        <v>91</v>
      </c>
      <c r="VAF9" s="1" t="s">
        <v>91</v>
      </c>
      <c r="VAG9" s="1" t="s">
        <v>91</v>
      </c>
      <c r="VAH9" s="1" t="s">
        <v>91</v>
      </c>
      <c r="VAI9" s="1" t="s">
        <v>91</v>
      </c>
      <c r="VAJ9" s="1" t="s">
        <v>91</v>
      </c>
      <c r="VAK9" s="1" t="s">
        <v>91</v>
      </c>
      <c r="VAL9" s="1" t="s">
        <v>91</v>
      </c>
      <c r="VAM9" s="1" t="s">
        <v>91</v>
      </c>
      <c r="VAN9" s="1" t="s">
        <v>91</v>
      </c>
      <c r="VAO9" s="1" t="s">
        <v>91</v>
      </c>
      <c r="VAP9" s="1" t="s">
        <v>91</v>
      </c>
      <c r="VAQ9" s="1" t="s">
        <v>91</v>
      </c>
      <c r="VAR9" s="1" t="s">
        <v>91</v>
      </c>
      <c r="VAS9" s="1" t="s">
        <v>91</v>
      </c>
      <c r="VAT9" s="1" t="s">
        <v>91</v>
      </c>
      <c r="VAU9" s="1" t="s">
        <v>91</v>
      </c>
      <c r="VAV9" s="1" t="s">
        <v>91</v>
      </c>
      <c r="VAW9" s="1" t="s">
        <v>91</v>
      </c>
      <c r="VAX9" s="1" t="s">
        <v>91</v>
      </c>
      <c r="VAY9" s="1" t="s">
        <v>91</v>
      </c>
      <c r="VAZ9" s="1" t="s">
        <v>91</v>
      </c>
      <c r="VBA9" s="1" t="s">
        <v>91</v>
      </c>
      <c r="VBB9" s="1" t="s">
        <v>91</v>
      </c>
      <c r="VBC9" s="1" t="s">
        <v>91</v>
      </c>
      <c r="VBD9" s="1" t="s">
        <v>91</v>
      </c>
      <c r="VBE9" s="1" t="s">
        <v>91</v>
      </c>
      <c r="VBF9" s="1" t="s">
        <v>91</v>
      </c>
      <c r="VBG9" s="1" t="s">
        <v>91</v>
      </c>
      <c r="VBH9" s="1" t="s">
        <v>91</v>
      </c>
      <c r="VBI9" s="1" t="s">
        <v>91</v>
      </c>
      <c r="VBJ9" s="1" t="s">
        <v>91</v>
      </c>
      <c r="VBK9" s="1" t="s">
        <v>91</v>
      </c>
      <c r="VBL9" s="1" t="s">
        <v>91</v>
      </c>
      <c r="VBM9" s="1" t="s">
        <v>91</v>
      </c>
      <c r="VBN9" s="1" t="s">
        <v>91</v>
      </c>
      <c r="VBO9" s="1" t="s">
        <v>91</v>
      </c>
      <c r="VBP9" s="1" t="s">
        <v>91</v>
      </c>
      <c r="VBQ9" s="1" t="s">
        <v>91</v>
      </c>
      <c r="VBR9" s="1" t="s">
        <v>91</v>
      </c>
      <c r="VBS9" s="1" t="s">
        <v>91</v>
      </c>
      <c r="VBT9" s="1" t="s">
        <v>91</v>
      </c>
      <c r="VBU9" s="1" t="s">
        <v>91</v>
      </c>
      <c r="VBV9" s="1" t="s">
        <v>91</v>
      </c>
      <c r="VBW9" s="1" t="s">
        <v>91</v>
      </c>
      <c r="VBX9" s="1" t="s">
        <v>91</v>
      </c>
      <c r="VBY9" s="1" t="s">
        <v>91</v>
      </c>
      <c r="VBZ9" s="1" t="s">
        <v>91</v>
      </c>
      <c r="VCA9" s="1" t="s">
        <v>91</v>
      </c>
      <c r="VCB9" s="1" t="s">
        <v>91</v>
      </c>
      <c r="VCC9" s="1" t="s">
        <v>91</v>
      </c>
      <c r="VCD9" s="1" t="s">
        <v>91</v>
      </c>
      <c r="VCE9" s="1" t="s">
        <v>91</v>
      </c>
      <c r="VCF9" s="1" t="s">
        <v>91</v>
      </c>
      <c r="VCG9" s="1" t="s">
        <v>91</v>
      </c>
      <c r="VCH9" s="1" t="s">
        <v>91</v>
      </c>
      <c r="VCI9" s="1" t="s">
        <v>91</v>
      </c>
      <c r="VCJ9" s="1" t="s">
        <v>91</v>
      </c>
      <c r="VCK9" s="1" t="s">
        <v>91</v>
      </c>
      <c r="VCL9" s="1" t="s">
        <v>91</v>
      </c>
      <c r="VCM9" s="1" t="s">
        <v>91</v>
      </c>
      <c r="VCN9" s="1" t="s">
        <v>91</v>
      </c>
      <c r="VCO9" s="1" t="s">
        <v>91</v>
      </c>
      <c r="VCP9" s="1" t="s">
        <v>91</v>
      </c>
      <c r="VCQ9" s="1" t="s">
        <v>91</v>
      </c>
      <c r="VCR9" s="1" t="s">
        <v>91</v>
      </c>
      <c r="VCS9" s="1" t="s">
        <v>91</v>
      </c>
      <c r="VCT9" s="1" t="s">
        <v>91</v>
      </c>
      <c r="VCU9" s="1" t="s">
        <v>91</v>
      </c>
      <c r="VCV9" s="1" t="s">
        <v>91</v>
      </c>
      <c r="VCW9" s="1" t="s">
        <v>91</v>
      </c>
      <c r="VCX9" s="1" t="s">
        <v>91</v>
      </c>
      <c r="VCY9" s="1" t="s">
        <v>91</v>
      </c>
      <c r="VCZ9" s="1" t="s">
        <v>91</v>
      </c>
      <c r="VDA9" s="1" t="s">
        <v>91</v>
      </c>
      <c r="VDB9" s="1" t="s">
        <v>91</v>
      </c>
      <c r="VDC9" s="1" t="s">
        <v>91</v>
      </c>
      <c r="VDD9" s="1" t="s">
        <v>91</v>
      </c>
      <c r="VDE9" s="1" t="s">
        <v>91</v>
      </c>
      <c r="VDF9" s="1" t="s">
        <v>91</v>
      </c>
      <c r="VDG9" s="1" t="s">
        <v>91</v>
      </c>
      <c r="VDH9" s="1" t="s">
        <v>91</v>
      </c>
      <c r="VDI9" s="1" t="s">
        <v>91</v>
      </c>
      <c r="VDJ9" s="1" t="s">
        <v>91</v>
      </c>
      <c r="VDK9" s="1" t="s">
        <v>91</v>
      </c>
      <c r="VDL9" s="1" t="s">
        <v>91</v>
      </c>
      <c r="VDM9" s="1" t="s">
        <v>91</v>
      </c>
      <c r="VDN9" s="1" t="s">
        <v>91</v>
      </c>
      <c r="VDO9" s="1" t="s">
        <v>91</v>
      </c>
      <c r="VDP9" s="1" t="s">
        <v>91</v>
      </c>
      <c r="VDQ9" s="1" t="s">
        <v>91</v>
      </c>
      <c r="VDR9" s="1" t="s">
        <v>91</v>
      </c>
      <c r="VDS9" s="1" t="s">
        <v>91</v>
      </c>
      <c r="VDT9" s="1" t="s">
        <v>91</v>
      </c>
      <c r="VDU9" s="1" t="s">
        <v>91</v>
      </c>
      <c r="VDV9" s="1" t="s">
        <v>91</v>
      </c>
      <c r="VDW9" s="1" t="s">
        <v>91</v>
      </c>
      <c r="VDX9" s="1" t="s">
        <v>91</v>
      </c>
      <c r="VDY9" s="1" t="s">
        <v>91</v>
      </c>
      <c r="VDZ9" s="1" t="s">
        <v>91</v>
      </c>
      <c r="VEA9" s="1" t="s">
        <v>91</v>
      </c>
      <c r="VEB9" s="1" t="s">
        <v>91</v>
      </c>
      <c r="VEC9" s="1" t="s">
        <v>91</v>
      </c>
      <c r="VED9" s="1" t="s">
        <v>91</v>
      </c>
      <c r="VEE9" s="1" t="s">
        <v>91</v>
      </c>
      <c r="VEF9" s="1" t="s">
        <v>91</v>
      </c>
      <c r="VEG9" s="1" t="s">
        <v>91</v>
      </c>
      <c r="VEH9" s="1" t="s">
        <v>91</v>
      </c>
      <c r="VEI9" s="1" t="s">
        <v>91</v>
      </c>
      <c r="VEJ9" s="1" t="s">
        <v>91</v>
      </c>
      <c r="VEK9" s="1" t="s">
        <v>91</v>
      </c>
      <c r="VEL9" s="1" t="s">
        <v>91</v>
      </c>
      <c r="VEM9" s="1" t="s">
        <v>91</v>
      </c>
      <c r="VEN9" s="1" t="s">
        <v>91</v>
      </c>
      <c r="VEO9" s="1" t="s">
        <v>91</v>
      </c>
      <c r="VEP9" s="1" t="s">
        <v>91</v>
      </c>
      <c r="VEQ9" s="1" t="s">
        <v>91</v>
      </c>
      <c r="VER9" s="1" t="s">
        <v>91</v>
      </c>
      <c r="VES9" s="1" t="s">
        <v>91</v>
      </c>
      <c r="VET9" s="1" t="s">
        <v>91</v>
      </c>
      <c r="VEU9" s="1" t="s">
        <v>91</v>
      </c>
      <c r="VEV9" s="1" t="s">
        <v>91</v>
      </c>
      <c r="VEW9" s="1" t="s">
        <v>91</v>
      </c>
      <c r="VEX9" s="1" t="s">
        <v>91</v>
      </c>
      <c r="VEY9" s="1" t="s">
        <v>91</v>
      </c>
      <c r="VEZ9" s="1" t="s">
        <v>91</v>
      </c>
      <c r="VFA9" s="1" t="s">
        <v>91</v>
      </c>
      <c r="VFB9" s="1" t="s">
        <v>91</v>
      </c>
      <c r="VFC9" s="1" t="s">
        <v>91</v>
      </c>
      <c r="VFD9" s="1" t="s">
        <v>91</v>
      </c>
      <c r="VFE9" s="1" t="s">
        <v>91</v>
      </c>
      <c r="VFF9" s="1" t="s">
        <v>91</v>
      </c>
      <c r="VFG9" s="1" t="s">
        <v>91</v>
      </c>
      <c r="VFH9" s="1" t="s">
        <v>91</v>
      </c>
      <c r="VFI9" s="1" t="s">
        <v>91</v>
      </c>
      <c r="VFJ9" s="1" t="s">
        <v>91</v>
      </c>
      <c r="VFK9" s="1" t="s">
        <v>91</v>
      </c>
      <c r="VFL9" s="1" t="s">
        <v>91</v>
      </c>
      <c r="VFM9" s="1" t="s">
        <v>91</v>
      </c>
      <c r="VFN9" s="1" t="s">
        <v>91</v>
      </c>
      <c r="VFO9" s="1" t="s">
        <v>91</v>
      </c>
      <c r="VFP9" s="1" t="s">
        <v>91</v>
      </c>
      <c r="VFQ9" s="1" t="s">
        <v>91</v>
      </c>
      <c r="VFR9" s="1" t="s">
        <v>91</v>
      </c>
      <c r="VFS9" s="1" t="s">
        <v>91</v>
      </c>
      <c r="VFT9" s="1" t="s">
        <v>91</v>
      </c>
      <c r="VFU9" s="1" t="s">
        <v>91</v>
      </c>
      <c r="VFV9" s="1" t="s">
        <v>91</v>
      </c>
      <c r="VFW9" s="1" t="s">
        <v>91</v>
      </c>
      <c r="VFX9" s="1" t="s">
        <v>91</v>
      </c>
      <c r="VFY9" s="1" t="s">
        <v>91</v>
      </c>
      <c r="VFZ9" s="1" t="s">
        <v>91</v>
      </c>
      <c r="VGA9" s="1" t="s">
        <v>91</v>
      </c>
      <c r="VGB9" s="1" t="s">
        <v>91</v>
      </c>
      <c r="VGC9" s="1" t="s">
        <v>91</v>
      </c>
      <c r="VGD9" s="1" t="s">
        <v>91</v>
      </c>
      <c r="VGE9" s="1" t="s">
        <v>91</v>
      </c>
      <c r="VGF9" s="1" t="s">
        <v>91</v>
      </c>
      <c r="VGG9" s="1" t="s">
        <v>91</v>
      </c>
      <c r="VGH9" s="1" t="s">
        <v>91</v>
      </c>
      <c r="VGI9" s="1" t="s">
        <v>91</v>
      </c>
      <c r="VGJ9" s="1" t="s">
        <v>91</v>
      </c>
      <c r="VGK9" s="1" t="s">
        <v>91</v>
      </c>
      <c r="VGL9" s="1" t="s">
        <v>91</v>
      </c>
      <c r="VGM9" s="1" t="s">
        <v>91</v>
      </c>
      <c r="VGN9" s="1" t="s">
        <v>91</v>
      </c>
      <c r="VGO9" s="1" t="s">
        <v>91</v>
      </c>
      <c r="VGP9" s="1" t="s">
        <v>91</v>
      </c>
      <c r="VGQ9" s="1" t="s">
        <v>91</v>
      </c>
      <c r="VGR9" s="1" t="s">
        <v>91</v>
      </c>
      <c r="VGS9" s="1" t="s">
        <v>91</v>
      </c>
      <c r="VGT9" s="1" t="s">
        <v>91</v>
      </c>
      <c r="VGU9" s="1" t="s">
        <v>91</v>
      </c>
      <c r="VGV9" s="1" t="s">
        <v>91</v>
      </c>
      <c r="VGW9" s="1" t="s">
        <v>91</v>
      </c>
      <c r="VGX9" s="1" t="s">
        <v>91</v>
      </c>
      <c r="VGY9" s="1" t="s">
        <v>91</v>
      </c>
      <c r="VGZ9" s="1" t="s">
        <v>91</v>
      </c>
      <c r="VHA9" s="1" t="s">
        <v>91</v>
      </c>
      <c r="VHB9" s="1" t="s">
        <v>91</v>
      </c>
      <c r="VHC9" s="1" t="s">
        <v>91</v>
      </c>
      <c r="VHD9" s="1" t="s">
        <v>91</v>
      </c>
      <c r="VHE9" s="1" t="s">
        <v>91</v>
      </c>
      <c r="VHF9" s="1" t="s">
        <v>91</v>
      </c>
      <c r="VHG9" s="1" t="s">
        <v>91</v>
      </c>
      <c r="VHH9" s="1" t="s">
        <v>91</v>
      </c>
      <c r="VHI9" s="1" t="s">
        <v>91</v>
      </c>
      <c r="VHJ9" s="1" t="s">
        <v>91</v>
      </c>
      <c r="VHK9" s="1" t="s">
        <v>91</v>
      </c>
      <c r="VHL9" s="1" t="s">
        <v>91</v>
      </c>
      <c r="VHM9" s="1" t="s">
        <v>91</v>
      </c>
      <c r="VHN9" s="1" t="s">
        <v>91</v>
      </c>
      <c r="VHO9" s="1" t="s">
        <v>91</v>
      </c>
      <c r="VHP9" s="1" t="s">
        <v>91</v>
      </c>
      <c r="VHQ9" s="1" t="s">
        <v>91</v>
      </c>
      <c r="VHR9" s="1" t="s">
        <v>91</v>
      </c>
      <c r="VHS9" s="1" t="s">
        <v>91</v>
      </c>
      <c r="VHT9" s="1" t="s">
        <v>91</v>
      </c>
      <c r="VHU9" s="1" t="s">
        <v>91</v>
      </c>
      <c r="VHV9" s="1" t="s">
        <v>91</v>
      </c>
      <c r="VHW9" s="1" t="s">
        <v>91</v>
      </c>
      <c r="VHX9" s="1" t="s">
        <v>91</v>
      </c>
      <c r="VHY9" s="1" t="s">
        <v>91</v>
      </c>
      <c r="VHZ9" s="1" t="s">
        <v>91</v>
      </c>
      <c r="VIA9" s="1" t="s">
        <v>91</v>
      </c>
      <c r="VIB9" s="1" t="s">
        <v>91</v>
      </c>
      <c r="VIC9" s="1" t="s">
        <v>91</v>
      </c>
      <c r="VID9" s="1" t="s">
        <v>91</v>
      </c>
      <c r="VIE9" s="1" t="s">
        <v>91</v>
      </c>
      <c r="VIF9" s="1" t="s">
        <v>91</v>
      </c>
      <c r="VIG9" s="1" t="s">
        <v>91</v>
      </c>
      <c r="VIH9" s="1" t="s">
        <v>91</v>
      </c>
      <c r="VII9" s="1" t="s">
        <v>91</v>
      </c>
      <c r="VIJ9" s="1" t="s">
        <v>91</v>
      </c>
      <c r="VIK9" s="1" t="s">
        <v>91</v>
      </c>
      <c r="VIL9" s="1" t="s">
        <v>91</v>
      </c>
      <c r="VIM9" s="1" t="s">
        <v>91</v>
      </c>
      <c r="VIN9" s="1" t="s">
        <v>91</v>
      </c>
      <c r="VIO9" s="1" t="s">
        <v>91</v>
      </c>
      <c r="VIP9" s="1" t="s">
        <v>91</v>
      </c>
      <c r="VIQ9" s="1" t="s">
        <v>91</v>
      </c>
      <c r="VIR9" s="1" t="s">
        <v>91</v>
      </c>
      <c r="VIS9" s="1" t="s">
        <v>91</v>
      </c>
      <c r="VIT9" s="1" t="s">
        <v>91</v>
      </c>
      <c r="VIU9" s="1" t="s">
        <v>91</v>
      </c>
      <c r="VIV9" s="1" t="s">
        <v>91</v>
      </c>
      <c r="VIW9" s="1" t="s">
        <v>91</v>
      </c>
      <c r="VIX9" s="1" t="s">
        <v>91</v>
      </c>
      <c r="VIY9" s="1" t="s">
        <v>91</v>
      </c>
      <c r="VIZ9" s="1" t="s">
        <v>91</v>
      </c>
      <c r="VJA9" s="1" t="s">
        <v>91</v>
      </c>
      <c r="VJB9" s="1" t="s">
        <v>91</v>
      </c>
      <c r="VJC9" s="1" t="s">
        <v>91</v>
      </c>
      <c r="VJD9" s="1" t="s">
        <v>91</v>
      </c>
      <c r="VJE9" s="1" t="s">
        <v>91</v>
      </c>
      <c r="VJF9" s="1" t="s">
        <v>91</v>
      </c>
      <c r="VJG9" s="1" t="s">
        <v>91</v>
      </c>
      <c r="VJH9" s="1" t="s">
        <v>91</v>
      </c>
      <c r="VJI9" s="1" t="s">
        <v>91</v>
      </c>
      <c r="VJJ9" s="1" t="s">
        <v>91</v>
      </c>
      <c r="VJK9" s="1" t="s">
        <v>91</v>
      </c>
      <c r="VJL9" s="1" t="s">
        <v>91</v>
      </c>
      <c r="VJM9" s="1" t="s">
        <v>91</v>
      </c>
      <c r="VJN9" s="1" t="s">
        <v>91</v>
      </c>
      <c r="VJO9" s="1" t="s">
        <v>91</v>
      </c>
      <c r="VJP9" s="1" t="s">
        <v>91</v>
      </c>
      <c r="VJQ9" s="1" t="s">
        <v>91</v>
      </c>
      <c r="VJR9" s="1" t="s">
        <v>91</v>
      </c>
      <c r="VJS9" s="1" t="s">
        <v>91</v>
      </c>
      <c r="VJT9" s="1" t="s">
        <v>91</v>
      </c>
      <c r="VJU9" s="1" t="s">
        <v>91</v>
      </c>
      <c r="VJV9" s="1" t="s">
        <v>91</v>
      </c>
      <c r="VJW9" s="1" t="s">
        <v>91</v>
      </c>
      <c r="VJX9" s="1" t="s">
        <v>91</v>
      </c>
      <c r="VJY9" s="1" t="s">
        <v>91</v>
      </c>
      <c r="VJZ9" s="1" t="s">
        <v>91</v>
      </c>
      <c r="VKA9" s="1" t="s">
        <v>91</v>
      </c>
      <c r="VKB9" s="1" t="s">
        <v>91</v>
      </c>
      <c r="VKC9" s="1" t="s">
        <v>91</v>
      </c>
      <c r="VKD9" s="1" t="s">
        <v>91</v>
      </c>
      <c r="VKE9" s="1" t="s">
        <v>91</v>
      </c>
      <c r="VKF9" s="1" t="s">
        <v>91</v>
      </c>
      <c r="VKG9" s="1" t="s">
        <v>91</v>
      </c>
      <c r="VKH9" s="1" t="s">
        <v>91</v>
      </c>
      <c r="VKI9" s="1" t="s">
        <v>91</v>
      </c>
      <c r="VKJ9" s="1" t="s">
        <v>91</v>
      </c>
      <c r="VKK9" s="1" t="s">
        <v>91</v>
      </c>
      <c r="VKL9" s="1" t="s">
        <v>91</v>
      </c>
      <c r="VKM9" s="1" t="s">
        <v>91</v>
      </c>
      <c r="VKN9" s="1" t="s">
        <v>91</v>
      </c>
      <c r="VKO9" s="1" t="s">
        <v>91</v>
      </c>
      <c r="VKP9" s="1" t="s">
        <v>91</v>
      </c>
      <c r="VKQ9" s="1" t="s">
        <v>91</v>
      </c>
      <c r="VKR9" s="1" t="s">
        <v>91</v>
      </c>
      <c r="VKS9" s="1" t="s">
        <v>91</v>
      </c>
      <c r="VKT9" s="1" t="s">
        <v>91</v>
      </c>
      <c r="VKU9" s="1" t="s">
        <v>91</v>
      </c>
      <c r="VKV9" s="1" t="s">
        <v>91</v>
      </c>
      <c r="VKW9" s="1" t="s">
        <v>91</v>
      </c>
      <c r="VKX9" s="1" t="s">
        <v>91</v>
      </c>
      <c r="VKY9" s="1" t="s">
        <v>91</v>
      </c>
      <c r="VKZ9" s="1" t="s">
        <v>91</v>
      </c>
      <c r="VLA9" s="1" t="s">
        <v>91</v>
      </c>
      <c r="VLB9" s="1" t="s">
        <v>91</v>
      </c>
      <c r="VLC9" s="1" t="s">
        <v>91</v>
      </c>
      <c r="VLD9" s="1" t="s">
        <v>91</v>
      </c>
      <c r="VLE9" s="1" t="s">
        <v>91</v>
      </c>
      <c r="VLF9" s="1" t="s">
        <v>91</v>
      </c>
      <c r="VLG9" s="1" t="s">
        <v>91</v>
      </c>
      <c r="VLH9" s="1" t="s">
        <v>91</v>
      </c>
      <c r="VLI9" s="1" t="s">
        <v>91</v>
      </c>
      <c r="VLJ9" s="1" t="s">
        <v>91</v>
      </c>
      <c r="VLK9" s="1" t="s">
        <v>91</v>
      </c>
      <c r="VLL9" s="1" t="s">
        <v>91</v>
      </c>
      <c r="VLM9" s="1" t="s">
        <v>91</v>
      </c>
      <c r="VLN9" s="1" t="s">
        <v>91</v>
      </c>
      <c r="VLO9" s="1" t="s">
        <v>91</v>
      </c>
      <c r="VLP9" s="1" t="s">
        <v>91</v>
      </c>
      <c r="VLQ9" s="1" t="s">
        <v>91</v>
      </c>
      <c r="VLR9" s="1" t="s">
        <v>91</v>
      </c>
      <c r="VLS9" s="1" t="s">
        <v>91</v>
      </c>
      <c r="VLT9" s="1" t="s">
        <v>91</v>
      </c>
      <c r="VLU9" s="1" t="s">
        <v>91</v>
      </c>
      <c r="VLV9" s="1" t="s">
        <v>91</v>
      </c>
      <c r="VLW9" s="1" t="s">
        <v>91</v>
      </c>
      <c r="VLX9" s="1" t="s">
        <v>91</v>
      </c>
      <c r="VLY9" s="1" t="s">
        <v>91</v>
      </c>
      <c r="VLZ9" s="1" t="s">
        <v>91</v>
      </c>
      <c r="VMA9" s="1" t="s">
        <v>91</v>
      </c>
      <c r="VMB9" s="1" t="s">
        <v>91</v>
      </c>
      <c r="VMC9" s="1" t="s">
        <v>91</v>
      </c>
      <c r="VMD9" s="1" t="s">
        <v>91</v>
      </c>
      <c r="VME9" s="1" t="s">
        <v>91</v>
      </c>
      <c r="VMF9" s="1" t="s">
        <v>91</v>
      </c>
      <c r="VMG9" s="1" t="s">
        <v>91</v>
      </c>
      <c r="VMH9" s="1" t="s">
        <v>91</v>
      </c>
      <c r="VMI9" s="1" t="s">
        <v>91</v>
      </c>
      <c r="VMJ9" s="1" t="s">
        <v>91</v>
      </c>
      <c r="VMK9" s="1" t="s">
        <v>91</v>
      </c>
      <c r="VML9" s="1" t="s">
        <v>91</v>
      </c>
      <c r="VMM9" s="1" t="s">
        <v>91</v>
      </c>
      <c r="VMN9" s="1" t="s">
        <v>91</v>
      </c>
      <c r="VMO9" s="1" t="s">
        <v>91</v>
      </c>
      <c r="VMP9" s="1" t="s">
        <v>91</v>
      </c>
      <c r="VMQ9" s="1" t="s">
        <v>91</v>
      </c>
      <c r="VMR9" s="1" t="s">
        <v>91</v>
      </c>
      <c r="VMS9" s="1" t="s">
        <v>91</v>
      </c>
      <c r="VMT9" s="1" t="s">
        <v>91</v>
      </c>
      <c r="VMU9" s="1" t="s">
        <v>91</v>
      </c>
      <c r="VMV9" s="1" t="s">
        <v>91</v>
      </c>
      <c r="VMW9" s="1" t="s">
        <v>91</v>
      </c>
      <c r="VMX9" s="1" t="s">
        <v>91</v>
      </c>
      <c r="VMY9" s="1" t="s">
        <v>91</v>
      </c>
      <c r="VMZ9" s="1" t="s">
        <v>91</v>
      </c>
      <c r="VNA9" s="1" t="s">
        <v>91</v>
      </c>
      <c r="VNB9" s="1" t="s">
        <v>91</v>
      </c>
      <c r="VNC9" s="1" t="s">
        <v>91</v>
      </c>
      <c r="VND9" s="1" t="s">
        <v>91</v>
      </c>
      <c r="VNE9" s="1" t="s">
        <v>91</v>
      </c>
      <c r="VNF9" s="1" t="s">
        <v>91</v>
      </c>
      <c r="VNG9" s="1" t="s">
        <v>91</v>
      </c>
      <c r="VNH9" s="1" t="s">
        <v>91</v>
      </c>
      <c r="VNI9" s="1" t="s">
        <v>91</v>
      </c>
      <c r="VNJ9" s="1" t="s">
        <v>91</v>
      </c>
      <c r="VNK9" s="1" t="s">
        <v>91</v>
      </c>
      <c r="VNL9" s="1" t="s">
        <v>91</v>
      </c>
      <c r="VNM9" s="1" t="s">
        <v>91</v>
      </c>
      <c r="VNN9" s="1" t="s">
        <v>91</v>
      </c>
      <c r="VNO9" s="1" t="s">
        <v>91</v>
      </c>
      <c r="VNP9" s="1" t="s">
        <v>91</v>
      </c>
      <c r="VNQ9" s="1" t="s">
        <v>91</v>
      </c>
      <c r="VNR9" s="1" t="s">
        <v>91</v>
      </c>
      <c r="VNS9" s="1" t="s">
        <v>91</v>
      </c>
      <c r="VNT9" s="1" t="s">
        <v>91</v>
      </c>
      <c r="VNU9" s="1" t="s">
        <v>91</v>
      </c>
      <c r="VNV9" s="1" t="s">
        <v>91</v>
      </c>
      <c r="VNW9" s="1" t="s">
        <v>91</v>
      </c>
      <c r="VNX9" s="1" t="s">
        <v>91</v>
      </c>
      <c r="VNY9" s="1" t="s">
        <v>91</v>
      </c>
      <c r="VNZ9" s="1" t="s">
        <v>91</v>
      </c>
      <c r="VOA9" s="1" t="s">
        <v>91</v>
      </c>
      <c r="VOB9" s="1" t="s">
        <v>91</v>
      </c>
      <c r="VOC9" s="1" t="s">
        <v>91</v>
      </c>
      <c r="VOD9" s="1" t="s">
        <v>91</v>
      </c>
      <c r="VOE9" s="1" t="s">
        <v>91</v>
      </c>
      <c r="VOF9" s="1" t="s">
        <v>91</v>
      </c>
      <c r="VOG9" s="1" t="s">
        <v>91</v>
      </c>
      <c r="VOH9" s="1" t="s">
        <v>91</v>
      </c>
      <c r="VOI9" s="1" t="s">
        <v>91</v>
      </c>
      <c r="VOJ9" s="1" t="s">
        <v>91</v>
      </c>
      <c r="VOK9" s="1" t="s">
        <v>91</v>
      </c>
      <c r="VOL9" s="1" t="s">
        <v>91</v>
      </c>
      <c r="VOM9" s="1" t="s">
        <v>91</v>
      </c>
      <c r="VON9" s="1" t="s">
        <v>91</v>
      </c>
      <c r="VOO9" s="1" t="s">
        <v>91</v>
      </c>
      <c r="VOP9" s="1" t="s">
        <v>91</v>
      </c>
      <c r="VOQ9" s="1" t="s">
        <v>91</v>
      </c>
      <c r="VOR9" s="1" t="s">
        <v>91</v>
      </c>
      <c r="VOS9" s="1" t="s">
        <v>91</v>
      </c>
      <c r="VOT9" s="1" t="s">
        <v>91</v>
      </c>
      <c r="VOU9" s="1" t="s">
        <v>91</v>
      </c>
      <c r="VOV9" s="1" t="s">
        <v>91</v>
      </c>
      <c r="VOW9" s="1" t="s">
        <v>91</v>
      </c>
      <c r="VOX9" s="1" t="s">
        <v>91</v>
      </c>
      <c r="VOY9" s="1" t="s">
        <v>91</v>
      </c>
      <c r="VOZ9" s="1" t="s">
        <v>91</v>
      </c>
      <c r="VPA9" s="1" t="s">
        <v>91</v>
      </c>
      <c r="VPB9" s="1" t="s">
        <v>91</v>
      </c>
      <c r="VPC9" s="1" t="s">
        <v>91</v>
      </c>
      <c r="VPD9" s="1" t="s">
        <v>91</v>
      </c>
      <c r="VPE9" s="1" t="s">
        <v>91</v>
      </c>
      <c r="VPF9" s="1" t="s">
        <v>91</v>
      </c>
      <c r="VPG9" s="1" t="s">
        <v>91</v>
      </c>
      <c r="VPH9" s="1" t="s">
        <v>91</v>
      </c>
      <c r="VPI9" s="1" t="s">
        <v>91</v>
      </c>
      <c r="VPJ9" s="1" t="s">
        <v>91</v>
      </c>
      <c r="VPK9" s="1" t="s">
        <v>91</v>
      </c>
      <c r="VPL9" s="1" t="s">
        <v>91</v>
      </c>
      <c r="VPM9" s="1" t="s">
        <v>91</v>
      </c>
      <c r="VPN9" s="1" t="s">
        <v>91</v>
      </c>
      <c r="VPO9" s="1" t="s">
        <v>91</v>
      </c>
      <c r="VPP9" s="1" t="s">
        <v>91</v>
      </c>
      <c r="VPQ9" s="1" t="s">
        <v>91</v>
      </c>
      <c r="VPR9" s="1" t="s">
        <v>91</v>
      </c>
      <c r="VPS9" s="1" t="s">
        <v>91</v>
      </c>
      <c r="VPT9" s="1" t="s">
        <v>91</v>
      </c>
      <c r="VPU9" s="1" t="s">
        <v>91</v>
      </c>
      <c r="VPV9" s="1" t="s">
        <v>91</v>
      </c>
      <c r="VPW9" s="1" t="s">
        <v>91</v>
      </c>
      <c r="VPX9" s="1" t="s">
        <v>91</v>
      </c>
      <c r="VPY9" s="1" t="s">
        <v>91</v>
      </c>
      <c r="VPZ9" s="1" t="s">
        <v>91</v>
      </c>
      <c r="VQA9" s="1" t="s">
        <v>91</v>
      </c>
      <c r="VQB9" s="1" t="s">
        <v>91</v>
      </c>
      <c r="VQC9" s="1" t="s">
        <v>91</v>
      </c>
      <c r="VQD9" s="1" t="s">
        <v>91</v>
      </c>
      <c r="VQE9" s="1" t="s">
        <v>91</v>
      </c>
      <c r="VQF9" s="1" t="s">
        <v>91</v>
      </c>
      <c r="VQG9" s="1" t="s">
        <v>91</v>
      </c>
      <c r="VQH9" s="1" t="s">
        <v>91</v>
      </c>
      <c r="VQI9" s="1" t="s">
        <v>91</v>
      </c>
      <c r="VQJ9" s="1" t="s">
        <v>91</v>
      </c>
      <c r="VQK9" s="1" t="s">
        <v>91</v>
      </c>
      <c r="VQL9" s="1" t="s">
        <v>91</v>
      </c>
      <c r="VQM9" s="1" t="s">
        <v>91</v>
      </c>
      <c r="VQN9" s="1" t="s">
        <v>91</v>
      </c>
      <c r="VQO9" s="1" t="s">
        <v>91</v>
      </c>
      <c r="VQP9" s="1" t="s">
        <v>91</v>
      </c>
      <c r="VQQ9" s="1" t="s">
        <v>91</v>
      </c>
      <c r="VQR9" s="1" t="s">
        <v>91</v>
      </c>
      <c r="VQS9" s="1" t="s">
        <v>91</v>
      </c>
      <c r="VQT9" s="1" t="s">
        <v>91</v>
      </c>
      <c r="VQU9" s="1" t="s">
        <v>91</v>
      </c>
      <c r="VQV9" s="1" t="s">
        <v>91</v>
      </c>
      <c r="VQW9" s="1" t="s">
        <v>91</v>
      </c>
      <c r="VQX9" s="1" t="s">
        <v>91</v>
      </c>
      <c r="VQY9" s="1" t="s">
        <v>91</v>
      </c>
      <c r="VQZ9" s="1" t="s">
        <v>91</v>
      </c>
      <c r="VRA9" s="1" t="s">
        <v>91</v>
      </c>
      <c r="VRB9" s="1" t="s">
        <v>91</v>
      </c>
      <c r="VRC9" s="1" t="s">
        <v>91</v>
      </c>
      <c r="VRD9" s="1" t="s">
        <v>91</v>
      </c>
      <c r="VRE9" s="1" t="s">
        <v>91</v>
      </c>
      <c r="VRF9" s="1" t="s">
        <v>91</v>
      </c>
      <c r="VRG9" s="1" t="s">
        <v>91</v>
      </c>
      <c r="VRH9" s="1" t="s">
        <v>91</v>
      </c>
      <c r="VRI9" s="1" t="s">
        <v>91</v>
      </c>
      <c r="VRJ9" s="1" t="s">
        <v>91</v>
      </c>
      <c r="VRK9" s="1" t="s">
        <v>91</v>
      </c>
      <c r="VRL9" s="1" t="s">
        <v>91</v>
      </c>
      <c r="VRM9" s="1" t="s">
        <v>91</v>
      </c>
      <c r="VRN9" s="1" t="s">
        <v>91</v>
      </c>
      <c r="VRO9" s="1" t="s">
        <v>91</v>
      </c>
      <c r="VRP9" s="1" t="s">
        <v>91</v>
      </c>
      <c r="VRQ9" s="1" t="s">
        <v>91</v>
      </c>
      <c r="VRR9" s="1" t="s">
        <v>91</v>
      </c>
      <c r="VRS9" s="1" t="s">
        <v>91</v>
      </c>
      <c r="VRT9" s="1" t="s">
        <v>91</v>
      </c>
      <c r="VRU9" s="1" t="s">
        <v>91</v>
      </c>
      <c r="VRV9" s="1" t="s">
        <v>91</v>
      </c>
      <c r="VRW9" s="1" t="s">
        <v>91</v>
      </c>
      <c r="VRX9" s="1" t="s">
        <v>91</v>
      </c>
      <c r="VRY9" s="1" t="s">
        <v>91</v>
      </c>
      <c r="VRZ9" s="1" t="s">
        <v>91</v>
      </c>
      <c r="VSA9" s="1" t="s">
        <v>91</v>
      </c>
      <c r="VSB9" s="1" t="s">
        <v>91</v>
      </c>
      <c r="VSC9" s="1" t="s">
        <v>91</v>
      </c>
      <c r="VSD9" s="1" t="s">
        <v>91</v>
      </c>
      <c r="VSE9" s="1" t="s">
        <v>91</v>
      </c>
      <c r="VSF9" s="1" t="s">
        <v>91</v>
      </c>
      <c r="VSG9" s="1" t="s">
        <v>91</v>
      </c>
      <c r="VSH9" s="1" t="s">
        <v>91</v>
      </c>
      <c r="VSI9" s="1" t="s">
        <v>91</v>
      </c>
      <c r="VSJ9" s="1" t="s">
        <v>91</v>
      </c>
      <c r="VSK9" s="1" t="s">
        <v>91</v>
      </c>
      <c r="VSL9" s="1" t="s">
        <v>91</v>
      </c>
      <c r="VSM9" s="1" t="s">
        <v>91</v>
      </c>
      <c r="VSN9" s="1" t="s">
        <v>91</v>
      </c>
      <c r="VSO9" s="1" t="s">
        <v>91</v>
      </c>
      <c r="VSP9" s="1" t="s">
        <v>91</v>
      </c>
      <c r="VSQ9" s="1" t="s">
        <v>91</v>
      </c>
      <c r="VSR9" s="1" t="s">
        <v>91</v>
      </c>
      <c r="VSS9" s="1" t="s">
        <v>91</v>
      </c>
      <c r="VST9" s="1" t="s">
        <v>91</v>
      </c>
      <c r="VSU9" s="1" t="s">
        <v>91</v>
      </c>
      <c r="VSV9" s="1" t="s">
        <v>91</v>
      </c>
      <c r="VSW9" s="1" t="s">
        <v>91</v>
      </c>
      <c r="VSX9" s="1" t="s">
        <v>91</v>
      </c>
      <c r="VSY9" s="1" t="s">
        <v>91</v>
      </c>
      <c r="VSZ9" s="1" t="s">
        <v>91</v>
      </c>
      <c r="VTA9" s="1" t="s">
        <v>91</v>
      </c>
      <c r="VTB9" s="1" t="s">
        <v>91</v>
      </c>
      <c r="VTC9" s="1" t="s">
        <v>91</v>
      </c>
      <c r="VTD9" s="1" t="s">
        <v>91</v>
      </c>
      <c r="VTE9" s="1" t="s">
        <v>91</v>
      </c>
      <c r="VTF9" s="1" t="s">
        <v>91</v>
      </c>
      <c r="VTG9" s="1" t="s">
        <v>91</v>
      </c>
      <c r="VTH9" s="1" t="s">
        <v>91</v>
      </c>
      <c r="VTI9" s="1" t="s">
        <v>91</v>
      </c>
      <c r="VTJ9" s="1" t="s">
        <v>91</v>
      </c>
      <c r="VTK9" s="1" t="s">
        <v>91</v>
      </c>
      <c r="VTL9" s="1" t="s">
        <v>91</v>
      </c>
      <c r="VTM9" s="1" t="s">
        <v>91</v>
      </c>
      <c r="VTN9" s="1" t="s">
        <v>91</v>
      </c>
      <c r="VTO9" s="1" t="s">
        <v>91</v>
      </c>
      <c r="VTP9" s="1" t="s">
        <v>91</v>
      </c>
      <c r="VTQ9" s="1" t="s">
        <v>91</v>
      </c>
      <c r="VTR9" s="1" t="s">
        <v>91</v>
      </c>
      <c r="VTS9" s="1" t="s">
        <v>91</v>
      </c>
      <c r="VTT9" s="1" t="s">
        <v>91</v>
      </c>
      <c r="VTU9" s="1" t="s">
        <v>91</v>
      </c>
      <c r="VTV9" s="1" t="s">
        <v>91</v>
      </c>
      <c r="VTW9" s="1" t="s">
        <v>91</v>
      </c>
      <c r="VTX9" s="1" t="s">
        <v>91</v>
      </c>
      <c r="VTY9" s="1" t="s">
        <v>91</v>
      </c>
      <c r="VTZ9" s="1" t="s">
        <v>91</v>
      </c>
      <c r="VUA9" s="1" t="s">
        <v>91</v>
      </c>
      <c r="VUB9" s="1" t="s">
        <v>91</v>
      </c>
      <c r="VUC9" s="1" t="s">
        <v>91</v>
      </c>
      <c r="VUD9" s="1" t="s">
        <v>91</v>
      </c>
      <c r="VUE9" s="1" t="s">
        <v>91</v>
      </c>
      <c r="VUF9" s="1" t="s">
        <v>91</v>
      </c>
      <c r="VUG9" s="1" t="s">
        <v>91</v>
      </c>
      <c r="VUH9" s="1" t="s">
        <v>91</v>
      </c>
      <c r="VUI9" s="1" t="s">
        <v>91</v>
      </c>
      <c r="VUJ9" s="1" t="s">
        <v>91</v>
      </c>
      <c r="VUK9" s="1" t="s">
        <v>91</v>
      </c>
      <c r="VUL9" s="1" t="s">
        <v>91</v>
      </c>
      <c r="VUM9" s="1" t="s">
        <v>91</v>
      </c>
      <c r="VUN9" s="1" t="s">
        <v>91</v>
      </c>
      <c r="VUO9" s="1" t="s">
        <v>91</v>
      </c>
      <c r="VUP9" s="1" t="s">
        <v>91</v>
      </c>
      <c r="VUQ9" s="1" t="s">
        <v>91</v>
      </c>
      <c r="VUR9" s="1" t="s">
        <v>91</v>
      </c>
      <c r="VUS9" s="1" t="s">
        <v>91</v>
      </c>
      <c r="VUT9" s="1" t="s">
        <v>91</v>
      </c>
      <c r="VUU9" s="1" t="s">
        <v>91</v>
      </c>
      <c r="VUV9" s="1" t="s">
        <v>91</v>
      </c>
      <c r="VUW9" s="1" t="s">
        <v>91</v>
      </c>
      <c r="VUX9" s="1" t="s">
        <v>91</v>
      </c>
      <c r="VUY9" s="1" t="s">
        <v>91</v>
      </c>
      <c r="VUZ9" s="1" t="s">
        <v>91</v>
      </c>
      <c r="VVA9" s="1" t="s">
        <v>91</v>
      </c>
      <c r="VVB9" s="1" t="s">
        <v>91</v>
      </c>
      <c r="VVC9" s="1" t="s">
        <v>91</v>
      </c>
      <c r="VVD9" s="1" t="s">
        <v>91</v>
      </c>
      <c r="VVE9" s="1" t="s">
        <v>91</v>
      </c>
      <c r="VVF9" s="1" t="s">
        <v>91</v>
      </c>
      <c r="VVG9" s="1" t="s">
        <v>91</v>
      </c>
      <c r="VVH9" s="1" t="s">
        <v>91</v>
      </c>
      <c r="VVI9" s="1" t="s">
        <v>91</v>
      </c>
      <c r="VVJ9" s="1" t="s">
        <v>91</v>
      </c>
      <c r="VVK9" s="1" t="s">
        <v>91</v>
      </c>
      <c r="VVL9" s="1" t="s">
        <v>91</v>
      </c>
      <c r="VVM9" s="1" t="s">
        <v>91</v>
      </c>
      <c r="VVN9" s="1" t="s">
        <v>91</v>
      </c>
      <c r="VVO9" s="1" t="s">
        <v>91</v>
      </c>
      <c r="VVP9" s="1" t="s">
        <v>91</v>
      </c>
      <c r="VVQ9" s="1" t="s">
        <v>91</v>
      </c>
      <c r="VVR9" s="1" t="s">
        <v>91</v>
      </c>
      <c r="VVS9" s="1" t="s">
        <v>91</v>
      </c>
      <c r="VVT9" s="1" t="s">
        <v>91</v>
      </c>
      <c r="VVU9" s="1" t="s">
        <v>91</v>
      </c>
      <c r="VVV9" s="1" t="s">
        <v>91</v>
      </c>
      <c r="VVW9" s="1" t="s">
        <v>91</v>
      </c>
      <c r="VVX9" s="1" t="s">
        <v>91</v>
      </c>
      <c r="VVY9" s="1" t="s">
        <v>91</v>
      </c>
      <c r="VVZ9" s="1" t="s">
        <v>91</v>
      </c>
      <c r="VWA9" s="1" t="s">
        <v>91</v>
      </c>
      <c r="VWB9" s="1" t="s">
        <v>91</v>
      </c>
      <c r="VWC9" s="1" t="s">
        <v>91</v>
      </c>
      <c r="VWD9" s="1" t="s">
        <v>91</v>
      </c>
      <c r="VWE9" s="1" t="s">
        <v>91</v>
      </c>
      <c r="VWF9" s="1" t="s">
        <v>91</v>
      </c>
      <c r="VWG9" s="1" t="s">
        <v>91</v>
      </c>
      <c r="VWH9" s="1" t="s">
        <v>91</v>
      </c>
      <c r="VWI9" s="1" t="s">
        <v>91</v>
      </c>
      <c r="VWJ9" s="1" t="s">
        <v>91</v>
      </c>
      <c r="VWK9" s="1" t="s">
        <v>91</v>
      </c>
      <c r="VWL9" s="1" t="s">
        <v>91</v>
      </c>
      <c r="VWM9" s="1" t="s">
        <v>91</v>
      </c>
      <c r="VWN9" s="1" t="s">
        <v>91</v>
      </c>
      <c r="VWO9" s="1" t="s">
        <v>91</v>
      </c>
      <c r="VWP9" s="1" t="s">
        <v>91</v>
      </c>
      <c r="VWQ9" s="1" t="s">
        <v>91</v>
      </c>
      <c r="VWR9" s="1" t="s">
        <v>91</v>
      </c>
      <c r="VWS9" s="1" t="s">
        <v>91</v>
      </c>
      <c r="VWT9" s="1" t="s">
        <v>91</v>
      </c>
      <c r="VWU9" s="1" t="s">
        <v>91</v>
      </c>
      <c r="VWV9" s="1" t="s">
        <v>91</v>
      </c>
      <c r="VWW9" s="1" t="s">
        <v>91</v>
      </c>
      <c r="VWX9" s="1" t="s">
        <v>91</v>
      </c>
      <c r="VWY9" s="1" t="s">
        <v>91</v>
      </c>
      <c r="VWZ9" s="1" t="s">
        <v>91</v>
      </c>
      <c r="VXA9" s="1" t="s">
        <v>91</v>
      </c>
      <c r="VXB9" s="1" t="s">
        <v>91</v>
      </c>
      <c r="VXC9" s="1" t="s">
        <v>91</v>
      </c>
      <c r="VXD9" s="1" t="s">
        <v>91</v>
      </c>
      <c r="VXE9" s="1" t="s">
        <v>91</v>
      </c>
      <c r="VXF9" s="1" t="s">
        <v>91</v>
      </c>
      <c r="VXG9" s="1" t="s">
        <v>91</v>
      </c>
      <c r="VXH9" s="1" t="s">
        <v>91</v>
      </c>
      <c r="VXI9" s="1" t="s">
        <v>91</v>
      </c>
      <c r="VXJ9" s="1" t="s">
        <v>91</v>
      </c>
      <c r="VXK9" s="1" t="s">
        <v>91</v>
      </c>
      <c r="VXL9" s="1" t="s">
        <v>91</v>
      </c>
      <c r="VXM9" s="1" t="s">
        <v>91</v>
      </c>
      <c r="VXN9" s="1" t="s">
        <v>91</v>
      </c>
      <c r="VXO9" s="1" t="s">
        <v>91</v>
      </c>
      <c r="VXP9" s="1" t="s">
        <v>91</v>
      </c>
      <c r="VXQ9" s="1" t="s">
        <v>91</v>
      </c>
      <c r="VXR9" s="1" t="s">
        <v>91</v>
      </c>
      <c r="VXS9" s="1" t="s">
        <v>91</v>
      </c>
      <c r="VXT9" s="1" t="s">
        <v>91</v>
      </c>
      <c r="VXU9" s="1" t="s">
        <v>91</v>
      </c>
      <c r="VXV9" s="1" t="s">
        <v>91</v>
      </c>
      <c r="VXW9" s="1" t="s">
        <v>91</v>
      </c>
      <c r="VXX9" s="1" t="s">
        <v>91</v>
      </c>
      <c r="VXY9" s="1" t="s">
        <v>91</v>
      </c>
      <c r="VXZ9" s="1" t="s">
        <v>91</v>
      </c>
      <c r="VYA9" s="1" t="s">
        <v>91</v>
      </c>
      <c r="VYB9" s="1" t="s">
        <v>91</v>
      </c>
      <c r="VYC9" s="1" t="s">
        <v>91</v>
      </c>
      <c r="VYD9" s="1" t="s">
        <v>91</v>
      </c>
      <c r="VYE9" s="1" t="s">
        <v>91</v>
      </c>
      <c r="VYF9" s="1" t="s">
        <v>91</v>
      </c>
      <c r="VYG9" s="1" t="s">
        <v>91</v>
      </c>
      <c r="VYH9" s="1" t="s">
        <v>91</v>
      </c>
      <c r="VYI9" s="1" t="s">
        <v>91</v>
      </c>
      <c r="VYJ9" s="1" t="s">
        <v>91</v>
      </c>
      <c r="VYK9" s="1" t="s">
        <v>91</v>
      </c>
      <c r="VYL9" s="1" t="s">
        <v>91</v>
      </c>
      <c r="VYM9" s="1" t="s">
        <v>91</v>
      </c>
      <c r="VYN9" s="1" t="s">
        <v>91</v>
      </c>
      <c r="VYO9" s="1" t="s">
        <v>91</v>
      </c>
      <c r="VYP9" s="1" t="s">
        <v>91</v>
      </c>
      <c r="VYQ9" s="1" t="s">
        <v>91</v>
      </c>
      <c r="VYR9" s="1" t="s">
        <v>91</v>
      </c>
      <c r="VYS9" s="1" t="s">
        <v>91</v>
      </c>
      <c r="VYT9" s="1" t="s">
        <v>91</v>
      </c>
      <c r="VYU9" s="1" t="s">
        <v>91</v>
      </c>
      <c r="VYV9" s="1" t="s">
        <v>91</v>
      </c>
      <c r="VYW9" s="1" t="s">
        <v>91</v>
      </c>
      <c r="VYX9" s="1" t="s">
        <v>91</v>
      </c>
      <c r="VYY9" s="1" t="s">
        <v>91</v>
      </c>
      <c r="VYZ9" s="1" t="s">
        <v>91</v>
      </c>
      <c r="VZA9" s="1" t="s">
        <v>91</v>
      </c>
      <c r="VZB9" s="1" t="s">
        <v>91</v>
      </c>
      <c r="VZC9" s="1" t="s">
        <v>91</v>
      </c>
      <c r="VZD9" s="1" t="s">
        <v>91</v>
      </c>
      <c r="VZE9" s="1" t="s">
        <v>91</v>
      </c>
      <c r="VZF9" s="1" t="s">
        <v>91</v>
      </c>
      <c r="VZG9" s="1" t="s">
        <v>91</v>
      </c>
      <c r="VZH9" s="1" t="s">
        <v>91</v>
      </c>
      <c r="VZI9" s="1" t="s">
        <v>91</v>
      </c>
      <c r="VZJ9" s="1" t="s">
        <v>91</v>
      </c>
      <c r="VZK9" s="1" t="s">
        <v>91</v>
      </c>
      <c r="VZL9" s="1" t="s">
        <v>91</v>
      </c>
      <c r="VZM9" s="1" t="s">
        <v>91</v>
      </c>
      <c r="VZN9" s="1" t="s">
        <v>91</v>
      </c>
      <c r="VZO9" s="1" t="s">
        <v>91</v>
      </c>
      <c r="VZP9" s="1" t="s">
        <v>91</v>
      </c>
      <c r="VZQ9" s="1" t="s">
        <v>91</v>
      </c>
      <c r="VZR9" s="1" t="s">
        <v>91</v>
      </c>
      <c r="VZS9" s="1" t="s">
        <v>91</v>
      </c>
      <c r="VZT9" s="1" t="s">
        <v>91</v>
      </c>
      <c r="VZU9" s="1" t="s">
        <v>91</v>
      </c>
      <c r="VZV9" s="1" t="s">
        <v>91</v>
      </c>
      <c r="VZW9" s="1" t="s">
        <v>91</v>
      </c>
      <c r="VZX9" s="1" t="s">
        <v>91</v>
      </c>
      <c r="VZY9" s="1" t="s">
        <v>91</v>
      </c>
      <c r="VZZ9" s="1" t="s">
        <v>91</v>
      </c>
      <c r="WAA9" s="1" t="s">
        <v>91</v>
      </c>
      <c r="WAB9" s="1" t="s">
        <v>91</v>
      </c>
      <c r="WAC9" s="1" t="s">
        <v>91</v>
      </c>
      <c r="WAD9" s="1" t="s">
        <v>91</v>
      </c>
      <c r="WAE9" s="1" t="s">
        <v>91</v>
      </c>
      <c r="WAF9" s="1" t="s">
        <v>91</v>
      </c>
      <c r="WAG9" s="1" t="s">
        <v>91</v>
      </c>
      <c r="WAH9" s="1" t="s">
        <v>91</v>
      </c>
      <c r="WAI9" s="1" t="s">
        <v>91</v>
      </c>
      <c r="WAJ9" s="1" t="s">
        <v>91</v>
      </c>
      <c r="WAK9" s="1" t="s">
        <v>91</v>
      </c>
      <c r="WAL9" s="1" t="s">
        <v>91</v>
      </c>
      <c r="WAM9" s="1" t="s">
        <v>91</v>
      </c>
      <c r="WAN9" s="1" t="s">
        <v>91</v>
      </c>
      <c r="WAO9" s="1" t="s">
        <v>91</v>
      </c>
      <c r="WAP9" s="1" t="s">
        <v>91</v>
      </c>
      <c r="WAQ9" s="1" t="s">
        <v>91</v>
      </c>
      <c r="WAR9" s="1" t="s">
        <v>91</v>
      </c>
      <c r="WAS9" s="1" t="s">
        <v>91</v>
      </c>
      <c r="WAT9" s="1" t="s">
        <v>91</v>
      </c>
      <c r="WAU9" s="1" t="s">
        <v>91</v>
      </c>
      <c r="WAV9" s="1" t="s">
        <v>91</v>
      </c>
      <c r="WAW9" s="1" t="s">
        <v>91</v>
      </c>
      <c r="WAX9" s="1" t="s">
        <v>91</v>
      </c>
      <c r="WAY9" s="1" t="s">
        <v>91</v>
      </c>
      <c r="WAZ9" s="1" t="s">
        <v>91</v>
      </c>
      <c r="WBA9" s="1" t="s">
        <v>91</v>
      </c>
      <c r="WBB9" s="1" t="s">
        <v>91</v>
      </c>
      <c r="WBC9" s="1" t="s">
        <v>91</v>
      </c>
      <c r="WBD9" s="1" t="s">
        <v>91</v>
      </c>
      <c r="WBE9" s="1" t="s">
        <v>91</v>
      </c>
      <c r="WBF9" s="1" t="s">
        <v>91</v>
      </c>
      <c r="WBG9" s="1" t="s">
        <v>91</v>
      </c>
      <c r="WBH9" s="1" t="s">
        <v>91</v>
      </c>
      <c r="WBI9" s="1" t="s">
        <v>91</v>
      </c>
      <c r="WBJ9" s="1" t="s">
        <v>91</v>
      </c>
      <c r="WBK9" s="1" t="s">
        <v>91</v>
      </c>
      <c r="WBL9" s="1" t="s">
        <v>91</v>
      </c>
      <c r="WBM9" s="1" t="s">
        <v>91</v>
      </c>
      <c r="WBN9" s="1" t="s">
        <v>91</v>
      </c>
      <c r="WBO9" s="1" t="s">
        <v>91</v>
      </c>
      <c r="WBP9" s="1" t="s">
        <v>91</v>
      </c>
      <c r="WBQ9" s="1" t="s">
        <v>91</v>
      </c>
      <c r="WBR9" s="1" t="s">
        <v>91</v>
      </c>
      <c r="WBS9" s="1" t="s">
        <v>91</v>
      </c>
      <c r="WBT9" s="1" t="s">
        <v>91</v>
      </c>
      <c r="WBU9" s="1" t="s">
        <v>91</v>
      </c>
      <c r="WBV9" s="1" t="s">
        <v>91</v>
      </c>
      <c r="WBW9" s="1" t="s">
        <v>91</v>
      </c>
      <c r="WBX9" s="1" t="s">
        <v>91</v>
      </c>
      <c r="WBY9" s="1" t="s">
        <v>91</v>
      </c>
      <c r="WBZ9" s="1" t="s">
        <v>91</v>
      </c>
      <c r="WCA9" s="1" t="s">
        <v>91</v>
      </c>
      <c r="WCB9" s="1" t="s">
        <v>91</v>
      </c>
      <c r="WCC9" s="1" t="s">
        <v>91</v>
      </c>
      <c r="WCD9" s="1" t="s">
        <v>91</v>
      </c>
      <c r="WCE9" s="1" t="s">
        <v>91</v>
      </c>
      <c r="WCF9" s="1" t="s">
        <v>91</v>
      </c>
      <c r="WCG9" s="1" t="s">
        <v>91</v>
      </c>
      <c r="WCH9" s="1" t="s">
        <v>91</v>
      </c>
      <c r="WCI9" s="1" t="s">
        <v>91</v>
      </c>
      <c r="WCJ9" s="1" t="s">
        <v>91</v>
      </c>
      <c r="WCK9" s="1" t="s">
        <v>91</v>
      </c>
      <c r="WCL9" s="1" t="s">
        <v>91</v>
      </c>
      <c r="WCM9" s="1" t="s">
        <v>91</v>
      </c>
      <c r="WCN9" s="1" t="s">
        <v>91</v>
      </c>
      <c r="WCO9" s="1" t="s">
        <v>91</v>
      </c>
      <c r="WCP9" s="1" t="s">
        <v>91</v>
      </c>
      <c r="WCQ9" s="1" t="s">
        <v>91</v>
      </c>
      <c r="WCR9" s="1" t="s">
        <v>91</v>
      </c>
      <c r="WCS9" s="1" t="s">
        <v>91</v>
      </c>
      <c r="WCT9" s="1" t="s">
        <v>91</v>
      </c>
      <c r="WCU9" s="1" t="s">
        <v>91</v>
      </c>
      <c r="WCV9" s="1" t="s">
        <v>91</v>
      </c>
      <c r="WCW9" s="1" t="s">
        <v>91</v>
      </c>
      <c r="WCX9" s="1" t="s">
        <v>91</v>
      </c>
      <c r="WCY9" s="1" t="s">
        <v>91</v>
      </c>
      <c r="WCZ9" s="1" t="s">
        <v>91</v>
      </c>
      <c r="WDA9" s="1" t="s">
        <v>91</v>
      </c>
      <c r="WDB9" s="1" t="s">
        <v>91</v>
      </c>
      <c r="WDC9" s="1" t="s">
        <v>91</v>
      </c>
      <c r="WDD9" s="1" t="s">
        <v>91</v>
      </c>
      <c r="WDE9" s="1" t="s">
        <v>91</v>
      </c>
      <c r="WDF9" s="1" t="s">
        <v>91</v>
      </c>
      <c r="WDG9" s="1" t="s">
        <v>91</v>
      </c>
      <c r="WDH9" s="1" t="s">
        <v>91</v>
      </c>
      <c r="WDI9" s="1" t="s">
        <v>91</v>
      </c>
      <c r="WDJ9" s="1" t="s">
        <v>91</v>
      </c>
      <c r="WDK9" s="1" t="s">
        <v>91</v>
      </c>
      <c r="WDL9" s="1" t="s">
        <v>91</v>
      </c>
      <c r="WDM9" s="1" t="s">
        <v>91</v>
      </c>
      <c r="WDN9" s="1" t="s">
        <v>91</v>
      </c>
      <c r="WDO9" s="1" t="s">
        <v>91</v>
      </c>
      <c r="WDP9" s="1" t="s">
        <v>91</v>
      </c>
      <c r="WDQ9" s="1" t="s">
        <v>91</v>
      </c>
      <c r="WDR9" s="1" t="s">
        <v>91</v>
      </c>
      <c r="WDS9" s="1" t="s">
        <v>91</v>
      </c>
      <c r="WDT9" s="1" t="s">
        <v>91</v>
      </c>
      <c r="WDU9" s="1" t="s">
        <v>91</v>
      </c>
      <c r="WDV9" s="1" t="s">
        <v>91</v>
      </c>
      <c r="WDW9" s="1" t="s">
        <v>91</v>
      </c>
      <c r="WDX9" s="1" t="s">
        <v>91</v>
      </c>
      <c r="WDY9" s="1" t="s">
        <v>91</v>
      </c>
      <c r="WDZ9" s="1" t="s">
        <v>91</v>
      </c>
      <c r="WEA9" s="1" t="s">
        <v>91</v>
      </c>
      <c r="WEB9" s="1" t="s">
        <v>91</v>
      </c>
      <c r="WEC9" s="1" t="s">
        <v>91</v>
      </c>
      <c r="WED9" s="1" t="s">
        <v>91</v>
      </c>
      <c r="WEE9" s="1" t="s">
        <v>91</v>
      </c>
      <c r="WEF9" s="1" t="s">
        <v>91</v>
      </c>
      <c r="WEG9" s="1" t="s">
        <v>91</v>
      </c>
      <c r="WEH9" s="1" t="s">
        <v>91</v>
      </c>
      <c r="WEI9" s="1" t="s">
        <v>91</v>
      </c>
      <c r="WEJ9" s="1" t="s">
        <v>91</v>
      </c>
      <c r="WEK9" s="1" t="s">
        <v>91</v>
      </c>
      <c r="WEL9" s="1" t="s">
        <v>91</v>
      </c>
      <c r="WEM9" s="1" t="s">
        <v>91</v>
      </c>
      <c r="WEN9" s="1" t="s">
        <v>91</v>
      </c>
      <c r="WEO9" s="1" t="s">
        <v>91</v>
      </c>
      <c r="WEP9" s="1" t="s">
        <v>91</v>
      </c>
      <c r="WEQ9" s="1" t="s">
        <v>91</v>
      </c>
      <c r="WER9" s="1" t="s">
        <v>91</v>
      </c>
      <c r="WES9" s="1" t="s">
        <v>91</v>
      </c>
      <c r="WET9" s="1" t="s">
        <v>91</v>
      </c>
      <c r="WEU9" s="1" t="s">
        <v>91</v>
      </c>
      <c r="WEV9" s="1" t="s">
        <v>91</v>
      </c>
      <c r="WEW9" s="1" t="s">
        <v>91</v>
      </c>
      <c r="WEX9" s="1" t="s">
        <v>91</v>
      </c>
      <c r="WEY9" s="1" t="s">
        <v>91</v>
      </c>
      <c r="WEZ9" s="1" t="s">
        <v>91</v>
      </c>
      <c r="WFA9" s="1" t="s">
        <v>91</v>
      </c>
      <c r="WFB9" s="1" t="s">
        <v>91</v>
      </c>
      <c r="WFC9" s="1" t="s">
        <v>91</v>
      </c>
      <c r="WFD9" s="1" t="s">
        <v>91</v>
      </c>
      <c r="WFE9" s="1" t="s">
        <v>91</v>
      </c>
      <c r="WFF9" s="1" t="s">
        <v>91</v>
      </c>
      <c r="WFG9" s="1" t="s">
        <v>91</v>
      </c>
      <c r="WFH9" s="1" t="s">
        <v>91</v>
      </c>
      <c r="WFI9" s="1" t="s">
        <v>91</v>
      </c>
      <c r="WFJ9" s="1" t="s">
        <v>91</v>
      </c>
      <c r="WFK9" s="1" t="s">
        <v>91</v>
      </c>
      <c r="WFL9" s="1" t="s">
        <v>91</v>
      </c>
      <c r="WFM9" s="1" t="s">
        <v>91</v>
      </c>
      <c r="WFN9" s="1" t="s">
        <v>91</v>
      </c>
      <c r="WFO9" s="1" t="s">
        <v>91</v>
      </c>
      <c r="WFP9" s="1" t="s">
        <v>91</v>
      </c>
      <c r="WFQ9" s="1" t="s">
        <v>91</v>
      </c>
      <c r="WFR9" s="1" t="s">
        <v>91</v>
      </c>
      <c r="WFS9" s="1" t="s">
        <v>91</v>
      </c>
      <c r="WFT9" s="1" t="s">
        <v>91</v>
      </c>
      <c r="WFU9" s="1" t="s">
        <v>91</v>
      </c>
      <c r="WFV9" s="1" t="s">
        <v>91</v>
      </c>
      <c r="WFW9" s="1" t="s">
        <v>91</v>
      </c>
      <c r="WFX9" s="1" t="s">
        <v>91</v>
      </c>
      <c r="WFY9" s="1" t="s">
        <v>91</v>
      </c>
      <c r="WFZ9" s="1" t="s">
        <v>91</v>
      </c>
      <c r="WGA9" s="1" t="s">
        <v>91</v>
      </c>
      <c r="WGB9" s="1" t="s">
        <v>91</v>
      </c>
      <c r="WGC9" s="1" t="s">
        <v>91</v>
      </c>
      <c r="WGD9" s="1" t="s">
        <v>91</v>
      </c>
      <c r="WGE9" s="1" t="s">
        <v>91</v>
      </c>
      <c r="WGF9" s="1" t="s">
        <v>91</v>
      </c>
      <c r="WGG9" s="1" t="s">
        <v>91</v>
      </c>
      <c r="WGH9" s="1" t="s">
        <v>91</v>
      </c>
      <c r="WGI9" s="1" t="s">
        <v>91</v>
      </c>
      <c r="WGJ9" s="1" t="s">
        <v>91</v>
      </c>
      <c r="WGK9" s="1" t="s">
        <v>91</v>
      </c>
      <c r="WGL9" s="1" t="s">
        <v>91</v>
      </c>
      <c r="WGM9" s="1" t="s">
        <v>91</v>
      </c>
      <c r="WGN9" s="1" t="s">
        <v>91</v>
      </c>
      <c r="WGO9" s="1" t="s">
        <v>91</v>
      </c>
      <c r="WGP9" s="1" t="s">
        <v>91</v>
      </c>
      <c r="WGQ9" s="1" t="s">
        <v>91</v>
      </c>
      <c r="WGR9" s="1" t="s">
        <v>91</v>
      </c>
      <c r="WGS9" s="1" t="s">
        <v>91</v>
      </c>
      <c r="WGT9" s="1" t="s">
        <v>91</v>
      </c>
      <c r="WGU9" s="1" t="s">
        <v>91</v>
      </c>
      <c r="WGV9" s="1" t="s">
        <v>91</v>
      </c>
      <c r="WGW9" s="1" t="s">
        <v>91</v>
      </c>
      <c r="WGX9" s="1" t="s">
        <v>91</v>
      </c>
      <c r="WGY9" s="1" t="s">
        <v>91</v>
      </c>
      <c r="WGZ9" s="1" t="s">
        <v>91</v>
      </c>
      <c r="WHA9" s="1" t="s">
        <v>91</v>
      </c>
      <c r="WHB9" s="1" t="s">
        <v>91</v>
      </c>
      <c r="WHC9" s="1" t="s">
        <v>91</v>
      </c>
      <c r="WHD9" s="1" t="s">
        <v>91</v>
      </c>
      <c r="WHE9" s="1" t="s">
        <v>91</v>
      </c>
      <c r="WHF9" s="1" t="s">
        <v>91</v>
      </c>
      <c r="WHG9" s="1" t="s">
        <v>91</v>
      </c>
      <c r="WHH9" s="1" t="s">
        <v>91</v>
      </c>
      <c r="WHI9" s="1" t="s">
        <v>91</v>
      </c>
      <c r="WHJ9" s="1" t="s">
        <v>91</v>
      </c>
      <c r="WHK9" s="1" t="s">
        <v>91</v>
      </c>
      <c r="WHL9" s="1" t="s">
        <v>91</v>
      </c>
      <c r="WHM9" s="1" t="s">
        <v>91</v>
      </c>
      <c r="WHN9" s="1" t="s">
        <v>91</v>
      </c>
      <c r="WHO9" s="1" t="s">
        <v>91</v>
      </c>
      <c r="WHP9" s="1" t="s">
        <v>91</v>
      </c>
      <c r="WHQ9" s="1" t="s">
        <v>91</v>
      </c>
      <c r="WHR9" s="1" t="s">
        <v>91</v>
      </c>
      <c r="WHS9" s="1" t="s">
        <v>91</v>
      </c>
      <c r="WHT9" s="1" t="s">
        <v>91</v>
      </c>
      <c r="WHU9" s="1" t="s">
        <v>91</v>
      </c>
      <c r="WHV9" s="1" t="s">
        <v>91</v>
      </c>
      <c r="WHW9" s="1" t="s">
        <v>91</v>
      </c>
      <c r="WHX9" s="1" t="s">
        <v>91</v>
      </c>
      <c r="WHY9" s="1" t="s">
        <v>91</v>
      </c>
      <c r="WHZ9" s="1" t="s">
        <v>91</v>
      </c>
      <c r="WIA9" s="1" t="s">
        <v>91</v>
      </c>
      <c r="WIB9" s="1" t="s">
        <v>91</v>
      </c>
      <c r="WIC9" s="1" t="s">
        <v>91</v>
      </c>
      <c r="WID9" s="1" t="s">
        <v>91</v>
      </c>
      <c r="WIE9" s="1" t="s">
        <v>91</v>
      </c>
      <c r="WIF9" s="1" t="s">
        <v>91</v>
      </c>
      <c r="WIG9" s="1" t="s">
        <v>91</v>
      </c>
      <c r="WIH9" s="1" t="s">
        <v>91</v>
      </c>
      <c r="WII9" s="1" t="s">
        <v>91</v>
      </c>
      <c r="WIJ9" s="1" t="s">
        <v>91</v>
      </c>
      <c r="WIK9" s="1" t="s">
        <v>91</v>
      </c>
      <c r="WIL9" s="1" t="s">
        <v>91</v>
      </c>
      <c r="WIM9" s="1" t="s">
        <v>91</v>
      </c>
      <c r="WIN9" s="1" t="s">
        <v>91</v>
      </c>
      <c r="WIO9" s="1" t="s">
        <v>91</v>
      </c>
      <c r="WIP9" s="1" t="s">
        <v>91</v>
      </c>
      <c r="WIQ9" s="1" t="s">
        <v>91</v>
      </c>
      <c r="WIR9" s="1" t="s">
        <v>91</v>
      </c>
      <c r="WIS9" s="1" t="s">
        <v>91</v>
      </c>
      <c r="WIT9" s="1" t="s">
        <v>91</v>
      </c>
      <c r="WIU9" s="1" t="s">
        <v>91</v>
      </c>
      <c r="WIV9" s="1" t="s">
        <v>91</v>
      </c>
      <c r="WIW9" s="1" t="s">
        <v>91</v>
      </c>
      <c r="WIX9" s="1" t="s">
        <v>91</v>
      </c>
      <c r="WIY9" s="1" t="s">
        <v>91</v>
      </c>
      <c r="WIZ9" s="1" t="s">
        <v>91</v>
      </c>
      <c r="WJA9" s="1" t="s">
        <v>91</v>
      </c>
      <c r="WJB9" s="1" t="s">
        <v>91</v>
      </c>
      <c r="WJC9" s="1" t="s">
        <v>91</v>
      </c>
      <c r="WJD9" s="1" t="s">
        <v>91</v>
      </c>
      <c r="WJE9" s="1" t="s">
        <v>91</v>
      </c>
      <c r="WJF9" s="1" t="s">
        <v>91</v>
      </c>
      <c r="WJG9" s="1" t="s">
        <v>91</v>
      </c>
      <c r="WJH9" s="1" t="s">
        <v>91</v>
      </c>
      <c r="WJI9" s="1" t="s">
        <v>91</v>
      </c>
      <c r="WJJ9" s="1" t="s">
        <v>91</v>
      </c>
      <c r="WJK9" s="1" t="s">
        <v>91</v>
      </c>
      <c r="WJL9" s="1" t="s">
        <v>91</v>
      </c>
      <c r="WJM9" s="1" t="s">
        <v>91</v>
      </c>
      <c r="WJN9" s="1" t="s">
        <v>91</v>
      </c>
      <c r="WJO9" s="1" t="s">
        <v>91</v>
      </c>
      <c r="WJP9" s="1" t="s">
        <v>91</v>
      </c>
      <c r="WJQ9" s="1" t="s">
        <v>91</v>
      </c>
      <c r="WJR9" s="1" t="s">
        <v>91</v>
      </c>
      <c r="WJS9" s="1" t="s">
        <v>91</v>
      </c>
      <c r="WJT9" s="1" t="s">
        <v>91</v>
      </c>
      <c r="WJU9" s="1" t="s">
        <v>91</v>
      </c>
      <c r="WJV9" s="1" t="s">
        <v>91</v>
      </c>
      <c r="WJW9" s="1" t="s">
        <v>91</v>
      </c>
      <c r="WJX9" s="1" t="s">
        <v>91</v>
      </c>
      <c r="WJY9" s="1" t="s">
        <v>91</v>
      </c>
      <c r="WJZ9" s="1" t="s">
        <v>91</v>
      </c>
      <c r="WKA9" s="1" t="s">
        <v>91</v>
      </c>
      <c r="WKB9" s="1" t="s">
        <v>91</v>
      </c>
      <c r="WKC9" s="1" t="s">
        <v>91</v>
      </c>
      <c r="WKD9" s="1" t="s">
        <v>91</v>
      </c>
      <c r="WKE9" s="1" t="s">
        <v>91</v>
      </c>
      <c r="WKF9" s="1" t="s">
        <v>91</v>
      </c>
      <c r="WKG9" s="1" t="s">
        <v>91</v>
      </c>
      <c r="WKH9" s="1" t="s">
        <v>91</v>
      </c>
      <c r="WKI9" s="1" t="s">
        <v>91</v>
      </c>
      <c r="WKJ9" s="1" t="s">
        <v>91</v>
      </c>
      <c r="WKK9" s="1" t="s">
        <v>91</v>
      </c>
      <c r="WKL9" s="1" t="s">
        <v>91</v>
      </c>
      <c r="WKM9" s="1" t="s">
        <v>91</v>
      </c>
      <c r="WKN9" s="1" t="s">
        <v>91</v>
      </c>
      <c r="WKO9" s="1" t="s">
        <v>91</v>
      </c>
      <c r="WKP9" s="1" t="s">
        <v>91</v>
      </c>
      <c r="WKQ9" s="1" t="s">
        <v>91</v>
      </c>
      <c r="WKR9" s="1" t="s">
        <v>91</v>
      </c>
      <c r="WKS9" s="1" t="s">
        <v>91</v>
      </c>
      <c r="WKT9" s="1" t="s">
        <v>91</v>
      </c>
      <c r="WKU9" s="1" t="s">
        <v>91</v>
      </c>
      <c r="WKV9" s="1" t="s">
        <v>91</v>
      </c>
      <c r="WKW9" s="1" t="s">
        <v>91</v>
      </c>
      <c r="WKX9" s="1" t="s">
        <v>91</v>
      </c>
      <c r="WKY9" s="1" t="s">
        <v>91</v>
      </c>
      <c r="WKZ9" s="1" t="s">
        <v>91</v>
      </c>
      <c r="WLA9" s="1" t="s">
        <v>91</v>
      </c>
      <c r="WLB9" s="1" t="s">
        <v>91</v>
      </c>
      <c r="WLC9" s="1" t="s">
        <v>91</v>
      </c>
      <c r="WLD9" s="1" t="s">
        <v>91</v>
      </c>
      <c r="WLE9" s="1" t="s">
        <v>91</v>
      </c>
      <c r="WLF9" s="1" t="s">
        <v>91</v>
      </c>
      <c r="WLG9" s="1" t="s">
        <v>91</v>
      </c>
      <c r="WLH9" s="1" t="s">
        <v>91</v>
      </c>
      <c r="WLI9" s="1" t="s">
        <v>91</v>
      </c>
      <c r="WLJ9" s="1" t="s">
        <v>91</v>
      </c>
      <c r="WLK9" s="1" t="s">
        <v>91</v>
      </c>
      <c r="WLL9" s="1" t="s">
        <v>91</v>
      </c>
      <c r="WLM9" s="1" t="s">
        <v>91</v>
      </c>
      <c r="WLN9" s="1" t="s">
        <v>91</v>
      </c>
      <c r="WLO9" s="1" t="s">
        <v>91</v>
      </c>
      <c r="WLP9" s="1" t="s">
        <v>91</v>
      </c>
      <c r="WLQ9" s="1" t="s">
        <v>91</v>
      </c>
      <c r="WLR9" s="1" t="s">
        <v>91</v>
      </c>
      <c r="WLS9" s="1" t="s">
        <v>91</v>
      </c>
      <c r="WLT9" s="1" t="s">
        <v>91</v>
      </c>
      <c r="WLU9" s="1" t="s">
        <v>91</v>
      </c>
      <c r="WLV9" s="1" t="s">
        <v>91</v>
      </c>
      <c r="WLW9" s="1" t="s">
        <v>91</v>
      </c>
      <c r="WLX9" s="1" t="s">
        <v>91</v>
      </c>
      <c r="WLY9" s="1" t="s">
        <v>91</v>
      </c>
      <c r="WLZ9" s="1" t="s">
        <v>91</v>
      </c>
      <c r="WMA9" s="1" t="s">
        <v>91</v>
      </c>
      <c r="WMB9" s="1" t="s">
        <v>91</v>
      </c>
      <c r="WMC9" s="1" t="s">
        <v>91</v>
      </c>
      <c r="WMD9" s="1" t="s">
        <v>91</v>
      </c>
      <c r="WME9" s="1" t="s">
        <v>91</v>
      </c>
      <c r="WMF9" s="1" t="s">
        <v>91</v>
      </c>
      <c r="WMG9" s="1" t="s">
        <v>91</v>
      </c>
      <c r="WMH9" s="1" t="s">
        <v>91</v>
      </c>
      <c r="WMI9" s="1" t="s">
        <v>91</v>
      </c>
      <c r="WMJ9" s="1" t="s">
        <v>91</v>
      </c>
      <c r="WMK9" s="1" t="s">
        <v>91</v>
      </c>
      <c r="WML9" s="1" t="s">
        <v>91</v>
      </c>
      <c r="WMM9" s="1" t="s">
        <v>91</v>
      </c>
      <c r="WMN9" s="1" t="s">
        <v>91</v>
      </c>
      <c r="WMO9" s="1" t="s">
        <v>91</v>
      </c>
      <c r="WMP9" s="1" t="s">
        <v>91</v>
      </c>
      <c r="WMQ9" s="1" t="s">
        <v>91</v>
      </c>
      <c r="WMR9" s="1" t="s">
        <v>91</v>
      </c>
      <c r="WMS9" s="1" t="s">
        <v>91</v>
      </c>
      <c r="WMT9" s="1" t="s">
        <v>91</v>
      </c>
      <c r="WMU9" s="1" t="s">
        <v>91</v>
      </c>
      <c r="WMV9" s="1" t="s">
        <v>91</v>
      </c>
      <c r="WMW9" s="1" t="s">
        <v>91</v>
      </c>
      <c r="WMX9" s="1" t="s">
        <v>91</v>
      </c>
      <c r="WMY9" s="1" t="s">
        <v>91</v>
      </c>
      <c r="WMZ9" s="1" t="s">
        <v>91</v>
      </c>
      <c r="WNA9" s="1" t="s">
        <v>91</v>
      </c>
      <c r="WNB9" s="1" t="s">
        <v>91</v>
      </c>
      <c r="WNC9" s="1" t="s">
        <v>91</v>
      </c>
      <c r="WND9" s="1" t="s">
        <v>91</v>
      </c>
      <c r="WNE9" s="1" t="s">
        <v>91</v>
      </c>
      <c r="WNF9" s="1" t="s">
        <v>91</v>
      </c>
      <c r="WNG9" s="1" t="s">
        <v>91</v>
      </c>
      <c r="WNH9" s="1" t="s">
        <v>91</v>
      </c>
      <c r="WNI9" s="1" t="s">
        <v>91</v>
      </c>
      <c r="WNJ9" s="1" t="s">
        <v>91</v>
      </c>
      <c r="WNK9" s="1" t="s">
        <v>91</v>
      </c>
      <c r="WNL9" s="1" t="s">
        <v>91</v>
      </c>
      <c r="WNM9" s="1" t="s">
        <v>91</v>
      </c>
      <c r="WNN9" s="1" t="s">
        <v>91</v>
      </c>
      <c r="WNO9" s="1" t="s">
        <v>91</v>
      </c>
      <c r="WNP9" s="1" t="s">
        <v>91</v>
      </c>
      <c r="WNQ9" s="1" t="s">
        <v>91</v>
      </c>
      <c r="WNR9" s="1" t="s">
        <v>91</v>
      </c>
      <c r="WNS9" s="1" t="s">
        <v>91</v>
      </c>
      <c r="WNT9" s="1" t="s">
        <v>91</v>
      </c>
      <c r="WNU9" s="1" t="s">
        <v>91</v>
      </c>
      <c r="WNV9" s="1" t="s">
        <v>91</v>
      </c>
      <c r="WNW9" s="1" t="s">
        <v>91</v>
      </c>
      <c r="WNX9" s="1" t="s">
        <v>91</v>
      </c>
      <c r="WNY9" s="1" t="s">
        <v>91</v>
      </c>
      <c r="WNZ9" s="1" t="s">
        <v>91</v>
      </c>
      <c r="WOA9" s="1" t="s">
        <v>91</v>
      </c>
      <c r="WOB9" s="1" t="s">
        <v>91</v>
      </c>
      <c r="WOC9" s="1" t="s">
        <v>91</v>
      </c>
      <c r="WOD9" s="1" t="s">
        <v>91</v>
      </c>
      <c r="WOE9" s="1" t="s">
        <v>91</v>
      </c>
      <c r="WOF9" s="1" t="s">
        <v>91</v>
      </c>
      <c r="WOG9" s="1" t="s">
        <v>91</v>
      </c>
      <c r="WOH9" s="1" t="s">
        <v>91</v>
      </c>
      <c r="WOI9" s="1" t="s">
        <v>91</v>
      </c>
      <c r="WOJ9" s="1" t="s">
        <v>91</v>
      </c>
      <c r="WOK9" s="1" t="s">
        <v>91</v>
      </c>
      <c r="WOL9" s="1" t="s">
        <v>91</v>
      </c>
      <c r="WOM9" s="1" t="s">
        <v>91</v>
      </c>
      <c r="WON9" s="1" t="s">
        <v>91</v>
      </c>
      <c r="WOO9" s="1" t="s">
        <v>91</v>
      </c>
      <c r="WOP9" s="1" t="s">
        <v>91</v>
      </c>
      <c r="WOQ9" s="1" t="s">
        <v>91</v>
      </c>
      <c r="WOR9" s="1" t="s">
        <v>91</v>
      </c>
      <c r="WOS9" s="1" t="s">
        <v>91</v>
      </c>
      <c r="WOT9" s="1" t="s">
        <v>91</v>
      </c>
      <c r="WOU9" s="1" t="s">
        <v>91</v>
      </c>
      <c r="WOV9" s="1" t="s">
        <v>91</v>
      </c>
      <c r="WOW9" s="1" t="s">
        <v>91</v>
      </c>
      <c r="WOX9" s="1" t="s">
        <v>91</v>
      </c>
      <c r="WOY9" s="1" t="s">
        <v>91</v>
      </c>
      <c r="WOZ9" s="1" t="s">
        <v>91</v>
      </c>
      <c r="WPA9" s="1" t="s">
        <v>91</v>
      </c>
      <c r="WPB9" s="1" t="s">
        <v>91</v>
      </c>
      <c r="WPC9" s="1" t="s">
        <v>91</v>
      </c>
      <c r="WPD9" s="1" t="s">
        <v>91</v>
      </c>
      <c r="WPE9" s="1" t="s">
        <v>91</v>
      </c>
      <c r="WPF9" s="1" t="s">
        <v>91</v>
      </c>
      <c r="WPG9" s="1" t="s">
        <v>91</v>
      </c>
      <c r="WPH9" s="1" t="s">
        <v>91</v>
      </c>
      <c r="WPI9" s="1" t="s">
        <v>91</v>
      </c>
      <c r="WPJ9" s="1" t="s">
        <v>91</v>
      </c>
      <c r="WPK9" s="1" t="s">
        <v>91</v>
      </c>
      <c r="WPL9" s="1" t="s">
        <v>91</v>
      </c>
      <c r="WPM9" s="1" t="s">
        <v>91</v>
      </c>
      <c r="WPN9" s="1" t="s">
        <v>91</v>
      </c>
      <c r="WPO9" s="1" t="s">
        <v>91</v>
      </c>
      <c r="WPP9" s="1" t="s">
        <v>91</v>
      </c>
      <c r="WPQ9" s="1" t="s">
        <v>91</v>
      </c>
      <c r="WPR9" s="1" t="s">
        <v>91</v>
      </c>
      <c r="WPS9" s="1" t="s">
        <v>91</v>
      </c>
      <c r="WPT9" s="1" t="s">
        <v>91</v>
      </c>
      <c r="WPU9" s="1" t="s">
        <v>91</v>
      </c>
      <c r="WPV9" s="1" t="s">
        <v>91</v>
      </c>
      <c r="WPW9" s="1" t="s">
        <v>91</v>
      </c>
      <c r="WPX9" s="1" t="s">
        <v>91</v>
      </c>
      <c r="WPY9" s="1" t="s">
        <v>91</v>
      </c>
      <c r="WPZ9" s="1" t="s">
        <v>91</v>
      </c>
      <c r="WQA9" s="1" t="s">
        <v>91</v>
      </c>
      <c r="WQB9" s="1" t="s">
        <v>91</v>
      </c>
      <c r="WQC9" s="1" t="s">
        <v>91</v>
      </c>
      <c r="WQD9" s="1" t="s">
        <v>91</v>
      </c>
      <c r="WQE9" s="1" t="s">
        <v>91</v>
      </c>
      <c r="WQF9" s="1" t="s">
        <v>91</v>
      </c>
      <c r="WQG9" s="1" t="s">
        <v>91</v>
      </c>
      <c r="WQH9" s="1" t="s">
        <v>91</v>
      </c>
      <c r="WQI9" s="1" t="s">
        <v>91</v>
      </c>
      <c r="WQJ9" s="1" t="s">
        <v>91</v>
      </c>
      <c r="WQK9" s="1" t="s">
        <v>91</v>
      </c>
      <c r="WQL9" s="1" t="s">
        <v>91</v>
      </c>
      <c r="WQM9" s="1" t="s">
        <v>91</v>
      </c>
      <c r="WQN9" s="1" t="s">
        <v>91</v>
      </c>
      <c r="WQO9" s="1" t="s">
        <v>91</v>
      </c>
      <c r="WQP9" s="1" t="s">
        <v>91</v>
      </c>
      <c r="WQQ9" s="1" t="s">
        <v>91</v>
      </c>
      <c r="WQR9" s="1" t="s">
        <v>91</v>
      </c>
      <c r="WQS9" s="1" t="s">
        <v>91</v>
      </c>
      <c r="WQT9" s="1" t="s">
        <v>91</v>
      </c>
      <c r="WQU9" s="1" t="s">
        <v>91</v>
      </c>
      <c r="WQV9" s="1" t="s">
        <v>91</v>
      </c>
      <c r="WQW9" s="1" t="s">
        <v>91</v>
      </c>
      <c r="WQX9" s="1" t="s">
        <v>91</v>
      </c>
      <c r="WQY9" s="1" t="s">
        <v>91</v>
      </c>
      <c r="WQZ9" s="1" t="s">
        <v>91</v>
      </c>
      <c r="WRA9" s="1" t="s">
        <v>91</v>
      </c>
      <c r="WRB9" s="1" t="s">
        <v>91</v>
      </c>
      <c r="WRC9" s="1" t="s">
        <v>91</v>
      </c>
      <c r="WRD9" s="1" t="s">
        <v>91</v>
      </c>
      <c r="WRE9" s="1" t="s">
        <v>91</v>
      </c>
      <c r="WRF9" s="1" t="s">
        <v>91</v>
      </c>
      <c r="WRG9" s="1" t="s">
        <v>91</v>
      </c>
      <c r="WRH9" s="1" t="s">
        <v>91</v>
      </c>
      <c r="WRI9" s="1" t="s">
        <v>91</v>
      </c>
      <c r="WRJ9" s="1" t="s">
        <v>91</v>
      </c>
      <c r="WRK9" s="1" t="s">
        <v>91</v>
      </c>
      <c r="WRL9" s="1" t="s">
        <v>91</v>
      </c>
      <c r="WRM9" s="1" t="s">
        <v>91</v>
      </c>
      <c r="WRN9" s="1" t="s">
        <v>91</v>
      </c>
      <c r="WRO9" s="1" t="s">
        <v>91</v>
      </c>
      <c r="WRP9" s="1" t="s">
        <v>91</v>
      </c>
      <c r="WRQ9" s="1" t="s">
        <v>91</v>
      </c>
      <c r="WRR9" s="1" t="s">
        <v>91</v>
      </c>
      <c r="WRS9" s="1" t="s">
        <v>91</v>
      </c>
      <c r="WRT9" s="1" t="s">
        <v>91</v>
      </c>
      <c r="WRU9" s="1" t="s">
        <v>91</v>
      </c>
      <c r="WRV9" s="1" t="s">
        <v>91</v>
      </c>
      <c r="WRW9" s="1" t="s">
        <v>91</v>
      </c>
      <c r="WRX9" s="1" t="s">
        <v>91</v>
      </c>
      <c r="WRY9" s="1" t="s">
        <v>91</v>
      </c>
      <c r="WRZ9" s="1" t="s">
        <v>91</v>
      </c>
      <c r="WSA9" s="1" t="s">
        <v>91</v>
      </c>
      <c r="WSB9" s="1" t="s">
        <v>91</v>
      </c>
      <c r="WSC9" s="1" t="s">
        <v>91</v>
      </c>
      <c r="WSD9" s="1" t="s">
        <v>91</v>
      </c>
      <c r="WSE9" s="1" t="s">
        <v>91</v>
      </c>
      <c r="WSF9" s="1" t="s">
        <v>91</v>
      </c>
      <c r="WSG9" s="1" t="s">
        <v>91</v>
      </c>
      <c r="WSH9" s="1" t="s">
        <v>91</v>
      </c>
      <c r="WSI9" s="1" t="s">
        <v>91</v>
      </c>
      <c r="WSJ9" s="1" t="s">
        <v>91</v>
      </c>
      <c r="WSK9" s="1" t="s">
        <v>91</v>
      </c>
      <c r="WSL9" s="1" t="s">
        <v>91</v>
      </c>
      <c r="WSM9" s="1" t="s">
        <v>91</v>
      </c>
      <c r="WSN9" s="1" t="s">
        <v>91</v>
      </c>
      <c r="WSO9" s="1" t="s">
        <v>91</v>
      </c>
      <c r="WSP9" s="1" t="s">
        <v>91</v>
      </c>
      <c r="WSQ9" s="1" t="s">
        <v>91</v>
      </c>
      <c r="WSR9" s="1" t="s">
        <v>91</v>
      </c>
      <c r="WSS9" s="1" t="s">
        <v>91</v>
      </c>
      <c r="WST9" s="1" t="s">
        <v>91</v>
      </c>
      <c r="WSU9" s="1" t="s">
        <v>91</v>
      </c>
      <c r="WSV9" s="1" t="s">
        <v>91</v>
      </c>
      <c r="WSW9" s="1" t="s">
        <v>91</v>
      </c>
      <c r="WSX9" s="1" t="s">
        <v>91</v>
      </c>
      <c r="WSY9" s="1" t="s">
        <v>91</v>
      </c>
      <c r="WSZ9" s="1" t="s">
        <v>91</v>
      </c>
      <c r="WTA9" s="1" t="s">
        <v>91</v>
      </c>
      <c r="WTB9" s="1" t="s">
        <v>91</v>
      </c>
      <c r="WTC9" s="1" t="s">
        <v>91</v>
      </c>
      <c r="WTD9" s="1" t="s">
        <v>91</v>
      </c>
      <c r="WTE9" s="1" t="s">
        <v>91</v>
      </c>
      <c r="WTF9" s="1" t="s">
        <v>91</v>
      </c>
      <c r="WTG9" s="1" t="s">
        <v>91</v>
      </c>
      <c r="WTH9" s="1" t="s">
        <v>91</v>
      </c>
      <c r="WTI9" s="1" t="s">
        <v>91</v>
      </c>
      <c r="WTJ9" s="1" t="s">
        <v>91</v>
      </c>
      <c r="WTK9" s="1" t="s">
        <v>91</v>
      </c>
      <c r="WTL9" s="1" t="s">
        <v>91</v>
      </c>
      <c r="WTM9" s="1" t="s">
        <v>91</v>
      </c>
      <c r="WTN9" s="1" t="s">
        <v>91</v>
      </c>
      <c r="WTO9" s="1" t="s">
        <v>91</v>
      </c>
      <c r="WTP9" s="1" t="s">
        <v>91</v>
      </c>
      <c r="WTQ9" s="1" t="s">
        <v>91</v>
      </c>
      <c r="WTR9" s="1" t="s">
        <v>91</v>
      </c>
      <c r="WTS9" s="1" t="s">
        <v>91</v>
      </c>
      <c r="WTT9" s="1" t="s">
        <v>91</v>
      </c>
      <c r="WTU9" s="1" t="s">
        <v>91</v>
      </c>
      <c r="WTV9" s="1" t="s">
        <v>91</v>
      </c>
      <c r="WTW9" s="1" t="s">
        <v>91</v>
      </c>
      <c r="WTX9" s="1" t="s">
        <v>91</v>
      </c>
      <c r="WTY9" s="1" t="s">
        <v>91</v>
      </c>
      <c r="WTZ9" s="1" t="s">
        <v>91</v>
      </c>
      <c r="WUA9" s="1" t="s">
        <v>91</v>
      </c>
      <c r="WUB9" s="1" t="s">
        <v>91</v>
      </c>
      <c r="WUC9" s="1" t="s">
        <v>91</v>
      </c>
      <c r="WUD9" s="1" t="s">
        <v>91</v>
      </c>
      <c r="WUE9" s="1" t="s">
        <v>91</v>
      </c>
      <c r="WUF9" s="1" t="s">
        <v>91</v>
      </c>
      <c r="WUG9" s="1" t="s">
        <v>91</v>
      </c>
      <c r="WUH9" s="1" t="s">
        <v>91</v>
      </c>
      <c r="WUI9" s="1" t="s">
        <v>91</v>
      </c>
      <c r="WUJ9" s="1" t="s">
        <v>91</v>
      </c>
      <c r="WUK9" s="1" t="s">
        <v>91</v>
      </c>
      <c r="WUL9" s="1" t="s">
        <v>91</v>
      </c>
      <c r="WUM9" s="1" t="s">
        <v>91</v>
      </c>
      <c r="WUN9" s="1" t="s">
        <v>91</v>
      </c>
      <c r="WUO9" s="1" t="s">
        <v>91</v>
      </c>
      <c r="WUP9" s="1" t="s">
        <v>91</v>
      </c>
      <c r="WUQ9" s="1" t="s">
        <v>91</v>
      </c>
      <c r="WUR9" s="1" t="s">
        <v>91</v>
      </c>
      <c r="WUS9" s="1" t="s">
        <v>91</v>
      </c>
      <c r="WUT9" s="1" t="s">
        <v>91</v>
      </c>
      <c r="WUU9" s="1" t="s">
        <v>91</v>
      </c>
      <c r="WUV9" s="1" t="s">
        <v>91</v>
      </c>
      <c r="WUW9" s="1" t="s">
        <v>91</v>
      </c>
      <c r="WUX9" s="1" t="s">
        <v>91</v>
      </c>
      <c r="WUY9" s="1" t="s">
        <v>91</v>
      </c>
      <c r="WUZ9" s="1" t="s">
        <v>91</v>
      </c>
      <c r="WVA9" s="1" t="s">
        <v>91</v>
      </c>
      <c r="WVB9" s="1" t="s">
        <v>91</v>
      </c>
      <c r="WVC9" s="1" t="s">
        <v>91</v>
      </c>
      <c r="WVD9" s="1" t="s">
        <v>91</v>
      </c>
      <c r="WVE9" s="1" t="s">
        <v>91</v>
      </c>
      <c r="WVF9" s="1" t="s">
        <v>91</v>
      </c>
      <c r="WVG9" s="1" t="s">
        <v>91</v>
      </c>
      <c r="WVH9" s="1" t="s">
        <v>91</v>
      </c>
      <c r="WVI9" s="1" t="s">
        <v>91</v>
      </c>
      <c r="WVJ9" s="1" t="s">
        <v>91</v>
      </c>
      <c r="WVK9" s="1" t="s">
        <v>91</v>
      </c>
      <c r="WVL9" s="1" t="s">
        <v>91</v>
      </c>
      <c r="WVM9" s="1" t="s">
        <v>91</v>
      </c>
      <c r="WVN9" s="1" t="s">
        <v>91</v>
      </c>
      <c r="WVO9" s="1" t="s">
        <v>91</v>
      </c>
      <c r="WVP9" s="1" t="s">
        <v>91</v>
      </c>
      <c r="WVQ9" s="1" t="s">
        <v>91</v>
      </c>
      <c r="WVR9" s="1" t="s">
        <v>91</v>
      </c>
      <c r="WVS9" s="1" t="s">
        <v>91</v>
      </c>
      <c r="WVT9" s="1" t="s">
        <v>91</v>
      </c>
      <c r="WVU9" s="1" t="s">
        <v>91</v>
      </c>
      <c r="WVV9" s="1" t="s">
        <v>91</v>
      </c>
      <c r="WVW9" s="1" t="s">
        <v>91</v>
      </c>
      <c r="WVX9" s="1" t="s">
        <v>91</v>
      </c>
      <c r="WVY9" s="1" t="s">
        <v>91</v>
      </c>
      <c r="WVZ9" s="1" t="s">
        <v>91</v>
      </c>
      <c r="WWA9" s="1" t="s">
        <v>91</v>
      </c>
      <c r="WWB9" s="1" t="s">
        <v>91</v>
      </c>
      <c r="WWC9" s="1" t="s">
        <v>91</v>
      </c>
      <c r="WWD9" s="1" t="s">
        <v>91</v>
      </c>
      <c r="WWE9" s="1" t="s">
        <v>91</v>
      </c>
      <c r="WWF9" s="1" t="s">
        <v>91</v>
      </c>
      <c r="WWG9" s="1" t="s">
        <v>91</v>
      </c>
      <c r="WWH9" s="1" t="s">
        <v>91</v>
      </c>
      <c r="WWI9" s="1" t="s">
        <v>91</v>
      </c>
      <c r="WWJ9" s="1" t="s">
        <v>91</v>
      </c>
      <c r="WWK9" s="1" t="s">
        <v>91</v>
      </c>
      <c r="WWL9" s="1" t="s">
        <v>91</v>
      </c>
      <c r="WWM9" s="1" t="s">
        <v>91</v>
      </c>
      <c r="WWN9" s="1" t="s">
        <v>91</v>
      </c>
      <c r="WWO9" s="1" t="s">
        <v>91</v>
      </c>
      <c r="WWP9" s="1" t="s">
        <v>91</v>
      </c>
      <c r="WWQ9" s="1" t="s">
        <v>91</v>
      </c>
      <c r="WWR9" s="1" t="s">
        <v>91</v>
      </c>
      <c r="WWS9" s="1" t="s">
        <v>91</v>
      </c>
      <c r="WWT9" s="1" t="s">
        <v>91</v>
      </c>
      <c r="WWU9" s="1" t="s">
        <v>91</v>
      </c>
      <c r="WWV9" s="1" t="s">
        <v>91</v>
      </c>
      <c r="WWW9" s="1" t="s">
        <v>91</v>
      </c>
      <c r="WWX9" s="1" t="s">
        <v>91</v>
      </c>
      <c r="WWY9" s="1" t="s">
        <v>91</v>
      </c>
      <c r="WWZ9" s="1" t="s">
        <v>91</v>
      </c>
      <c r="WXA9" s="1" t="s">
        <v>91</v>
      </c>
      <c r="WXB9" s="1" t="s">
        <v>91</v>
      </c>
      <c r="WXC9" s="1" t="s">
        <v>91</v>
      </c>
      <c r="WXD9" s="1" t="s">
        <v>91</v>
      </c>
      <c r="WXE9" s="1" t="s">
        <v>91</v>
      </c>
      <c r="WXF9" s="1" t="s">
        <v>91</v>
      </c>
      <c r="WXG9" s="1" t="s">
        <v>91</v>
      </c>
      <c r="WXH9" s="1" t="s">
        <v>91</v>
      </c>
      <c r="WXI9" s="1" t="s">
        <v>91</v>
      </c>
      <c r="WXJ9" s="1" t="s">
        <v>91</v>
      </c>
      <c r="WXK9" s="1" t="s">
        <v>91</v>
      </c>
      <c r="WXL9" s="1" t="s">
        <v>91</v>
      </c>
      <c r="WXM9" s="1" t="s">
        <v>91</v>
      </c>
      <c r="WXN9" s="1" t="s">
        <v>91</v>
      </c>
      <c r="WXO9" s="1" t="s">
        <v>91</v>
      </c>
      <c r="WXP9" s="1" t="s">
        <v>91</v>
      </c>
      <c r="WXQ9" s="1" t="s">
        <v>91</v>
      </c>
      <c r="WXR9" s="1" t="s">
        <v>91</v>
      </c>
      <c r="WXS9" s="1" t="s">
        <v>91</v>
      </c>
      <c r="WXT9" s="1" t="s">
        <v>91</v>
      </c>
      <c r="WXU9" s="1" t="s">
        <v>91</v>
      </c>
      <c r="WXV9" s="1" t="s">
        <v>91</v>
      </c>
      <c r="WXW9" s="1" t="s">
        <v>91</v>
      </c>
      <c r="WXX9" s="1" t="s">
        <v>91</v>
      </c>
      <c r="WXY9" s="1" t="s">
        <v>91</v>
      </c>
      <c r="WXZ9" s="1" t="s">
        <v>91</v>
      </c>
      <c r="WYA9" s="1" t="s">
        <v>91</v>
      </c>
      <c r="WYB9" s="1" t="s">
        <v>91</v>
      </c>
      <c r="WYC9" s="1" t="s">
        <v>91</v>
      </c>
      <c r="WYD9" s="1" t="s">
        <v>91</v>
      </c>
      <c r="WYE9" s="1" t="s">
        <v>91</v>
      </c>
      <c r="WYF9" s="1" t="s">
        <v>91</v>
      </c>
      <c r="WYG9" s="1" t="s">
        <v>91</v>
      </c>
      <c r="WYH9" s="1" t="s">
        <v>91</v>
      </c>
      <c r="WYI9" s="1" t="s">
        <v>91</v>
      </c>
      <c r="WYJ9" s="1" t="s">
        <v>91</v>
      </c>
      <c r="WYK9" s="1" t="s">
        <v>91</v>
      </c>
      <c r="WYL9" s="1" t="s">
        <v>91</v>
      </c>
      <c r="WYM9" s="1" t="s">
        <v>91</v>
      </c>
      <c r="WYN9" s="1" t="s">
        <v>91</v>
      </c>
      <c r="WYO9" s="1" t="s">
        <v>91</v>
      </c>
      <c r="WYP9" s="1" t="s">
        <v>91</v>
      </c>
      <c r="WYQ9" s="1" t="s">
        <v>91</v>
      </c>
      <c r="WYR9" s="1" t="s">
        <v>91</v>
      </c>
      <c r="WYS9" s="1" t="s">
        <v>91</v>
      </c>
      <c r="WYT9" s="1" t="s">
        <v>91</v>
      </c>
      <c r="WYU9" s="1" t="s">
        <v>91</v>
      </c>
      <c r="WYV9" s="1" t="s">
        <v>91</v>
      </c>
      <c r="WYW9" s="1" t="s">
        <v>91</v>
      </c>
      <c r="WYX9" s="1" t="s">
        <v>91</v>
      </c>
      <c r="WYY9" s="1" t="s">
        <v>91</v>
      </c>
      <c r="WYZ9" s="1" t="s">
        <v>91</v>
      </c>
      <c r="WZA9" s="1" t="s">
        <v>91</v>
      </c>
      <c r="WZB9" s="1" t="s">
        <v>91</v>
      </c>
      <c r="WZC9" s="1" t="s">
        <v>91</v>
      </c>
      <c r="WZD9" s="1" t="s">
        <v>91</v>
      </c>
      <c r="WZE9" s="1" t="s">
        <v>91</v>
      </c>
      <c r="WZF9" s="1" t="s">
        <v>91</v>
      </c>
      <c r="WZG9" s="1" t="s">
        <v>91</v>
      </c>
      <c r="WZH9" s="1" t="s">
        <v>91</v>
      </c>
      <c r="WZI9" s="1" t="s">
        <v>91</v>
      </c>
      <c r="WZJ9" s="1" t="s">
        <v>91</v>
      </c>
      <c r="WZK9" s="1" t="s">
        <v>91</v>
      </c>
      <c r="WZL9" s="1" t="s">
        <v>91</v>
      </c>
      <c r="WZM9" s="1" t="s">
        <v>91</v>
      </c>
      <c r="WZN9" s="1" t="s">
        <v>91</v>
      </c>
      <c r="WZO9" s="1" t="s">
        <v>91</v>
      </c>
      <c r="WZP9" s="1" t="s">
        <v>91</v>
      </c>
      <c r="WZQ9" s="1" t="s">
        <v>91</v>
      </c>
      <c r="WZR9" s="1" t="s">
        <v>91</v>
      </c>
      <c r="WZS9" s="1" t="s">
        <v>91</v>
      </c>
      <c r="WZT9" s="1" t="s">
        <v>91</v>
      </c>
      <c r="WZU9" s="1" t="s">
        <v>91</v>
      </c>
      <c r="WZV9" s="1" t="s">
        <v>91</v>
      </c>
      <c r="WZW9" s="1" t="s">
        <v>91</v>
      </c>
      <c r="WZX9" s="1" t="s">
        <v>91</v>
      </c>
      <c r="WZY9" s="1" t="s">
        <v>91</v>
      </c>
      <c r="WZZ9" s="1" t="s">
        <v>91</v>
      </c>
      <c r="XAA9" s="1" t="s">
        <v>91</v>
      </c>
      <c r="XAB9" s="1" t="s">
        <v>91</v>
      </c>
      <c r="XAC9" s="1" t="s">
        <v>91</v>
      </c>
      <c r="XAD9" s="1" t="s">
        <v>91</v>
      </c>
      <c r="XAE9" s="1" t="s">
        <v>91</v>
      </c>
      <c r="XAF9" s="1" t="s">
        <v>91</v>
      </c>
      <c r="XAG9" s="1" t="s">
        <v>91</v>
      </c>
      <c r="XAH9" s="1" t="s">
        <v>91</v>
      </c>
      <c r="XAI9" s="1" t="s">
        <v>91</v>
      </c>
      <c r="XAJ9" s="1" t="s">
        <v>91</v>
      </c>
      <c r="XAK9" s="1" t="s">
        <v>91</v>
      </c>
      <c r="XAL9" s="1" t="s">
        <v>91</v>
      </c>
      <c r="XAM9" s="1" t="s">
        <v>91</v>
      </c>
      <c r="XAN9" s="1" t="s">
        <v>91</v>
      </c>
      <c r="XAO9" s="1" t="s">
        <v>91</v>
      </c>
      <c r="XAP9" s="1" t="s">
        <v>91</v>
      </c>
      <c r="XAQ9" s="1" t="s">
        <v>91</v>
      </c>
      <c r="XAR9" s="1" t="s">
        <v>91</v>
      </c>
      <c r="XAS9" s="1" t="s">
        <v>91</v>
      </c>
      <c r="XAT9" s="1" t="s">
        <v>91</v>
      </c>
      <c r="XAU9" s="1" t="s">
        <v>91</v>
      </c>
      <c r="XAV9" s="1" t="s">
        <v>91</v>
      </c>
      <c r="XAW9" s="1" t="s">
        <v>91</v>
      </c>
      <c r="XAX9" s="1" t="s">
        <v>91</v>
      </c>
      <c r="XAY9" s="1" t="s">
        <v>91</v>
      </c>
      <c r="XAZ9" s="1" t="s">
        <v>91</v>
      </c>
      <c r="XBA9" s="1" t="s">
        <v>91</v>
      </c>
      <c r="XBB9" s="1" t="s">
        <v>91</v>
      </c>
      <c r="XBC9" s="1" t="s">
        <v>91</v>
      </c>
      <c r="XBD9" s="1" t="s">
        <v>91</v>
      </c>
      <c r="XBE9" s="1" t="s">
        <v>91</v>
      </c>
      <c r="XBF9" s="1" t="s">
        <v>91</v>
      </c>
      <c r="XBG9" s="1" t="s">
        <v>91</v>
      </c>
      <c r="XBH9" s="1" t="s">
        <v>91</v>
      </c>
      <c r="XBI9" s="1" t="s">
        <v>91</v>
      </c>
      <c r="XBJ9" s="1" t="s">
        <v>91</v>
      </c>
      <c r="XBK9" s="1" t="s">
        <v>91</v>
      </c>
      <c r="XBL9" s="1" t="s">
        <v>91</v>
      </c>
      <c r="XBM9" s="1" t="s">
        <v>91</v>
      </c>
      <c r="XBN9" s="1" t="s">
        <v>91</v>
      </c>
      <c r="XBO9" s="1" t="s">
        <v>91</v>
      </c>
      <c r="XBP9" s="1" t="s">
        <v>91</v>
      </c>
      <c r="XBQ9" s="1" t="s">
        <v>91</v>
      </c>
      <c r="XBR9" s="1" t="s">
        <v>91</v>
      </c>
      <c r="XBS9" s="1" t="s">
        <v>91</v>
      </c>
      <c r="XBT9" s="1" t="s">
        <v>91</v>
      </c>
      <c r="XBU9" s="1" t="s">
        <v>91</v>
      </c>
      <c r="XBV9" s="1" t="s">
        <v>91</v>
      </c>
      <c r="XBW9" s="1" t="s">
        <v>91</v>
      </c>
      <c r="XBX9" s="1" t="s">
        <v>91</v>
      </c>
      <c r="XBY9" s="1" t="s">
        <v>91</v>
      </c>
      <c r="XBZ9" s="1" t="s">
        <v>91</v>
      </c>
      <c r="XCA9" s="1" t="s">
        <v>91</v>
      </c>
      <c r="XCB9" s="1" t="s">
        <v>91</v>
      </c>
      <c r="XCC9" s="1" t="s">
        <v>91</v>
      </c>
      <c r="XCD9" s="1" t="s">
        <v>91</v>
      </c>
      <c r="XCE9" s="1" t="s">
        <v>91</v>
      </c>
      <c r="XCF9" s="1" t="s">
        <v>91</v>
      </c>
      <c r="XCG9" s="1" t="s">
        <v>91</v>
      </c>
      <c r="XCH9" s="1" t="s">
        <v>91</v>
      </c>
      <c r="XCI9" s="1" t="s">
        <v>91</v>
      </c>
      <c r="XCJ9" s="1" t="s">
        <v>91</v>
      </c>
      <c r="XCK9" s="1" t="s">
        <v>91</v>
      </c>
      <c r="XCL9" s="1" t="s">
        <v>91</v>
      </c>
      <c r="XCM9" s="1" t="s">
        <v>91</v>
      </c>
      <c r="XCN9" s="1" t="s">
        <v>91</v>
      </c>
      <c r="XCO9" s="1" t="s">
        <v>91</v>
      </c>
      <c r="XCP9" s="1" t="s">
        <v>91</v>
      </c>
      <c r="XCQ9" s="1" t="s">
        <v>91</v>
      </c>
      <c r="XCR9" s="1" t="s">
        <v>91</v>
      </c>
      <c r="XCS9" s="1" t="s">
        <v>91</v>
      </c>
      <c r="XCT9" s="1" t="s">
        <v>91</v>
      </c>
      <c r="XCU9" s="1" t="s">
        <v>91</v>
      </c>
      <c r="XCV9" s="1" t="s">
        <v>91</v>
      </c>
      <c r="XCW9" s="1" t="s">
        <v>91</v>
      </c>
      <c r="XCX9" s="1" t="s">
        <v>91</v>
      </c>
      <c r="XCY9" s="1" t="s">
        <v>91</v>
      </c>
      <c r="XCZ9" s="1" t="s">
        <v>91</v>
      </c>
      <c r="XDA9" s="1" t="s">
        <v>91</v>
      </c>
      <c r="XDB9" s="1" t="s">
        <v>91</v>
      </c>
      <c r="XDC9" s="1" t="s">
        <v>91</v>
      </c>
      <c r="XDD9" s="1" t="s">
        <v>91</v>
      </c>
      <c r="XDE9" s="1" t="s">
        <v>91</v>
      </c>
      <c r="XDF9" s="1" t="s">
        <v>91</v>
      </c>
      <c r="XDG9" s="1" t="s">
        <v>91</v>
      </c>
      <c r="XDH9" s="1" t="s">
        <v>91</v>
      </c>
      <c r="XDI9" s="1" t="s">
        <v>91</v>
      </c>
      <c r="XDJ9" s="1" t="s">
        <v>91</v>
      </c>
      <c r="XDK9" s="1" t="s">
        <v>91</v>
      </c>
      <c r="XDL9" s="1" t="s">
        <v>91</v>
      </c>
      <c r="XDM9" s="1" t="s">
        <v>91</v>
      </c>
      <c r="XDN9" s="1" t="s">
        <v>91</v>
      </c>
      <c r="XDO9" s="1" t="s">
        <v>91</v>
      </c>
      <c r="XDP9" s="1" t="s">
        <v>91</v>
      </c>
      <c r="XDQ9" s="1" t="s">
        <v>91</v>
      </c>
      <c r="XDR9" s="1" t="s">
        <v>91</v>
      </c>
      <c r="XDS9" s="1" t="s">
        <v>91</v>
      </c>
      <c r="XDT9" s="1" t="s">
        <v>91</v>
      </c>
      <c r="XDU9" s="1" t="s">
        <v>91</v>
      </c>
      <c r="XDV9" s="1" t="s">
        <v>91</v>
      </c>
      <c r="XDW9" s="1" t="s">
        <v>91</v>
      </c>
      <c r="XDX9" s="1" t="s">
        <v>91</v>
      </c>
      <c r="XDY9" s="1" t="s">
        <v>91</v>
      </c>
      <c r="XDZ9" s="1" t="s">
        <v>91</v>
      </c>
      <c r="XEA9" s="1" t="s">
        <v>91</v>
      </c>
      <c r="XEB9" s="1" t="s">
        <v>91</v>
      </c>
      <c r="XEC9" s="1" t="s">
        <v>91</v>
      </c>
      <c r="XED9" s="1" t="s">
        <v>91</v>
      </c>
      <c r="XEE9" s="1" t="s">
        <v>91</v>
      </c>
      <c r="XEF9" s="1" t="s">
        <v>91</v>
      </c>
      <c r="XEG9" s="1" t="s">
        <v>91</v>
      </c>
    </row>
    <row r="10" spans="1:16361" ht="12.75" customHeight="1" outlineLevel="1">
      <c r="A10" s="1"/>
      <c r="C10" s="32" t="s">
        <v>92</v>
      </c>
      <c r="D10" s="32"/>
      <c r="E10" s="32"/>
      <c r="F10" s="32"/>
      <c r="G10" s="18" t="s">
        <v>93</v>
      </c>
      <c r="H10" s="57">
        <f>Operating!H13</f>
        <v>4520992</v>
      </c>
      <c r="I10" s="57">
        <f>Operating!I13</f>
        <v>4923116</v>
      </c>
      <c r="J10" s="57">
        <f>Operating!J13</f>
        <v>5244905</v>
      </c>
      <c r="K10" s="57">
        <f>Operating!K13</f>
        <v>5467434</v>
      </c>
      <c r="L10" s="57">
        <f>Operating!L13</f>
        <v>20156447</v>
      </c>
      <c r="M10" s="57">
        <f>Operating!M13</f>
        <v>5767691</v>
      </c>
      <c r="N10" s="57">
        <f>Operating!N13</f>
        <v>6148286</v>
      </c>
      <c r="O10" s="57">
        <f>Operating!O13</f>
        <v>6435637</v>
      </c>
      <c r="P10" s="57">
        <f>Operating!P13</f>
        <v>6644442</v>
      </c>
      <c r="Q10" s="57">
        <f>Operating!Q13</f>
        <v>24996056</v>
      </c>
      <c r="R10" s="57">
        <f>Operating!R13</f>
        <v>7163282</v>
      </c>
      <c r="S10" s="57">
        <f>Operating!S13</f>
        <v>7341777</v>
      </c>
      <c r="T10" s="57">
        <f>Operating!T13</f>
        <v>7483467</v>
      </c>
      <c r="U10" s="57">
        <f>Operating!U13</f>
        <v>7709318</v>
      </c>
      <c r="V10" s="57">
        <f>Operating!V13</f>
        <v>29697844</v>
      </c>
      <c r="W10" s="57">
        <f>Operating!W13</f>
        <v>7867767</v>
      </c>
      <c r="X10" s="57">
        <f>Operating!X13</f>
        <v>7970141</v>
      </c>
      <c r="Y10" s="57">
        <f>Operating!Y13</f>
        <v>7925589</v>
      </c>
      <c r="Z10" s="57">
        <f>Operating!Z13</f>
        <v>7852052</v>
      </c>
      <c r="AA10" s="57">
        <f>Operating!AA13</f>
        <v>31615549</v>
      </c>
      <c r="AB10" s="57">
        <f>Operating!AB13</f>
        <v>8157614</v>
      </c>
      <c r="AC10" s="57">
        <f>Operating!AC13</f>
        <v>8185939</v>
      </c>
      <c r="AD10" s="57">
        <f>Operating!AD13</f>
        <v>8546919</v>
      </c>
      <c r="AE10" s="57">
        <f>Operating!AE13</f>
        <v>8832825</v>
      </c>
      <c r="AF10" s="57">
        <f>Operating!AF13</f>
        <v>33723297</v>
      </c>
      <c r="AG10" s="57">
        <f>Operating!AG13</f>
        <v>9268142.5931839775</v>
      </c>
      <c r="AH10" s="57">
        <f>Operating!AH13</f>
        <v>9479654.2757379208</v>
      </c>
      <c r="AI10" s="57">
        <f>Operating!AI13</f>
        <v>9915694.1299514882</v>
      </c>
      <c r="AJ10" s="57">
        <f>Operating!AJ13</f>
        <v>10509601.805041879</v>
      </c>
      <c r="AK10" s="57">
        <f>Operating!AK13</f>
        <v>39173092.803915262</v>
      </c>
      <c r="AL10" s="57">
        <f>Operating!AL13</f>
        <v>10900435.307097893</v>
      </c>
      <c r="AM10" s="57">
        <f>Operating!AM13</f>
        <v>11172840.430722382</v>
      </c>
      <c r="AN10" s="57">
        <f>Operating!AN13</f>
        <v>11690334.812597964</v>
      </c>
      <c r="AO10" s="57">
        <f>Operating!AO13</f>
        <v>12436233.957076574</v>
      </c>
      <c r="AP10" s="57">
        <f>Operating!AP13</f>
        <v>46199844.507494815</v>
      </c>
      <c r="AQ10" s="57">
        <f>Operating!AQ13</f>
        <v>12866740.845011611</v>
      </c>
      <c r="AR10" s="57">
        <f>Operating!AR13</f>
        <v>13188002.33913208</v>
      </c>
      <c r="AS10" s="57">
        <f>Operating!AS13</f>
        <v>13789872.856650289</v>
      </c>
      <c r="AT10" s="57">
        <f>Operating!AT13</f>
        <v>14678915.972201763</v>
      </c>
      <c r="AU10" s="57">
        <f>Operating!AU13</f>
        <v>54523532.01299575</v>
      </c>
      <c r="AV10" s="57">
        <f>Operating!AV13</f>
        <v>15159122.476996524</v>
      </c>
      <c r="AW10" s="57">
        <f>Operating!AW13</f>
        <v>15524980.602645876</v>
      </c>
      <c r="AX10" s="57">
        <f>Operating!AX13</f>
        <v>16211529.76801401</v>
      </c>
      <c r="AY10" s="57">
        <f>Operating!AY13</f>
        <v>17233741.901868597</v>
      </c>
      <c r="AZ10" s="57">
        <f>Operating!AZ13</f>
        <v>64129374.749525011</v>
      </c>
      <c r="BA10" s="57">
        <f>Operating!BA13</f>
        <v>71196533.632238418</v>
      </c>
      <c r="BB10" s="57"/>
      <c r="BC10" s="22" t="str">
        <f>IFERROR((Q10/#REF!)^(1/(_xlfn.NUMBERVALUE(LEFT(Q$6,4))-_xlfn.NUMBERVALUE(LEFT(#REF!,4))))-1,"NA")</f>
        <v>NA</v>
      </c>
      <c r="BD10" s="22">
        <f>IFERROR((AZ10/AK10)^(1/(_xlfn.NUMBERVALUE(LEFT(AZ$6,4))-_xlfn.NUMBERVALUE(LEFT(AK$6,4))))-1,"NA")</f>
        <v>0.17857271182337886</v>
      </c>
      <c r="BE10" s="22" t="str">
        <f>IFERROR((#REF!/BA10)^(1/(_xlfn.NUMBERVALUE(LEFT(#REF!,4))-_xlfn.NUMBERVALUE(LEFT(BA$6,4))))-1,"NA")</f>
        <v>NA</v>
      </c>
      <c r="BF10" s="22" t="str">
        <f>IFERROR((#REF!/AK10)^(1/(_xlfn.NUMBERVALUE(LEFT(#REF!,4))-_xlfn.NUMBERVALUE(LEFT(AK$6,4))))-1,"NA")</f>
        <v>NA</v>
      </c>
    </row>
    <row r="11" spans="1:16361" ht="12.75" customHeight="1" outlineLevel="1">
      <c r="A11" s="1"/>
      <c r="C11" s="32" t="s">
        <v>94</v>
      </c>
      <c r="D11" s="32"/>
      <c r="E11" s="32"/>
      <c r="F11" s="32"/>
      <c r="G11" s="18" t="s">
        <v>93</v>
      </c>
      <c r="H11" s="20">
        <v>-2870614</v>
      </c>
      <c r="I11" s="20">
        <v>-3005657</v>
      </c>
      <c r="J11" s="20">
        <v>-3097919</v>
      </c>
      <c r="K11" s="20">
        <v>-3466023</v>
      </c>
      <c r="L11" s="57">
        <f>SUM(H11:K11)</f>
        <v>-12440213</v>
      </c>
      <c r="M11" s="20">
        <v>-3599701</v>
      </c>
      <c r="N11" s="20">
        <v>-3643707</v>
      </c>
      <c r="O11" s="20">
        <v>-3867751</v>
      </c>
      <c r="P11" s="20">
        <v>-4165160</v>
      </c>
      <c r="Q11" s="57">
        <f>SUM(M11:P11)</f>
        <v>-15276319</v>
      </c>
      <c r="R11" s="20">
        <v>-3868511</v>
      </c>
      <c r="S11" s="20">
        <v>-4018008</v>
      </c>
      <c r="T11" s="20">
        <v>-4206589</v>
      </c>
      <c r="U11" s="20">
        <v>-5239575</v>
      </c>
      <c r="V11" s="57">
        <f>SUM(R11:U11)</f>
        <v>-17332683</v>
      </c>
      <c r="W11" s="20">
        <v>-4284705</v>
      </c>
      <c r="X11" s="20">
        <v>-4690755</v>
      </c>
      <c r="Y11" s="20">
        <v>-4788665</v>
      </c>
      <c r="Z11" s="20">
        <v>-5404160</v>
      </c>
      <c r="AA11" s="57">
        <f>SUM(W11:Z11)</f>
        <v>-19168285</v>
      </c>
      <c r="AB11" s="20">
        <v>-4803625</v>
      </c>
      <c r="AC11" s="20">
        <v>-4673470</v>
      </c>
      <c r="AD11" s="20">
        <v>-4930788</v>
      </c>
      <c r="AE11" s="20">
        <v>-5307485</v>
      </c>
      <c r="AF11" s="57">
        <f>SUM(AB11:AE11)</f>
        <v>-19715368</v>
      </c>
      <c r="AG11" s="40">
        <f>Operating!AG62*$C$9</f>
        <v>-5457841.7677218076</v>
      </c>
      <c r="AH11" s="40">
        <f>Operating!AH62*$C$9</f>
        <v>-5468641.3258488197</v>
      </c>
      <c r="AI11" s="40">
        <f>Operating!AI62*$C$9</f>
        <v>-5581365.123975263</v>
      </c>
      <c r="AJ11" s="40">
        <f>Operating!AJ62*$C$9</f>
        <v>-5768530.6015826762</v>
      </c>
      <c r="AK11" s="40">
        <f>Operating!AK62*$C$9</f>
        <v>-22276378.819128565</v>
      </c>
      <c r="AL11" s="40">
        <f>Operating!AL62*$C$9</f>
        <v>-6190160.3222837206</v>
      </c>
      <c r="AM11" s="40">
        <f>Operating!AM62*$C$9</f>
        <v>-6311335.7503927397</v>
      </c>
      <c r="AN11" s="40">
        <f>Operating!AN62*$C$9</f>
        <v>-6521826.6358073242</v>
      </c>
      <c r="AO11" s="40">
        <f>Operating!AO62*$C$9</f>
        <v>-6826024.1901288638</v>
      </c>
      <c r="AP11" s="40">
        <f>Operating!AP62*$C$9</f>
        <v>-25849346.898612648</v>
      </c>
      <c r="AQ11" s="40">
        <f>Operating!AQ62*$C$9</f>
        <v>-6933654.2364551974</v>
      </c>
      <c r="AR11" s="40">
        <f>Operating!AR62*$C$9</f>
        <v>-6974896.2294742651</v>
      </c>
      <c r="AS11" s="40">
        <f>Operating!AS62*$C$9</f>
        <v>-7155315.9463642836</v>
      </c>
      <c r="AT11" s="40">
        <f>Operating!AT62*$C$9</f>
        <v>-7469835.2010010686</v>
      </c>
      <c r="AU11" s="40">
        <f>Operating!AU62*$C$9</f>
        <v>-28533701.613294814</v>
      </c>
      <c r="AV11" s="40">
        <f>Operating!AV62*$C$9</f>
        <v>-7562612.3928129962</v>
      </c>
      <c r="AW11" s="40">
        <f>Operating!AW62*$C$9</f>
        <v>-7589882.5973772369</v>
      </c>
      <c r="AX11" s="40">
        <f>Operating!AX62*$C$9</f>
        <v>-7763408.7858824907</v>
      </c>
      <c r="AY11" s="40">
        <f>Operating!AY62*$C$9</f>
        <v>-8080590.294106571</v>
      </c>
      <c r="AZ11" s="40">
        <f>Operating!AZ62*$C$9</f>
        <v>-30996494.070179291</v>
      </c>
      <c r="BA11" s="40">
        <f>Operating!BA62*$C$9</f>
        <v>-33700391.577625915</v>
      </c>
      <c r="BC11" s="22" t="str">
        <f>IFERROR((Q11/#REF!)^(1/(_xlfn.NUMBERVALUE(LEFT(Q$6,4))-_xlfn.NUMBERVALUE(LEFT(#REF!,4))))-1,"NA")</f>
        <v>NA</v>
      </c>
      <c r="BD11" s="22">
        <f>IFERROR((AZ11/AK11)^(1/(_xlfn.NUMBERVALUE(LEFT(AZ$6,4))-_xlfn.NUMBERVALUE(LEFT(AK$6,4))))-1,"NA")</f>
        <v>0.11640728053302452</v>
      </c>
      <c r="BE11" s="22" t="str">
        <f>IFERROR((#REF!/BA11)^(1/(_xlfn.NUMBERVALUE(LEFT(#REF!,4))-_xlfn.NUMBERVALUE(LEFT(BA$6,4))))-1,"NA")</f>
        <v>NA</v>
      </c>
      <c r="BF11" s="22" t="str">
        <f>IFERROR((#REF!/AK11)^(1/(_xlfn.NUMBERVALUE(LEFT(#REF!,4))-_xlfn.NUMBERVALUE(LEFT(AK$6,4))))-1,"NA")</f>
        <v>NA</v>
      </c>
    </row>
    <row r="12" spans="1:16361" ht="12.75" customHeight="1" outlineLevel="1">
      <c r="A12" s="1"/>
      <c r="C12" s="25" t="s">
        <v>95</v>
      </c>
      <c r="D12" s="25"/>
      <c r="E12" s="25"/>
      <c r="F12" s="25"/>
      <c r="G12" s="26" t="s">
        <v>93</v>
      </c>
      <c r="H12" s="79">
        <f t="shared" ref="H12:BA12" si="0">SUM(H10:H11)</f>
        <v>1650378</v>
      </c>
      <c r="I12" s="79">
        <f t="shared" si="0"/>
        <v>1917459</v>
      </c>
      <c r="J12" s="79">
        <f t="shared" si="0"/>
        <v>2146986</v>
      </c>
      <c r="K12" s="79">
        <f t="shared" si="0"/>
        <v>2001411</v>
      </c>
      <c r="L12" s="79">
        <f t="shared" si="0"/>
        <v>7716234</v>
      </c>
      <c r="M12" s="79">
        <f t="shared" si="0"/>
        <v>2167990</v>
      </c>
      <c r="N12" s="79">
        <f t="shared" si="0"/>
        <v>2504579</v>
      </c>
      <c r="O12" s="79">
        <f t="shared" si="0"/>
        <v>2567886</v>
      </c>
      <c r="P12" s="79">
        <f t="shared" si="0"/>
        <v>2479282</v>
      </c>
      <c r="Q12" s="79">
        <f t="shared" si="0"/>
        <v>9719737</v>
      </c>
      <c r="R12" s="79">
        <f t="shared" si="0"/>
        <v>3294771</v>
      </c>
      <c r="S12" s="79">
        <f t="shared" si="0"/>
        <v>3323769</v>
      </c>
      <c r="T12" s="79">
        <f t="shared" si="0"/>
        <v>3276878</v>
      </c>
      <c r="U12" s="79">
        <f t="shared" si="0"/>
        <v>2469743</v>
      </c>
      <c r="V12" s="79">
        <f t="shared" si="0"/>
        <v>12365161</v>
      </c>
      <c r="W12" s="79">
        <f t="shared" si="0"/>
        <v>3583062</v>
      </c>
      <c r="X12" s="79">
        <f t="shared" si="0"/>
        <v>3279386</v>
      </c>
      <c r="Y12" s="79">
        <f t="shared" si="0"/>
        <v>3136924</v>
      </c>
      <c r="Z12" s="79">
        <f t="shared" si="0"/>
        <v>2447892</v>
      </c>
      <c r="AA12" s="79">
        <f t="shared" si="0"/>
        <v>12447264</v>
      </c>
      <c r="AB12" s="79">
        <f t="shared" si="0"/>
        <v>3353989</v>
      </c>
      <c r="AC12" s="79">
        <f t="shared" si="0"/>
        <v>3512469</v>
      </c>
      <c r="AD12" s="79">
        <f t="shared" si="0"/>
        <v>3616131</v>
      </c>
      <c r="AE12" s="79">
        <f t="shared" si="0"/>
        <v>3525340</v>
      </c>
      <c r="AF12" s="79">
        <f t="shared" si="0"/>
        <v>14007929</v>
      </c>
      <c r="AG12" s="79">
        <f t="shared" si="0"/>
        <v>3810300.8254621699</v>
      </c>
      <c r="AH12" s="79">
        <f t="shared" si="0"/>
        <v>4011012.9498891011</v>
      </c>
      <c r="AI12" s="79">
        <f t="shared" si="0"/>
        <v>4334329.0059762252</v>
      </c>
      <c r="AJ12" s="79">
        <f t="shared" si="0"/>
        <v>4741071.2034592032</v>
      </c>
      <c r="AK12" s="79">
        <f t="shared" si="0"/>
        <v>16896713.984786697</v>
      </c>
      <c r="AL12" s="79">
        <f t="shared" si="0"/>
        <v>4710274.9848141726</v>
      </c>
      <c r="AM12" s="79">
        <f t="shared" si="0"/>
        <v>4861504.6803296423</v>
      </c>
      <c r="AN12" s="79">
        <f t="shared" si="0"/>
        <v>5168508.1767906398</v>
      </c>
      <c r="AO12" s="79">
        <f t="shared" si="0"/>
        <v>5610209.76694771</v>
      </c>
      <c r="AP12" s="79">
        <f t="shared" si="0"/>
        <v>20350497.608882166</v>
      </c>
      <c r="AQ12" s="79">
        <f t="shared" si="0"/>
        <v>5933086.6085564131</v>
      </c>
      <c r="AR12" s="79">
        <f t="shared" si="0"/>
        <v>6213106.1096578147</v>
      </c>
      <c r="AS12" s="79">
        <f t="shared" si="0"/>
        <v>6634556.9102860056</v>
      </c>
      <c r="AT12" s="79">
        <f t="shared" si="0"/>
        <v>7209080.7712006941</v>
      </c>
      <c r="AU12" s="79">
        <f t="shared" si="0"/>
        <v>25989830.399700936</v>
      </c>
      <c r="AV12" s="79">
        <f t="shared" si="0"/>
        <v>7596510.0841835281</v>
      </c>
      <c r="AW12" s="79">
        <f t="shared" si="0"/>
        <v>7935098.005268639</v>
      </c>
      <c r="AX12" s="79">
        <f t="shared" si="0"/>
        <v>8448120.9821315184</v>
      </c>
      <c r="AY12" s="79">
        <f t="shared" si="0"/>
        <v>9153151.6077620257</v>
      </c>
      <c r="AZ12" s="79">
        <f t="shared" si="0"/>
        <v>33132880.67934572</v>
      </c>
      <c r="BA12" s="79">
        <f t="shared" si="0"/>
        <v>37496142.054612502</v>
      </c>
      <c r="BC12" s="22" t="str">
        <f>IFERROR((Q12/#REF!)^(1/(_xlfn.NUMBERVALUE(LEFT(Q$6,4))-_xlfn.NUMBERVALUE(LEFT(#REF!,4))))-1,"NA")</f>
        <v>NA</v>
      </c>
      <c r="BD12" s="22">
        <f>IFERROR((AZ12/AK12)^(1/(_xlfn.NUMBERVALUE(LEFT(AZ$6,4))-_xlfn.NUMBERVALUE(LEFT(AK$6,4))))-1,"NA")</f>
        <v>0.25165790895863038</v>
      </c>
      <c r="BE12" s="22" t="str">
        <f>IFERROR((#REF!/BA12)^(1/(_xlfn.NUMBERVALUE(LEFT(#REF!,4))-_xlfn.NUMBERVALUE(LEFT(BA$6,4))))-1,"NA")</f>
        <v>NA</v>
      </c>
      <c r="BF12" s="22" t="str">
        <f>IFERROR((#REF!/AK12)^(1/(_xlfn.NUMBERVALUE(LEFT(#REF!,4))-_xlfn.NUMBERVALUE(LEFT(AK$6,4))))-1,"NA")</f>
        <v>NA</v>
      </c>
    </row>
    <row r="13" spans="1:16361" ht="12.75" customHeight="1" outlineLevel="1">
      <c r="A13" s="1"/>
      <c r="C13" s="37"/>
      <c r="D13" s="37"/>
      <c r="E13" s="37"/>
      <c r="F13" s="37"/>
      <c r="G13" s="31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22">
        <f t="shared" ref="AK13:BA13" si="1">AK12/AK10</f>
        <v>0.43133469367264021</v>
      </c>
      <c r="AL13" s="22">
        <f t="shared" si="1"/>
        <v>0.43211806245453743</v>
      </c>
      <c r="AM13" s="22">
        <f t="shared" si="1"/>
        <v>0.43511806245453744</v>
      </c>
      <c r="AN13" s="22">
        <f t="shared" si="1"/>
        <v>0.44211806245453744</v>
      </c>
      <c r="AO13" s="22">
        <f t="shared" si="1"/>
        <v>0.45111806245453751</v>
      </c>
      <c r="AP13" s="22">
        <f t="shared" si="1"/>
        <v>0.44048844375614266</v>
      </c>
      <c r="AQ13" s="22">
        <f t="shared" si="1"/>
        <v>0.46111806245453757</v>
      </c>
      <c r="AR13" s="22">
        <f t="shared" si="1"/>
        <v>0.47111806245453758</v>
      </c>
      <c r="AS13" s="22">
        <f t="shared" si="1"/>
        <v>0.48111806245453753</v>
      </c>
      <c r="AT13" s="22">
        <f t="shared" si="1"/>
        <v>0.49111806245453754</v>
      </c>
      <c r="AU13" s="22">
        <f t="shared" si="1"/>
        <v>0.47667180463485431</v>
      </c>
      <c r="AV13" s="22">
        <f t="shared" si="1"/>
        <v>0.50111806245453749</v>
      </c>
      <c r="AW13" s="22">
        <f t="shared" si="1"/>
        <v>0.51111806245453761</v>
      </c>
      <c r="AX13" s="22">
        <f t="shared" si="1"/>
        <v>0.52111806245453751</v>
      </c>
      <c r="AY13" s="22">
        <f t="shared" si="1"/>
        <v>0.53111806245453752</v>
      </c>
      <c r="AZ13" s="22">
        <f t="shared" si="1"/>
        <v>0.51665684888953523</v>
      </c>
      <c r="BA13" s="22">
        <f t="shared" si="1"/>
        <v>0.52665684888953523</v>
      </c>
      <c r="BB13" s="12"/>
    </row>
    <row r="14" spans="1:16361" ht="12.75" customHeight="1" outlineLevel="1">
      <c r="A14" s="1"/>
      <c r="C14" s="32" t="s">
        <v>96</v>
      </c>
      <c r="D14" s="32"/>
      <c r="E14" s="32"/>
      <c r="F14" s="32"/>
      <c r="G14" s="18" t="s">
        <v>93</v>
      </c>
      <c r="H14" s="20">
        <v>-616578</v>
      </c>
      <c r="I14" s="20">
        <v>-603150</v>
      </c>
      <c r="J14" s="20">
        <v>-553797</v>
      </c>
      <c r="K14" s="20">
        <v>-878937</v>
      </c>
      <c r="L14" s="57">
        <f t="shared" ref="L14:L16" si="2">SUM(H14:K14)</f>
        <v>-2652462</v>
      </c>
      <c r="M14" s="20">
        <v>-503830</v>
      </c>
      <c r="N14" s="20">
        <v>-434370</v>
      </c>
      <c r="O14" s="20">
        <v>-527597</v>
      </c>
      <c r="P14" s="20">
        <v>-762565</v>
      </c>
      <c r="Q14" s="57">
        <f t="shared" ref="Q14:Q16" si="3">SUM(M14:P14)</f>
        <v>-2228362</v>
      </c>
      <c r="R14" s="20">
        <v>-512512</v>
      </c>
      <c r="S14" s="20">
        <v>-603973</v>
      </c>
      <c r="T14" s="20">
        <v>-635948</v>
      </c>
      <c r="U14" s="20">
        <v>-792713</v>
      </c>
      <c r="V14" s="57">
        <f t="shared" ref="V14:V16" si="4">SUM(R14:U14)</f>
        <v>-2545146</v>
      </c>
      <c r="W14" s="20">
        <v>-555978</v>
      </c>
      <c r="X14" s="20">
        <v>-574960</v>
      </c>
      <c r="Y14" s="20">
        <v>-567954</v>
      </c>
      <c r="Z14" s="20">
        <v>-831610</v>
      </c>
      <c r="AA14" s="57">
        <f t="shared" ref="AA14:AA16" si="5">SUM(W14:Z14)</f>
        <v>-2530502</v>
      </c>
      <c r="AB14" s="20">
        <v>-555362</v>
      </c>
      <c r="AC14" s="20">
        <v>-627168</v>
      </c>
      <c r="AD14" s="20">
        <v>-558736</v>
      </c>
      <c r="AE14" s="20">
        <v>-916617</v>
      </c>
      <c r="AF14" s="57">
        <f t="shared" ref="AF14:AF16" si="6">SUM(AB14:AE14)</f>
        <v>-2657883</v>
      </c>
      <c r="AG14" s="40">
        <f>Operating!AG95*$C$9</f>
        <v>-713278.53643733275</v>
      </c>
      <c r="AH14" s="40">
        <f>Operating!AH95*$C$9</f>
        <v>-715337.04620206892</v>
      </c>
      <c r="AI14" s="40">
        <f>Operating!AI95*$C$9</f>
        <v>-723451.48565970047</v>
      </c>
      <c r="AJ14" s="40">
        <f>Operating!AJ95*$C$9</f>
        <v>-740509.1313833606</v>
      </c>
      <c r="AK14" s="40">
        <f>Operating!AK95*$C$9</f>
        <v>-2892576.199682463</v>
      </c>
      <c r="AL14" s="40">
        <f>Operating!AL95*$C$9</f>
        <v>-795298.44445655623</v>
      </c>
      <c r="AM14" s="40">
        <f>Operating!AM95*$C$9</f>
        <v>-843105.29043822701</v>
      </c>
      <c r="AN14" s="40">
        <f>Operating!AN95*$C$9</f>
        <v>-876310.37653162412</v>
      </c>
      <c r="AO14" s="40">
        <f>Operating!AO95*$C$9</f>
        <v>-926005.04311581841</v>
      </c>
      <c r="AP14" s="40">
        <f>Operating!AP95*$C$9</f>
        <v>-3440719.1545422259</v>
      </c>
      <c r="AQ14" s="40">
        <f>Operating!AQ95*$C$9</f>
        <v>-925893.83989988279</v>
      </c>
      <c r="AR14" s="40">
        <f>Operating!AR95*$C$9</f>
        <v>-916041.89028604422</v>
      </c>
      <c r="AS14" s="40">
        <f>Operating!AS95*$C$9</f>
        <v>-923373.28251391277</v>
      </c>
      <c r="AT14" s="40">
        <f>Operating!AT95*$C$9</f>
        <v>-946206.53854542307</v>
      </c>
      <c r="AU14" s="40">
        <f>Operating!AU95*$C$9</f>
        <v>-3711515.5512452628</v>
      </c>
      <c r="AV14" s="40">
        <f>Operating!AV95*$C$9</f>
        <v>-946842.52315097791</v>
      </c>
      <c r="AW14" s="40">
        <f>Operating!AW95*$C$9</f>
        <v>-938644.15057364164</v>
      </c>
      <c r="AX14" s="40">
        <f>Operating!AX95*$C$9</f>
        <v>-947730.02265226492</v>
      </c>
      <c r="AY14" s="40">
        <f>Operating!AY95*$C$9</f>
        <v>-973021.31193389499</v>
      </c>
      <c r="AZ14" s="40">
        <f>Operating!AZ95*$C$9</f>
        <v>-3806238.0083107795</v>
      </c>
      <c r="BA14" s="40">
        <f>Operating!BA95*$C$9</f>
        <v>-3877380.7551852469</v>
      </c>
      <c r="BC14" s="22" t="str">
        <f>IFERROR((Q14/#REF!)^(1/(_xlfn.NUMBERVALUE(LEFT(Q$6,4))-_xlfn.NUMBERVALUE(LEFT(#REF!,4))))-1,"NA")</f>
        <v>NA</v>
      </c>
      <c r="BD14" s="22">
        <f>IFERROR((AZ14/AK14)^(1/(_xlfn.NUMBERVALUE(LEFT(AZ$6,4))-_xlfn.NUMBERVALUE(LEFT(AK$6,4))))-1,"NA")</f>
        <v>9.5814504088957753E-2</v>
      </c>
      <c r="BE14" s="22" t="str">
        <f>IFERROR((#REF!/BA14)^(1/(_xlfn.NUMBERVALUE(LEFT(#REF!,4))-_xlfn.NUMBERVALUE(LEFT(BA$6,4))))-1,"NA")</f>
        <v>NA</v>
      </c>
      <c r="BF14" s="22" t="str">
        <f>IFERROR((#REF!/AK14)^(1/(_xlfn.NUMBERVALUE(LEFT(#REF!,4))-_xlfn.NUMBERVALUE(LEFT(AK$6,4))))-1,"NA")</f>
        <v>NA</v>
      </c>
    </row>
    <row r="15" spans="1:16361" ht="12.75" customHeight="1" outlineLevel="1">
      <c r="A15" s="1"/>
      <c r="C15" s="32" t="s">
        <v>97</v>
      </c>
      <c r="D15" s="32"/>
      <c r="E15" s="32"/>
      <c r="F15" s="32"/>
      <c r="G15" s="18" t="s">
        <v>93</v>
      </c>
      <c r="H15" s="20">
        <v>-372764</v>
      </c>
      <c r="I15" s="20">
        <v>-383233</v>
      </c>
      <c r="J15" s="20">
        <v>-379776</v>
      </c>
      <c r="K15" s="20">
        <v>-409376</v>
      </c>
      <c r="L15" s="57">
        <f t="shared" si="2"/>
        <v>-1545149</v>
      </c>
      <c r="M15" s="20">
        <v>-453817</v>
      </c>
      <c r="N15" s="20">
        <v>-435045</v>
      </c>
      <c r="O15" s="20">
        <v>-453802</v>
      </c>
      <c r="P15" s="20">
        <v>-486936</v>
      </c>
      <c r="Q15" s="57">
        <f t="shared" si="3"/>
        <v>-1829600</v>
      </c>
      <c r="R15" s="20">
        <v>-525207</v>
      </c>
      <c r="S15" s="20">
        <v>-537321</v>
      </c>
      <c r="T15" s="20">
        <v>-563887</v>
      </c>
      <c r="U15" s="20">
        <v>-647470</v>
      </c>
      <c r="V15" s="57">
        <f t="shared" si="4"/>
        <v>-2273885</v>
      </c>
      <c r="W15" s="20">
        <v>-657530</v>
      </c>
      <c r="X15" s="20">
        <v>-716846</v>
      </c>
      <c r="Y15" s="20">
        <v>-662739</v>
      </c>
      <c r="Z15" s="20">
        <v>-673926</v>
      </c>
      <c r="AA15" s="57">
        <f t="shared" si="5"/>
        <v>-2711041</v>
      </c>
      <c r="AB15" s="20">
        <v>-687275</v>
      </c>
      <c r="AC15" s="20">
        <v>-657983</v>
      </c>
      <c r="AD15" s="20">
        <v>-657159</v>
      </c>
      <c r="AE15" s="20">
        <v>-673341</v>
      </c>
      <c r="AF15" s="57">
        <f t="shared" si="6"/>
        <v>-2675758</v>
      </c>
      <c r="AG15" s="40">
        <f>Operating!AG96*$C$9</f>
        <v>-722334.12894121651</v>
      </c>
      <c r="AH15" s="40">
        <f>Operating!AH96*$C$9</f>
        <v>-724599.29970493517</v>
      </c>
      <c r="AI15" s="40">
        <f>Operating!AI96*$C$9</f>
        <v>-733139.77913719066</v>
      </c>
      <c r="AJ15" s="40">
        <f>Operating!AJ96*$C$9</f>
        <v>-750777.71220931073</v>
      </c>
      <c r="AK15" s="40">
        <f>Operating!AK96*$C$9</f>
        <v>-2930850.9199926532</v>
      </c>
      <c r="AL15" s="40">
        <f>Operating!AL96*$C$9</f>
        <v>-805948.89564066078</v>
      </c>
      <c r="AM15" s="40">
        <f>Operating!AM96*$C$9</f>
        <v>-854021.89956829662</v>
      </c>
      <c r="AN15" s="40">
        <f>Operating!AN96*$C$9</f>
        <v>-887732.61213411775</v>
      </c>
      <c r="AO15" s="40">
        <f>Operating!AO96*$C$9</f>
        <v>-938156.0718538817</v>
      </c>
      <c r="AP15" s="40">
        <f>Operating!AP96*$C$9</f>
        <v>-3485859.4791969568</v>
      </c>
      <c r="AQ15" s="40">
        <f>Operating!AQ96*$C$9</f>
        <v>-938465.50253606099</v>
      </c>
      <c r="AR15" s="40">
        <f>Operating!AR96*$C$9</f>
        <v>-928927.44679563807</v>
      </c>
      <c r="AS15" s="40">
        <f>Operating!AS96*$C$9</f>
        <v>-936846.90659928543</v>
      </c>
      <c r="AT15" s="40">
        <f>Operating!AT96*$C$9</f>
        <v>-960548.81695844268</v>
      </c>
      <c r="AU15" s="40">
        <f>Operating!AU96*$C$9</f>
        <v>-3764788.6728894273</v>
      </c>
      <c r="AV15" s="40">
        <f>Operating!AV96*$C$9</f>
        <v>-961653.99529741437</v>
      </c>
      <c r="AW15" s="40">
        <f>Operating!AW96*$C$9</f>
        <v>-953813.09047230624</v>
      </c>
      <c r="AX15" s="40">
        <f>Operating!AX96*$C$9</f>
        <v>-963569.76680463483</v>
      </c>
      <c r="AY15" s="40">
        <f>Operating!AY96*$C$9</f>
        <v>-989859.82541287411</v>
      </c>
      <c r="AZ15" s="40">
        <f>Operating!AZ96*$C$9</f>
        <v>-3868896.6779872295</v>
      </c>
      <c r="BA15" s="40">
        <f>Operating!BA96*$C$9</f>
        <v>-3946944.5097110737</v>
      </c>
      <c r="BC15" s="22" t="str">
        <f>IFERROR((Q15/#REF!)^(1/(_xlfn.NUMBERVALUE(LEFT(Q$6,4))-_xlfn.NUMBERVALUE(LEFT(#REF!,4))))-1,"NA")</f>
        <v>NA</v>
      </c>
      <c r="BD15" s="22">
        <f>IFERROR((AZ15/AK15)^(1/(_xlfn.NUMBERVALUE(LEFT(AZ$6,4))-_xlfn.NUMBERVALUE(LEFT(AK$6,4))))-1,"NA")</f>
        <v>9.6977705215930188E-2</v>
      </c>
      <c r="BE15" s="22" t="str">
        <f>IFERROR((#REF!/BA15)^(1/(_xlfn.NUMBERVALUE(LEFT(#REF!,4))-_xlfn.NUMBERVALUE(LEFT(BA$6,4))))-1,"NA")</f>
        <v>NA</v>
      </c>
      <c r="BF15" s="22" t="str">
        <f>IFERROR((#REF!/AK15)^(1/(_xlfn.NUMBERVALUE(LEFT(#REF!,4))-_xlfn.NUMBERVALUE(LEFT(AK$6,4))))-1,"NA")</f>
        <v>NA</v>
      </c>
    </row>
    <row r="16" spans="1:16361" s="12" customFormat="1" ht="12.75" customHeight="1" outlineLevel="1">
      <c r="C16" s="32" t="s">
        <v>98</v>
      </c>
      <c r="D16" s="1"/>
      <c r="E16" s="1"/>
      <c r="F16" s="1"/>
      <c r="G16" s="18" t="s">
        <v>93</v>
      </c>
      <c r="H16" s="20">
        <v>-201952</v>
      </c>
      <c r="I16" s="20">
        <v>-224657</v>
      </c>
      <c r="J16" s="20">
        <v>-233174</v>
      </c>
      <c r="K16" s="20">
        <v>-254586</v>
      </c>
      <c r="L16" s="57">
        <f t="shared" si="2"/>
        <v>-914369</v>
      </c>
      <c r="M16" s="20">
        <v>-252087</v>
      </c>
      <c r="N16" s="20">
        <v>-277236</v>
      </c>
      <c r="O16" s="20">
        <v>-271624</v>
      </c>
      <c r="P16" s="20">
        <v>-275539</v>
      </c>
      <c r="Q16" s="57">
        <f t="shared" si="3"/>
        <v>-1076486</v>
      </c>
      <c r="R16" s="20">
        <v>-297196</v>
      </c>
      <c r="S16" s="20">
        <v>-334845</v>
      </c>
      <c r="T16" s="20">
        <v>-321790</v>
      </c>
      <c r="U16" s="20">
        <v>-397790</v>
      </c>
      <c r="V16" s="57">
        <f t="shared" si="4"/>
        <v>-1351621</v>
      </c>
      <c r="W16" s="20">
        <v>-397928</v>
      </c>
      <c r="X16" s="20">
        <v>-409297</v>
      </c>
      <c r="Y16" s="20">
        <v>-373213</v>
      </c>
      <c r="Z16" s="20">
        <v>-392453</v>
      </c>
      <c r="AA16" s="57">
        <f t="shared" si="5"/>
        <v>-1572891</v>
      </c>
      <c r="AB16" s="20">
        <v>-400924</v>
      </c>
      <c r="AC16" s="20">
        <v>-401497</v>
      </c>
      <c r="AD16" s="20">
        <v>-478591</v>
      </c>
      <c r="AE16" s="20">
        <v>-439273</v>
      </c>
      <c r="AF16" s="57">
        <f t="shared" si="6"/>
        <v>-1720285</v>
      </c>
      <c r="AG16" s="40">
        <f>Operating!AG97*$C$9</f>
        <v>-458592.28562276997</v>
      </c>
      <c r="AH16" s="40">
        <f>Operating!AH97*$C$9</f>
        <v>-454838.50701456284</v>
      </c>
      <c r="AI16" s="40">
        <f>Operating!AI97*$C$9</f>
        <v>-450970.67984661908</v>
      </c>
      <c r="AJ16" s="40">
        <f>Operating!AJ97*$C$9</f>
        <v>-451707.8905340287</v>
      </c>
      <c r="AK16" s="40">
        <f>Operating!AK97*$C$9</f>
        <v>-1816109.3630179805</v>
      </c>
      <c r="AL16" s="40">
        <f>Operating!AL97*$C$9</f>
        <v>-495757.19628314883</v>
      </c>
      <c r="AM16" s="40">
        <f>Operating!AM97*$C$9</f>
        <v>-536078.41729292704</v>
      </c>
      <c r="AN16" s="40">
        <f>Operating!AN97*$C$9</f>
        <v>-555062.88662170735</v>
      </c>
      <c r="AO16" s="40">
        <f>Operating!AO97*$C$9</f>
        <v>-584260.4304347483</v>
      </c>
      <c r="AP16" s="40">
        <f>Operating!AP97*$C$9</f>
        <v>-2171158.9306325316</v>
      </c>
      <c r="AQ16" s="40">
        <f>Operating!AQ97*$C$9</f>
        <v>-572319.00512893521</v>
      </c>
      <c r="AR16" s="40">
        <f>Operating!AR97*$C$9</f>
        <v>-553638.86964657099</v>
      </c>
      <c r="AS16" s="40">
        <f>Operating!AS97*$C$9</f>
        <v>-544431.00991091609</v>
      </c>
      <c r="AT16" s="40">
        <f>Operating!AT97*$C$9</f>
        <v>-542833.58248716511</v>
      </c>
      <c r="AU16" s="40">
        <f>Operating!AU97*$C$9</f>
        <v>-2213222.4671735871</v>
      </c>
      <c r="AV16" s="40">
        <f>Operating!AV97*$C$9</f>
        <v>-530273.61190609087</v>
      </c>
      <c r="AW16" s="40">
        <f>Operating!AW97*$C$9</f>
        <v>-512021.54912979266</v>
      </c>
      <c r="AX16" s="40">
        <f>Operating!AX97*$C$9</f>
        <v>-502241.22108585085</v>
      </c>
      <c r="AY16" s="40">
        <f>Operating!AY97*$C$9</f>
        <v>-499442.3754465917</v>
      </c>
      <c r="AZ16" s="40">
        <f>Operating!AZ97*$C$9</f>
        <v>-2043978.7575683261</v>
      </c>
      <c r="BA16" s="40">
        <f>Operating!BA97*$C$9</f>
        <v>-1920917.7379758416</v>
      </c>
    </row>
    <row r="17" spans="1:58" s="12" customFormat="1" ht="12.75" customHeight="1" outlineLevel="1">
      <c r="C17" s="25" t="s">
        <v>99</v>
      </c>
      <c r="D17" s="25"/>
      <c r="E17" s="25"/>
      <c r="F17" s="25"/>
      <c r="G17" s="26" t="s">
        <v>93</v>
      </c>
      <c r="H17" s="79">
        <f>SUM(H14:H16)</f>
        <v>-1191294</v>
      </c>
      <c r="I17" s="79">
        <f t="shared" ref="I17:AK17" si="7">SUM(I14:I16)</f>
        <v>-1211040</v>
      </c>
      <c r="J17" s="79">
        <f t="shared" si="7"/>
        <v>-1166747</v>
      </c>
      <c r="K17" s="79">
        <f t="shared" si="7"/>
        <v>-1542899</v>
      </c>
      <c r="L17" s="79">
        <f t="shared" si="7"/>
        <v>-5111980</v>
      </c>
      <c r="M17" s="79">
        <f t="shared" si="7"/>
        <v>-1209734</v>
      </c>
      <c r="N17" s="79">
        <f t="shared" si="7"/>
        <v>-1146651</v>
      </c>
      <c r="O17" s="79">
        <f t="shared" si="7"/>
        <v>-1253023</v>
      </c>
      <c r="P17" s="79">
        <f t="shared" si="7"/>
        <v>-1525040</v>
      </c>
      <c r="Q17" s="79">
        <f t="shared" si="7"/>
        <v>-5134448</v>
      </c>
      <c r="R17" s="79">
        <f t="shared" si="7"/>
        <v>-1334915</v>
      </c>
      <c r="S17" s="79">
        <f t="shared" si="7"/>
        <v>-1476139</v>
      </c>
      <c r="T17" s="79">
        <f t="shared" si="7"/>
        <v>-1521625</v>
      </c>
      <c r="U17" s="79">
        <f t="shared" si="7"/>
        <v>-1837973</v>
      </c>
      <c r="V17" s="79">
        <f t="shared" si="7"/>
        <v>-6170652</v>
      </c>
      <c r="W17" s="79">
        <f t="shared" si="7"/>
        <v>-1611436</v>
      </c>
      <c r="X17" s="79">
        <f t="shared" si="7"/>
        <v>-1701103</v>
      </c>
      <c r="Y17" s="79">
        <f t="shared" si="7"/>
        <v>-1603906</v>
      </c>
      <c r="Z17" s="79">
        <f t="shared" si="7"/>
        <v>-1897989</v>
      </c>
      <c r="AA17" s="79">
        <f t="shared" si="7"/>
        <v>-6814434</v>
      </c>
      <c r="AB17" s="79">
        <f t="shared" si="7"/>
        <v>-1643561</v>
      </c>
      <c r="AC17" s="79">
        <f t="shared" si="7"/>
        <v>-1686648</v>
      </c>
      <c r="AD17" s="79">
        <f t="shared" si="7"/>
        <v>-1694486</v>
      </c>
      <c r="AE17" s="79">
        <f t="shared" si="7"/>
        <v>-2029231</v>
      </c>
      <c r="AF17" s="79">
        <f t="shared" si="7"/>
        <v>-7053926</v>
      </c>
      <c r="AG17" s="79">
        <f t="shared" si="7"/>
        <v>-1894204.9510013191</v>
      </c>
      <c r="AH17" s="79">
        <f t="shared" si="7"/>
        <v>-1894774.8529215669</v>
      </c>
      <c r="AI17" s="79">
        <f t="shared" si="7"/>
        <v>-1907561.9446435103</v>
      </c>
      <c r="AJ17" s="79">
        <f t="shared" si="7"/>
        <v>-1942994.7341266999</v>
      </c>
      <c r="AK17" s="79">
        <f t="shared" si="7"/>
        <v>-7639536.4826930966</v>
      </c>
      <c r="AL17" s="79">
        <f t="shared" ref="AL17:AZ17" si="8">SUM(AL14:AL16)</f>
        <v>-2097004.5363803657</v>
      </c>
      <c r="AM17" s="79">
        <f t="shared" si="8"/>
        <v>-2233205.6072994508</v>
      </c>
      <c r="AN17" s="79">
        <f t="shared" si="8"/>
        <v>-2319105.875287449</v>
      </c>
      <c r="AO17" s="79">
        <f t="shared" si="8"/>
        <v>-2448421.5454044482</v>
      </c>
      <c r="AP17" s="79">
        <f>SUM(AP14:AP16)</f>
        <v>-9097737.5643717144</v>
      </c>
      <c r="AQ17" s="79">
        <f t="shared" si="8"/>
        <v>-2436678.3475648789</v>
      </c>
      <c r="AR17" s="79">
        <f t="shared" si="8"/>
        <v>-2398608.2067282535</v>
      </c>
      <c r="AS17" s="79">
        <f t="shared" si="8"/>
        <v>-2404651.1990241143</v>
      </c>
      <c r="AT17" s="79">
        <f t="shared" si="8"/>
        <v>-2449588.937991031</v>
      </c>
      <c r="AU17" s="79">
        <f t="shared" si="8"/>
        <v>-9689526.6913082767</v>
      </c>
      <c r="AV17" s="79">
        <f t="shared" si="8"/>
        <v>-2438770.1303544831</v>
      </c>
      <c r="AW17" s="79">
        <f t="shared" si="8"/>
        <v>-2404478.7901757406</v>
      </c>
      <c r="AX17" s="79">
        <f t="shared" si="8"/>
        <v>-2413541.0105427504</v>
      </c>
      <c r="AY17" s="79">
        <f t="shared" si="8"/>
        <v>-2462323.5127933607</v>
      </c>
      <c r="AZ17" s="79">
        <f t="shared" si="8"/>
        <v>-9719113.4438663349</v>
      </c>
      <c r="BA17" s="79">
        <f t="shared" ref="BA17" si="9">SUM(BA14:BA16)</f>
        <v>-9745243.0028721616</v>
      </c>
    </row>
    <row r="18" spans="1:58" s="12" customFormat="1" ht="12.75" customHeight="1" outlineLevel="1">
      <c r="C18" s="29"/>
      <c r="D18" s="29"/>
      <c r="E18" s="29"/>
      <c r="F18" s="29"/>
      <c r="G18" s="34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22"/>
      <c r="AL18" s="82"/>
      <c r="AM18" s="82"/>
      <c r="AN18" s="82"/>
      <c r="AO18" s="82"/>
      <c r="AP18" s="50"/>
      <c r="AQ18" s="82"/>
      <c r="AR18" s="82"/>
      <c r="AS18" s="82"/>
      <c r="AT18" s="82"/>
      <c r="AU18" s="50"/>
      <c r="AV18" s="82"/>
      <c r="AW18" s="82"/>
      <c r="AX18" s="82"/>
      <c r="AY18" s="82"/>
      <c r="AZ18" s="50"/>
      <c r="BA18" s="50"/>
    </row>
    <row r="19" spans="1:58" s="12" customFormat="1" ht="12.75" customHeight="1" outlineLevel="1">
      <c r="C19" s="29" t="s">
        <v>100</v>
      </c>
      <c r="D19" s="29"/>
      <c r="E19" s="29"/>
      <c r="F19" s="29"/>
      <c r="G19" s="34" t="s">
        <v>93</v>
      </c>
      <c r="H19" s="82">
        <f>SUM(H12,H17)</f>
        <v>459084</v>
      </c>
      <c r="I19" s="82">
        <f t="shared" ref="I19:BA19" si="10">SUM(I12,I17)</f>
        <v>706419</v>
      </c>
      <c r="J19" s="82">
        <f t="shared" si="10"/>
        <v>980239</v>
      </c>
      <c r="K19" s="82">
        <f t="shared" si="10"/>
        <v>458512</v>
      </c>
      <c r="L19" s="82">
        <f t="shared" si="10"/>
        <v>2604254</v>
      </c>
      <c r="M19" s="82">
        <f t="shared" si="10"/>
        <v>958256</v>
      </c>
      <c r="N19" s="82">
        <f t="shared" si="10"/>
        <v>1357928</v>
      </c>
      <c r="O19" s="82">
        <f t="shared" si="10"/>
        <v>1314863</v>
      </c>
      <c r="P19" s="82">
        <f t="shared" si="10"/>
        <v>954242</v>
      </c>
      <c r="Q19" s="82">
        <f t="shared" si="10"/>
        <v>4585289</v>
      </c>
      <c r="R19" s="82">
        <f t="shared" si="10"/>
        <v>1959856</v>
      </c>
      <c r="S19" s="82">
        <f t="shared" si="10"/>
        <v>1847630</v>
      </c>
      <c r="T19" s="82">
        <f t="shared" si="10"/>
        <v>1755253</v>
      </c>
      <c r="U19" s="82">
        <f t="shared" si="10"/>
        <v>631770</v>
      </c>
      <c r="V19" s="82">
        <f t="shared" si="10"/>
        <v>6194509</v>
      </c>
      <c r="W19" s="82">
        <f t="shared" si="10"/>
        <v>1971626</v>
      </c>
      <c r="X19" s="82">
        <f t="shared" si="10"/>
        <v>1578283</v>
      </c>
      <c r="Y19" s="82">
        <f t="shared" si="10"/>
        <v>1533018</v>
      </c>
      <c r="Z19" s="82">
        <f t="shared" si="10"/>
        <v>549903</v>
      </c>
      <c r="AA19" s="82">
        <f t="shared" si="10"/>
        <v>5632830</v>
      </c>
      <c r="AB19" s="82">
        <f t="shared" si="10"/>
        <v>1710428</v>
      </c>
      <c r="AC19" s="82">
        <f t="shared" si="10"/>
        <v>1825821</v>
      </c>
      <c r="AD19" s="82">
        <f t="shared" si="10"/>
        <v>1921645</v>
      </c>
      <c r="AE19" s="82">
        <f t="shared" si="10"/>
        <v>1496109</v>
      </c>
      <c r="AF19" s="82">
        <f t="shared" si="10"/>
        <v>6954003</v>
      </c>
      <c r="AG19" s="82">
        <f t="shared" si="10"/>
        <v>1916095.8744608508</v>
      </c>
      <c r="AH19" s="82">
        <f t="shared" si="10"/>
        <v>2116238.0969675342</v>
      </c>
      <c r="AI19" s="82">
        <f t="shared" si="10"/>
        <v>2426767.0613327147</v>
      </c>
      <c r="AJ19" s="82">
        <f t="shared" si="10"/>
        <v>2798076.4693325032</v>
      </c>
      <c r="AK19" s="82">
        <f t="shared" si="10"/>
        <v>9257177.5020936001</v>
      </c>
      <c r="AL19" s="82">
        <f t="shared" si="10"/>
        <v>2613270.4484338071</v>
      </c>
      <c r="AM19" s="82">
        <f t="shared" si="10"/>
        <v>2628299.0730301915</v>
      </c>
      <c r="AN19" s="82">
        <f t="shared" si="10"/>
        <v>2849402.3015031908</v>
      </c>
      <c r="AO19" s="82">
        <f t="shared" si="10"/>
        <v>3161788.2215432618</v>
      </c>
      <c r="AP19" s="82">
        <f>SUM(AP12,AP17)</f>
        <v>11252760.044510452</v>
      </c>
      <c r="AQ19" s="82">
        <f t="shared" si="10"/>
        <v>3496408.2609915342</v>
      </c>
      <c r="AR19" s="82">
        <f t="shared" si="10"/>
        <v>3814497.9029295612</v>
      </c>
      <c r="AS19" s="82">
        <f t="shared" si="10"/>
        <v>4229905.7112618908</v>
      </c>
      <c r="AT19" s="82">
        <f t="shared" si="10"/>
        <v>4759491.8332096636</v>
      </c>
      <c r="AU19" s="82">
        <f t="shared" si="10"/>
        <v>16300303.708392659</v>
      </c>
      <c r="AV19" s="82">
        <f t="shared" si="10"/>
        <v>5157739.9538290445</v>
      </c>
      <c r="AW19" s="82">
        <f t="shared" si="10"/>
        <v>5530619.2150928983</v>
      </c>
      <c r="AX19" s="82">
        <f t="shared" si="10"/>
        <v>6034579.9715887681</v>
      </c>
      <c r="AY19" s="82">
        <f t="shared" si="10"/>
        <v>6690828.0949686654</v>
      </c>
      <c r="AZ19" s="82">
        <f t="shared" si="10"/>
        <v>23413767.235479385</v>
      </c>
      <c r="BA19" s="82">
        <f t="shared" si="10"/>
        <v>27750899.051740341</v>
      </c>
    </row>
    <row r="20" spans="1:58" s="12" customFormat="1" ht="12.75" customHeight="1" outlineLevel="1">
      <c r="C20" s="30"/>
      <c r="D20" s="30"/>
      <c r="E20" s="30"/>
      <c r="F20" s="30"/>
      <c r="G20" s="31"/>
      <c r="H20" s="86"/>
      <c r="I20" s="86"/>
      <c r="J20" s="86"/>
      <c r="K20" s="86"/>
      <c r="L20" s="87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8"/>
      <c r="AC20" s="88"/>
      <c r="AD20" s="88"/>
      <c r="AE20" s="89"/>
      <c r="AF20" s="80"/>
      <c r="AG20" s="88"/>
      <c r="AH20" s="88"/>
      <c r="AI20" s="88"/>
      <c r="AJ20" s="89"/>
      <c r="AK20" s="22"/>
      <c r="AL20" s="88"/>
      <c r="AM20" s="88"/>
      <c r="AN20" s="88"/>
      <c r="AO20" s="89"/>
      <c r="AP20" s="50"/>
      <c r="AQ20" s="88"/>
      <c r="AR20" s="88"/>
      <c r="AS20" s="88"/>
      <c r="AT20" s="89"/>
      <c r="AU20" s="50"/>
      <c r="AV20" s="88"/>
      <c r="AW20" s="88"/>
      <c r="AX20" s="88"/>
      <c r="AY20" s="89"/>
      <c r="AZ20" s="50"/>
      <c r="BA20" s="50"/>
    </row>
    <row r="21" spans="1:58" s="12" customFormat="1" ht="12.75" customHeight="1" outlineLevel="1">
      <c r="C21" s="32" t="s">
        <v>101</v>
      </c>
      <c r="D21" s="41"/>
      <c r="E21" s="41"/>
      <c r="F21" s="41"/>
      <c r="G21" s="31" t="s">
        <v>102</v>
      </c>
      <c r="H21" s="20">
        <v>-135529</v>
      </c>
      <c r="I21" s="20">
        <v>-152033</v>
      </c>
      <c r="J21" s="20">
        <v>-160660</v>
      </c>
      <c r="K21" s="20">
        <v>-177801</v>
      </c>
      <c r="L21" s="57">
        <f t="shared" ref="L21:L22" si="11">SUM(H21:K21)</f>
        <v>-626023</v>
      </c>
      <c r="M21" s="20">
        <v>-184083</v>
      </c>
      <c r="N21" s="20">
        <v>-189151</v>
      </c>
      <c r="O21" s="20">
        <v>-197079</v>
      </c>
      <c r="P21" s="20">
        <v>-197186</v>
      </c>
      <c r="Q21" s="57">
        <f t="shared" ref="Q21:Q22" si="12">SUM(M21:P21)</f>
        <v>-767499</v>
      </c>
      <c r="R21" s="20">
        <v>-194440</v>
      </c>
      <c r="S21" s="20">
        <v>-191322</v>
      </c>
      <c r="T21" s="20">
        <v>-190429</v>
      </c>
      <c r="U21" s="20">
        <v>-189429</v>
      </c>
      <c r="V21" s="57">
        <f t="shared" ref="V21:V22" si="13">SUM(R21:U21)</f>
        <v>-765620</v>
      </c>
      <c r="W21" s="20">
        <v>-187579</v>
      </c>
      <c r="X21" s="20">
        <v>-175455</v>
      </c>
      <c r="Y21" s="20">
        <v>-172575</v>
      </c>
      <c r="Z21" s="20">
        <v>-170603</v>
      </c>
      <c r="AA21" s="57">
        <f t="shared" ref="AA21:AA22" si="14">SUM(W21:Z21)</f>
        <v>-706212</v>
      </c>
      <c r="AB21" s="20">
        <v>-174239</v>
      </c>
      <c r="AC21" s="20">
        <v>-174812</v>
      </c>
      <c r="AD21" s="20">
        <v>-175563</v>
      </c>
      <c r="AE21" s="20">
        <v>-175212</v>
      </c>
      <c r="AF21" s="57">
        <f t="shared" ref="AF21:AF22" si="15">SUM(AB21:AE21)</f>
        <v>-699826</v>
      </c>
      <c r="AG21" s="20"/>
      <c r="AH21" s="20"/>
      <c r="AI21" s="20"/>
      <c r="AJ21" s="20"/>
      <c r="AK21" s="22"/>
      <c r="AL21" s="20"/>
      <c r="AM21" s="20"/>
      <c r="AN21" s="20"/>
      <c r="AO21" s="20"/>
      <c r="AP21" s="22"/>
      <c r="AQ21" s="20"/>
      <c r="AR21" s="20"/>
      <c r="AS21" s="20"/>
      <c r="AT21" s="20"/>
      <c r="AU21" s="22"/>
      <c r="AV21" s="20"/>
      <c r="AW21" s="20"/>
      <c r="AX21" s="20"/>
      <c r="AY21" s="20"/>
      <c r="AZ21" s="22"/>
      <c r="BA21" s="22"/>
    </row>
    <row r="22" spans="1:58" s="12" customFormat="1" ht="12.75" customHeight="1" outlineLevel="1">
      <c r="C22" s="32" t="s">
        <v>103</v>
      </c>
      <c r="D22" s="41"/>
      <c r="E22" s="41"/>
      <c r="F22" s="41"/>
      <c r="G22" s="31" t="s">
        <v>102</v>
      </c>
      <c r="H22" s="20">
        <v>76104</v>
      </c>
      <c r="I22" s="20">
        <v>-53470</v>
      </c>
      <c r="J22" s="20">
        <v>192744</v>
      </c>
      <c r="K22" s="20">
        <v>-131378</v>
      </c>
      <c r="L22" s="57">
        <f t="shared" si="11"/>
        <v>84000</v>
      </c>
      <c r="M22" s="20">
        <v>21697</v>
      </c>
      <c r="N22" s="20">
        <v>-133175</v>
      </c>
      <c r="O22" s="20">
        <v>-256324</v>
      </c>
      <c r="P22" s="20">
        <v>-250639</v>
      </c>
      <c r="Q22" s="57">
        <f t="shared" si="12"/>
        <v>-618441</v>
      </c>
      <c r="R22" s="20">
        <v>269086</v>
      </c>
      <c r="S22" s="20">
        <v>-62519</v>
      </c>
      <c r="T22" s="20">
        <v>96135</v>
      </c>
      <c r="U22" s="20">
        <v>108512</v>
      </c>
      <c r="V22" s="57">
        <f t="shared" si="13"/>
        <v>411214</v>
      </c>
      <c r="W22" s="20">
        <v>195645</v>
      </c>
      <c r="X22" s="20">
        <v>220226</v>
      </c>
      <c r="Y22" s="20">
        <v>261404</v>
      </c>
      <c r="Z22" s="20">
        <v>-339965</v>
      </c>
      <c r="AA22" s="57">
        <f t="shared" si="14"/>
        <v>337310</v>
      </c>
      <c r="AB22" s="20">
        <v>-71204</v>
      </c>
      <c r="AC22" s="20">
        <v>26961</v>
      </c>
      <c r="AD22" s="20">
        <v>168218</v>
      </c>
      <c r="AE22" s="20">
        <v>-172747</v>
      </c>
      <c r="AF22" s="57">
        <f t="shared" si="15"/>
        <v>-48772</v>
      </c>
      <c r="AG22" s="20"/>
      <c r="AH22" s="20"/>
      <c r="AI22" s="20"/>
      <c r="AJ22" s="20"/>
      <c r="AK22" s="22"/>
      <c r="AL22" s="20"/>
      <c r="AM22" s="20"/>
      <c r="AN22" s="20"/>
      <c r="AO22" s="20"/>
      <c r="AP22" s="22"/>
      <c r="AQ22" s="20"/>
      <c r="AR22" s="20"/>
      <c r="AS22" s="20"/>
      <c r="AT22" s="20"/>
      <c r="AU22" s="22"/>
      <c r="AV22" s="20"/>
      <c r="AW22" s="20"/>
      <c r="AX22" s="20"/>
      <c r="AY22" s="20"/>
      <c r="AZ22" s="22"/>
      <c r="BA22" s="22"/>
    </row>
    <row r="23" spans="1:58" s="12" customFormat="1" ht="12.75" customHeight="1" outlineLevel="1">
      <c r="C23" s="25" t="s">
        <v>104</v>
      </c>
      <c r="D23" s="25"/>
      <c r="E23" s="25"/>
      <c r="F23" s="25"/>
      <c r="G23" s="26" t="s">
        <v>93</v>
      </c>
      <c r="H23" s="79">
        <f>SUM(H21:H22,H19)</f>
        <v>399659</v>
      </c>
      <c r="I23" s="79">
        <f t="shared" ref="I23:AF23" si="16">SUM(I21:I22,I19)</f>
        <v>500916</v>
      </c>
      <c r="J23" s="79">
        <f t="shared" si="16"/>
        <v>1012323</v>
      </c>
      <c r="K23" s="79">
        <f t="shared" si="16"/>
        <v>149333</v>
      </c>
      <c r="L23" s="79">
        <f t="shared" si="16"/>
        <v>2062231</v>
      </c>
      <c r="M23" s="79">
        <f t="shared" si="16"/>
        <v>795870</v>
      </c>
      <c r="N23" s="79">
        <f t="shared" si="16"/>
        <v>1035602</v>
      </c>
      <c r="O23" s="79">
        <f t="shared" si="16"/>
        <v>861460</v>
      </c>
      <c r="P23" s="79">
        <f t="shared" si="16"/>
        <v>506417</v>
      </c>
      <c r="Q23" s="79">
        <f t="shared" si="16"/>
        <v>3199349</v>
      </c>
      <c r="R23" s="79">
        <f t="shared" si="16"/>
        <v>2034502</v>
      </c>
      <c r="S23" s="79">
        <f t="shared" si="16"/>
        <v>1593789</v>
      </c>
      <c r="T23" s="79">
        <f t="shared" si="16"/>
        <v>1660959</v>
      </c>
      <c r="U23" s="79">
        <f t="shared" si="16"/>
        <v>550853</v>
      </c>
      <c r="V23" s="79">
        <f t="shared" si="16"/>
        <v>5840103</v>
      </c>
      <c r="W23" s="79">
        <f t="shared" si="16"/>
        <v>1979692</v>
      </c>
      <c r="X23" s="79">
        <f t="shared" si="16"/>
        <v>1623054</v>
      </c>
      <c r="Y23" s="79">
        <f t="shared" si="16"/>
        <v>1621847</v>
      </c>
      <c r="Z23" s="79">
        <f t="shared" si="16"/>
        <v>39335</v>
      </c>
      <c r="AA23" s="79">
        <f t="shared" si="16"/>
        <v>5263928</v>
      </c>
      <c r="AB23" s="79">
        <f t="shared" si="16"/>
        <v>1464985</v>
      </c>
      <c r="AC23" s="79">
        <f t="shared" si="16"/>
        <v>1677970</v>
      </c>
      <c r="AD23" s="79">
        <f t="shared" si="16"/>
        <v>1914300</v>
      </c>
      <c r="AE23" s="79">
        <f t="shared" si="16"/>
        <v>1148150</v>
      </c>
      <c r="AF23" s="79">
        <f t="shared" si="16"/>
        <v>6205405</v>
      </c>
      <c r="AG23" s="79"/>
      <c r="AH23" s="79"/>
      <c r="AI23" s="79"/>
      <c r="AJ23" s="79"/>
      <c r="AK23" s="22"/>
      <c r="AL23" s="79"/>
      <c r="AM23" s="79"/>
      <c r="AN23" s="79"/>
      <c r="AO23" s="79"/>
      <c r="AP23" s="22"/>
      <c r="AQ23" s="79"/>
      <c r="AR23" s="79"/>
      <c r="AS23" s="79"/>
      <c r="AT23" s="79"/>
      <c r="AU23" s="22"/>
      <c r="AV23" s="79"/>
      <c r="AW23" s="79"/>
      <c r="AX23" s="79"/>
      <c r="AY23" s="79"/>
      <c r="AZ23" s="22"/>
      <c r="BA23" s="22"/>
    </row>
    <row r="24" spans="1:58" s="12" customFormat="1" ht="12.75" customHeight="1" outlineLevel="2">
      <c r="C24" s="29"/>
      <c r="D24" s="29"/>
      <c r="E24" s="29"/>
      <c r="F24" s="29"/>
      <c r="G24" s="34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22"/>
      <c r="AL24" s="82"/>
      <c r="AM24" s="82"/>
      <c r="AN24" s="82"/>
      <c r="AO24" s="82"/>
      <c r="AP24" s="22"/>
      <c r="AQ24" s="82"/>
      <c r="AR24" s="82"/>
      <c r="AS24" s="82"/>
      <c r="AT24" s="82"/>
      <c r="AU24" s="22"/>
      <c r="AV24" s="82"/>
      <c r="AW24" s="82"/>
      <c r="AX24" s="82"/>
      <c r="AY24" s="82"/>
      <c r="AZ24" s="22"/>
      <c r="BA24" s="22"/>
    </row>
    <row r="25" spans="1:58" s="12" customFormat="1" ht="12.75" customHeight="1" outlineLevel="2">
      <c r="C25" s="12" t="s">
        <v>105</v>
      </c>
      <c r="G25" s="18" t="s">
        <v>93</v>
      </c>
      <c r="H25" s="20">
        <v>-55607</v>
      </c>
      <c r="I25" s="20">
        <v>-230266</v>
      </c>
      <c r="J25" s="20">
        <v>-347079</v>
      </c>
      <c r="K25" s="20">
        <v>437637</v>
      </c>
      <c r="L25" s="57">
        <f t="shared" ref="L25" si="17">SUM(H25:K25)</f>
        <v>-195315</v>
      </c>
      <c r="M25" s="20">
        <v>-86803</v>
      </c>
      <c r="N25" s="20">
        <v>-315406</v>
      </c>
      <c r="O25" s="20">
        <v>-71484</v>
      </c>
      <c r="P25" s="20">
        <v>35739</v>
      </c>
      <c r="Q25" s="57">
        <f t="shared" ref="Q25" si="18">SUM(M25:P25)</f>
        <v>-437954</v>
      </c>
      <c r="R25" s="20">
        <v>-327787</v>
      </c>
      <c r="S25" s="20">
        <v>-240776</v>
      </c>
      <c r="T25" s="20">
        <v>-211888</v>
      </c>
      <c r="U25" s="20">
        <v>56576</v>
      </c>
      <c r="V25" s="57">
        <f t="shared" ref="V25" si="19">SUM(R25:U25)</f>
        <v>-723875</v>
      </c>
      <c r="W25" s="20">
        <v>-382245</v>
      </c>
      <c r="X25" s="20">
        <v>-182103</v>
      </c>
      <c r="Y25" s="20">
        <v>-223605</v>
      </c>
      <c r="Z25" s="20">
        <v>15948</v>
      </c>
      <c r="AA25" s="57">
        <f t="shared" ref="AA25" si="20">SUM(W25:Z25)</f>
        <v>-772005</v>
      </c>
      <c r="AB25" s="20">
        <v>-163754</v>
      </c>
      <c r="AC25" s="20">
        <v>-191722</v>
      </c>
      <c r="AD25" s="20">
        <v>-231627</v>
      </c>
      <c r="AE25" s="20">
        <v>-210312</v>
      </c>
      <c r="AF25" s="57">
        <f>SUM(AB25:AE25)</f>
        <v>-797415</v>
      </c>
      <c r="AG25" s="20"/>
      <c r="AH25" s="20"/>
      <c r="AI25" s="20"/>
      <c r="AJ25" s="20"/>
      <c r="AK25" s="22"/>
      <c r="AL25" s="20"/>
      <c r="AM25" s="20"/>
      <c r="AN25" s="20"/>
      <c r="AO25" s="20"/>
      <c r="AP25" s="22"/>
      <c r="AQ25" s="20"/>
      <c r="AR25" s="20"/>
      <c r="AS25" s="20"/>
      <c r="AT25" s="20"/>
      <c r="AU25" s="22"/>
      <c r="AV25" s="20"/>
      <c r="AW25" s="20"/>
      <c r="AX25" s="20"/>
      <c r="AY25" s="20"/>
      <c r="AZ25" s="22"/>
      <c r="BA25" s="22"/>
    </row>
    <row r="26" spans="1:58" s="12" customFormat="1" ht="12.75" customHeight="1" outlineLevel="2">
      <c r="G26" s="31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109"/>
      <c r="AG26" s="57"/>
      <c r="AH26" s="57"/>
      <c r="AI26" s="57"/>
      <c r="AJ26" s="57"/>
      <c r="AK26" s="22"/>
      <c r="AL26" s="57"/>
      <c r="AM26" s="57"/>
      <c r="AN26" s="57"/>
      <c r="AO26" s="57"/>
      <c r="AP26" s="22"/>
      <c r="AQ26" s="57"/>
      <c r="AR26" s="57"/>
      <c r="AS26" s="57"/>
      <c r="AT26" s="57"/>
      <c r="AU26" s="22"/>
      <c r="AV26" s="57"/>
      <c r="AW26" s="57"/>
      <c r="AX26" s="57"/>
      <c r="AY26" s="57"/>
      <c r="AZ26" s="22"/>
      <c r="BA26" s="22"/>
    </row>
    <row r="27" spans="1:58" ht="12.75" customHeight="1" outlineLevel="2" thickBot="1">
      <c r="A27" s="1"/>
      <c r="C27" s="83" t="s">
        <v>106</v>
      </c>
      <c r="D27" s="83"/>
      <c r="E27" s="83"/>
      <c r="F27" s="83"/>
      <c r="G27" s="84" t="s">
        <v>93</v>
      </c>
      <c r="H27" s="85">
        <f>SUM(H23,H25)</f>
        <v>344052</v>
      </c>
      <c r="I27" s="85">
        <f t="shared" ref="I27:AF27" si="21">SUM(I23,I25)</f>
        <v>270650</v>
      </c>
      <c r="J27" s="85">
        <f t="shared" si="21"/>
        <v>665244</v>
      </c>
      <c r="K27" s="85">
        <f t="shared" si="21"/>
        <v>586970</v>
      </c>
      <c r="L27" s="85">
        <f t="shared" si="21"/>
        <v>1866916</v>
      </c>
      <c r="M27" s="85">
        <f t="shared" si="21"/>
        <v>709067</v>
      </c>
      <c r="N27" s="85">
        <f t="shared" si="21"/>
        <v>720196</v>
      </c>
      <c r="O27" s="85">
        <f t="shared" si="21"/>
        <v>789976</v>
      </c>
      <c r="P27" s="85">
        <f t="shared" si="21"/>
        <v>542156</v>
      </c>
      <c r="Q27" s="85">
        <f t="shared" si="21"/>
        <v>2761395</v>
      </c>
      <c r="R27" s="85">
        <f t="shared" si="21"/>
        <v>1706715</v>
      </c>
      <c r="S27" s="85">
        <f t="shared" si="21"/>
        <v>1353013</v>
      </c>
      <c r="T27" s="85">
        <f t="shared" si="21"/>
        <v>1449071</v>
      </c>
      <c r="U27" s="85">
        <f t="shared" si="21"/>
        <v>607429</v>
      </c>
      <c r="V27" s="85">
        <f t="shared" si="21"/>
        <v>5116228</v>
      </c>
      <c r="W27" s="85">
        <f t="shared" si="21"/>
        <v>1597447</v>
      </c>
      <c r="X27" s="85">
        <f t="shared" si="21"/>
        <v>1440951</v>
      </c>
      <c r="Y27" s="85">
        <f t="shared" si="21"/>
        <v>1398242</v>
      </c>
      <c r="Z27" s="85">
        <f t="shared" si="21"/>
        <v>55283</v>
      </c>
      <c r="AA27" s="85">
        <f t="shared" si="21"/>
        <v>4491923</v>
      </c>
      <c r="AB27" s="85">
        <f t="shared" si="21"/>
        <v>1301231</v>
      </c>
      <c r="AC27" s="85">
        <f t="shared" si="21"/>
        <v>1486248</v>
      </c>
      <c r="AD27" s="85">
        <f t="shared" si="21"/>
        <v>1682673</v>
      </c>
      <c r="AE27" s="85">
        <f t="shared" si="21"/>
        <v>937838</v>
      </c>
      <c r="AF27" s="85">
        <f t="shared" si="21"/>
        <v>5407990</v>
      </c>
      <c r="AG27" s="85"/>
      <c r="AH27" s="85"/>
      <c r="AI27" s="85"/>
      <c r="AJ27" s="85"/>
      <c r="AK27" s="21"/>
      <c r="AL27" s="85"/>
      <c r="AM27" s="85"/>
      <c r="AN27" s="85"/>
      <c r="AO27" s="85"/>
      <c r="AP27" s="21"/>
      <c r="AQ27" s="85"/>
      <c r="AR27" s="85"/>
      <c r="AS27" s="85"/>
      <c r="AT27" s="85"/>
      <c r="AU27" s="21"/>
      <c r="AV27" s="85"/>
      <c r="AW27" s="85"/>
      <c r="AX27" s="85"/>
      <c r="AY27" s="85"/>
      <c r="AZ27" s="21"/>
      <c r="BA27" s="21"/>
      <c r="BC27" s="22" t="str">
        <f>IFERROR((Q27/#REF!)^(1/(_xlfn.NUMBERVALUE(LEFT(Q$6,4))-_xlfn.NUMBERVALUE(LEFT(#REF!,4))))-1,"NA")</f>
        <v>NA</v>
      </c>
      <c r="BD27" s="22" t="str">
        <f>IFERROR((AZ27/AK27)^(1/(_xlfn.NUMBERVALUE(LEFT(AZ$6,4))-_xlfn.NUMBERVALUE(LEFT(AK$6,4))))-1,"NA")</f>
        <v>NA</v>
      </c>
      <c r="BE27" s="22" t="str">
        <f>IFERROR((#REF!/BA27)^(1/(_xlfn.NUMBERVALUE(LEFT(#REF!,4))-_xlfn.NUMBERVALUE(LEFT(BA$6,4))))-1,"NA")</f>
        <v>NA</v>
      </c>
      <c r="BF27" s="22" t="str">
        <f>IFERROR((#REF!/AK27)^(1/(_xlfn.NUMBERVALUE(LEFT(#REF!,4))-_xlfn.NUMBERVALUE(LEFT(AK$6,4))))-1,"NA")</f>
        <v>NA</v>
      </c>
    </row>
    <row r="28" spans="1:58" ht="12.75" customHeight="1" outlineLevel="2" thickTop="1">
      <c r="A28" s="1"/>
      <c r="C28" s="29"/>
      <c r="D28" s="29"/>
      <c r="E28" s="29"/>
      <c r="F28" s="29"/>
      <c r="G28" s="34"/>
      <c r="H28" s="72"/>
      <c r="I28" s="72"/>
      <c r="J28" s="72"/>
      <c r="K28" s="72"/>
      <c r="L28" s="82"/>
      <c r="M28" s="72"/>
      <c r="N28" s="72"/>
      <c r="O28" s="72"/>
      <c r="P28" s="72"/>
      <c r="Q28" s="82"/>
      <c r="R28" s="72"/>
      <c r="S28" s="72"/>
      <c r="T28" s="72"/>
      <c r="U28" s="72"/>
      <c r="V28" s="82"/>
      <c r="W28" s="72"/>
      <c r="X28" s="72"/>
      <c r="Y28" s="72"/>
      <c r="Z28" s="72"/>
      <c r="AA28" s="82"/>
      <c r="AB28" s="536">
        <f>AB27/AB10</f>
        <v>0.15951122472821097</v>
      </c>
      <c r="AC28" s="536">
        <f>AC27/AC10</f>
        <v>0.18156108908214438</v>
      </c>
      <c r="AD28" s="536">
        <f>AD27/AD10</f>
        <v>0.19687480365731791</v>
      </c>
      <c r="AE28" s="536">
        <f>AE27/AE10</f>
        <v>0.10617644977682678</v>
      </c>
      <c r="AF28" s="536">
        <f>AF27/AF10</f>
        <v>0.16036362043723068</v>
      </c>
      <c r="AG28" s="72"/>
      <c r="AH28" s="72"/>
      <c r="AI28" s="72"/>
      <c r="AJ28" s="72"/>
      <c r="AK28" s="21"/>
      <c r="AL28" s="72"/>
      <c r="AM28" s="72"/>
      <c r="AN28" s="72"/>
      <c r="AO28" s="72"/>
      <c r="AP28" s="21"/>
      <c r="AQ28" s="72"/>
      <c r="AR28" s="72"/>
      <c r="AS28" s="72"/>
      <c r="AT28" s="72"/>
      <c r="AU28" s="21"/>
      <c r="AV28" s="72"/>
      <c r="AW28" s="72"/>
      <c r="AX28" s="72"/>
      <c r="AY28" s="72"/>
      <c r="AZ28" s="21"/>
      <c r="BA28" s="21"/>
      <c r="BC28" s="22"/>
      <c r="BD28" s="22"/>
      <c r="BE28" s="22"/>
      <c r="BF28" s="22"/>
    </row>
    <row r="29" spans="1:58" ht="12.75" customHeight="1" outlineLevel="2">
      <c r="A29" s="1"/>
      <c r="C29" s="1" t="s">
        <v>107</v>
      </c>
      <c r="D29" s="29"/>
      <c r="E29" s="29"/>
      <c r="F29" s="29"/>
      <c r="G29" s="18" t="s">
        <v>108</v>
      </c>
      <c r="H29" s="135">
        <v>0.79</v>
      </c>
      <c r="I29" s="135">
        <v>0.62</v>
      </c>
      <c r="J29" s="135">
        <v>1.52</v>
      </c>
      <c r="K29" s="135">
        <v>1.34</v>
      </c>
      <c r="L29" s="81">
        <f>ROUND(L$27/L32,2)</f>
        <v>4.26</v>
      </c>
      <c r="M29" s="135">
        <v>1.61</v>
      </c>
      <c r="N29" s="135">
        <v>1.63</v>
      </c>
      <c r="O29" s="135">
        <v>1.79</v>
      </c>
      <c r="P29" s="135">
        <v>1.23</v>
      </c>
      <c r="Q29" s="81">
        <f>ROUND(Q$27/Q32,2)</f>
        <v>6.26</v>
      </c>
      <c r="R29" s="135">
        <v>3.85</v>
      </c>
      <c r="S29" s="135">
        <v>3.05</v>
      </c>
      <c r="T29" s="135">
        <v>3.27</v>
      </c>
      <c r="U29" s="135">
        <v>1.37</v>
      </c>
      <c r="V29" s="81">
        <f>ROUND(V$27/V32,2)</f>
        <v>11.55</v>
      </c>
      <c r="W29" s="135">
        <v>3.6</v>
      </c>
      <c r="X29" s="135">
        <v>3.24</v>
      </c>
      <c r="Y29" s="135">
        <v>3.14</v>
      </c>
      <c r="Z29" s="135">
        <v>0.12</v>
      </c>
      <c r="AA29" s="81">
        <f>ROUND(AA$27/AA32,2)</f>
        <v>10.1</v>
      </c>
      <c r="AB29" s="135">
        <v>2.93</v>
      </c>
      <c r="AC29" s="135">
        <v>3.35</v>
      </c>
      <c r="AD29" s="135">
        <v>3.8</v>
      </c>
      <c r="AE29" s="135">
        <v>2.15</v>
      </c>
      <c r="AF29" s="81">
        <f>ROUND(AF$27/AF32,2)</f>
        <v>12.25</v>
      </c>
      <c r="AG29" s="20"/>
      <c r="AH29" s="20"/>
      <c r="AI29" s="20"/>
      <c r="AJ29" s="20"/>
      <c r="AK29" s="22"/>
      <c r="AL29" s="20"/>
      <c r="AM29" s="20"/>
      <c r="AN29" s="20"/>
      <c r="AO29" s="20"/>
      <c r="AP29" s="22"/>
      <c r="AQ29" s="20"/>
      <c r="AR29" s="20"/>
      <c r="AS29" s="20"/>
      <c r="AT29" s="20"/>
      <c r="AU29" s="22"/>
      <c r="AV29" s="20"/>
      <c r="AW29" s="20"/>
      <c r="AX29" s="20"/>
      <c r="AY29" s="20"/>
      <c r="AZ29" s="21"/>
      <c r="BA29" s="21"/>
      <c r="BC29" s="22"/>
      <c r="BD29" s="22"/>
      <c r="BE29" s="22"/>
      <c r="BF29" s="22"/>
    </row>
    <row r="30" spans="1:58" ht="12.75" customHeight="1" outlineLevel="2">
      <c r="A30" s="1"/>
      <c r="C30" s="1" t="s">
        <v>109</v>
      </c>
      <c r="D30" s="29"/>
      <c r="E30" s="29"/>
      <c r="F30" s="29"/>
      <c r="G30" s="18" t="s">
        <v>108</v>
      </c>
      <c r="H30" s="135">
        <v>0.76</v>
      </c>
      <c r="I30" s="135">
        <v>0.6</v>
      </c>
      <c r="J30" s="135">
        <v>1.47</v>
      </c>
      <c r="K30" s="135">
        <v>1.3</v>
      </c>
      <c r="L30" s="81">
        <f>ROUND(L$27/L33,2)</f>
        <v>4.13</v>
      </c>
      <c r="M30" s="135">
        <v>1.57</v>
      </c>
      <c r="N30" s="135">
        <v>1.59</v>
      </c>
      <c r="O30" s="135">
        <v>1.74</v>
      </c>
      <c r="P30" s="135">
        <v>1.19</v>
      </c>
      <c r="Q30" s="81">
        <f>ROUND(Q$27/Q33,2)</f>
        <v>6.08</v>
      </c>
      <c r="R30" s="135">
        <v>3.75</v>
      </c>
      <c r="S30" s="135">
        <v>2.97</v>
      </c>
      <c r="T30" s="135">
        <v>3.19</v>
      </c>
      <c r="U30" s="135">
        <v>1.33</v>
      </c>
      <c r="V30" s="81">
        <f>ROUND(V$27/V33,2)</f>
        <v>11.24</v>
      </c>
      <c r="W30" s="135">
        <v>3.53</v>
      </c>
      <c r="X30" s="135">
        <v>3.2</v>
      </c>
      <c r="Y30" s="135">
        <v>3.1</v>
      </c>
      <c r="Z30" s="135">
        <v>0.12</v>
      </c>
      <c r="AA30" s="81">
        <f>ROUND(AA$27/AA33,2)</f>
        <v>9.9499999999999993</v>
      </c>
      <c r="AB30" s="135">
        <v>2.88</v>
      </c>
      <c r="AC30" s="135">
        <v>3.29</v>
      </c>
      <c r="AD30" s="135">
        <v>3.73</v>
      </c>
      <c r="AE30" s="135">
        <v>2.11</v>
      </c>
      <c r="AF30" s="81">
        <f>ROUND(AF$27/AF33,2)</f>
        <v>12.03</v>
      </c>
      <c r="AG30" s="20"/>
      <c r="AH30" s="20"/>
      <c r="AI30" s="20"/>
      <c r="AJ30" s="20"/>
      <c r="AK30" s="22"/>
      <c r="AL30" s="20"/>
      <c r="AM30" s="20"/>
      <c r="AN30" s="20"/>
      <c r="AO30" s="20"/>
      <c r="AP30" s="22"/>
      <c r="AQ30" s="20"/>
      <c r="AR30" s="20"/>
      <c r="AS30" s="20"/>
      <c r="AT30" s="20"/>
      <c r="AU30" s="22"/>
      <c r="AV30" s="20"/>
      <c r="AW30" s="20"/>
      <c r="AX30" s="20"/>
      <c r="AY30" s="20"/>
      <c r="AZ30" s="21"/>
      <c r="BA30" s="21"/>
      <c r="BC30" s="22"/>
      <c r="BD30" s="22"/>
      <c r="BE30" s="22"/>
      <c r="BF30" s="22"/>
    </row>
    <row r="31" spans="1:58" ht="12.75" customHeight="1" outlineLevel="2">
      <c r="A31" s="1"/>
      <c r="D31" s="29"/>
      <c r="E31" s="29"/>
      <c r="F31" s="29"/>
      <c r="G31" s="34"/>
      <c r="H31" s="72"/>
      <c r="I31" s="72"/>
      <c r="J31" s="72"/>
      <c r="K31" s="72"/>
      <c r="L31" s="82"/>
      <c r="M31" s="72"/>
      <c r="N31" s="72"/>
      <c r="O31" s="72"/>
      <c r="P31" s="72"/>
      <c r="Q31" s="82"/>
      <c r="R31" s="72"/>
      <c r="S31" s="72"/>
      <c r="T31" s="72"/>
      <c r="U31" s="72"/>
      <c r="V31" s="82"/>
      <c r="W31" s="72"/>
      <c r="X31" s="72"/>
      <c r="Y31" s="72"/>
      <c r="Z31" s="72"/>
      <c r="AA31" s="82"/>
      <c r="AB31" s="72"/>
      <c r="AC31" s="72"/>
      <c r="AD31" s="72"/>
      <c r="AE31" s="72"/>
      <c r="AF31" s="82"/>
      <c r="AG31" s="72"/>
      <c r="AH31" s="72"/>
      <c r="AI31" s="72"/>
      <c r="AJ31" s="72"/>
      <c r="AK31" s="21"/>
      <c r="AL31" s="72"/>
      <c r="AM31" s="72"/>
      <c r="AN31" s="72"/>
      <c r="AO31" s="72"/>
      <c r="AP31" s="21"/>
      <c r="AQ31" s="72"/>
      <c r="AR31" s="72"/>
      <c r="AS31" s="72"/>
      <c r="AT31" s="72"/>
      <c r="AU31" s="21"/>
      <c r="AV31" s="72"/>
      <c r="AW31" s="72"/>
      <c r="AX31" s="72"/>
      <c r="AY31" s="72"/>
      <c r="AZ31" s="21"/>
      <c r="BA31" s="21"/>
      <c r="BC31" s="22"/>
      <c r="BD31" s="22"/>
      <c r="BE31" s="22"/>
      <c r="BF31" s="22"/>
    </row>
    <row r="32" spans="1:58" ht="12.75" customHeight="1" outlineLevel="2">
      <c r="A32" s="1"/>
      <c r="C32" s="1" t="s">
        <v>110</v>
      </c>
      <c r="D32" s="29"/>
      <c r="E32" s="29"/>
      <c r="F32" s="29"/>
      <c r="G32" s="18" t="s">
        <v>111</v>
      </c>
      <c r="H32" s="20">
        <v>436947</v>
      </c>
      <c r="I32" s="20">
        <v>437587</v>
      </c>
      <c r="J32" s="20">
        <v>438090</v>
      </c>
      <c r="K32" s="20">
        <v>438547</v>
      </c>
      <c r="L32" s="19">
        <v>437799</v>
      </c>
      <c r="M32" s="20">
        <v>439352</v>
      </c>
      <c r="N32" s="20">
        <v>440569</v>
      </c>
      <c r="O32" s="20">
        <v>441526</v>
      </c>
      <c r="P32" s="20">
        <v>442220</v>
      </c>
      <c r="Q32" s="19">
        <v>440922</v>
      </c>
      <c r="R32" s="20">
        <v>443224</v>
      </c>
      <c r="S32" s="20">
        <v>443159</v>
      </c>
      <c r="T32" s="20">
        <v>442778</v>
      </c>
      <c r="U32" s="20">
        <v>443462</v>
      </c>
      <c r="V32" s="19">
        <v>443155</v>
      </c>
      <c r="W32" s="20">
        <v>444146</v>
      </c>
      <c r="X32" s="20">
        <v>444557</v>
      </c>
      <c r="Y32" s="20">
        <v>444878</v>
      </c>
      <c r="Z32" s="20">
        <v>445200</v>
      </c>
      <c r="AA32" s="19">
        <v>444698</v>
      </c>
      <c r="AB32" s="20">
        <v>445244</v>
      </c>
      <c r="AC32" s="20">
        <v>443881</v>
      </c>
      <c r="AD32" s="20">
        <v>441537</v>
      </c>
      <c r="AE32" s="20">
        <v>435923</v>
      </c>
      <c r="AF32" s="19">
        <v>441571</v>
      </c>
      <c r="AG32" s="20"/>
      <c r="AH32" s="20"/>
      <c r="AI32" s="20"/>
      <c r="AJ32" s="20"/>
      <c r="AK32" s="22"/>
      <c r="AL32" s="20"/>
      <c r="AM32" s="20"/>
      <c r="AN32" s="20"/>
      <c r="AO32" s="20"/>
      <c r="AP32" s="22"/>
      <c r="AQ32" s="20"/>
      <c r="AR32" s="20"/>
      <c r="AS32" s="20"/>
      <c r="AT32" s="20"/>
      <c r="AU32" s="22"/>
      <c r="AV32" s="20"/>
      <c r="AW32" s="20"/>
      <c r="AX32" s="20"/>
      <c r="AY32" s="20"/>
      <c r="AZ32" s="21"/>
      <c r="BA32" s="21"/>
      <c r="BC32" s="22"/>
      <c r="BD32" s="22"/>
      <c r="BE32" s="22"/>
      <c r="BF32" s="22"/>
    </row>
    <row r="33" spans="1:58" ht="12.75" customHeight="1" outlineLevel="2">
      <c r="A33" s="1"/>
      <c r="C33" s="1" t="s">
        <v>112</v>
      </c>
      <c r="D33" s="29"/>
      <c r="E33" s="29"/>
      <c r="F33" s="29"/>
      <c r="G33" s="18" t="s">
        <v>111</v>
      </c>
      <c r="H33" s="20">
        <v>451922</v>
      </c>
      <c r="I33" s="20">
        <v>452195</v>
      </c>
      <c r="J33" s="20">
        <v>451552</v>
      </c>
      <c r="K33" s="20">
        <v>451367</v>
      </c>
      <c r="L33" s="19">
        <v>451765</v>
      </c>
      <c r="M33" s="20">
        <v>452494</v>
      </c>
      <c r="N33" s="20">
        <v>453945</v>
      </c>
      <c r="O33" s="20">
        <v>455088</v>
      </c>
      <c r="P33" s="20">
        <v>455283</v>
      </c>
      <c r="Q33" s="19">
        <v>454208</v>
      </c>
      <c r="R33" s="20">
        <v>455641</v>
      </c>
      <c r="S33" s="20">
        <v>455129</v>
      </c>
      <c r="T33" s="20">
        <v>454925</v>
      </c>
      <c r="U33" s="20">
        <v>455795</v>
      </c>
      <c r="V33" s="19">
        <v>455372</v>
      </c>
      <c r="W33" s="20">
        <v>452984</v>
      </c>
      <c r="X33" s="20">
        <v>450169</v>
      </c>
      <c r="Y33" s="20">
        <v>450344</v>
      </c>
      <c r="Z33" s="20">
        <v>451649</v>
      </c>
      <c r="AA33" s="19">
        <v>451290</v>
      </c>
      <c r="AB33" s="20">
        <v>452417</v>
      </c>
      <c r="AC33" s="20">
        <v>451572</v>
      </c>
      <c r="AD33" s="20">
        <v>450011</v>
      </c>
      <c r="AE33" s="20">
        <v>444292</v>
      </c>
      <c r="AF33" s="19">
        <v>449498</v>
      </c>
      <c r="AG33" s="20"/>
      <c r="AH33" s="20"/>
      <c r="AI33" s="20"/>
      <c r="AJ33" s="20"/>
      <c r="AK33" s="22"/>
      <c r="AL33" s="20"/>
      <c r="AM33" s="20"/>
      <c r="AN33" s="20"/>
      <c r="AO33" s="20"/>
      <c r="AP33" s="22"/>
      <c r="AQ33" s="20"/>
      <c r="AR33" s="20"/>
      <c r="AS33" s="20"/>
      <c r="AT33" s="20"/>
      <c r="AU33" s="22"/>
      <c r="AV33" s="20"/>
      <c r="AW33" s="20"/>
      <c r="AX33" s="20"/>
      <c r="AY33" s="20"/>
      <c r="AZ33" s="21"/>
      <c r="BA33" s="21"/>
      <c r="BC33" s="22"/>
      <c r="BD33" s="22"/>
      <c r="BE33" s="22"/>
      <c r="BF33" s="22"/>
    </row>
    <row r="34" spans="1:58" ht="12.75" customHeight="1" outlineLevel="1">
      <c r="A34" s="1"/>
      <c r="D34" s="29"/>
      <c r="E34" s="29"/>
      <c r="F34" s="29"/>
      <c r="G34" s="34"/>
      <c r="H34" s="72"/>
      <c r="I34" s="72"/>
      <c r="J34" s="72"/>
      <c r="K34" s="72"/>
      <c r="L34" s="82"/>
      <c r="M34" s="72"/>
      <c r="N34" s="72"/>
      <c r="O34" s="72"/>
      <c r="P34" s="72"/>
      <c r="Q34" s="82"/>
      <c r="R34" s="72"/>
      <c r="S34" s="72"/>
      <c r="T34" s="72"/>
      <c r="U34" s="72"/>
      <c r="V34" s="82"/>
      <c r="W34" s="72"/>
      <c r="X34" s="72"/>
      <c r="Y34" s="72"/>
      <c r="Z34" s="72"/>
      <c r="AA34" s="82"/>
      <c r="AB34" s="72"/>
      <c r="AC34" s="72"/>
      <c r="AD34" s="72"/>
      <c r="AE34" s="72"/>
      <c r="AF34" s="82"/>
      <c r="AG34" s="72"/>
      <c r="AH34" s="72"/>
      <c r="AI34" s="72"/>
      <c r="AJ34" s="72"/>
      <c r="AK34" s="21"/>
      <c r="AL34" s="72"/>
      <c r="AM34" s="72"/>
      <c r="AN34" s="72"/>
      <c r="AO34" s="72"/>
      <c r="AP34" s="21"/>
      <c r="AQ34" s="72"/>
      <c r="AR34" s="72"/>
      <c r="AS34" s="72"/>
      <c r="AT34" s="72"/>
      <c r="AU34" s="21"/>
      <c r="AV34" s="72"/>
      <c r="AW34" s="72"/>
      <c r="AX34" s="72"/>
      <c r="AY34" s="72"/>
      <c r="AZ34" s="21"/>
      <c r="BA34" s="21"/>
      <c r="BC34" s="22"/>
      <c r="BD34" s="22"/>
      <c r="BE34" s="22"/>
      <c r="BF34" s="22"/>
    </row>
    <row r="35" spans="1:58" ht="12.75" customHeight="1" outlineLevel="1">
      <c r="A35" s="1"/>
      <c r="C35" s="29" t="s">
        <v>113</v>
      </c>
      <c r="D35" s="29"/>
      <c r="E35" s="29"/>
      <c r="F35" s="29"/>
      <c r="G35" s="34" t="s">
        <v>93</v>
      </c>
      <c r="H35" s="72">
        <f>SUM(H19,H81)</f>
        <v>482645</v>
      </c>
      <c r="I35" s="72">
        <f t="shared" ref="I35:AE35" si="22">SUM(I19,I81)</f>
        <v>731915</v>
      </c>
      <c r="J35" s="72">
        <f t="shared" si="22"/>
        <v>1006943</v>
      </c>
      <c r="K35" s="72">
        <f t="shared" si="22"/>
        <v>486330</v>
      </c>
      <c r="L35" s="72">
        <f t="shared" si="22"/>
        <v>2707833</v>
      </c>
      <c r="M35" s="72">
        <f t="shared" si="22"/>
        <v>986773</v>
      </c>
      <c r="N35" s="72">
        <f t="shared" si="22"/>
        <v>1384589</v>
      </c>
      <c r="O35" s="72">
        <f t="shared" si="22"/>
        <v>1343452</v>
      </c>
      <c r="P35" s="72">
        <f t="shared" si="22"/>
        <v>986185</v>
      </c>
      <c r="Q35" s="72">
        <f t="shared" si="22"/>
        <v>4700999</v>
      </c>
      <c r="R35" s="72">
        <f t="shared" si="22"/>
        <v>1995597</v>
      </c>
      <c r="S35" s="72">
        <f t="shared" si="22"/>
        <v>1886064</v>
      </c>
      <c r="T35" s="72">
        <f t="shared" si="22"/>
        <v>1825506</v>
      </c>
      <c r="U35" s="72">
        <f t="shared" si="22"/>
        <v>695754</v>
      </c>
      <c r="V35" s="72">
        <f t="shared" si="22"/>
        <v>6402921</v>
      </c>
      <c r="W35" s="72">
        <f t="shared" si="22"/>
        <v>2046228</v>
      </c>
      <c r="X35" s="72">
        <f t="shared" si="22"/>
        <v>1661788</v>
      </c>
      <c r="Y35" s="72">
        <f t="shared" si="22"/>
        <v>1618206</v>
      </c>
      <c r="Z35" s="72">
        <f t="shared" si="22"/>
        <v>643290</v>
      </c>
      <c r="AA35" s="72">
        <f t="shared" si="22"/>
        <v>5969512</v>
      </c>
      <c r="AB35" s="72">
        <f t="shared" si="22"/>
        <v>1800763</v>
      </c>
      <c r="AC35" s="72">
        <f t="shared" si="22"/>
        <v>1915206</v>
      </c>
      <c r="AD35" s="72">
        <f t="shared" si="22"/>
        <v>2012305</v>
      </c>
      <c r="AE35" s="72">
        <f t="shared" si="22"/>
        <v>1582676</v>
      </c>
      <c r="AF35" s="72">
        <f>SUM(AF19,AF81)</f>
        <v>7310950</v>
      </c>
      <c r="AG35" s="72"/>
      <c r="AH35" s="72"/>
      <c r="AI35" s="72"/>
      <c r="AJ35" s="72"/>
      <c r="AK35" s="72">
        <f>AK19+Operating!AK242</f>
        <v>9141530.0158390552</v>
      </c>
      <c r="AL35" s="72"/>
      <c r="AM35" s="72"/>
      <c r="AN35" s="72"/>
      <c r="AO35" s="72"/>
      <c r="AP35" s="72">
        <f>AP19+Operating!AP242</f>
        <v>11104331.241222827</v>
      </c>
      <c r="AQ35" s="72"/>
      <c r="AR35" s="72"/>
      <c r="AS35" s="72"/>
      <c r="AT35" s="72"/>
      <c r="AU35" s="72">
        <f>AU19+Operating!AU242</f>
        <v>16118463.581493743</v>
      </c>
      <c r="AV35" s="72"/>
      <c r="AW35" s="72"/>
      <c r="AX35" s="72"/>
      <c r="AY35" s="72"/>
      <c r="AZ35" s="72">
        <f>AZ19+Operating!AZ242</f>
        <v>23198378.405764963</v>
      </c>
      <c r="BA35" s="72">
        <f>BA19+Operating!BA242</f>
        <v>27230789.882846776</v>
      </c>
      <c r="BC35" s="22"/>
      <c r="BD35" s="22"/>
      <c r="BE35" s="22"/>
      <c r="BF35" s="22"/>
    </row>
    <row r="36" spans="1:58" ht="12.75" customHeight="1">
      <c r="A36" s="1"/>
      <c r="G36" s="1"/>
      <c r="BC36" s="1"/>
      <c r="BD36" s="1"/>
      <c r="BE36" s="1"/>
      <c r="BF36" s="1"/>
    </row>
    <row r="37" spans="1:58" ht="12.75" customHeight="1">
      <c r="A37" s="1" t="s">
        <v>114</v>
      </c>
      <c r="B37" s="1" t="s">
        <v>91</v>
      </c>
      <c r="C37" s="62" t="s">
        <v>115</v>
      </c>
      <c r="D37" s="62"/>
      <c r="E37" s="62"/>
      <c r="F37" s="62"/>
      <c r="G37" s="63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spans="1:58" ht="12.75" customHeight="1" outlineLevel="1">
      <c r="C38" s="126" t="s">
        <v>116</v>
      </c>
      <c r="D38" s="125"/>
      <c r="E38" s="125"/>
      <c r="F38" s="125"/>
      <c r="G38" s="124"/>
      <c r="H38" s="123">
        <f>ROUND(H50-H72,0)</f>
        <v>0</v>
      </c>
      <c r="I38" s="123">
        <f t="shared" ref="I38:AF38" si="23">ROUND(I50-I72,0)</f>
        <v>0</v>
      </c>
      <c r="J38" s="123">
        <f t="shared" si="23"/>
        <v>0</v>
      </c>
      <c r="K38" s="123">
        <f t="shared" si="23"/>
        <v>0</v>
      </c>
      <c r="L38" s="123">
        <f t="shared" si="23"/>
        <v>0</v>
      </c>
      <c r="M38" s="123">
        <f t="shared" si="23"/>
        <v>0</v>
      </c>
      <c r="N38" s="123">
        <f t="shared" si="23"/>
        <v>0</v>
      </c>
      <c r="O38" s="123">
        <f t="shared" si="23"/>
        <v>0</v>
      </c>
      <c r="P38" s="123">
        <f t="shared" si="23"/>
        <v>0</v>
      </c>
      <c r="Q38" s="123">
        <f t="shared" si="23"/>
        <v>0</v>
      </c>
      <c r="R38" s="123">
        <f t="shared" si="23"/>
        <v>0</v>
      </c>
      <c r="S38" s="123">
        <f t="shared" si="23"/>
        <v>0</v>
      </c>
      <c r="T38" s="123">
        <f t="shared" si="23"/>
        <v>0</v>
      </c>
      <c r="U38" s="123">
        <f t="shared" si="23"/>
        <v>0</v>
      </c>
      <c r="V38" s="123">
        <f t="shared" si="23"/>
        <v>0</v>
      </c>
      <c r="W38" s="123">
        <f t="shared" si="23"/>
        <v>0</v>
      </c>
      <c r="X38" s="123">
        <f t="shared" si="23"/>
        <v>0</v>
      </c>
      <c r="Y38" s="123">
        <f t="shared" si="23"/>
        <v>0</v>
      </c>
      <c r="Z38" s="123">
        <f t="shared" si="23"/>
        <v>0</v>
      </c>
      <c r="AA38" s="123">
        <f t="shared" si="23"/>
        <v>0</v>
      </c>
      <c r="AB38" s="123">
        <f t="shared" si="23"/>
        <v>0</v>
      </c>
      <c r="AC38" s="123">
        <f t="shared" si="23"/>
        <v>0</v>
      </c>
      <c r="AD38" s="123">
        <f t="shared" si="23"/>
        <v>0</v>
      </c>
      <c r="AE38" s="123">
        <f t="shared" si="23"/>
        <v>0</v>
      </c>
      <c r="AF38" s="123">
        <f t="shared" si="23"/>
        <v>0</v>
      </c>
    </row>
    <row r="39" spans="1:58" ht="12.75" customHeight="1" outlineLevel="1">
      <c r="C39" s="119"/>
      <c r="G39" s="44"/>
      <c r="AU39" s="12"/>
      <c r="AZ39" s="12"/>
      <c r="BC39" s="1"/>
      <c r="BD39" s="1"/>
      <c r="BE39" s="1"/>
      <c r="BF39" s="1"/>
    </row>
    <row r="40" spans="1:58" ht="12.75" customHeight="1" outlineLevel="1">
      <c r="C40" s="32" t="s">
        <v>117</v>
      </c>
      <c r="G40" s="18" t="s">
        <v>93</v>
      </c>
      <c r="H40" s="20">
        <v>3348557</v>
      </c>
      <c r="I40" s="20">
        <v>5004247</v>
      </c>
      <c r="J40" s="20">
        <v>4435018</v>
      </c>
      <c r="K40" s="20">
        <v>5018437</v>
      </c>
      <c r="L40" s="57">
        <f>K40</f>
        <v>5018437</v>
      </c>
      <c r="M40" s="20">
        <v>5151884</v>
      </c>
      <c r="N40" s="20">
        <v>7153248</v>
      </c>
      <c r="O40" s="20">
        <v>8392391</v>
      </c>
      <c r="P40" s="20">
        <v>8205550</v>
      </c>
      <c r="Q40" s="57">
        <f>P40</f>
        <v>8205550</v>
      </c>
      <c r="R40" s="20">
        <v>8403705</v>
      </c>
      <c r="S40" s="20">
        <v>7777530</v>
      </c>
      <c r="T40" s="20">
        <v>7526681</v>
      </c>
      <c r="U40" s="20">
        <v>6027804</v>
      </c>
      <c r="V40" s="57">
        <f>U40</f>
        <v>6027804</v>
      </c>
      <c r="W40" s="20">
        <v>6008946</v>
      </c>
      <c r="X40" s="20">
        <v>5819449</v>
      </c>
      <c r="Y40" s="20">
        <v>6113733</v>
      </c>
      <c r="Z40" s="20">
        <v>5147176</v>
      </c>
      <c r="AA40" s="57">
        <f>Z40</f>
        <v>5147176</v>
      </c>
      <c r="AB40" s="20">
        <v>6714594</v>
      </c>
      <c r="AC40" s="20">
        <v>7662788</v>
      </c>
      <c r="AD40" s="20">
        <v>7353245</v>
      </c>
      <c r="AE40" s="20">
        <v>7116913</v>
      </c>
      <c r="AF40" s="57">
        <f>AE40</f>
        <v>7116913</v>
      </c>
      <c r="AG40" s="45"/>
      <c r="AH40" s="45"/>
      <c r="AI40" s="45"/>
      <c r="AL40" s="45"/>
      <c r="AM40" s="45"/>
      <c r="AN40" s="45"/>
      <c r="AQ40" s="45"/>
      <c r="AR40" s="45"/>
      <c r="AS40" s="45"/>
      <c r="AU40" s="12"/>
      <c r="AV40" s="45"/>
      <c r="AW40" s="45"/>
      <c r="AX40" s="45"/>
      <c r="AZ40" s="12"/>
      <c r="BC40" s="1"/>
      <c r="BD40" s="1"/>
      <c r="BE40" s="1"/>
      <c r="BF40" s="1"/>
    </row>
    <row r="41" spans="1:58" ht="12.75" customHeight="1" outlineLevel="1">
      <c r="C41" s="32" t="s">
        <v>118</v>
      </c>
      <c r="G41" s="18" t="s">
        <v>93</v>
      </c>
      <c r="H41" s="20">
        <v>0</v>
      </c>
      <c r="I41" s="20">
        <v>0</v>
      </c>
      <c r="J41" s="20">
        <v>0</v>
      </c>
      <c r="K41" s="20">
        <v>0</v>
      </c>
      <c r="L41" s="57">
        <f t="shared" ref="L41:L42" si="24">K41</f>
        <v>0</v>
      </c>
      <c r="M41" s="20">
        <v>0</v>
      </c>
      <c r="N41" s="20">
        <v>0</v>
      </c>
      <c r="O41" s="20">
        <v>0</v>
      </c>
      <c r="P41" s="20">
        <v>0</v>
      </c>
      <c r="Q41" s="57">
        <f t="shared" ref="Q41:Q42" si="25">P41</f>
        <v>0</v>
      </c>
      <c r="R41" s="20">
        <v>0</v>
      </c>
      <c r="S41" s="20">
        <v>0</v>
      </c>
      <c r="T41" s="20">
        <v>0</v>
      </c>
      <c r="U41" s="20">
        <v>0</v>
      </c>
      <c r="V41" s="57">
        <f t="shared" ref="V41:V42" si="26">U41</f>
        <v>0</v>
      </c>
      <c r="W41" s="20">
        <v>0</v>
      </c>
      <c r="X41" s="20">
        <v>0</v>
      </c>
      <c r="Y41" s="20">
        <v>0</v>
      </c>
      <c r="Z41" s="20">
        <v>911276</v>
      </c>
      <c r="AA41" s="57">
        <f t="shared" ref="AA41:AA42" si="27">Z41</f>
        <v>911276</v>
      </c>
      <c r="AB41" s="20">
        <v>1112910</v>
      </c>
      <c r="AC41" s="20">
        <v>914201</v>
      </c>
      <c r="AD41" s="20">
        <v>514201</v>
      </c>
      <c r="AE41" s="20">
        <v>20973</v>
      </c>
      <c r="AF41" s="57">
        <f t="shared" ref="AF41:AF42" si="28">AE41</f>
        <v>20973</v>
      </c>
      <c r="AH41" s="45"/>
      <c r="AU41" s="12"/>
      <c r="AZ41" s="12"/>
      <c r="BC41" s="1"/>
      <c r="BD41" s="1"/>
      <c r="BE41" s="1"/>
      <c r="BF41" s="1"/>
    </row>
    <row r="42" spans="1:58" ht="12.75" customHeight="1" outlineLevel="1">
      <c r="C42" s="32" t="s">
        <v>119</v>
      </c>
      <c r="G42" s="18" t="s">
        <v>93</v>
      </c>
      <c r="H42" s="20">
        <v>820350</v>
      </c>
      <c r="I42" s="20">
        <v>872910</v>
      </c>
      <c r="J42" s="20">
        <v>892740</v>
      </c>
      <c r="K42" s="20">
        <v>1160067</v>
      </c>
      <c r="L42" s="57">
        <f t="shared" si="24"/>
        <v>1160067</v>
      </c>
      <c r="M42" s="20">
        <v>1295897</v>
      </c>
      <c r="N42" s="20">
        <v>1410891</v>
      </c>
      <c r="O42" s="20">
        <v>1434089</v>
      </c>
      <c r="P42" s="20">
        <v>1556030</v>
      </c>
      <c r="Q42" s="57">
        <f t="shared" si="25"/>
        <v>1556030</v>
      </c>
      <c r="R42" s="20">
        <v>1703803</v>
      </c>
      <c r="S42" s="20">
        <v>1826746</v>
      </c>
      <c r="T42" s="20">
        <v>1889106</v>
      </c>
      <c r="U42" s="20">
        <v>2042021</v>
      </c>
      <c r="V42" s="57">
        <f t="shared" si="26"/>
        <v>2042021</v>
      </c>
      <c r="W42" s="20">
        <v>2089069</v>
      </c>
      <c r="X42" s="20">
        <v>2021329</v>
      </c>
      <c r="Y42" s="20">
        <v>2703170</v>
      </c>
      <c r="Z42" s="20">
        <v>3208021</v>
      </c>
      <c r="AA42" s="57">
        <f t="shared" si="27"/>
        <v>3208021</v>
      </c>
      <c r="AB42" s="20">
        <v>2655119</v>
      </c>
      <c r="AC42" s="20">
        <v>2929347</v>
      </c>
      <c r="AD42" s="20">
        <v>2912028</v>
      </c>
      <c r="AE42" s="20">
        <v>2780247</v>
      </c>
      <c r="AF42" s="57">
        <f t="shared" si="28"/>
        <v>2780247</v>
      </c>
      <c r="AU42" s="12"/>
      <c r="AZ42" s="12"/>
      <c r="BC42" s="1"/>
      <c r="BD42" s="1"/>
      <c r="BE42" s="1"/>
      <c r="BF42" s="1"/>
    </row>
    <row r="43" spans="1:58" ht="12.75" customHeight="1" outlineLevel="1">
      <c r="C43" s="116" t="s">
        <v>120</v>
      </c>
      <c r="D43" s="117"/>
      <c r="E43" s="117"/>
      <c r="F43" s="117"/>
      <c r="G43" s="120" t="s">
        <v>93</v>
      </c>
      <c r="H43" s="118">
        <f>SUM(H40:H42)</f>
        <v>4168907</v>
      </c>
      <c r="I43" s="118">
        <f t="shared" ref="I43:AF43" si="29">SUM(I40:I42)</f>
        <v>5877157</v>
      </c>
      <c r="J43" s="118">
        <f t="shared" si="29"/>
        <v>5327758</v>
      </c>
      <c r="K43" s="118">
        <f t="shared" si="29"/>
        <v>6178504</v>
      </c>
      <c r="L43" s="118">
        <f t="shared" si="29"/>
        <v>6178504</v>
      </c>
      <c r="M43" s="118">
        <f t="shared" si="29"/>
        <v>6447781</v>
      </c>
      <c r="N43" s="118">
        <f t="shared" si="29"/>
        <v>8564139</v>
      </c>
      <c r="O43" s="118">
        <f t="shared" si="29"/>
        <v>9826480</v>
      </c>
      <c r="P43" s="118">
        <f t="shared" si="29"/>
        <v>9761580</v>
      </c>
      <c r="Q43" s="118">
        <f t="shared" si="29"/>
        <v>9761580</v>
      </c>
      <c r="R43" s="118">
        <f t="shared" si="29"/>
        <v>10107508</v>
      </c>
      <c r="S43" s="118">
        <f t="shared" si="29"/>
        <v>9604276</v>
      </c>
      <c r="T43" s="118">
        <f t="shared" si="29"/>
        <v>9415787</v>
      </c>
      <c r="U43" s="118">
        <f t="shared" si="29"/>
        <v>8069825</v>
      </c>
      <c r="V43" s="118">
        <f t="shared" si="29"/>
        <v>8069825</v>
      </c>
      <c r="W43" s="118">
        <f t="shared" si="29"/>
        <v>8098015</v>
      </c>
      <c r="X43" s="118">
        <f t="shared" si="29"/>
        <v>7840778</v>
      </c>
      <c r="Y43" s="118">
        <f t="shared" si="29"/>
        <v>8816903</v>
      </c>
      <c r="Z43" s="118">
        <f t="shared" si="29"/>
        <v>9266473</v>
      </c>
      <c r="AA43" s="118">
        <f t="shared" si="29"/>
        <v>9266473</v>
      </c>
      <c r="AB43" s="118">
        <f t="shared" si="29"/>
        <v>10482623</v>
      </c>
      <c r="AC43" s="118">
        <f t="shared" si="29"/>
        <v>11506336</v>
      </c>
      <c r="AD43" s="118">
        <f t="shared" si="29"/>
        <v>10779474</v>
      </c>
      <c r="AE43" s="118">
        <f t="shared" si="29"/>
        <v>9918133</v>
      </c>
      <c r="AF43" s="118">
        <f t="shared" si="29"/>
        <v>9918133</v>
      </c>
      <c r="AU43" s="12"/>
      <c r="AZ43" s="12"/>
      <c r="BC43" s="1"/>
      <c r="BD43" s="1"/>
      <c r="BE43" s="1"/>
      <c r="BF43" s="1"/>
    </row>
    <row r="44" spans="1:58" ht="12.75" customHeight="1" outlineLevel="1">
      <c r="C44" s="97"/>
      <c r="H44" s="21"/>
      <c r="I44" s="21"/>
      <c r="J44" s="21"/>
      <c r="K44" s="40"/>
      <c r="L44" s="40"/>
      <c r="M44" s="40"/>
      <c r="N44" s="40"/>
      <c r="O44" s="40"/>
      <c r="P44" s="40"/>
      <c r="Q44" s="19"/>
      <c r="R44" s="40"/>
      <c r="S44" s="40"/>
      <c r="T44" s="40"/>
      <c r="U44" s="40"/>
      <c r="V44" s="19"/>
      <c r="W44" s="40"/>
      <c r="X44" s="40"/>
      <c r="Y44" s="40"/>
      <c r="Z44" s="40"/>
      <c r="AA44" s="19"/>
      <c r="AB44" s="40"/>
      <c r="AC44" s="40"/>
      <c r="AD44" s="40"/>
      <c r="AE44" s="40"/>
      <c r="AF44" s="19"/>
      <c r="AG44" s="40"/>
      <c r="AH44" s="40"/>
      <c r="AI44" s="40"/>
      <c r="AJ44" s="40"/>
      <c r="AK44" s="21"/>
      <c r="AL44" s="40"/>
      <c r="AM44" s="40"/>
      <c r="AN44" s="40"/>
      <c r="AO44" s="40"/>
      <c r="AP44" s="21"/>
      <c r="AQ44" s="40"/>
      <c r="AR44" s="40"/>
      <c r="AS44" s="40"/>
      <c r="AT44" s="40"/>
      <c r="AU44" s="21"/>
      <c r="AV44" s="40"/>
      <c r="AW44" s="40"/>
      <c r="AX44" s="40"/>
      <c r="AY44" s="40"/>
      <c r="AZ44" s="21"/>
      <c r="BA44" s="21"/>
      <c r="BC44" s="22"/>
      <c r="BD44" s="22"/>
      <c r="BE44" s="22"/>
      <c r="BF44" s="22"/>
    </row>
    <row r="45" spans="1:58" ht="12.75" customHeight="1" outlineLevel="1">
      <c r="C45" s="32" t="s">
        <v>121</v>
      </c>
      <c r="G45" s="18" t="s">
        <v>93</v>
      </c>
      <c r="H45" s="20">
        <v>20878317</v>
      </c>
      <c r="I45" s="20">
        <v>21937845</v>
      </c>
      <c r="J45" s="20">
        <v>23227772</v>
      </c>
      <c r="K45" s="20">
        <v>24504567</v>
      </c>
      <c r="L45" s="57">
        <f>K45</f>
        <v>24504567</v>
      </c>
      <c r="M45" s="20">
        <v>25266889</v>
      </c>
      <c r="N45" s="20">
        <v>25155117</v>
      </c>
      <c r="O45" s="20">
        <v>25067633</v>
      </c>
      <c r="P45" s="20">
        <v>25383950</v>
      </c>
      <c r="Q45" s="57">
        <f>P45</f>
        <v>25383950</v>
      </c>
      <c r="R45" s="20">
        <v>26043991</v>
      </c>
      <c r="S45" s="20">
        <v>27291640</v>
      </c>
      <c r="T45" s="20">
        <v>28974045</v>
      </c>
      <c r="U45" s="20">
        <v>30919539</v>
      </c>
      <c r="V45" s="57">
        <f>U45</f>
        <v>30919539</v>
      </c>
      <c r="W45" s="20">
        <v>31191920</v>
      </c>
      <c r="X45" s="20">
        <v>32533199</v>
      </c>
      <c r="Y45" s="20">
        <v>32777340</v>
      </c>
      <c r="Z45" s="20">
        <v>32736713</v>
      </c>
      <c r="AA45" s="57">
        <f>Z45</f>
        <v>32736713</v>
      </c>
      <c r="AB45" s="20">
        <v>32349184</v>
      </c>
      <c r="AC45" s="20">
        <v>32520774</v>
      </c>
      <c r="AD45" s="20">
        <v>31749861</v>
      </c>
      <c r="AE45" s="20">
        <v>31658056</v>
      </c>
      <c r="AF45" s="57">
        <f>AE45</f>
        <v>31658056</v>
      </c>
      <c r="AG45" s="40"/>
      <c r="AH45" s="40"/>
      <c r="AI45" s="40"/>
      <c r="AJ45" s="40"/>
      <c r="AK45" s="21"/>
      <c r="AL45" s="40"/>
      <c r="AM45" s="40"/>
      <c r="AN45" s="40"/>
      <c r="AO45" s="40"/>
      <c r="AP45" s="21"/>
      <c r="AQ45" s="40"/>
      <c r="AR45" s="40"/>
      <c r="AS45" s="40"/>
      <c r="AT45" s="40"/>
      <c r="AU45" s="21"/>
      <c r="AV45" s="40"/>
      <c r="AW45" s="40"/>
      <c r="AX45" s="40"/>
      <c r="AY45" s="40"/>
      <c r="AZ45" s="21"/>
      <c r="BA45" s="21"/>
      <c r="BC45" s="22"/>
      <c r="BD45" s="22"/>
      <c r="BE45" s="22"/>
      <c r="BF45" s="22"/>
    </row>
    <row r="46" spans="1:58" ht="12.75" customHeight="1" outlineLevel="1">
      <c r="C46" s="32" t="s">
        <v>122</v>
      </c>
      <c r="G46" s="18" t="s">
        <v>93</v>
      </c>
      <c r="H46" s="20">
        <v>434372</v>
      </c>
      <c r="I46" s="20">
        <v>452399</v>
      </c>
      <c r="J46" s="20">
        <v>481992</v>
      </c>
      <c r="K46" s="20">
        <v>565221</v>
      </c>
      <c r="L46" s="57">
        <f t="shared" ref="L46:L47" si="30">K46</f>
        <v>565221</v>
      </c>
      <c r="M46" s="20">
        <v>650455</v>
      </c>
      <c r="N46" s="20">
        <v>751941</v>
      </c>
      <c r="O46" s="20">
        <v>828118</v>
      </c>
      <c r="P46" s="20">
        <v>960183</v>
      </c>
      <c r="Q46" s="57">
        <f t="shared" ref="Q46:Q47" si="31">P46</f>
        <v>960183</v>
      </c>
      <c r="R46" s="20">
        <v>1015419</v>
      </c>
      <c r="S46" s="20">
        <v>1107437</v>
      </c>
      <c r="T46" s="20">
        <v>1220114</v>
      </c>
      <c r="U46" s="20">
        <v>1323453</v>
      </c>
      <c r="V46" s="57">
        <f t="shared" ref="V46:V47" si="32">U46</f>
        <v>1323453</v>
      </c>
      <c r="W46" s="20">
        <v>1383763</v>
      </c>
      <c r="X46" s="20">
        <v>1361920</v>
      </c>
      <c r="Y46" s="20">
        <v>1372754</v>
      </c>
      <c r="Z46" s="20">
        <v>1398257</v>
      </c>
      <c r="AA46" s="57">
        <f t="shared" ref="AA46:AA47" si="33">Z46</f>
        <v>1398257</v>
      </c>
      <c r="AB46" s="20">
        <v>1413094</v>
      </c>
      <c r="AC46" s="20">
        <v>1471968</v>
      </c>
      <c r="AD46" s="20">
        <v>1498391</v>
      </c>
      <c r="AE46" s="20">
        <v>1491444</v>
      </c>
      <c r="AF46" s="57">
        <f t="shared" ref="AF46:AF47" si="34">AE46</f>
        <v>1491444</v>
      </c>
      <c r="AG46" s="40"/>
      <c r="AH46" s="40"/>
      <c r="AI46" s="40"/>
      <c r="AJ46" s="40"/>
      <c r="AK46" s="21"/>
      <c r="AL46" s="40"/>
      <c r="AM46" s="40"/>
      <c r="AN46" s="40"/>
      <c r="AO46" s="40"/>
      <c r="AP46" s="21"/>
      <c r="AQ46" s="40"/>
      <c r="AR46" s="40"/>
      <c r="AS46" s="40"/>
      <c r="AT46" s="40"/>
      <c r="AU46" s="21"/>
      <c r="AV46" s="40"/>
      <c r="AW46" s="40"/>
      <c r="AX46" s="40"/>
      <c r="AY46" s="40"/>
      <c r="AZ46" s="21"/>
      <c r="BA46" s="21"/>
      <c r="BC46" s="22"/>
      <c r="BD46" s="22"/>
      <c r="BE46" s="22"/>
      <c r="BF46" s="22"/>
    </row>
    <row r="47" spans="1:58" ht="12.75" customHeight="1" outlineLevel="1">
      <c r="C47" s="32" t="s">
        <v>123</v>
      </c>
      <c r="G47" s="18" t="s">
        <v>93</v>
      </c>
      <c r="H47" s="20">
        <v>1737036</v>
      </c>
      <c r="I47" s="20">
        <v>1903938</v>
      </c>
      <c r="J47" s="20">
        <v>1904189</v>
      </c>
      <c r="K47" s="20">
        <v>2727420</v>
      </c>
      <c r="L47" s="57">
        <f t="shared" si="30"/>
        <v>2727420</v>
      </c>
      <c r="M47" s="20">
        <v>2694785</v>
      </c>
      <c r="N47" s="20">
        <v>2704084</v>
      </c>
      <c r="O47" s="20">
        <v>2900312</v>
      </c>
      <c r="P47" s="20">
        <v>3174646</v>
      </c>
      <c r="Q47" s="57">
        <f t="shared" si="31"/>
        <v>3174646</v>
      </c>
      <c r="R47" s="20">
        <v>2956096</v>
      </c>
      <c r="S47" s="20">
        <v>2967616</v>
      </c>
      <c r="T47" s="20">
        <v>3129911</v>
      </c>
      <c r="U47" s="20">
        <v>4271846</v>
      </c>
      <c r="V47" s="57">
        <f t="shared" si="32"/>
        <v>4271846</v>
      </c>
      <c r="W47" s="20">
        <v>4657206</v>
      </c>
      <c r="X47" s="20">
        <v>4615038</v>
      </c>
      <c r="Y47" s="20">
        <v>4595190</v>
      </c>
      <c r="Z47" s="20">
        <v>5193325</v>
      </c>
      <c r="AA47" s="57">
        <f t="shared" si="33"/>
        <v>5193325</v>
      </c>
      <c r="AB47" s="20">
        <v>5245444</v>
      </c>
      <c r="AC47" s="20">
        <v>5318395</v>
      </c>
      <c r="AD47" s="20">
        <v>5474060</v>
      </c>
      <c r="AE47" s="20">
        <v>5664359</v>
      </c>
      <c r="AF47" s="57">
        <f t="shared" si="34"/>
        <v>5664359</v>
      </c>
      <c r="AG47" s="40"/>
      <c r="AH47" s="40"/>
      <c r="AI47" s="40"/>
      <c r="AJ47" s="40"/>
      <c r="AK47" s="21"/>
      <c r="AL47" s="40"/>
      <c r="AM47" s="40"/>
      <c r="AN47" s="40"/>
      <c r="AO47" s="40"/>
      <c r="AP47" s="21"/>
      <c r="AQ47" s="40"/>
      <c r="AR47" s="40"/>
      <c r="AS47" s="40"/>
      <c r="AT47" s="40"/>
      <c r="AU47" s="21"/>
      <c r="AV47" s="40"/>
      <c r="AW47" s="40"/>
      <c r="AX47" s="40"/>
      <c r="AY47" s="40"/>
      <c r="AZ47" s="21"/>
      <c r="BA47" s="21"/>
      <c r="BC47" s="22"/>
      <c r="BD47" s="22"/>
      <c r="BE47" s="22"/>
      <c r="BF47" s="22"/>
    </row>
    <row r="48" spans="1:58" ht="12.75" customHeight="1" outlineLevel="1">
      <c r="C48" s="116" t="s">
        <v>124</v>
      </c>
      <c r="D48" s="117"/>
      <c r="E48" s="117"/>
      <c r="F48" s="117"/>
      <c r="G48" s="120" t="s">
        <v>93</v>
      </c>
      <c r="H48" s="118">
        <f>SUM(H45:H47)</f>
        <v>23049725</v>
      </c>
      <c r="I48" s="118">
        <f t="shared" ref="I48" si="35">SUM(I45:I47)</f>
        <v>24294182</v>
      </c>
      <c r="J48" s="118">
        <f t="shared" ref="J48" si="36">SUM(J45:J47)</f>
        <v>25613953</v>
      </c>
      <c r="K48" s="118">
        <f t="shared" ref="K48" si="37">SUM(K45:K47)</f>
        <v>27797208</v>
      </c>
      <c r="L48" s="118">
        <f t="shared" ref="L48" si="38">SUM(L45:L47)</f>
        <v>27797208</v>
      </c>
      <c r="M48" s="118">
        <f t="shared" ref="M48" si="39">SUM(M45:M47)</f>
        <v>28612129</v>
      </c>
      <c r="N48" s="118">
        <f t="shared" ref="N48" si="40">SUM(N45:N47)</f>
        <v>28611142</v>
      </c>
      <c r="O48" s="118">
        <f t="shared" ref="O48" si="41">SUM(O45:O47)</f>
        <v>28796063</v>
      </c>
      <c r="P48" s="118">
        <f t="shared" ref="P48" si="42">SUM(P45:P47)</f>
        <v>29518779</v>
      </c>
      <c r="Q48" s="118">
        <f t="shared" ref="Q48" si="43">SUM(Q45:Q47)</f>
        <v>29518779</v>
      </c>
      <c r="R48" s="118">
        <f t="shared" ref="R48" si="44">SUM(R45:R47)</f>
        <v>30015506</v>
      </c>
      <c r="S48" s="118">
        <f t="shared" ref="S48" si="45">SUM(S45:S47)</f>
        <v>31366693</v>
      </c>
      <c r="T48" s="118">
        <f t="shared" ref="T48" si="46">SUM(T45:T47)</f>
        <v>33324070</v>
      </c>
      <c r="U48" s="118">
        <f t="shared" ref="U48" si="47">SUM(U45:U47)</f>
        <v>36514838</v>
      </c>
      <c r="V48" s="118">
        <f t="shared" ref="V48" si="48">SUM(V45:V47)</f>
        <v>36514838</v>
      </c>
      <c r="W48" s="118">
        <f t="shared" ref="W48" si="49">SUM(W45:W47)</f>
        <v>37232889</v>
      </c>
      <c r="X48" s="118">
        <f t="shared" ref="X48" si="50">SUM(X45:X47)</f>
        <v>38510157</v>
      </c>
      <c r="Y48" s="118">
        <f t="shared" ref="Y48" si="51">SUM(Y45:Y47)</f>
        <v>38745284</v>
      </c>
      <c r="Z48" s="118">
        <f t="shared" ref="Z48" si="52">SUM(Z45:Z47)</f>
        <v>39328295</v>
      </c>
      <c r="AA48" s="118">
        <f t="shared" ref="AA48" si="53">SUM(AA45:AA47)</f>
        <v>39328295</v>
      </c>
      <c r="AB48" s="118">
        <f t="shared" ref="AB48" si="54">SUM(AB45:AB47)</f>
        <v>39007722</v>
      </c>
      <c r="AC48" s="118">
        <f t="shared" ref="AC48" si="55">SUM(AC45:AC47)</f>
        <v>39311137</v>
      </c>
      <c r="AD48" s="118">
        <f t="shared" ref="AD48" si="56">SUM(AD45:AD47)</f>
        <v>38722312</v>
      </c>
      <c r="AE48" s="118">
        <f t="shared" ref="AE48" si="57">SUM(AE45:AE47)</f>
        <v>38813859</v>
      </c>
      <c r="AF48" s="118">
        <f t="shared" ref="AF48" si="58">SUM(AF45:AF47)</f>
        <v>38813859</v>
      </c>
      <c r="AG48" s="40"/>
      <c r="AH48" s="40"/>
      <c r="AI48" s="40"/>
      <c r="AJ48" s="40"/>
      <c r="AK48" s="21"/>
      <c r="AL48" s="40"/>
      <c r="AM48" s="40"/>
      <c r="AN48" s="40"/>
      <c r="AO48" s="40"/>
      <c r="AP48" s="21"/>
      <c r="AQ48" s="40"/>
      <c r="AR48" s="40"/>
      <c r="AS48" s="40"/>
      <c r="AT48" s="40"/>
      <c r="AU48" s="21"/>
      <c r="AV48" s="40"/>
      <c r="AW48" s="40"/>
      <c r="AX48" s="40"/>
      <c r="AY48" s="40"/>
      <c r="AZ48" s="21"/>
      <c r="BA48" s="21"/>
      <c r="BC48" s="22"/>
      <c r="BD48" s="22"/>
      <c r="BE48" s="22"/>
      <c r="BF48" s="22"/>
    </row>
    <row r="49" spans="2:58" ht="12.75" customHeight="1" outlineLevel="1">
      <c r="D49" s="29"/>
      <c r="E49" s="29"/>
      <c r="F49" s="29"/>
      <c r="G49" s="34"/>
      <c r="H49" s="21"/>
      <c r="I49" s="21"/>
      <c r="J49" s="21"/>
      <c r="K49" s="21"/>
      <c r="L49" s="21"/>
      <c r="M49" s="40"/>
      <c r="N49" s="40"/>
      <c r="O49" s="40"/>
      <c r="P49" s="40"/>
      <c r="Q49" s="21"/>
      <c r="R49" s="40"/>
      <c r="S49" s="40"/>
      <c r="T49" s="40"/>
      <c r="U49" s="40"/>
      <c r="V49" s="21"/>
      <c r="W49" s="40"/>
      <c r="X49" s="40"/>
      <c r="Y49" s="40"/>
      <c r="Z49" s="40"/>
      <c r="AA49" s="21"/>
      <c r="AB49" s="40"/>
      <c r="AC49" s="40"/>
      <c r="AD49" s="40"/>
      <c r="AE49" s="40"/>
      <c r="AF49" s="21"/>
      <c r="AG49" s="40"/>
      <c r="AH49" s="40"/>
      <c r="AI49" s="40"/>
      <c r="AJ49" s="40"/>
      <c r="AK49" s="21"/>
      <c r="AL49" s="40"/>
      <c r="AM49" s="40"/>
      <c r="AN49" s="40"/>
      <c r="AO49" s="40"/>
      <c r="AP49" s="21"/>
      <c r="AQ49" s="40"/>
      <c r="AR49" s="40"/>
      <c r="AS49" s="40"/>
      <c r="AT49" s="40"/>
      <c r="AU49" s="21"/>
      <c r="AV49" s="40"/>
      <c r="AW49" s="40"/>
      <c r="AX49" s="40"/>
      <c r="AY49" s="40"/>
      <c r="AZ49" s="21"/>
      <c r="BA49" s="21"/>
      <c r="BC49" s="22"/>
      <c r="BD49" s="22"/>
      <c r="BE49" s="22"/>
      <c r="BF49" s="22"/>
    </row>
    <row r="50" spans="2:58" ht="12.75" customHeight="1" outlineLevel="1">
      <c r="C50" s="29" t="s">
        <v>125</v>
      </c>
      <c r="D50" s="29"/>
      <c r="E50" s="29"/>
      <c r="F50" s="29"/>
      <c r="G50" s="34" t="s">
        <v>93</v>
      </c>
      <c r="H50" s="72">
        <f>H48+H43</f>
        <v>27218632</v>
      </c>
      <c r="I50" s="72">
        <f t="shared" ref="I50:AF50" si="59">I48+I43</f>
        <v>30171339</v>
      </c>
      <c r="J50" s="72">
        <f t="shared" si="59"/>
        <v>30941711</v>
      </c>
      <c r="K50" s="72">
        <f t="shared" si="59"/>
        <v>33975712</v>
      </c>
      <c r="L50" s="72">
        <f t="shared" si="59"/>
        <v>33975712</v>
      </c>
      <c r="M50" s="72">
        <f t="shared" si="59"/>
        <v>35059910</v>
      </c>
      <c r="N50" s="72">
        <f t="shared" si="59"/>
        <v>37175281</v>
      </c>
      <c r="O50" s="72">
        <f t="shared" si="59"/>
        <v>38622543</v>
      </c>
      <c r="P50" s="72">
        <f t="shared" si="59"/>
        <v>39280359</v>
      </c>
      <c r="Q50" s="72">
        <f t="shared" si="59"/>
        <v>39280359</v>
      </c>
      <c r="R50" s="72">
        <f t="shared" si="59"/>
        <v>40123014</v>
      </c>
      <c r="S50" s="72">
        <f t="shared" si="59"/>
        <v>40970969</v>
      </c>
      <c r="T50" s="72">
        <f t="shared" si="59"/>
        <v>42739857</v>
      </c>
      <c r="U50" s="72">
        <f t="shared" si="59"/>
        <v>44584663</v>
      </c>
      <c r="V50" s="72">
        <f t="shared" si="59"/>
        <v>44584663</v>
      </c>
      <c r="W50" s="72">
        <f t="shared" si="59"/>
        <v>45330904</v>
      </c>
      <c r="X50" s="72">
        <f t="shared" si="59"/>
        <v>46350935</v>
      </c>
      <c r="Y50" s="72">
        <f t="shared" si="59"/>
        <v>47562187</v>
      </c>
      <c r="Z50" s="72">
        <f t="shared" si="59"/>
        <v>48594768</v>
      </c>
      <c r="AA50" s="72">
        <f t="shared" si="59"/>
        <v>48594768</v>
      </c>
      <c r="AB50" s="72">
        <f t="shared" si="59"/>
        <v>49490345</v>
      </c>
      <c r="AC50" s="72">
        <f t="shared" si="59"/>
        <v>50817473</v>
      </c>
      <c r="AD50" s="72">
        <f t="shared" si="59"/>
        <v>49501786</v>
      </c>
      <c r="AE50" s="72">
        <f t="shared" si="59"/>
        <v>48731992</v>
      </c>
      <c r="AF50" s="72">
        <f t="shared" si="59"/>
        <v>48731992</v>
      </c>
      <c r="AG50" s="40"/>
      <c r="AH50" s="40"/>
      <c r="AI50" s="40"/>
      <c r="AJ50" s="40"/>
      <c r="AK50" s="21"/>
      <c r="AL50" s="40"/>
      <c r="AM50" s="40"/>
      <c r="AN50" s="40"/>
      <c r="AO50" s="40"/>
      <c r="AP50" s="21"/>
      <c r="AQ50" s="40"/>
      <c r="AR50" s="40"/>
      <c r="AS50" s="40"/>
      <c r="AT50" s="40"/>
      <c r="AU50" s="21"/>
      <c r="AV50" s="40"/>
      <c r="AW50" s="40"/>
      <c r="AX50" s="40"/>
      <c r="AY50" s="40"/>
      <c r="AZ50" s="21"/>
      <c r="BA50" s="21"/>
      <c r="BC50" s="22"/>
      <c r="BD50" s="22"/>
      <c r="BE50" s="22"/>
      <c r="BF50" s="22"/>
    </row>
    <row r="51" spans="2:58" ht="12.75" customHeight="1" outlineLevel="1">
      <c r="D51" s="29"/>
      <c r="E51" s="29"/>
      <c r="F51" s="29"/>
      <c r="G51" s="34"/>
      <c r="H51" s="21"/>
      <c r="I51" s="21"/>
      <c r="J51" s="21"/>
      <c r="K51" s="21"/>
      <c r="L51" s="21"/>
      <c r="M51" s="40"/>
      <c r="N51" s="40"/>
      <c r="O51" s="40"/>
      <c r="P51" s="40"/>
      <c r="Q51" s="21"/>
      <c r="R51" s="40"/>
      <c r="S51" s="40"/>
      <c r="T51" s="40"/>
      <c r="U51" s="40"/>
      <c r="V51" s="21"/>
      <c r="W51" s="40"/>
      <c r="X51" s="40"/>
      <c r="Y51" s="40"/>
      <c r="Z51" s="40"/>
      <c r="AA51" s="21"/>
      <c r="AB51" s="40"/>
      <c r="AC51" s="40"/>
      <c r="AD51" s="40"/>
      <c r="AE51" s="40"/>
      <c r="AF51" s="21"/>
      <c r="AG51" s="40"/>
      <c r="AH51" s="40"/>
      <c r="AI51" s="40"/>
      <c r="AJ51" s="40"/>
      <c r="AK51" s="21"/>
      <c r="AL51" s="40"/>
      <c r="AM51" s="40"/>
      <c r="AN51" s="40"/>
      <c r="AO51" s="40"/>
      <c r="AP51" s="21"/>
      <c r="AQ51" s="40"/>
      <c r="AR51" s="40"/>
      <c r="AS51" s="40"/>
      <c r="AT51" s="40"/>
      <c r="AU51" s="21"/>
      <c r="AV51" s="40"/>
      <c r="AW51" s="40"/>
      <c r="AX51" s="40"/>
      <c r="AY51" s="40"/>
      <c r="AZ51" s="21"/>
      <c r="BA51" s="21"/>
      <c r="BC51" s="22"/>
      <c r="BD51" s="22"/>
      <c r="BE51" s="22"/>
      <c r="BF51" s="22"/>
    </row>
    <row r="52" spans="2:58" ht="12.75" customHeight="1" outlineLevel="1">
      <c r="C52" s="32" t="s">
        <v>126</v>
      </c>
      <c r="G52" s="18" t="s">
        <v>93</v>
      </c>
      <c r="H52" s="20">
        <v>4858899</v>
      </c>
      <c r="I52" s="20">
        <v>4846525</v>
      </c>
      <c r="J52" s="20">
        <v>4857520</v>
      </c>
      <c r="K52" s="20">
        <v>4413561</v>
      </c>
      <c r="L52" s="57">
        <f>K52</f>
        <v>4413561</v>
      </c>
      <c r="M52" s="20">
        <v>4761585</v>
      </c>
      <c r="N52" s="20">
        <v>4664733</v>
      </c>
      <c r="O52" s="20">
        <v>4599654</v>
      </c>
      <c r="P52" s="20">
        <v>4429536</v>
      </c>
      <c r="Q52" s="57">
        <f>P52</f>
        <v>4429536</v>
      </c>
      <c r="R52" s="20">
        <v>4297957</v>
      </c>
      <c r="S52" s="20">
        <v>4197874</v>
      </c>
      <c r="T52" s="20">
        <v>4110962</v>
      </c>
      <c r="U52" s="20">
        <v>4292967</v>
      </c>
      <c r="V52" s="57">
        <f>U52</f>
        <v>4292967</v>
      </c>
      <c r="W52" s="20">
        <v>4066289</v>
      </c>
      <c r="X52" s="20">
        <v>4174966</v>
      </c>
      <c r="Y52" s="20">
        <v>4225890</v>
      </c>
      <c r="Z52" s="20">
        <v>4480150</v>
      </c>
      <c r="AA52" s="57">
        <f>Z52</f>
        <v>4480150</v>
      </c>
      <c r="AB52" s="20">
        <v>4344580</v>
      </c>
      <c r="AC52" s="20">
        <v>4440412</v>
      </c>
      <c r="AD52" s="20">
        <v>4259582</v>
      </c>
      <c r="AE52" s="20">
        <v>4466470</v>
      </c>
      <c r="AF52" s="57">
        <f>AE52</f>
        <v>4466470</v>
      </c>
      <c r="AG52" s="90"/>
      <c r="AH52" s="90"/>
      <c r="AI52" s="90"/>
      <c r="AK52" s="47"/>
      <c r="AL52" s="90"/>
      <c r="AM52" s="90"/>
      <c r="AN52" s="90"/>
      <c r="AP52" s="91"/>
      <c r="AQ52" s="90"/>
      <c r="AR52" s="90"/>
      <c r="AS52" s="90"/>
      <c r="AV52" s="90"/>
      <c r="AW52" s="90"/>
      <c r="AX52" s="90"/>
    </row>
    <row r="53" spans="2:58" ht="12.75" customHeight="1" outlineLevel="1">
      <c r="B53" s="1" t="s">
        <v>91</v>
      </c>
      <c r="C53" s="32" t="s">
        <v>127</v>
      </c>
      <c r="D53" s="53"/>
      <c r="E53" s="53"/>
      <c r="F53" s="53"/>
      <c r="G53" s="18" t="s">
        <v>93</v>
      </c>
      <c r="H53" s="20">
        <v>439496</v>
      </c>
      <c r="I53" s="20">
        <v>442194</v>
      </c>
      <c r="J53" s="20">
        <v>444129</v>
      </c>
      <c r="K53" s="20">
        <v>674347</v>
      </c>
      <c r="L53" s="57">
        <f t="shared" ref="L53" si="60">K53</f>
        <v>674347</v>
      </c>
      <c r="M53" s="20">
        <v>545488</v>
      </c>
      <c r="N53" s="20">
        <v>446668</v>
      </c>
      <c r="O53" s="20">
        <v>541298</v>
      </c>
      <c r="P53" s="20">
        <v>656183</v>
      </c>
      <c r="Q53" s="57">
        <f t="shared" ref="Q53" si="61">P53</f>
        <v>656183</v>
      </c>
      <c r="R53" s="20">
        <v>532942</v>
      </c>
      <c r="S53" s="20">
        <v>622931</v>
      </c>
      <c r="T53" s="20">
        <v>643059</v>
      </c>
      <c r="U53" s="20">
        <v>837483</v>
      </c>
      <c r="V53" s="57">
        <f t="shared" ref="V53" si="62">U53</f>
        <v>837483</v>
      </c>
      <c r="W53" s="20">
        <v>617202</v>
      </c>
      <c r="X53" s="20">
        <v>504278</v>
      </c>
      <c r="Y53" s="20">
        <v>560156</v>
      </c>
      <c r="Z53" s="20">
        <v>671513</v>
      </c>
      <c r="AA53" s="57">
        <f t="shared" ref="AA53" si="63">Z53</f>
        <v>671513</v>
      </c>
      <c r="AB53" s="20">
        <v>591987</v>
      </c>
      <c r="AC53" s="20">
        <v>615374</v>
      </c>
      <c r="AD53" s="20">
        <v>534429</v>
      </c>
      <c r="AE53" s="20">
        <v>747412</v>
      </c>
      <c r="AF53" s="57">
        <f t="shared" ref="AF53" si="64">AE53</f>
        <v>747412</v>
      </c>
    </row>
    <row r="54" spans="2:58" ht="12.75" customHeight="1" outlineLevel="1">
      <c r="C54" s="32" t="s">
        <v>128</v>
      </c>
      <c r="G54" s="18" t="s">
        <v>93</v>
      </c>
      <c r="H54" s="20">
        <v>750720</v>
      </c>
      <c r="I54" s="20">
        <v>752488</v>
      </c>
      <c r="J54" s="20">
        <v>1040745</v>
      </c>
      <c r="K54" s="20">
        <v>843043</v>
      </c>
      <c r="L54" s="57">
        <f>K54</f>
        <v>843043</v>
      </c>
      <c r="M54" s="20">
        <v>1061090</v>
      </c>
      <c r="N54" s="20">
        <v>986595</v>
      </c>
      <c r="O54" s="20">
        <v>1259124</v>
      </c>
      <c r="P54" s="20">
        <v>1102196</v>
      </c>
      <c r="Q54" s="57">
        <f>P54</f>
        <v>1102196</v>
      </c>
      <c r="R54" s="20">
        <v>1291812</v>
      </c>
      <c r="S54" s="20">
        <v>1125591</v>
      </c>
      <c r="T54" s="20">
        <v>1413120</v>
      </c>
      <c r="U54" s="20">
        <v>1449351</v>
      </c>
      <c r="V54" s="57">
        <f>U54</f>
        <v>1449351</v>
      </c>
      <c r="W54" s="20">
        <v>1817117</v>
      </c>
      <c r="X54" s="20">
        <v>1596035</v>
      </c>
      <c r="Y54" s="20">
        <v>1803555</v>
      </c>
      <c r="Z54" s="20">
        <v>1514650</v>
      </c>
      <c r="AA54" s="57">
        <f>Z54</f>
        <v>1514650</v>
      </c>
      <c r="AB54" s="20">
        <v>1718069</v>
      </c>
      <c r="AC54" s="20">
        <v>1908714</v>
      </c>
      <c r="AD54" s="20">
        <v>1838908</v>
      </c>
      <c r="AE54" s="20">
        <v>1803960</v>
      </c>
      <c r="AF54" s="57">
        <f>AE54</f>
        <v>1803960</v>
      </c>
      <c r="BC54" s="1"/>
      <c r="BD54" s="1"/>
      <c r="BE54" s="1"/>
      <c r="BF54" s="1"/>
    </row>
    <row r="55" spans="2:58" ht="12.75" customHeight="1" outlineLevel="1">
      <c r="C55" s="32" t="s">
        <v>129</v>
      </c>
      <c r="D55" s="92"/>
      <c r="E55" s="92"/>
      <c r="F55" s="92"/>
      <c r="G55" s="18" t="s">
        <v>93</v>
      </c>
      <c r="H55" s="20">
        <v>808692</v>
      </c>
      <c r="I55" s="20">
        <v>892777</v>
      </c>
      <c r="J55" s="20">
        <v>915506</v>
      </c>
      <c r="K55" s="20">
        <v>924745</v>
      </c>
      <c r="L55" s="57">
        <f t="shared" ref="L55:L56" si="65">K55</f>
        <v>924745</v>
      </c>
      <c r="M55" s="20">
        <v>986753</v>
      </c>
      <c r="N55" s="20">
        <v>1029261</v>
      </c>
      <c r="O55" s="20">
        <v>1040202</v>
      </c>
      <c r="P55" s="20">
        <v>1117992</v>
      </c>
      <c r="Q55" s="57">
        <f t="shared" ref="Q55:Q56" si="66">P55</f>
        <v>1117992</v>
      </c>
      <c r="R55" s="20">
        <v>1140271</v>
      </c>
      <c r="S55" s="20">
        <v>1187364</v>
      </c>
      <c r="T55" s="20">
        <v>1182632</v>
      </c>
      <c r="U55" s="20">
        <v>1209342</v>
      </c>
      <c r="V55" s="57">
        <f t="shared" ref="V55:V56" si="67">U55</f>
        <v>1209342</v>
      </c>
      <c r="W55" s="20">
        <v>1239048</v>
      </c>
      <c r="X55" s="20">
        <v>1224743</v>
      </c>
      <c r="Y55" s="20">
        <v>1176323</v>
      </c>
      <c r="Z55" s="20">
        <v>1264661</v>
      </c>
      <c r="AA55" s="57">
        <f t="shared" ref="AA55:AA56" si="68">Z55</f>
        <v>1264661</v>
      </c>
      <c r="AB55" s="20">
        <v>1262271</v>
      </c>
      <c r="AC55" s="20">
        <v>1311918</v>
      </c>
      <c r="AD55" s="20">
        <v>1306185</v>
      </c>
      <c r="AE55" s="20">
        <v>1442969</v>
      </c>
      <c r="AF55" s="57">
        <f t="shared" ref="AF55:AF56" si="69">AE55</f>
        <v>1442969</v>
      </c>
      <c r="BC55" s="1"/>
      <c r="BD55" s="1"/>
      <c r="BE55" s="1"/>
      <c r="BF55" s="1"/>
    </row>
    <row r="56" spans="2:58" ht="12.75" customHeight="1" outlineLevel="1">
      <c r="C56" s="1" t="s">
        <v>130</v>
      </c>
      <c r="G56" s="18" t="s">
        <v>93</v>
      </c>
      <c r="H56" s="20">
        <v>0</v>
      </c>
      <c r="I56" s="20">
        <v>0</v>
      </c>
      <c r="J56" s="20">
        <v>0</v>
      </c>
      <c r="K56" s="20">
        <v>0</v>
      </c>
      <c r="L56" s="57">
        <f t="shared" si="65"/>
        <v>0</v>
      </c>
      <c r="M56" s="20">
        <v>498809</v>
      </c>
      <c r="N56" s="20">
        <v>499161</v>
      </c>
      <c r="O56" s="20">
        <v>499517</v>
      </c>
      <c r="P56" s="20">
        <v>499878</v>
      </c>
      <c r="Q56" s="57">
        <f t="shared" si="66"/>
        <v>499878</v>
      </c>
      <c r="R56" s="20">
        <v>698788</v>
      </c>
      <c r="S56" s="20">
        <v>699128</v>
      </c>
      <c r="T56" s="20">
        <v>699473</v>
      </c>
      <c r="U56" s="20">
        <v>699823</v>
      </c>
      <c r="V56" s="57">
        <f t="shared" si="67"/>
        <v>699823</v>
      </c>
      <c r="W56" s="20">
        <v>0</v>
      </c>
      <c r="X56" s="20">
        <v>0</v>
      </c>
      <c r="Y56" s="20">
        <v>0</v>
      </c>
      <c r="Z56" s="20">
        <v>0</v>
      </c>
      <c r="AA56" s="57">
        <f t="shared" si="68"/>
        <v>0</v>
      </c>
      <c r="AB56" s="20">
        <v>399163</v>
      </c>
      <c r="AC56" s="20">
        <v>399387</v>
      </c>
      <c r="AD56" s="20">
        <v>399614</v>
      </c>
      <c r="AE56" s="20">
        <v>399844</v>
      </c>
      <c r="AF56" s="57">
        <f t="shared" si="69"/>
        <v>399844</v>
      </c>
      <c r="AG56" s="90"/>
      <c r="AH56" s="90"/>
      <c r="AI56" s="90"/>
      <c r="AL56" s="90"/>
      <c r="AM56" s="90"/>
      <c r="AN56" s="90"/>
      <c r="AQ56" s="90"/>
      <c r="AR56" s="90"/>
      <c r="AS56" s="90"/>
      <c r="AV56" s="90"/>
      <c r="AW56" s="90"/>
      <c r="AX56" s="90"/>
    </row>
    <row r="57" spans="2:58" ht="12.75" customHeight="1" outlineLevel="1">
      <c r="C57" s="116" t="s">
        <v>131</v>
      </c>
      <c r="D57" s="117"/>
      <c r="E57" s="117"/>
      <c r="F57" s="117"/>
      <c r="G57" s="120" t="s">
        <v>93</v>
      </c>
      <c r="H57" s="118">
        <f>SUM(H52:H56)</f>
        <v>6857807</v>
      </c>
      <c r="I57" s="118">
        <f t="shared" ref="I57:AF57" si="70">SUM(I52:I56)</f>
        <v>6933984</v>
      </c>
      <c r="J57" s="118">
        <f t="shared" si="70"/>
        <v>7257900</v>
      </c>
      <c r="K57" s="118">
        <f t="shared" si="70"/>
        <v>6855696</v>
      </c>
      <c r="L57" s="118">
        <f t="shared" si="70"/>
        <v>6855696</v>
      </c>
      <c r="M57" s="118">
        <f t="shared" si="70"/>
        <v>7853725</v>
      </c>
      <c r="N57" s="118">
        <f t="shared" si="70"/>
        <v>7626418</v>
      </c>
      <c r="O57" s="118">
        <f t="shared" si="70"/>
        <v>7939795</v>
      </c>
      <c r="P57" s="118">
        <f t="shared" si="70"/>
        <v>7805785</v>
      </c>
      <c r="Q57" s="118">
        <f t="shared" si="70"/>
        <v>7805785</v>
      </c>
      <c r="R57" s="118">
        <f t="shared" si="70"/>
        <v>7961770</v>
      </c>
      <c r="S57" s="118">
        <f t="shared" si="70"/>
        <v>7832888</v>
      </c>
      <c r="T57" s="118">
        <f t="shared" si="70"/>
        <v>8049246</v>
      </c>
      <c r="U57" s="118">
        <f t="shared" si="70"/>
        <v>8488966</v>
      </c>
      <c r="V57" s="118">
        <f t="shared" si="70"/>
        <v>8488966</v>
      </c>
      <c r="W57" s="118">
        <f t="shared" si="70"/>
        <v>7739656</v>
      </c>
      <c r="X57" s="118">
        <f t="shared" si="70"/>
        <v>7500022</v>
      </c>
      <c r="Y57" s="118">
        <f t="shared" si="70"/>
        <v>7765924</v>
      </c>
      <c r="Z57" s="118">
        <f t="shared" si="70"/>
        <v>7930974</v>
      </c>
      <c r="AA57" s="118">
        <f t="shared" si="70"/>
        <v>7930974</v>
      </c>
      <c r="AB57" s="118">
        <f t="shared" si="70"/>
        <v>8316070</v>
      </c>
      <c r="AC57" s="118">
        <f t="shared" si="70"/>
        <v>8675805</v>
      </c>
      <c r="AD57" s="118">
        <f t="shared" si="70"/>
        <v>8338718</v>
      </c>
      <c r="AE57" s="118">
        <f t="shared" si="70"/>
        <v>8860655</v>
      </c>
      <c r="AF57" s="118">
        <f t="shared" si="70"/>
        <v>8860655</v>
      </c>
      <c r="AG57" s="90"/>
      <c r="AH57" s="90"/>
      <c r="AI57" s="90"/>
      <c r="AK57" s="47"/>
      <c r="AL57" s="90"/>
      <c r="AM57" s="90"/>
      <c r="AN57" s="90"/>
      <c r="AQ57" s="90"/>
      <c r="AR57" s="90"/>
      <c r="AS57" s="90"/>
      <c r="AV57" s="90"/>
      <c r="AW57" s="90"/>
      <c r="AX57" s="90"/>
    </row>
    <row r="58" spans="2:58" ht="12.75" customHeight="1" outlineLevel="1">
      <c r="C58" s="32"/>
      <c r="G58" s="1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90"/>
      <c r="AH58" s="90"/>
      <c r="AI58" s="90"/>
      <c r="AK58" s="47"/>
      <c r="AL58" s="90"/>
      <c r="AM58" s="90"/>
      <c r="AN58" s="90"/>
      <c r="AQ58" s="90"/>
      <c r="AR58" s="90"/>
      <c r="AS58" s="90"/>
      <c r="AV58" s="90"/>
      <c r="AW58" s="90"/>
      <c r="AX58" s="90"/>
    </row>
    <row r="59" spans="2:58" ht="12.75" customHeight="1" outlineLevel="1">
      <c r="C59" s="32" t="s">
        <v>132</v>
      </c>
      <c r="D59" s="92"/>
      <c r="E59" s="92"/>
      <c r="F59" s="92"/>
      <c r="G59" s="18" t="s">
        <v>93</v>
      </c>
      <c r="H59" s="20">
        <v>3560364</v>
      </c>
      <c r="I59" s="20">
        <v>3564440</v>
      </c>
      <c r="J59" s="20">
        <v>3419552</v>
      </c>
      <c r="K59" s="20">
        <v>3334323</v>
      </c>
      <c r="L59" s="57">
        <f t="shared" ref="L59:L61" si="71">K59</f>
        <v>3334323</v>
      </c>
      <c r="M59" s="20">
        <v>3206051</v>
      </c>
      <c r="N59" s="20">
        <v>3208164</v>
      </c>
      <c r="O59" s="20">
        <v>2926574</v>
      </c>
      <c r="P59" s="20">
        <v>2618084</v>
      </c>
      <c r="Q59" s="57">
        <f t="shared" ref="Q59:Q61" si="72">P59</f>
        <v>2618084</v>
      </c>
      <c r="R59" s="20">
        <v>2465626</v>
      </c>
      <c r="S59" s="20">
        <v>2265286</v>
      </c>
      <c r="T59" s="20">
        <v>2301026</v>
      </c>
      <c r="U59" s="20">
        <v>3094213</v>
      </c>
      <c r="V59" s="57">
        <f t="shared" ref="V59:V61" si="73">U59</f>
        <v>3094213</v>
      </c>
      <c r="W59" s="20">
        <v>2945221</v>
      </c>
      <c r="X59" s="20">
        <v>2989961</v>
      </c>
      <c r="Y59" s="20">
        <v>2955368</v>
      </c>
      <c r="Z59" s="20">
        <v>3081277</v>
      </c>
      <c r="AA59" s="57">
        <f t="shared" ref="AA59:AA61" si="74">Z59</f>
        <v>3081277</v>
      </c>
      <c r="AB59" s="20">
        <v>2908029</v>
      </c>
      <c r="AC59" s="20">
        <v>2849387</v>
      </c>
      <c r="AD59" s="20">
        <v>2668472</v>
      </c>
      <c r="AE59" s="20">
        <v>2578173</v>
      </c>
      <c r="AF59" s="57">
        <f t="shared" ref="AF59:AF61" si="75">AE59</f>
        <v>2578173</v>
      </c>
      <c r="AG59" s="40"/>
      <c r="AH59" s="40"/>
      <c r="AI59" s="40"/>
      <c r="AJ59" s="40"/>
      <c r="AK59" s="93"/>
      <c r="AL59" s="40"/>
      <c r="AM59" s="40"/>
      <c r="AN59" s="40"/>
      <c r="AO59" s="40"/>
      <c r="AP59" s="93"/>
      <c r="AQ59" s="40"/>
      <c r="AR59" s="40"/>
      <c r="AS59" s="40"/>
      <c r="AT59" s="40"/>
      <c r="AU59" s="93"/>
      <c r="AV59" s="40"/>
      <c r="AW59" s="40"/>
      <c r="AX59" s="40"/>
      <c r="AY59" s="40"/>
      <c r="AZ59" s="93"/>
      <c r="BA59" s="93"/>
      <c r="BC59" s="22"/>
      <c r="BD59" s="22"/>
      <c r="BE59" s="22"/>
      <c r="BF59" s="22"/>
    </row>
    <row r="60" spans="2:58" s="12" customFormat="1" ht="12.75" customHeight="1" outlineLevel="1">
      <c r="C60" s="32" t="s">
        <v>133</v>
      </c>
      <c r="D60" s="92"/>
      <c r="E60" s="92"/>
      <c r="F60" s="92"/>
      <c r="G60" s="18" t="s">
        <v>93</v>
      </c>
      <c r="H60" s="20">
        <v>10305023</v>
      </c>
      <c r="I60" s="20">
        <v>12594135</v>
      </c>
      <c r="J60" s="20">
        <v>12425746</v>
      </c>
      <c r="K60" s="20">
        <v>14759260</v>
      </c>
      <c r="L60" s="57">
        <f t="shared" si="71"/>
        <v>14759260</v>
      </c>
      <c r="M60" s="20">
        <v>14170692</v>
      </c>
      <c r="N60" s="20">
        <v>15294998</v>
      </c>
      <c r="O60" s="20">
        <v>15547616</v>
      </c>
      <c r="P60" s="20">
        <v>15809095</v>
      </c>
      <c r="Q60" s="57">
        <f t="shared" si="72"/>
        <v>15809095</v>
      </c>
      <c r="R60" s="20">
        <v>14860552</v>
      </c>
      <c r="S60" s="20">
        <v>14926889</v>
      </c>
      <c r="T60" s="20">
        <v>14793691</v>
      </c>
      <c r="U60" s="20">
        <v>14693072</v>
      </c>
      <c r="V60" s="57">
        <f t="shared" si="73"/>
        <v>14693072</v>
      </c>
      <c r="W60" s="20">
        <v>14534561</v>
      </c>
      <c r="X60" s="20">
        <v>14233303</v>
      </c>
      <c r="Y60" s="20">
        <v>13888117</v>
      </c>
      <c r="Z60" s="20">
        <v>14353076</v>
      </c>
      <c r="AA60" s="57">
        <f t="shared" si="74"/>
        <v>14353076</v>
      </c>
      <c r="AB60" s="20">
        <v>14037965</v>
      </c>
      <c r="AC60" s="20">
        <v>14070151</v>
      </c>
      <c r="AD60" s="20">
        <v>13900754</v>
      </c>
      <c r="AE60" s="20">
        <v>14143417</v>
      </c>
      <c r="AF60" s="57">
        <f t="shared" si="75"/>
        <v>14143417</v>
      </c>
      <c r="AG60" s="42"/>
      <c r="AH60" s="42"/>
      <c r="AI60" s="42"/>
      <c r="AK60" s="22"/>
      <c r="AL60" s="42"/>
      <c r="AM60" s="42"/>
      <c r="AN60" s="42"/>
      <c r="AP60" s="22"/>
      <c r="AQ60" s="42"/>
      <c r="AR60" s="42"/>
      <c r="AS60" s="42"/>
      <c r="AU60" s="22"/>
      <c r="AV60" s="42"/>
      <c r="AW60" s="42"/>
      <c r="AX60" s="42"/>
      <c r="AZ60" s="22"/>
      <c r="BA60" s="22"/>
    </row>
    <row r="61" spans="2:58" ht="12.75" customHeight="1" outlineLevel="1">
      <c r="C61" s="1" t="s">
        <v>134</v>
      </c>
      <c r="G61" s="18" t="s">
        <v>93</v>
      </c>
      <c r="H61" s="20">
        <v>792380</v>
      </c>
      <c r="I61" s="20">
        <v>973232</v>
      </c>
      <c r="J61" s="20">
        <v>977008</v>
      </c>
      <c r="K61" s="20">
        <v>1444276</v>
      </c>
      <c r="L61" s="57">
        <f t="shared" si="71"/>
        <v>1444276</v>
      </c>
      <c r="M61" s="20">
        <v>1420148</v>
      </c>
      <c r="N61" s="20">
        <v>1710948</v>
      </c>
      <c r="O61" s="20">
        <v>1875235</v>
      </c>
      <c r="P61" s="20">
        <v>1982155</v>
      </c>
      <c r="Q61" s="57">
        <f t="shared" si="72"/>
        <v>1982155</v>
      </c>
      <c r="R61" s="20">
        <v>1950986</v>
      </c>
      <c r="S61" s="20">
        <v>2082035</v>
      </c>
      <c r="T61" s="20">
        <v>2281277</v>
      </c>
      <c r="U61" s="20">
        <v>2459164</v>
      </c>
      <c r="V61" s="57">
        <f t="shared" si="73"/>
        <v>2459164</v>
      </c>
      <c r="W61" s="20">
        <v>2567427</v>
      </c>
      <c r="X61" s="20">
        <v>2551675</v>
      </c>
      <c r="Y61" s="20">
        <v>2424637</v>
      </c>
      <c r="Z61" s="20">
        <v>2452040</v>
      </c>
      <c r="AA61" s="57">
        <f t="shared" si="74"/>
        <v>2452040</v>
      </c>
      <c r="AB61" s="20">
        <v>2400085</v>
      </c>
      <c r="AC61" s="20">
        <v>2389915</v>
      </c>
      <c r="AD61" s="20">
        <v>2486215</v>
      </c>
      <c r="AE61" s="20">
        <v>2561434</v>
      </c>
      <c r="AF61" s="57">
        <f t="shared" si="75"/>
        <v>2561434</v>
      </c>
      <c r="AG61" s="90"/>
      <c r="AH61" s="90"/>
      <c r="AI61" s="90"/>
      <c r="AK61" s="47"/>
      <c r="AL61" s="90"/>
      <c r="AM61" s="90"/>
      <c r="AN61" s="90"/>
      <c r="AQ61" s="90"/>
      <c r="AR61" s="90"/>
      <c r="AS61" s="90"/>
      <c r="AV61" s="90"/>
      <c r="AW61" s="90"/>
      <c r="AX61" s="90"/>
    </row>
    <row r="62" spans="2:58" ht="12.75" customHeight="1" outlineLevel="1">
      <c r="C62" s="116" t="s">
        <v>124</v>
      </c>
      <c r="D62" s="117"/>
      <c r="E62" s="117"/>
      <c r="F62" s="117"/>
      <c r="G62" s="120" t="s">
        <v>93</v>
      </c>
      <c r="H62" s="118">
        <f>SUM(H59:H61)</f>
        <v>14657767</v>
      </c>
      <c r="I62" s="118">
        <f t="shared" ref="I62:AF62" si="76">SUM(I59:I61)</f>
        <v>17131807</v>
      </c>
      <c r="J62" s="118">
        <f t="shared" si="76"/>
        <v>16822306</v>
      </c>
      <c r="K62" s="118">
        <f t="shared" si="76"/>
        <v>19537859</v>
      </c>
      <c r="L62" s="118">
        <f t="shared" si="76"/>
        <v>19537859</v>
      </c>
      <c r="M62" s="118">
        <f t="shared" si="76"/>
        <v>18796891</v>
      </c>
      <c r="N62" s="118">
        <f t="shared" si="76"/>
        <v>20214110</v>
      </c>
      <c r="O62" s="118">
        <f t="shared" si="76"/>
        <v>20349425</v>
      </c>
      <c r="P62" s="118">
        <f t="shared" si="76"/>
        <v>20409334</v>
      </c>
      <c r="Q62" s="118">
        <f t="shared" si="76"/>
        <v>20409334</v>
      </c>
      <c r="R62" s="118">
        <f t="shared" si="76"/>
        <v>19277164</v>
      </c>
      <c r="S62" s="118">
        <f t="shared" si="76"/>
        <v>19274210</v>
      </c>
      <c r="T62" s="118">
        <f t="shared" si="76"/>
        <v>19375994</v>
      </c>
      <c r="U62" s="118">
        <f t="shared" si="76"/>
        <v>20246449</v>
      </c>
      <c r="V62" s="118">
        <f t="shared" si="76"/>
        <v>20246449</v>
      </c>
      <c r="W62" s="118">
        <f t="shared" si="76"/>
        <v>20047209</v>
      </c>
      <c r="X62" s="118">
        <f t="shared" si="76"/>
        <v>19774939</v>
      </c>
      <c r="Y62" s="118">
        <f t="shared" si="76"/>
        <v>19268122</v>
      </c>
      <c r="Z62" s="118">
        <f t="shared" si="76"/>
        <v>19886393</v>
      </c>
      <c r="AA62" s="118">
        <f t="shared" si="76"/>
        <v>19886393</v>
      </c>
      <c r="AB62" s="118">
        <f t="shared" si="76"/>
        <v>19346079</v>
      </c>
      <c r="AC62" s="118">
        <f t="shared" si="76"/>
        <v>19309453</v>
      </c>
      <c r="AD62" s="118">
        <f t="shared" si="76"/>
        <v>19055441</v>
      </c>
      <c r="AE62" s="118">
        <f t="shared" si="76"/>
        <v>19283024</v>
      </c>
      <c r="AF62" s="118">
        <f t="shared" si="76"/>
        <v>19283024</v>
      </c>
    </row>
    <row r="63" spans="2:58" s="12" customFormat="1" ht="12.75" customHeight="1" outlineLevel="1">
      <c r="C63" s="53"/>
      <c r="D63" s="41"/>
      <c r="E63" s="41"/>
      <c r="F63" s="41"/>
      <c r="G63" s="31"/>
      <c r="H63" s="48"/>
      <c r="I63" s="48"/>
      <c r="J63" s="48"/>
      <c r="K63" s="48"/>
      <c r="L63" s="48"/>
      <c r="M63" s="48"/>
      <c r="N63" s="48"/>
      <c r="O63" s="48"/>
      <c r="P63" s="48"/>
      <c r="Q63" s="22"/>
      <c r="R63" s="48"/>
      <c r="S63" s="48"/>
      <c r="T63" s="48"/>
      <c r="U63" s="48"/>
      <c r="V63" s="22"/>
      <c r="W63" s="48"/>
      <c r="X63" s="48"/>
      <c r="Y63" s="48"/>
      <c r="Z63" s="48"/>
      <c r="AA63" s="22"/>
      <c r="AB63" s="48"/>
      <c r="AC63" s="48"/>
      <c r="AD63" s="48"/>
      <c r="AE63" s="48"/>
      <c r="AF63" s="22"/>
      <c r="AG63" s="48"/>
      <c r="AH63" s="48"/>
      <c r="AI63" s="48"/>
      <c r="AJ63" s="48"/>
      <c r="AK63" s="50"/>
      <c r="AL63" s="48"/>
      <c r="AM63" s="48"/>
      <c r="AN63" s="48"/>
      <c r="AO63" s="48"/>
      <c r="AP63" s="50"/>
      <c r="AQ63" s="48"/>
      <c r="AR63" s="48"/>
      <c r="AS63" s="48"/>
      <c r="AT63" s="48"/>
      <c r="AU63" s="50"/>
      <c r="AV63" s="48"/>
      <c r="AW63" s="48"/>
      <c r="AX63" s="48"/>
      <c r="AY63" s="48"/>
      <c r="AZ63" s="50"/>
      <c r="BA63" s="50"/>
      <c r="BC63" s="22"/>
      <c r="BD63" s="22"/>
      <c r="BE63" s="22"/>
      <c r="BF63" s="22"/>
    </row>
    <row r="64" spans="2:58" s="12" customFormat="1" ht="12.75" customHeight="1" outlineLevel="1">
      <c r="C64" s="29" t="s">
        <v>135</v>
      </c>
      <c r="D64" s="29"/>
      <c r="E64" s="29"/>
      <c r="F64" s="29"/>
      <c r="G64" s="34" t="s">
        <v>93</v>
      </c>
      <c r="H64" s="72">
        <f>H62+H57</f>
        <v>21515574</v>
      </c>
      <c r="I64" s="72">
        <f t="shared" ref="I64:AF64" si="77">I62+I57</f>
        <v>24065791</v>
      </c>
      <c r="J64" s="72">
        <f t="shared" si="77"/>
        <v>24080206</v>
      </c>
      <c r="K64" s="72">
        <f t="shared" si="77"/>
        <v>26393555</v>
      </c>
      <c r="L64" s="72">
        <f t="shared" si="77"/>
        <v>26393555</v>
      </c>
      <c r="M64" s="72">
        <f t="shared" si="77"/>
        <v>26650616</v>
      </c>
      <c r="N64" s="72">
        <f t="shared" si="77"/>
        <v>27840528</v>
      </c>
      <c r="O64" s="72">
        <f t="shared" si="77"/>
        <v>28289220</v>
      </c>
      <c r="P64" s="72">
        <f t="shared" si="77"/>
        <v>28215119</v>
      </c>
      <c r="Q64" s="72">
        <f t="shared" si="77"/>
        <v>28215119</v>
      </c>
      <c r="R64" s="72">
        <f t="shared" si="77"/>
        <v>27238934</v>
      </c>
      <c r="S64" s="72">
        <f t="shared" si="77"/>
        <v>27107098</v>
      </c>
      <c r="T64" s="72">
        <f t="shared" si="77"/>
        <v>27425240</v>
      </c>
      <c r="U64" s="72">
        <f t="shared" si="77"/>
        <v>28735415</v>
      </c>
      <c r="V64" s="72">
        <f t="shared" si="77"/>
        <v>28735415</v>
      </c>
      <c r="W64" s="72">
        <f t="shared" si="77"/>
        <v>27786865</v>
      </c>
      <c r="X64" s="72">
        <f t="shared" si="77"/>
        <v>27274961</v>
      </c>
      <c r="Y64" s="72">
        <f t="shared" si="77"/>
        <v>27034046</v>
      </c>
      <c r="Z64" s="72">
        <f t="shared" si="77"/>
        <v>27817367</v>
      </c>
      <c r="AA64" s="72">
        <f t="shared" si="77"/>
        <v>27817367</v>
      </c>
      <c r="AB64" s="72">
        <f t="shared" si="77"/>
        <v>27662149</v>
      </c>
      <c r="AC64" s="72">
        <f t="shared" si="77"/>
        <v>27985258</v>
      </c>
      <c r="AD64" s="72">
        <f t="shared" si="77"/>
        <v>27394159</v>
      </c>
      <c r="AE64" s="72">
        <f t="shared" si="77"/>
        <v>28143679</v>
      </c>
      <c r="AF64" s="72">
        <f t="shared" si="77"/>
        <v>28143679</v>
      </c>
      <c r="AG64" s="48"/>
      <c r="AH64" s="48"/>
      <c r="AI64" s="48"/>
      <c r="AJ64" s="48"/>
      <c r="AK64" s="50"/>
      <c r="AL64" s="48"/>
      <c r="AM64" s="48"/>
      <c r="AN64" s="48"/>
      <c r="AO64" s="48"/>
      <c r="AP64" s="50"/>
      <c r="AQ64" s="48"/>
      <c r="AR64" s="48"/>
      <c r="AS64" s="48"/>
      <c r="AT64" s="48"/>
      <c r="AU64" s="50"/>
      <c r="AV64" s="48"/>
      <c r="AW64" s="48"/>
      <c r="AX64" s="48"/>
      <c r="AY64" s="48"/>
      <c r="AZ64" s="50"/>
      <c r="BA64" s="50"/>
      <c r="BC64" s="22"/>
      <c r="BD64" s="22"/>
      <c r="BE64" s="22"/>
      <c r="BF64" s="22"/>
    </row>
    <row r="65" spans="1:58" s="12" customFormat="1" ht="12.75" customHeight="1" outlineLevel="1">
      <c r="C65" s="41"/>
      <c r="D65" s="41"/>
      <c r="E65" s="41"/>
      <c r="F65" s="41"/>
      <c r="G65" s="31"/>
      <c r="H65" s="48"/>
      <c r="I65" s="48"/>
      <c r="J65" s="48"/>
      <c r="K65" s="48"/>
      <c r="L65" s="48"/>
      <c r="M65" s="48"/>
      <c r="N65" s="48"/>
      <c r="O65" s="48"/>
      <c r="P65" s="48"/>
      <c r="Q65" s="22"/>
      <c r="R65" s="48"/>
      <c r="S65" s="48"/>
      <c r="T65" s="48"/>
      <c r="U65" s="48"/>
      <c r="V65" s="22"/>
      <c r="W65" s="48"/>
      <c r="X65" s="48"/>
      <c r="Y65" s="48"/>
      <c r="Z65" s="48"/>
      <c r="AA65" s="22"/>
      <c r="AB65" s="48"/>
      <c r="AC65" s="48"/>
      <c r="AD65" s="48"/>
      <c r="AE65" s="48"/>
      <c r="AF65" s="22"/>
      <c r="AG65" s="48"/>
      <c r="AH65" s="48"/>
      <c r="AI65" s="48"/>
      <c r="AJ65" s="48"/>
      <c r="AK65" s="50"/>
      <c r="AL65" s="48"/>
      <c r="AM65" s="48"/>
      <c r="AN65" s="48"/>
      <c r="AO65" s="48"/>
      <c r="AP65" s="50"/>
      <c r="AQ65" s="48"/>
      <c r="AR65" s="48"/>
      <c r="AS65" s="48"/>
      <c r="AT65" s="48"/>
      <c r="AU65" s="50"/>
      <c r="AV65" s="48"/>
      <c r="AW65" s="48"/>
      <c r="AX65" s="48"/>
      <c r="AY65" s="48"/>
      <c r="AZ65" s="50"/>
      <c r="BA65" s="50"/>
      <c r="BC65" s="22"/>
      <c r="BD65" s="22"/>
      <c r="BE65" s="22"/>
      <c r="BF65" s="22"/>
    </row>
    <row r="66" spans="1:58" s="12" customFormat="1" ht="12.75" customHeight="1" outlineLevel="1">
      <c r="C66" s="32" t="s">
        <v>136</v>
      </c>
      <c r="D66" s="1"/>
      <c r="E66" s="1"/>
      <c r="F66" s="1"/>
      <c r="G66" s="18" t="s">
        <v>93</v>
      </c>
      <c r="H66" s="20">
        <v>2439773</v>
      </c>
      <c r="I66" s="20">
        <v>2566365</v>
      </c>
      <c r="J66" s="20">
        <v>2677972</v>
      </c>
      <c r="K66" s="20">
        <v>2793929</v>
      </c>
      <c r="L66" s="57">
        <f>K66</f>
        <v>2793929</v>
      </c>
      <c r="M66" s="20">
        <v>2935532</v>
      </c>
      <c r="N66" s="20">
        <v>3127813</v>
      </c>
      <c r="O66" s="20">
        <v>3303482</v>
      </c>
      <c r="P66" s="20">
        <v>3447698</v>
      </c>
      <c r="Q66" s="57">
        <f>P66</f>
        <v>3447698</v>
      </c>
      <c r="R66" s="20">
        <v>3600084</v>
      </c>
      <c r="S66" s="20">
        <v>3721246</v>
      </c>
      <c r="T66" s="20">
        <v>3852531</v>
      </c>
      <c r="U66" s="20">
        <v>4024561</v>
      </c>
      <c r="V66" s="57">
        <f>U66</f>
        <v>4024561</v>
      </c>
      <c r="W66" s="20">
        <v>4155580</v>
      </c>
      <c r="X66" s="20">
        <v>4316870</v>
      </c>
      <c r="Y66" s="20">
        <v>4473962</v>
      </c>
      <c r="Z66" s="20">
        <v>4637601</v>
      </c>
      <c r="AA66" s="57">
        <f>Z66</f>
        <v>4637601</v>
      </c>
      <c r="AB66" s="20">
        <v>4762395</v>
      </c>
      <c r="AC66" s="20">
        <v>4874208</v>
      </c>
      <c r="AD66" s="20">
        <v>5011427</v>
      </c>
      <c r="AE66" s="20">
        <v>5145172</v>
      </c>
      <c r="AF66" s="57">
        <f>AE66</f>
        <v>5145172</v>
      </c>
      <c r="AG66" s="48"/>
      <c r="AH66" s="48"/>
      <c r="AI66" s="48"/>
      <c r="AJ66" s="48"/>
      <c r="AK66" s="50"/>
      <c r="AL66" s="48"/>
      <c r="AM66" s="48"/>
      <c r="AN66" s="48"/>
      <c r="AO66" s="48"/>
      <c r="AP66" s="50"/>
      <c r="AQ66" s="48"/>
      <c r="AR66" s="48"/>
      <c r="AS66" s="48"/>
      <c r="AT66" s="48"/>
      <c r="AU66" s="50"/>
      <c r="AV66" s="48"/>
      <c r="AW66" s="48"/>
      <c r="AX66" s="48"/>
      <c r="AY66" s="48"/>
      <c r="AZ66" s="50"/>
      <c r="BA66" s="50"/>
      <c r="BC66" s="22"/>
      <c r="BD66" s="22"/>
      <c r="BE66" s="22"/>
      <c r="BF66" s="22"/>
    </row>
    <row r="67" spans="1:58" s="12" customFormat="1" ht="12.75" customHeight="1" outlineLevel="1">
      <c r="C67" s="32" t="s">
        <v>137</v>
      </c>
      <c r="D67" s="1"/>
      <c r="E67" s="1"/>
      <c r="F67" s="1"/>
      <c r="G67" s="18" t="s">
        <v>93</v>
      </c>
      <c r="H67" s="20">
        <v>0</v>
      </c>
      <c r="I67" s="20">
        <v>0</v>
      </c>
      <c r="J67" s="20">
        <v>0</v>
      </c>
      <c r="K67" s="20">
        <v>0</v>
      </c>
      <c r="L67" s="57">
        <f>K67</f>
        <v>0</v>
      </c>
      <c r="M67" s="20">
        <v>0</v>
      </c>
      <c r="N67" s="20">
        <v>0</v>
      </c>
      <c r="O67" s="20">
        <v>0</v>
      </c>
      <c r="P67" s="20">
        <v>0</v>
      </c>
      <c r="Q67" s="57">
        <f>P67</f>
        <v>0</v>
      </c>
      <c r="R67" s="20">
        <v>0</v>
      </c>
      <c r="S67" s="20">
        <v>-500022</v>
      </c>
      <c r="T67" s="20">
        <v>-600022</v>
      </c>
      <c r="U67" s="20">
        <v>-824190</v>
      </c>
      <c r="V67" s="57">
        <f>U67</f>
        <v>-824190</v>
      </c>
      <c r="W67" s="20">
        <v>-824190</v>
      </c>
      <c r="X67" s="20">
        <v>-824190</v>
      </c>
      <c r="Y67" s="20">
        <v>-824190</v>
      </c>
      <c r="Z67" s="20">
        <v>-824190</v>
      </c>
      <c r="AA67" s="57">
        <f>Z67</f>
        <v>-824190</v>
      </c>
      <c r="AB67" s="20">
        <v>-1228920</v>
      </c>
      <c r="AC67" s="20">
        <v>-1876753</v>
      </c>
      <c r="AD67" s="20">
        <v>-4399677</v>
      </c>
      <c r="AE67" s="20">
        <v>-6922200</v>
      </c>
      <c r="AF67" s="57">
        <f>AE67</f>
        <v>-6922200</v>
      </c>
      <c r="AG67" s="48"/>
      <c r="AH67" s="48"/>
      <c r="AI67" s="48"/>
      <c r="AJ67" s="48"/>
      <c r="AK67" s="50"/>
      <c r="AL67" s="48"/>
      <c r="AM67" s="48"/>
      <c r="AN67" s="48"/>
      <c r="AO67" s="48"/>
      <c r="AP67" s="50"/>
      <c r="AQ67" s="48"/>
      <c r="AR67" s="48"/>
      <c r="AS67" s="48"/>
      <c r="AT67" s="48"/>
      <c r="AU67" s="50"/>
      <c r="AV67" s="48"/>
      <c r="AW67" s="48"/>
      <c r="AX67" s="48"/>
      <c r="AY67" s="48"/>
      <c r="AZ67" s="50"/>
      <c r="BA67" s="50"/>
      <c r="BC67" s="22"/>
      <c r="BD67" s="22"/>
      <c r="BE67" s="22"/>
      <c r="BF67" s="22"/>
    </row>
    <row r="68" spans="1:58" s="12" customFormat="1" ht="12.75" customHeight="1" outlineLevel="1">
      <c r="C68" s="32" t="s">
        <v>138</v>
      </c>
      <c r="D68" s="1"/>
      <c r="E68" s="1"/>
      <c r="F68" s="1"/>
      <c r="G68" s="18" t="s">
        <v>93</v>
      </c>
      <c r="H68" s="20">
        <v>-25600</v>
      </c>
      <c r="I68" s="20">
        <v>-20352</v>
      </c>
      <c r="J68" s="20">
        <v>-41246</v>
      </c>
      <c r="K68" s="20">
        <v>-23521</v>
      </c>
      <c r="L68" s="57">
        <f t="shared" ref="L68:L69" si="78">K68</f>
        <v>-23521</v>
      </c>
      <c r="M68" s="20">
        <v>-47054</v>
      </c>
      <c r="N68" s="20">
        <v>-34072</v>
      </c>
      <c r="O68" s="20">
        <v>-1147</v>
      </c>
      <c r="P68" s="20">
        <v>44398</v>
      </c>
      <c r="Q68" s="57">
        <f t="shared" ref="Q68:Q69" si="79">P68</f>
        <v>44398</v>
      </c>
      <c r="R68" s="20">
        <v>4137</v>
      </c>
      <c r="S68" s="20">
        <v>9775</v>
      </c>
      <c r="T68" s="20">
        <v>-19835</v>
      </c>
      <c r="U68" s="20">
        <v>-40495</v>
      </c>
      <c r="V68" s="57">
        <f t="shared" ref="V68:V69" si="80">U68</f>
        <v>-40495</v>
      </c>
      <c r="W68" s="20">
        <v>-74170</v>
      </c>
      <c r="X68" s="20">
        <v>-144476</v>
      </c>
      <c r="Y68" s="20">
        <v>-247643</v>
      </c>
      <c r="Z68" s="20">
        <v>-217306</v>
      </c>
      <c r="AA68" s="57">
        <f t="shared" ref="AA68:AA69" si="81">Z68</f>
        <v>-217306</v>
      </c>
      <c r="AB68" s="20">
        <v>-191695</v>
      </c>
      <c r="AC68" s="20">
        <v>-139266</v>
      </c>
      <c r="AD68" s="20">
        <v>-155571</v>
      </c>
      <c r="AE68" s="20">
        <v>-223945</v>
      </c>
      <c r="AF68" s="57">
        <f t="shared" ref="AF68:AF69" si="82">AE68</f>
        <v>-223945</v>
      </c>
      <c r="AG68" s="48"/>
      <c r="AH68" s="48"/>
      <c r="AI68" s="48"/>
      <c r="AJ68" s="48"/>
      <c r="AK68" s="50"/>
      <c r="AL68" s="48"/>
      <c r="AM68" s="48"/>
      <c r="AN68" s="48"/>
      <c r="AO68" s="48"/>
      <c r="AP68" s="50"/>
      <c r="AQ68" s="48"/>
      <c r="AR68" s="48"/>
      <c r="AS68" s="48"/>
      <c r="AT68" s="48"/>
      <c r="AU68" s="50"/>
      <c r="AV68" s="48"/>
      <c r="AW68" s="48"/>
      <c r="AX68" s="48"/>
      <c r="AY68" s="48"/>
      <c r="AZ68" s="50"/>
      <c r="BA68" s="50"/>
      <c r="BC68" s="22"/>
      <c r="BD68" s="22"/>
      <c r="BE68" s="22"/>
      <c r="BF68" s="22"/>
    </row>
    <row r="69" spans="1:58" s="12" customFormat="1" ht="12.75" customHeight="1" outlineLevel="1">
      <c r="C69" s="32" t="s">
        <v>139</v>
      </c>
      <c r="D69" s="1"/>
      <c r="E69" s="1"/>
      <c r="F69" s="1"/>
      <c r="G69" s="18" t="s">
        <v>93</v>
      </c>
      <c r="H69" s="20">
        <v>3288885</v>
      </c>
      <c r="I69" s="20">
        <v>3559535</v>
      </c>
      <c r="J69" s="20">
        <v>4224779</v>
      </c>
      <c r="K69" s="20">
        <v>4811749</v>
      </c>
      <c r="L69" s="57">
        <f t="shared" si="78"/>
        <v>4811749</v>
      </c>
      <c r="M69" s="20">
        <v>5520816</v>
      </c>
      <c r="N69" s="20">
        <v>6241012</v>
      </c>
      <c r="O69" s="20">
        <v>7030988</v>
      </c>
      <c r="P69" s="20">
        <v>7573144</v>
      </c>
      <c r="Q69" s="57">
        <f t="shared" si="79"/>
        <v>7573144</v>
      </c>
      <c r="R69" s="20">
        <v>9279859</v>
      </c>
      <c r="S69" s="20">
        <v>10632872</v>
      </c>
      <c r="T69" s="20">
        <v>12081943</v>
      </c>
      <c r="U69" s="20">
        <v>12689372</v>
      </c>
      <c r="V69" s="57">
        <f t="shared" si="80"/>
        <v>12689372</v>
      </c>
      <c r="W69" s="20">
        <v>14286819</v>
      </c>
      <c r="X69" s="20">
        <v>15727770</v>
      </c>
      <c r="Y69" s="20">
        <v>17126012</v>
      </c>
      <c r="Z69" s="20">
        <v>17181296</v>
      </c>
      <c r="AA69" s="57">
        <f t="shared" si="81"/>
        <v>17181296</v>
      </c>
      <c r="AB69" s="20">
        <v>18486416</v>
      </c>
      <c r="AC69" s="20">
        <v>19974026</v>
      </c>
      <c r="AD69" s="20">
        <v>21651448</v>
      </c>
      <c r="AE69" s="20">
        <v>22589286</v>
      </c>
      <c r="AF69" s="57">
        <f t="shared" si="82"/>
        <v>22589286</v>
      </c>
      <c r="AG69" s="48"/>
      <c r="AH69" s="48"/>
      <c r="AI69" s="48"/>
      <c r="AJ69" s="48"/>
      <c r="AK69" s="50"/>
      <c r="AL69" s="48"/>
      <c r="AM69" s="48"/>
      <c r="AN69" s="48"/>
      <c r="AO69" s="48"/>
      <c r="AP69" s="50"/>
      <c r="AQ69" s="48"/>
      <c r="AR69" s="48"/>
      <c r="AS69" s="48"/>
      <c r="AT69" s="48"/>
      <c r="AU69" s="50"/>
      <c r="AV69" s="48"/>
      <c r="AW69" s="48"/>
      <c r="AX69" s="48"/>
      <c r="AY69" s="48"/>
      <c r="AZ69" s="50"/>
      <c r="BA69" s="50"/>
      <c r="BC69" s="22"/>
      <c r="BD69" s="22"/>
      <c r="BE69" s="22"/>
      <c r="BF69" s="22"/>
    </row>
    <row r="70" spans="1:58" s="29" customFormat="1" ht="12.75" customHeight="1" outlineLevel="1">
      <c r="C70" s="116" t="s">
        <v>140</v>
      </c>
      <c r="D70" s="117"/>
      <c r="E70" s="117"/>
      <c r="F70" s="117"/>
      <c r="G70" s="120" t="s">
        <v>93</v>
      </c>
      <c r="H70" s="118">
        <f>SUM(H66:H69)</f>
        <v>5703058</v>
      </c>
      <c r="I70" s="118">
        <f t="shared" ref="I70" si="83">SUM(I66:I69)</f>
        <v>6105548</v>
      </c>
      <c r="J70" s="118">
        <f t="shared" ref="J70" si="84">SUM(J66:J69)</f>
        <v>6861505</v>
      </c>
      <c r="K70" s="118">
        <f t="shared" ref="K70" si="85">SUM(K66:K69)</f>
        <v>7582157</v>
      </c>
      <c r="L70" s="118">
        <f t="shared" ref="L70" si="86">SUM(L66:L69)</f>
        <v>7582157</v>
      </c>
      <c r="M70" s="118">
        <f t="shared" ref="M70" si="87">SUM(M66:M69)</f>
        <v>8409294</v>
      </c>
      <c r="N70" s="118">
        <f t="shared" ref="N70" si="88">SUM(N66:N69)</f>
        <v>9334753</v>
      </c>
      <c r="O70" s="118">
        <f t="shared" ref="O70" si="89">SUM(O66:O69)</f>
        <v>10333323</v>
      </c>
      <c r="P70" s="118">
        <f t="shared" ref="P70" si="90">SUM(P66:P69)</f>
        <v>11065240</v>
      </c>
      <c r="Q70" s="118">
        <f t="shared" ref="Q70" si="91">SUM(Q66:Q69)</f>
        <v>11065240</v>
      </c>
      <c r="R70" s="118">
        <f t="shared" ref="R70" si="92">SUM(R66:R69)</f>
        <v>12884080</v>
      </c>
      <c r="S70" s="118">
        <f t="shared" ref="S70" si="93">SUM(S66:S69)</f>
        <v>13863871</v>
      </c>
      <c r="T70" s="118">
        <f t="shared" ref="T70" si="94">SUM(T66:T69)</f>
        <v>15314617</v>
      </c>
      <c r="U70" s="118">
        <f t="shared" ref="U70" si="95">SUM(U66:U69)</f>
        <v>15849248</v>
      </c>
      <c r="V70" s="118">
        <f t="shared" ref="V70" si="96">SUM(V66:V69)</f>
        <v>15849248</v>
      </c>
      <c r="W70" s="118">
        <f t="shared" ref="W70" si="97">SUM(W66:W69)</f>
        <v>17544039</v>
      </c>
      <c r="X70" s="118">
        <f t="shared" ref="X70" si="98">SUM(X66:X69)</f>
        <v>19075974</v>
      </c>
      <c r="Y70" s="118">
        <f t="shared" ref="Y70" si="99">SUM(Y66:Y69)</f>
        <v>20528141</v>
      </c>
      <c r="Z70" s="118">
        <f t="shared" ref="Z70" si="100">SUM(Z66:Z69)</f>
        <v>20777401</v>
      </c>
      <c r="AA70" s="118">
        <f t="shared" ref="AA70" si="101">SUM(AA66:AA69)</f>
        <v>20777401</v>
      </c>
      <c r="AB70" s="118">
        <f t="shared" ref="AB70" si="102">SUM(AB66:AB69)</f>
        <v>21828196</v>
      </c>
      <c r="AC70" s="118">
        <f t="shared" ref="AC70" si="103">SUM(AC66:AC69)</f>
        <v>22832215</v>
      </c>
      <c r="AD70" s="118">
        <f t="shared" ref="AD70" si="104">SUM(AD66:AD69)</f>
        <v>22107627</v>
      </c>
      <c r="AE70" s="118">
        <f t="shared" ref="AE70" si="105">SUM(AE66:AE69)</f>
        <v>20588313</v>
      </c>
      <c r="AF70" s="118">
        <f t="shared" ref="AF70" si="106">SUM(AF66:AF69)</f>
        <v>20588313</v>
      </c>
      <c r="AG70" s="94"/>
      <c r="AH70" s="94"/>
      <c r="AI70" s="94"/>
      <c r="AJ70" s="94"/>
      <c r="AK70" s="95"/>
      <c r="AL70" s="94"/>
      <c r="AM70" s="94"/>
      <c r="AN70" s="94"/>
      <c r="AO70" s="94"/>
      <c r="AP70" s="95"/>
      <c r="AQ70" s="94"/>
      <c r="AR70" s="94"/>
      <c r="AS70" s="94"/>
      <c r="AT70" s="94"/>
      <c r="AU70" s="95"/>
      <c r="AV70" s="94"/>
      <c r="AW70" s="94"/>
      <c r="AX70" s="94"/>
      <c r="AY70" s="94"/>
      <c r="AZ70" s="95"/>
      <c r="BA70" s="95"/>
      <c r="BC70" s="49"/>
      <c r="BD70" s="49"/>
      <c r="BE70" s="49"/>
      <c r="BF70" s="49"/>
    </row>
    <row r="71" spans="1:58" ht="12.75" customHeight="1" outlineLevel="1">
      <c r="C71" s="29"/>
      <c r="H71" s="90"/>
      <c r="I71" s="90"/>
      <c r="J71" s="90"/>
      <c r="M71" s="90"/>
      <c r="N71" s="90"/>
      <c r="O71" s="90"/>
      <c r="R71" s="90"/>
      <c r="S71" s="90"/>
      <c r="T71" s="90"/>
      <c r="W71" s="90"/>
      <c r="X71" s="90"/>
      <c r="Y71" s="90"/>
      <c r="AB71" s="90"/>
      <c r="AC71" s="90"/>
      <c r="AD71" s="90"/>
      <c r="AG71" s="90"/>
      <c r="AH71" s="90"/>
      <c r="AI71" s="90"/>
      <c r="AK71" s="47"/>
      <c r="AL71" s="90"/>
      <c r="AM71" s="90"/>
      <c r="AN71" s="90"/>
      <c r="AQ71" s="90"/>
      <c r="AR71" s="90"/>
      <c r="AS71" s="90"/>
      <c r="AV71" s="90"/>
      <c r="AW71" s="90"/>
      <c r="AX71" s="90"/>
    </row>
    <row r="72" spans="1:58" ht="12.75" customHeight="1" outlineLevel="1">
      <c r="B72" s="1" t="s">
        <v>91</v>
      </c>
      <c r="C72" s="29" t="s">
        <v>141</v>
      </c>
      <c r="D72" s="53"/>
      <c r="E72" s="53"/>
      <c r="F72" s="53"/>
      <c r="G72" s="34" t="s">
        <v>93</v>
      </c>
      <c r="H72" s="122">
        <f>SUM(H64,H70)</f>
        <v>27218632</v>
      </c>
      <c r="I72" s="122">
        <f t="shared" ref="I72:AF72" si="107">SUM(I64,I70)</f>
        <v>30171339</v>
      </c>
      <c r="J72" s="122">
        <f t="shared" si="107"/>
        <v>30941711</v>
      </c>
      <c r="K72" s="122">
        <f t="shared" si="107"/>
        <v>33975712</v>
      </c>
      <c r="L72" s="122">
        <f t="shared" si="107"/>
        <v>33975712</v>
      </c>
      <c r="M72" s="122">
        <f t="shared" si="107"/>
        <v>35059910</v>
      </c>
      <c r="N72" s="122">
        <f t="shared" si="107"/>
        <v>37175281</v>
      </c>
      <c r="O72" s="122">
        <f t="shared" si="107"/>
        <v>38622543</v>
      </c>
      <c r="P72" s="122">
        <f t="shared" si="107"/>
        <v>39280359</v>
      </c>
      <c r="Q72" s="122">
        <f t="shared" si="107"/>
        <v>39280359</v>
      </c>
      <c r="R72" s="122">
        <f t="shared" si="107"/>
        <v>40123014</v>
      </c>
      <c r="S72" s="122">
        <f t="shared" si="107"/>
        <v>40970969</v>
      </c>
      <c r="T72" s="122">
        <f t="shared" si="107"/>
        <v>42739857</v>
      </c>
      <c r="U72" s="122">
        <f t="shared" si="107"/>
        <v>44584663</v>
      </c>
      <c r="V72" s="122">
        <f t="shared" si="107"/>
        <v>44584663</v>
      </c>
      <c r="W72" s="122">
        <f t="shared" si="107"/>
        <v>45330904</v>
      </c>
      <c r="X72" s="122">
        <f t="shared" si="107"/>
        <v>46350935</v>
      </c>
      <c r="Y72" s="122">
        <f t="shared" si="107"/>
        <v>47562187</v>
      </c>
      <c r="Z72" s="122">
        <f t="shared" si="107"/>
        <v>48594768</v>
      </c>
      <c r="AA72" s="122">
        <f t="shared" si="107"/>
        <v>48594768</v>
      </c>
      <c r="AB72" s="122">
        <f t="shared" si="107"/>
        <v>49490345</v>
      </c>
      <c r="AC72" s="122">
        <f t="shared" si="107"/>
        <v>50817473</v>
      </c>
      <c r="AD72" s="122">
        <f t="shared" si="107"/>
        <v>49501786</v>
      </c>
      <c r="AE72" s="122">
        <f t="shared" si="107"/>
        <v>48731992</v>
      </c>
      <c r="AF72" s="122">
        <f t="shared" si="107"/>
        <v>48731992</v>
      </c>
    </row>
    <row r="73" spans="1:58" ht="12.75" customHeight="1">
      <c r="C73" s="53"/>
      <c r="G73" s="1"/>
    </row>
    <row r="74" spans="1:58" ht="12.75" customHeight="1">
      <c r="A74" s="1" t="s">
        <v>142</v>
      </c>
      <c r="C74" s="62" t="s">
        <v>143</v>
      </c>
      <c r="D74" s="62"/>
      <c r="E74" s="62"/>
      <c r="F74" s="62"/>
      <c r="G74" s="63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C74" s="22"/>
      <c r="BD74" s="22"/>
      <c r="BE74" s="22"/>
      <c r="BF74" s="22"/>
    </row>
    <row r="75" spans="1:58" ht="12.75" customHeight="1" outlineLevel="1"/>
    <row r="76" spans="1:58" ht="12.75" customHeight="1" outlineLevel="1">
      <c r="C76" s="29" t="s">
        <v>144</v>
      </c>
      <c r="D76" s="29"/>
      <c r="E76" s="29"/>
      <c r="F76" s="29"/>
      <c r="G76" s="34" t="s">
        <v>93</v>
      </c>
      <c r="H76" s="122">
        <f t="shared" ref="H76:AF76" si="108">H27</f>
        <v>344052</v>
      </c>
      <c r="I76" s="122">
        <f t="shared" si="108"/>
        <v>270650</v>
      </c>
      <c r="J76" s="122">
        <f t="shared" si="108"/>
        <v>665244</v>
      </c>
      <c r="K76" s="122">
        <f t="shared" si="108"/>
        <v>586970</v>
      </c>
      <c r="L76" s="122">
        <f t="shared" si="108"/>
        <v>1866916</v>
      </c>
      <c r="M76" s="122">
        <f t="shared" si="108"/>
        <v>709067</v>
      </c>
      <c r="N76" s="122">
        <f t="shared" si="108"/>
        <v>720196</v>
      </c>
      <c r="O76" s="122">
        <f t="shared" si="108"/>
        <v>789976</v>
      </c>
      <c r="P76" s="122">
        <f t="shared" si="108"/>
        <v>542156</v>
      </c>
      <c r="Q76" s="122">
        <f t="shared" si="108"/>
        <v>2761395</v>
      </c>
      <c r="R76" s="122">
        <f t="shared" si="108"/>
        <v>1706715</v>
      </c>
      <c r="S76" s="122">
        <f t="shared" si="108"/>
        <v>1353013</v>
      </c>
      <c r="T76" s="122">
        <f t="shared" si="108"/>
        <v>1449071</v>
      </c>
      <c r="U76" s="122">
        <f t="shared" si="108"/>
        <v>607429</v>
      </c>
      <c r="V76" s="122">
        <f t="shared" si="108"/>
        <v>5116228</v>
      </c>
      <c r="W76" s="122">
        <f t="shared" si="108"/>
        <v>1597447</v>
      </c>
      <c r="X76" s="122">
        <f t="shared" si="108"/>
        <v>1440951</v>
      </c>
      <c r="Y76" s="122">
        <f t="shared" si="108"/>
        <v>1398242</v>
      </c>
      <c r="Z76" s="122">
        <f t="shared" si="108"/>
        <v>55283</v>
      </c>
      <c r="AA76" s="122">
        <f t="shared" si="108"/>
        <v>4491923</v>
      </c>
      <c r="AB76" s="122">
        <f t="shared" si="108"/>
        <v>1301231</v>
      </c>
      <c r="AC76" s="122">
        <f t="shared" si="108"/>
        <v>1486248</v>
      </c>
      <c r="AD76" s="122">
        <f t="shared" si="108"/>
        <v>1682673</v>
      </c>
      <c r="AE76" s="122">
        <f t="shared" si="108"/>
        <v>937838</v>
      </c>
      <c r="AF76" s="122">
        <f t="shared" si="108"/>
        <v>5407990</v>
      </c>
      <c r="BC76" s="22"/>
      <c r="BD76" s="22"/>
      <c r="BE76" s="22"/>
      <c r="BF76" s="22"/>
    </row>
    <row r="77" spans="1:58" ht="12.75" customHeight="1" outlineLevel="1">
      <c r="BC77" s="22"/>
      <c r="BD77" s="22"/>
      <c r="BE77" s="22"/>
      <c r="BF77" s="22"/>
    </row>
    <row r="78" spans="1:58" ht="12.75" customHeight="1" outlineLevel="1">
      <c r="C78" s="1" t="s">
        <v>145</v>
      </c>
      <c r="G78" s="18" t="s">
        <v>93</v>
      </c>
      <c r="H78" s="20">
        <v>-2997746</v>
      </c>
      <c r="I78" s="20">
        <v>-3325103</v>
      </c>
      <c r="J78" s="20">
        <v>-3648292</v>
      </c>
      <c r="K78" s="20">
        <v>-3945542</v>
      </c>
      <c r="L78" s="45">
        <f>SUM(H78:K78)</f>
        <v>-13916683</v>
      </c>
      <c r="M78" s="20">
        <v>-3294275</v>
      </c>
      <c r="N78" s="20">
        <v>-2510782</v>
      </c>
      <c r="O78" s="20">
        <v>-2653886</v>
      </c>
      <c r="P78" s="20">
        <v>-3320341</v>
      </c>
      <c r="Q78" s="45">
        <f>SUM(M78:P78)</f>
        <v>-11779284</v>
      </c>
      <c r="R78" s="20">
        <v>-3284576</v>
      </c>
      <c r="S78" s="20">
        <v>-4096750</v>
      </c>
      <c r="T78" s="20">
        <v>-4666237</v>
      </c>
      <c r="U78" s="20">
        <v>-5654639</v>
      </c>
      <c r="V78" s="45">
        <f>SUM(R78:U78)</f>
        <v>-17702202</v>
      </c>
      <c r="W78" s="20">
        <v>-3584164</v>
      </c>
      <c r="X78" s="20">
        <v>-4687011</v>
      </c>
      <c r="Y78" s="20">
        <v>-4582671</v>
      </c>
      <c r="Z78" s="20">
        <v>-3985192</v>
      </c>
      <c r="AA78" s="45">
        <f>SUM(W78:Z78)</f>
        <v>-16839038</v>
      </c>
      <c r="AB78" s="20">
        <v>-2458666</v>
      </c>
      <c r="AC78" s="20">
        <v>-3683007</v>
      </c>
      <c r="AD78" s="20">
        <v>-2883839</v>
      </c>
      <c r="AE78" s="20">
        <v>-3529191</v>
      </c>
      <c r="AF78" s="45">
        <f>SUM(AB78:AE78)</f>
        <v>-12554703</v>
      </c>
      <c r="BC78" s="22"/>
      <c r="BD78" s="22"/>
      <c r="BE78" s="22"/>
      <c r="BF78" s="22"/>
    </row>
    <row r="79" spans="1:58" ht="12.75" customHeight="1" outlineLevel="1">
      <c r="C79" s="1" t="s">
        <v>146</v>
      </c>
      <c r="G79" s="18" t="s">
        <v>93</v>
      </c>
      <c r="H79" s="20">
        <v>-14698</v>
      </c>
      <c r="I79" s="20">
        <v>-12414</v>
      </c>
      <c r="J79" s="20">
        <v>-95548</v>
      </c>
      <c r="K79" s="20">
        <v>-571351</v>
      </c>
      <c r="L79" s="45">
        <f t="shared" ref="L79:L90" si="109">SUM(H79:K79)</f>
        <v>-694011</v>
      </c>
      <c r="M79" s="20">
        <v>258945</v>
      </c>
      <c r="N79" s="20">
        <v>-108432</v>
      </c>
      <c r="O79" s="20">
        <v>-379458</v>
      </c>
      <c r="P79" s="20">
        <v>-528488</v>
      </c>
      <c r="Q79" s="45">
        <f t="shared" ref="Q79:Q90" si="110">SUM(M79:P79)</f>
        <v>-757433</v>
      </c>
      <c r="R79" s="20">
        <v>-266040</v>
      </c>
      <c r="S79" s="20">
        <v>-312208</v>
      </c>
      <c r="T79" s="20">
        <v>-29246</v>
      </c>
      <c r="U79" s="20">
        <v>840392</v>
      </c>
      <c r="V79" s="45">
        <f t="shared" ref="V79:V90" si="111">SUM(R79:U79)</f>
        <v>232898</v>
      </c>
      <c r="W79" s="20">
        <v>-347149</v>
      </c>
      <c r="X79" s="20">
        <v>191228</v>
      </c>
      <c r="Y79" s="20">
        <v>60867</v>
      </c>
      <c r="Z79" s="20">
        <v>274364</v>
      </c>
      <c r="AA79" s="45">
        <f t="shared" ref="AA79:AA90" si="112">SUM(W79:Z79)</f>
        <v>179310</v>
      </c>
      <c r="AB79" s="20">
        <v>-354791</v>
      </c>
      <c r="AC79" s="20">
        <v>46119</v>
      </c>
      <c r="AD79" s="20">
        <v>-325989</v>
      </c>
      <c r="AE79" s="20">
        <v>49059</v>
      </c>
      <c r="AF79" s="45">
        <f t="shared" ref="AF79:AF90" si="113">SUM(AB79:AE79)</f>
        <v>-585602</v>
      </c>
      <c r="BC79" s="22"/>
      <c r="BD79" s="22"/>
      <c r="BE79" s="22"/>
      <c r="BF79" s="22"/>
    </row>
    <row r="80" spans="1:58" ht="12.75" customHeight="1" outlineLevel="1">
      <c r="C80" s="1" t="s">
        <v>147</v>
      </c>
      <c r="G80" s="18" t="s">
        <v>93</v>
      </c>
      <c r="H80" s="20">
        <v>2124686</v>
      </c>
      <c r="I80" s="20">
        <v>2231915</v>
      </c>
      <c r="J80" s="20">
        <v>2279977</v>
      </c>
      <c r="K80" s="20">
        <v>2579669</v>
      </c>
      <c r="L80" s="45">
        <f t="shared" si="109"/>
        <v>9216247</v>
      </c>
      <c r="M80" s="20">
        <v>2483385</v>
      </c>
      <c r="N80" s="20">
        <v>2607159</v>
      </c>
      <c r="O80" s="20">
        <v>2733743</v>
      </c>
      <c r="P80" s="20">
        <v>2982625</v>
      </c>
      <c r="Q80" s="45">
        <f t="shared" si="110"/>
        <v>10806912</v>
      </c>
      <c r="R80" s="20">
        <v>2719196</v>
      </c>
      <c r="S80" s="20">
        <v>2806803</v>
      </c>
      <c r="T80" s="20">
        <v>2963051</v>
      </c>
      <c r="U80" s="20">
        <v>3741317</v>
      </c>
      <c r="V80" s="45">
        <f t="shared" si="111"/>
        <v>12230367</v>
      </c>
      <c r="W80" s="20">
        <v>3166365</v>
      </c>
      <c r="X80" s="20">
        <v>3261348</v>
      </c>
      <c r="Y80" s="20">
        <v>3653592</v>
      </c>
      <c r="Z80" s="20">
        <v>3944827</v>
      </c>
      <c r="AA80" s="45">
        <f t="shared" si="112"/>
        <v>14026132</v>
      </c>
      <c r="AB80" s="20">
        <v>3459984</v>
      </c>
      <c r="AC80" s="20">
        <v>3410021</v>
      </c>
      <c r="AD80" s="20">
        <v>3573353</v>
      </c>
      <c r="AE80" s="20">
        <v>3754079</v>
      </c>
      <c r="AF80" s="45">
        <f t="shared" si="113"/>
        <v>14197437</v>
      </c>
      <c r="AK80" s="496">
        <f>Q80/L80-1</f>
        <v>0.17259357306721479</v>
      </c>
      <c r="AL80" s="496">
        <f t="shared" ref="AL80:BA80" si="114">R80/M80-1</f>
        <v>9.4955474080740565E-2</v>
      </c>
      <c r="AM80" s="496">
        <f t="shared" si="114"/>
        <v>7.6575306684402378E-2</v>
      </c>
      <c r="AN80" s="496">
        <f t="shared" si="114"/>
        <v>8.3880598871217904E-2</v>
      </c>
      <c r="AO80" s="496">
        <f t="shared" si="114"/>
        <v>0.2543705628431332</v>
      </c>
      <c r="AP80" s="496">
        <f t="shared" si="114"/>
        <v>0.13171708995132003</v>
      </c>
      <c r="AQ80" s="496">
        <f t="shared" si="114"/>
        <v>0.16444897682991599</v>
      </c>
      <c r="AR80" s="496">
        <f t="shared" si="114"/>
        <v>0.16194403383493605</v>
      </c>
      <c r="AS80" s="496">
        <f t="shared" si="114"/>
        <v>0.23305066298217625</v>
      </c>
      <c r="AT80" s="496">
        <f t="shared" si="114"/>
        <v>5.4395283799795635E-2</v>
      </c>
      <c r="AU80" s="496">
        <f t="shared" si="114"/>
        <v>0.14682838217365024</v>
      </c>
      <c r="AV80" s="496">
        <f t="shared" si="114"/>
        <v>9.2730623285691927E-2</v>
      </c>
      <c r="AW80" s="496">
        <f t="shared" si="114"/>
        <v>4.5586364901874843E-2</v>
      </c>
      <c r="AX80" s="496">
        <f t="shared" si="114"/>
        <v>-2.1961674976297307E-2</v>
      </c>
      <c r="AY80" s="496">
        <f t="shared" si="114"/>
        <v>-4.8353958234416905E-2</v>
      </c>
      <c r="AZ80" s="496">
        <f t="shared" si="114"/>
        <v>1.2213274479378811E-2</v>
      </c>
      <c r="BA80" s="496">
        <f t="shared" si="114"/>
        <v>-1</v>
      </c>
      <c r="BC80" s="22"/>
      <c r="BD80" s="22"/>
      <c r="BE80" s="22"/>
      <c r="BF80" s="22"/>
    </row>
    <row r="81" spans="2:58" ht="12.75" customHeight="1" outlineLevel="1">
      <c r="C81" s="1" t="s">
        <v>148</v>
      </c>
      <c r="G81" s="18" t="s">
        <v>93</v>
      </c>
      <c r="H81" s="20">
        <v>23561</v>
      </c>
      <c r="I81" s="20">
        <v>25496</v>
      </c>
      <c r="J81" s="20">
        <v>26704</v>
      </c>
      <c r="K81" s="20">
        <v>27818</v>
      </c>
      <c r="L81" s="45">
        <f t="shared" si="109"/>
        <v>103579</v>
      </c>
      <c r="M81" s="20">
        <v>28517</v>
      </c>
      <c r="N81" s="20">
        <v>26661</v>
      </c>
      <c r="O81" s="20">
        <v>28589</v>
      </c>
      <c r="P81" s="20">
        <v>31943</v>
      </c>
      <c r="Q81" s="45">
        <f t="shared" si="110"/>
        <v>115710</v>
      </c>
      <c r="R81" s="20">
        <v>35741</v>
      </c>
      <c r="S81" s="20">
        <v>38434</v>
      </c>
      <c r="T81" s="20">
        <v>70253</v>
      </c>
      <c r="U81" s="20">
        <v>63984</v>
      </c>
      <c r="V81" s="45">
        <f t="shared" si="111"/>
        <v>208412</v>
      </c>
      <c r="W81" s="20">
        <v>74602</v>
      </c>
      <c r="X81" s="20">
        <v>83505</v>
      </c>
      <c r="Y81" s="20">
        <v>85188</v>
      </c>
      <c r="Z81" s="20">
        <v>93387</v>
      </c>
      <c r="AA81" s="45">
        <f t="shared" si="112"/>
        <v>336682</v>
      </c>
      <c r="AB81" s="20">
        <v>90335</v>
      </c>
      <c r="AC81" s="20">
        <v>89385</v>
      </c>
      <c r="AD81" s="20">
        <v>90660</v>
      </c>
      <c r="AE81" s="20">
        <v>86567</v>
      </c>
      <c r="AF81" s="45">
        <f t="shared" si="113"/>
        <v>356947</v>
      </c>
      <c r="BC81" s="22"/>
      <c r="BD81" s="22"/>
      <c r="BE81" s="22"/>
      <c r="BF81" s="22"/>
    </row>
    <row r="82" spans="2:58" ht="12.75" customHeight="1" outlineLevel="1">
      <c r="C82" s="1" t="s">
        <v>149</v>
      </c>
      <c r="G82" s="18" t="s">
        <v>93</v>
      </c>
      <c r="H82" s="20">
        <v>101200</v>
      </c>
      <c r="I82" s="20">
        <v>103848</v>
      </c>
      <c r="J82" s="20">
        <v>100262</v>
      </c>
      <c r="K82" s="20">
        <v>100066</v>
      </c>
      <c r="L82" s="45">
        <f t="shared" si="109"/>
        <v>405376</v>
      </c>
      <c r="M82" s="20">
        <v>97019</v>
      </c>
      <c r="N82" s="20">
        <v>104210</v>
      </c>
      <c r="O82" s="20">
        <v>106357</v>
      </c>
      <c r="P82" s="20">
        <v>107594</v>
      </c>
      <c r="Q82" s="45">
        <f t="shared" si="110"/>
        <v>415180</v>
      </c>
      <c r="R82" s="20">
        <v>107230</v>
      </c>
      <c r="S82" s="20">
        <v>101583</v>
      </c>
      <c r="T82" s="20">
        <v>95078</v>
      </c>
      <c r="U82" s="20">
        <v>99329</v>
      </c>
      <c r="V82" s="45">
        <f t="shared" si="111"/>
        <v>403220</v>
      </c>
      <c r="W82" s="20">
        <v>119209</v>
      </c>
      <c r="X82" s="20">
        <v>150392</v>
      </c>
      <c r="Y82" s="20">
        <v>152062</v>
      </c>
      <c r="Z82" s="20">
        <v>153789</v>
      </c>
      <c r="AA82" s="45">
        <f t="shared" si="112"/>
        <v>575452</v>
      </c>
      <c r="AB82" s="20">
        <v>99099</v>
      </c>
      <c r="AC82" s="20">
        <v>78030</v>
      </c>
      <c r="AD82" s="20">
        <v>79720</v>
      </c>
      <c r="AE82" s="20">
        <v>82519</v>
      </c>
      <c r="AF82" s="45">
        <f t="shared" si="113"/>
        <v>339368</v>
      </c>
      <c r="BC82" s="22"/>
      <c r="BD82" s="22"/>
      <c r="BE82" s="22"/>
      <c r="BF82" s="22"/>
    </row>
    <row r="83" spans="2:58" ht="12.75" customHeight="1" outlineLevel="1">
      <c r="C83" s="1" t="s">
        <v>150</v>
      </c>
      <c r="G83" s="18" t="s">
        <v>93</v>
      </c>
      <c r="H83" s="20">
        <v>-57600</v>
      </c>
      <c r="I83" s="20">
        <v>61284</v>
      </c>
      <c r="J83" s="20">
        <v>-171360</v>
      </c>
      <c r="K83" s="20">
        <v>122100</v>
      </c>
      <c r="L83" s="45">
        <f t="shared" si="109"/>
        <v>-45576</v>
      </c>
      <c r="M83" s="20">
        <v>-93060</v>
      </c>
      <c r="N83" s="20">
        <v>119161</v>
      </c>
      <c r="O83" s="20">
        <v>249194</v>
      </c>
      <c r="P83" s="20">
        <v>257983</v>
      </c>
      <c r="Q83" s="45">
        <f t="shared" si="110"/>
        <v>533278</v>
      </c>
      <c r="R83" s="20">
        <v>-253330</v>
      </c>
      <c r="S83" s="20">
        <v>63074</v>
      </c>
      <c r="T83" s="20">
        <v>-136488</v>
      </c>
      <c r="U83" s="20">
        <v>-103917</v>
      </c>
      <c r="V83" s="45">
        <f t="shared" si="111"/>
        <v>-430661</v>
      </c>
      <c r="W83" s="20">
        <v>-161821</v>
      </c>
      <c r="X83" s="20">
        <v>-304513</v>
      </c>
      <c r="Y83" s="20">
        <v>-348458</v>
      </c>
      <c r="Z83" s="20">
        <v>461681</v>
      </c>
      <c r="AA83" s="45">
        <f t="shared" si="112"/>
        <v>-353111</v>
      </c>
      <c r="AB83" s="20">
        <v>80651</v>
      </c>
      <c r="AC83" s="20">
        <v>28952</v>
      </c>
      <c r="AD83" s="20">
        <v>-172678</v>
      </c>
      <c r="AE83" s="20">
        <v>239371</v>
      </c>
      <c r="AF83" s="45">
        <f t="shared" si="113"/>
        <v>176296</v>
      </c>
    </row>
    <row r="84" spans="2:58" ht="12.75" customHeight="1" outlineLevel="1">
      <c r="C84" s="1" t="s">
        <v>151</v>
      </c>
      <c r="G84" s="18" t="s">
        <v>93</v>
      </c>
      <c r="H84" s="20">
        <v>45708</v>
      </c>
      <c r="I84" s="20">
        <v>60695</v>
      </c>
      <c r="J84" s="20">
        <v>57934</v>
      </c>
      <c r="K84" s="20">
        <v>63893</v>
      </c>
      <c r="L84" s="45">
        <f t="shared" si="109"/>
        <v>228230</v>
      </c>
      <c r="M84" s="20">
        <v>65448</v>
      </c>
      <c r="N84" s="20">
        <v>70301</v>
      </c>
      <c r="O84" s="20">
        <v>83851</v>
      </c>
      <c r="P84" s="20">
        <v>73526</v>
      </c>
      <c r="Q84" s="45">
        <f t="shared" si="110"/>
        <v>293126</v>
      </c>
      <c r="R84" s="20">
        <v>72657</v>
      </c>
      <c r="S84" s="20">
        <v>108103</v>
      </c>
      <c r="T84" s="20">
        <v>102211</v>
      </c>
      <c r="U84" s="20">
        <v>93806</v>
      </c>
      <c r="V84" s="45">
        <f t="shared" si="111"/>
        <v>376777</v>
      </c>
      <c r="W84" s="20">
        <v>101968</v>
      </c>
      <c r="X84" s="20">
        <v>205374</v>
      </c>
      <c r="Y84" s="20">
        <v>102513</v>
      </c>
      <c r="Z84" s="20">
        <v>123688</v>
      </c>
      <c r="AA84" s="45">
        <f t="shared" si="112"/>
        <v>533543</v>
      </c>
      <c r="AB84" s="20">
        <v>120008</v>
      </c>
      <c r="AC84" s="20">
        <v>121483</v>
      </c>
      <c r="AD84" s="20">
        <v>115688</v>
      </c>
      <c r="AE84" s="20">
        <v>154896</v>
      </c>
      <c r="AF84" s="45">
        <f t="shared" si="113"/>
        <v>512075</v>
      </c>
      <c r="BC84" s="22"/>
      <c r="BD84" s="22"/>
      <c r="BE84" s="22"/>
      <c r="BF84" s="22"/>
    </row>
    <row r="85" spans="2:58" ht="12.75" customHeight="1" outlineLevel="1">
      <c r="C85" s="1" t="s">
        <v>152</v>
      </c>
      <c r="G85" s="18" t="s">
        <v>93</v>
      </c>
      <c r="H85" s="20">
        <v>6627</v>
      </c>
      <c r="I85" s="20">
        <v>35519</v>
      </c>
      <c r="J85" s="20">
        <v>52105</v>
      </c>
      <c r="K85" s="20">
        <v>-188694</v>
      </c>
      <c r="L85" s="45">
        <f t="shared" si="109"/>
        <v>-94443</v>
      </c>
      <c r="M85" s="20">
        <v>46619</v>
      </c>
      <c r="N85" s="20">
        <v>223308</v>
      </c>
      <c r="O85" s="20">
        <v>-40277</v>
      </c>
      <c r="P85" s="20">
        <v>-159584</v>
      </c>
      <c r="Q85" s="45">
        <f t="shared" si="110"/>
        <v>70066</v>
      </c>
      <c r="R85" s="20">
        <v>159733</v>
      </c>
      <c r="S85" s="20">
        <v>51127</v>
      </c>
      <c r="T85" s="20">
        <v>50967</v>
      </c>
      <c r="U85" s="20">
        <v>-62279</v>
      </c>
      <c r="V85" s="45">
        <f t="shared" si="111"/>
        <v>199548</v>
      </c>
      <c r="W85" s="20">
        <v>-68906</v>
      </c>
      <c r="X85" s="20">
        <v>-115820</v>
      </c>
      <c r="Y85" s="20">
        <v>-57797</v>
      </c>
      <c r="Z85" s="20">
        <v>75973</v>
      </c>
      <c r="AA85" s="45">
        <f t="shared" si="112"/>
        <v>-166550</v>
      </c>
      <c r="AB85" s="20">
        <v>-98782</v>
      </c>
      <c r="AC85" s="20">
        <v>-103172</v>
      </c>
      <c r="AD85" s="20">
        <v>-86277</v>
      </c>
      <c r="AE85" s="20">
        <v>-171128</v>
      </c>
      <c r="AF85" s="45">
        <f t="shared" si="113"/>
        <v>-459359</v>
      </c>
      <c r="BC85" s="22"/>
      <c r="BD85" s="22"/>
      <c r="BE85" s="22"/>
      <c r="BF85" s="22"/>
    </row>
    <row r="86" spans="2:58" ht="12.75" customHeight="1" outlineLevel="1">
      <c r="C86" s="1" t="s">
        <v>119</v>
      </c>
      <c r="G86" s="18" t="s">
        <v>93</v>
      </c>
      <c r="H86" s="20">
        <v>-32076</v>
      </c>
      <c r="I86" s="20">
        <v>-24231</v>
      </c>
      <c r="J86" s="20">
        <v>145</v>
      </c>
      <c r="K86" s="20">
        <v>-195951</v>
      </c>
      <c r="L86" s="45">
        <f t="shared" si="109"/>
        <v>-252113</v>
      </c>
      <c r="M86" s="20">
        <v>-127353</v>
      </c>
      <c r="N86" s="20">
        <v>3066</v>
      </c>
      <c r="O86" s="20">
        <v>-22974</v>
      </c>
      <c r="P86" s="20">
        <v>-40362</v>
      </c>
      <c r="Q86" s="45">
        <f t="shared" si="110"/>
        <v>-187623</v>
      </c>
      <c r="R86" s="20">
        <v>-221555</v>
      </c>
      <c r="S86" s="20">
        <v>-52373</v>
      </c>
      <c r="T86" s="20">
        <v>-95145</v>
      </c>
      <c r="U86" s="20">
        <v>-608</v>
      </c>
      <c r="V86" s="45">
        <f t="shared" si="111"/>
        <v>-369681</v>
      </c>
      <c r="W86" s="20">
        <v>41157</v>
      </c>
      <c r="X86" s="20">
        <v>123399</v>
      </c>
      <c r="Y86" s="20">
        <v>-120071</v>
      </c>
      <c r="Z86" s="20">
        <v>-398319</v>
      </c>
      <c r="AA86" s="45">
        <f t="shared" si="112"/>
        <v>-353834</v>
      </c>
      <c r="AB86" s="20">
        <v>-88522</v>
      </c>
      <c r="AC86" s="20">
        <v>-183049</v>
      </c>
      <c r="AD86" s="20">
        <v>103766</v>
      </c>
      <c r="AE86" s="20">
        <v>-13198</v>
      </c>
      <c r="AF86" s="45">
        <f t="shared" si="113"/>
        <v>-181003</v>
      </c>
      <c r="BC86" s="22"/>
      <c r="BD86" s="22"/>
      <c r="BE86" s="22"/>
      <c r="BF86" s="22"/>
    </row>
    <row r="87" spans="2:58" ht="12.75" customHeight="1" outlineLevel="1">
      <c r="C87" s="1" t="s">
        <v>127</v>
      </c>
      <c r="G87" s="18" t="s">
        <v>93</v>
      </c>
      <c r="H87" s="20">
        <v>-124467</v>
      </c>
      <c r="I87" s="20">
        <v>-2674</v>
      </c>
      <c r="J87" s="20">
        <v>-7643</v>
      </c>
      <c r="K87" s="20">
        <v>230847</v>
      </c>
      <c r="L87" s="45">
        <f t="shared" si="109"/>
        <v>96063</v>
      </c>
      <c r="M87" s="20">
        <v>-149153</v>
      </c>
      <c r="N87" s="20">
        <v>-112027</v>
      </c>
      <c r="O87" s="20">
        <v>111677</v>
      </c>
      <c r="P87" s="20">
        <v>107898</v>
      </c>
      <c r="Q87" s="45">
        <f t="shared" si="110"/>
        <v>-41605</v>
      </c>
      <c r="R87" s="20">
        <v>-137313</v>
      </c>
      <c r="S87" s="20">
        <v>72313</v>
      </c>
      <c r="T87" s="20">
        <v>24836</v>
      </c>
      <c r="U87" s="20">
        <v>185279</v>
      </c>
      <c r="V87" s="45">
        <f t="shared" si="111"/>
        <v>145115</v>
      </c>
      <c r="W87" s="20">
        <v>-215444</v>
      </c>
      <c r="X87" s="20">
        <v>-122048</v>
      </c>
      <c r="Y87" s="20">
        <v>53875</v>
      </c>
      <c r="Z87" s="20">
        <v>125074</v>
      </c>
      <c r="AA87" s="45">
        <f t="shared" si="112"/>
        <v>-158543</v>
      </c>
      <c r="AB87" s="20">
        <v>-89668</v>
      </c>
      <c r="AC87" s="20">
        <v>38332</v>
      </c>
      <c r="AD87" s="20">
        <v>-68390</v>
      </c>
      <c r="AE87" s="20">
        <v>213228</v>
      </c>
      <c r="AF87" s="45">
        <f t="shared" si="113"/>
        <v>93502</v>
      </c>
      <c r="BC87" s="22"/>
      <c r="BD87" s="22"/>
      <c r="BE87" s="22"/>
      <c r="BF87" s="22"/>
    </row>
    <row r="88" spans="2:58" ht="12.75" customHeight="1" outlineLevel="1">
      <c r="C88" s="1" t="s">
        <v>128</v>
      </c>
      <c r="G88" s="18" t="s">
        <v>93</v>
      </c>
      <c r="H88" s="20">
        <v>157647</v>
      </c>
      <c r="I88" s="20">
        <v>-26705</v>
      </c>
      <c r="J88" s="20">
        <v>260872</v>
      </c>
      <c r="K88" s="20">
        <v>-234036</v>
      </c>
      <c r="L88" s="45">
        <f t="shared" si="109"/>
        <v>157778</v>
      </c>
      <c r="M88" s="20">
        <v>214191</v>
      </c>
      <c r="N88" s="20">
        <v>-105450</v>
      </c>
      <c r="O88" s="20">
        <v>266027</v>
      </c>
      <c r="P88" s="20">
        <v>-176585</v>
      </c>
      <c r="Q88" s="45">
        <f t="shared" si="110"/>
        <v>198183</v>
      </c>
      <c r="R88" s="20">
        <v>177897</v>
      </c>
      <c r="S88" s="20">
        <v>-171430</v>
      </c>
      <c r="T88" s="20">
        <v>269774</v>
      </c>
      <c r="U88" s="20">
        <v>-95903</v>
      </c>
      <c r="V88" s="45">
        <f t="shared" si="111"/>
        <v>180338</v>
      </c>
      <c r="W88" s="20">
        <v>350763</v>
      </c>
      <c r="X88" s="20">
        <v>-238719</v>
      </c>
      <c r="Y88" s="20">
        <v>212072</v>
      </c>
      <c r="Z88" s="20">
        <v>-379629</v>
      </c>
      <c r="AA88" s="45">
        <f t="shared" si="112"/>
        <v>-55513</v>
      </c>
      <c r="AB88" s="20">
        <v>185299</v>
      </c>
      <c r="AC88" s="20">
        <v>177831</v>
      </c>
      <c r="AD88" s="20">
        <v>-65029</v>
      </c>
      <c r="AE88" s="20">
        <v>-194536</v>
      </c>
      <c r="AF88" s="45">
        <f t="shared" si="113"/>
        <v>103565</v>
      </c>
      <c r="BC88" s="22"/>
      <c r="BD88" s="22"/>
      <c r="BE88" s="22"/>
      <c r="BF88" s="22"/>
    </row>
    <row r="89" spans="2:58" ht="12.75" customHeight="1" outlineLevel="1">
      <c r="C89" s="1" t="s">
        <v>129</v>
      </c>
      <c r="G89" s="18" t="s">
        <v>93</v>
      </c>
      <c r="H89" s="20">
        <v>47793</v>
      </c>
      <c r="I89" s="20">
        <v>84085</v>
      </c>
      <c r="J89" s="20">
        <v>22729</v>
      </c>
      <c r="K89" s="20">
        <v>9239</v>
      </c>
      <c r="L89" s="45">
        <f t="shared" si="109"/>
        <v>163846</v>
      </c>
      <c r="M89" s="20">
        <v>62008</v>
      </c>
      <c r="N89" s="20">
        <v>42508</v>
      </c>
      <c r="O89" s="20">
        <v>10941</v>
      </c>
      <c r="P89" s="20">
        <v>77790</v>
      </c>
      <c r="Q89" s="45">
        <f t="shared" si="110"/>
        <v>193247</v>
      </c>
      <c r="R89" s="20">
        <v>22279</v>
      </c>
      <c r="S89" s="20">
        <v>47093</v>
      </c>
      <c r="T89" s="20">
        <v>-4732</v>
      </c>
      <c r="U89" s="20">
        <v>26710</v>
      </c>
      <c r="V89" s="45">
        <f t="shared" si="111"/>
        <v>91350</v>
      </c>
      <c r="W89" s="20">
        <v>16743</v>
      </c>
      <c r="X89" s="20">
        <v>-10376</v>
      </c>
      <c r="Y89" s="20">
        <v>-48420</v>
      </c>
      <c r="Z89" s="20">
        <v>69409</v>
      </c>
      <c r="AA89" s="45">
        <f t="shared" si="112"/>
        <v>27356</v>
      </c>
      <c r="AB89" s="20">
        <v>-2390</v>
      </c>
      <c r="AC89" s="20">
        <v>49647</v>
      </c>
      <c r="AD89" s="20">
        <v>-5733</v>
      </c>
      <c r="AE89" s="20">
        <v>137184</v>
      </c>
      <c r="AF89" s="45">
        <f t="shared" si="113"/>
        <v>178708</v>
      </c>
      <c r="BC89" s="22"/>
      <c r="BD89" s="22"/>
      <c r="BE89" s="22"/>
      <c r="BF89" s="22"/>
    </row>
    <row r="90" spans="2:58" ht="12.75" customHeight="1" outlineLevel="1">
      <c r="C90" s="1" t="s">
        <v>153</v>
      </c>
      <c r="G90" s="18" t="s">
        <v>93</v>
      </c>
      <c r="H90" s="20">
        <v>-4486</v>
      </c>
      <c r="I90" s="20">
        <v>-26119</v>
      </c>
      <c r="J90" s="20">
        <v>-44923</v>
      </c>
      <c r="K90" s="20">
        <v>-47003</v>
      </c>
      <c r="L90" s="45">
        <f t="shared" si="109"/>
        <v>-122531</v>
      </c>
      <c r="M90" s="20">
        <v>-41446</v>
      </c>
      <c r="N90" s="20">
        <v>-38803</v>
      </c>
      <c r="O90" s="20">
        <v>-19999</v>
      </c>
      <c r="P90" s="20">
        <v>-93827</v>
      </c>
      <c r="Q90" s="45">
        <f t="shared" si="110"/>
        <v>-194075</v>
      </c>
      <c r="R90" s="20">
        <v>-61368</v>
      </c>
      <c r="S90" s="20">
        <v>-72543</v>
      </c>
      <c r="T90" s="20">
        <v>-11014</v>
      </c>
      <c r="U90" s="20">
        <v>-144174</v>
      </c>
      <c r="V90" s="45">
        <f t="shared" si="111"/>
        <v>-289099</v>
      </c>
      <c r="W90" s="20">
        <v>-167931</v>
      </c>
      <c r="X90" s="20">
        <v>125040</v>
      </c>
      <c r="Y90" s="20">
        <v>-4184</v>
      </c>
      <c r="Z90" s="20">
        <v>-170478</v>
      </c>
      <c r="AA90" s="45">
        <f t="shared" si="112"/>
        <v>-217553</v>
      </c>
      <c r="AB90" s="20">
        <v>-68937</v>
      </c>
      <c r="AC90" s="20">
        <v>-117950</v>
      </c>
      <c r="AD90" s="20">
        <v>-40359</v>
      </c>
      <c r="AE90" s="20">
        <v>-83674</v>
      </c>
      <c r="AF90" s="45">
        <f t="shared" si="113"/>
        <v>-310920</v>
      </c>
      <c r="BC90" s="22"/>
      <c r="BD90" s="22"/>
      <c r="BE90" s="22"/>
      <c r="BF90" s="22"/>
    </row>
    <row r="91" spans="2:58" ht="12.75" customHeight="1" outlineLevel="1">
      <c r="C91" s="127" t="s">
        <v>154</v>
      </c>
      <c r="D91" s="127"/>
      <c r="E91" s="127"/>
      <c r="F91" s="127"/>
      <c r="G91" s="121" t="s">
        <v>93</v>
      </c>
      <c r="H91" s="128">
        <f>SUM(H76:H90)</f>
        <v>-379799</v>
      </c>
      <c r="I91" s="128">
        <f t="shared" ref="I91:K91" si="115">SUM(I76:I90)</f>
        <v>-543754</v>
      </c>
      <c r="J91" s="128">
        <f t="shared" si="115"/>
        <v>-501794</v>
      </c>
      <c r="K91" s="128">
        <f t="shared" si="115"/>
        <v>-1461975</v>
      </c>
      <c r="L91" s="128">
        <f>SUM(L76:L90)</f>
        <v>-2887322</v>
      </c>
      <c r="M91" s="128">
        <f>SUM(M76:M90)</f>
        <v>259912</v>
      </c>
      <c r="N91" s="128">
        <f t="shared" ref="N91" si="116">SUM(N76:N90)</f>
        <v>1041076</v>
      </c>
      <c r="O91" s="128">
        <f t="shared" ref="O91" si="117">SUM(O76:O90)</f>
        <v>1263761</v>
      </c>
      <c r="P91" s="128">
        <f t="shared" ref="P91" si="118">SUM(P76:P90)</f>
        <v>-137672</v>
      </c>
      <c r="Q91" s="128">
        <f>SUM(Q76:Q90)</f>
        <v>2427077</v>
      </c>
      <c r="R91" s="128">
        <f>SUM(R76:R90)</f>
        <v>777266</v>
      </c>
      <c r="S91" s="128">
        <f t="shared" ref="S91" si="119">SUM(S76:S90)</f>
        <v>-63761</v>
      </c>
      <c r="T91" s="128">
        <f t="shared" ref="T91" si="120">SUM(T76:T90)</f>
        <v>82379</v>
      </c>
      <c r="U91" s="128">
        <f t="shared" ref="U91" si="121">SUM(U76:U90)</f>
        <v>-403274</v>
      </c>
      <c r="V91" s="128">
        <f>SUM(V76:V90)</f>
        <v>392610</v>
      </c>
      <c r="W91" s="128">
        <f>SUM(W76:W90)</f>
        <v>922839</v>
      </c>
      <c r="X91" s="128">
        <f t="shared" ref="X91" si="122">SUM(X76:X90)</f>
        <v>102750</v>
      </c>
      <c r="Y91" s="128">
        <f t="shared" ref="Y91" si="123">SUM(Y76:Y90)</f>
        <v>556810</v>
      </c>
      <c r="Z91" s="128">
        <f t="shared" ref="Z91" si="124">SUM(Z76:Z90)</f>
        <v>443857</v>
      </c>
      <c r="AA91" s="128">
        <f>SUM(AA76:AA90)</f>
        <v>2026256</v>
      </c>
      <c r="AB91" s="128">
        <f>SUM(AB76:AB90)</f>
        <v>2174851</v>
      </c>
      <c r="AC91" s="128">
        <f t="shared" ref="AC91" si="125">SUM(AC76:AC90)</f>
        <v>1438870</v>
      </c>
      <c r="AD91" s="128">
        <f t="shared" ref="AD91" si="126">SUM(AD76:AD90)</f>
        <v>1997566</v>
      </c>
      <c r="AE91" s="128">
        <f t="shared" ref="AE91" si="127">SUM(AE76:AE90)</f>
        <v>1663014</v>
      </c>
      <c r="AF91" s="128">
        <f>SUM(AF76:AF90)</f>
        <v>7274301</v>
      </c>
    </row>
    <row r="92" spans="2:58" ht="12.75" customHeight="1" outlineLevel="1">
      <c r="H92" s="96"/>
      <c r="I92" s="96"/>
      <c r="J92" s="96"/>
      <c r="K92" s="96"/>
      <c r="L92" s="96"/>
      <c r="M92" s="51"/>
      <c r="N92" s="51"/>
      <c r="O92" s="51"/>
      <c r="P92" s="51"/>
      <c r="Q92" s="21"/>
      <c r="R92" s="51"/>
      <c r="S92" s="51"/>
      <c r="T92" s="51"/>
      <c r="U92" s="51"/>
      <c r="V92" s="21"/>
      <c r="W92" s="51"/>
      <c r="X92" s="51"/>
      <c r="Y92" s="51"/>
      <c r="Z92" s="51"/>
      <c r="AA92" s="21"/>
      <c r="AB92" s="51"/>
      <c r="AC92" s="51"/>
      <c r="AD92" s="51"/>
      <c r="AE92" s="51"/>
      <c r="AF92" s="21"/>
      <c r="AG92" s="51"/>
      <c r="AH92" s="51"/>
      <c r="AI92" s="51"/>
      <c r="AJ92" s="51"/>
      <c r="AK92" s="21"/>
      <c r="AL92" s="51"/>
      <c r="AM92" s="51"/>
      <c r="AN92" s="51"/>
      <c r="AO92" s="51"/>
      <c r="AP92" s="21"/>
      <c r="AQ92" s="51"/>
      <c r="AR92" s="51"/>
      <c r="AS92" s="51"/>
      <c r="AT92" s="51"/>
      <c r="AU92" s="21"/>
      <c r="AV92" s="51"/>
      <c r="AW92" s="51"/>
      <c r="AX92" s="51"/>
      <c r="AY92" s="51"/>
      <c r="AZ92" s="21"/>
      <c r="BA92" s="21"/>
      <c r="BC92" s="22"/>
      <c r="BD92" s="22"/>
      <c r="BE92" s="22"/>
      <c r="BF92" s="22"/>
    </row>
    <row r="93" spans="2:58" ht="12.75" customHeight="1" outlineLevel="1">
      <c r="C93" s="1" t="s">
        <v>155</v>
      </c>
      <c r="G93" s="18" t="s">
        <v>93</v>
      </c>
      <c r="H93" s="20">
        <v>-60381</v>
      </c>
      <c r="I93" s="20">
        <v>-39584</v>
      </c>
      <c r="J93" s="20">
        <v>-45333</v>
      </c>
      <c r="K93" s="20">
        <v>-107737</v>
      </c>
      <c r="L93" s="45">
        <f t="shared" ref="L93:L97" si="128">SUM(H93:K93)</f>
        <v>-253035</v>
      </c>
      <c r="M93" s="20">
        <v>-98015</v>
      </c>
      <c r="N93" s="20">
        <v>-141741</v>
      </c>
      <c r="O93" s="20">
        <v>-109811</v>
      </c>
      <c r="P93" s="20">
        <v>-148356</v>
      </c>
      <c r="Q93" s="45">
        <f t="shared" ref="Q93:Q97" si="129">SUM(M93:P93)</f>
        <v>-497923</v>
      </c>
      <c r="R93" s="20">
        <v>-81001</v>
      </c>
      <c r="S93" s="20">
        <v>-110278</v>
      </c>
      <c r="T93" s="20">
        <v>-167327</v>
      </c>
      <c r="U93" s="20">
        <v>-165979</v>
      </c>
      <c r="V93" s="45">
        <f t="shared" ref="V93:V97" si="130">SUM(R93:U93)</f>
        <v>-524585</v>
      </c>
      <c r="W93" s="20">
        <v>-121158</v>
      </c>
      <c r="X93" s="20">
        <v>-90018</v>
      </c>
      <c r="Y93" s="20">
        <v>-84960</v>
      </c>
      <c r="Z93" s="20">
        <v>-111593</v>
      </c>
      <c r="AA93" s="45">
        <f t="shared" ref="AA93:AA97" si="131">SUM(W93:Z93)</f>
        <v>-407729</v>
      </c>
      <c r="AB93" s="20">
        <v>-62019</v>
      </c>
      <c r="AC93" s="20">
        <v>-100972</v>
      </c>
      <c r="AD93" s="20">
        <v>-103929</v>
      </c>
      <c r="AE93" s="20">
        <v>-81632</v>
      </c>
      <c r="AF93" s="45">
        <f t="shared" ref="AF93:AF97" si="132">SUM(AB93:AE93)</f>
        <v>-348552</v>
      </c>
    </row>
    <row r="94" spans="2:58" ht="12.75" customHeight="1" outlineLevel="1">
      <c r="B94" s="1" t="s">
        <v>91</v>
      </c>
      <c r="C94" s="1" t="s">
        <v>156</v>
      </c>
      <c r="D94" s="53"/>
      <c r="E94" s="53"/>
      <c r="F94" s="53"/>
      <c r="G94" s="18" t="s">
        <v>93</v>
      </c>
      <c r="H94" s="20">
        <v>-19722</v>
      </c>
      <c r="I94" s="20">
        <v>-10452</v>
      </c>
      <c r="J94" s="20">
        <v>-4021</v>
      </c>
      <c r="K94" s="20">
        <v>-99834</v>
      </c>
      <c r="L94" s="45">
        <f t="shared" si="128"/>
        <v>-134029</v>
      </c>
      <c r="M94" s="20">
        <v>-288</v>
      </c>
      <c r="N94" s="20">
        <v>-260</v>
      </c>
      <c r="O94" s="20">
        <v>-8840</v>
      </c>
      <c r="P94" s="20">
        <v>1957</v>
      </c>
      <c r="Q94" s="45">
        <f t="shared" si="129"/>
        <v>-7431</v>
      </c>
      <c r="R94" s="20">
        <v>-4615</v>
      </c>
      <c r="S94" s="20">
        <v>-1000</v>
      </c>
      <c r="T94" s="20">
        <v>-21304</v>
      </c>
      <c r="U94" s="20">
        <v>0</v>
      </c>
      <c r="V94" s="45">
        <f t="shared" si="130"/>
        <v>-26919</v>
      </c>
      <c r="W94" s="20">
        <v>0</v>
      </c>
      <c r="X94" s="20">
        <v>0</v>
      </c>
      <c r="Y94" s="20">
        <v>0</v>
      </c>
      <c r="Z94" s="20">
        <v>0</v>
      </c>
      <c r="AA94" s="45">
        <f t="shared" si="131"/>
        <v>0</v>
      </c>
      <c r="AB94" s="20">
        <v>0</v>
      </c>
      <c r="AC94" s="20">
        <v>0</v>
      </c>
      <c r="AD94" s="20">
        <v>0</v>
      </c>
      <c r="AE94" s="20">
        <v>0</v>
      </c>
      <c r="AF94" s="45">
        <f t="shared" si="132"/>
        <v>0</v>
      </c>
    </row>
    <row r="95" spans="2:58" ht="12.75" customHeight="1" outlineLevel="1">
      <c r="C95" s="1" t="s">
        <v>157</v>
      </c>
      <c r="G95" s="18" t="s">
        <v>93</v>
      </c>
      <c r="H95" s="20">
        <v>0</v>
      </c>
      <c r="I95" s="20">
        <v>0</v>
      </c>
      <c r="J95" s="20">
        <v>0</v>
      </c>
      <c r="K95" s="20">
        <v>0</v>
      </c>
      <c r="L95" s="45">
        <f t="shared" si="128"/>
        <v>0</v>
      </c>
      <c r="M95" s="20">
        <v>0</v>
      </c>
      <c r="N95" s="20">
        <v>0</v>
      </c>
      <c r="O95" s="20">
        <v>0</v>
      </c>
      <c r="P95" s="20">
        <v>0</v>
      </c>
      <c r="Q95" s="45">
        <f t="shared" si="129"/>
        <v>0</v>
      </c>
      <c r="R95" s="20">
        <v>0</v>
      </c>
      <c r="S95" s="20">
        <v>0</v>
      </c>
      <c r="T95" s="20">
        <v>0</v>
      </c>
      <c r="U95" s="20">
        <v>-788349</v>
      </c>
      <c r="V95" s="45">
        <f t="shared" si="130"/>
        <v>-788349</v>
      </c>
      <c r="W95" s="20">
        <v>-124521</v>
      </c>
      <c r="X95" s="20">
        <v>-68876</v>
      </c>
      <c r="Y95" s="20">
        <v>0</v>
      </c>
      <c r="Z95" s="20">
        <v>-563990</v>
      </c>
      <c r="AA95" s="45">
        <f t="shared" si="131"/>
        <v>-757387</v>
      </c>
      <c r="AB95" s="20">
        <v>0</v>
      </c>
      <c r="AC95" s="20">
        <v>0</v>
      </c>
      <c r="AD95" s="20">
        <v>0</v>
      </c>
      <c r="AE95" s="20">
        <v>0</v>
      </c>
      <c r="AF95" s="45">
        <f t="shared" si="132"/>
        <v>0</v>
      </c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C95" s="22"/>
      <c r="BD95" s="22"/>
      <c r="BE95" s="22"/>
      <c r="BF95" s="22"/>
    </row>
    <row r="96" spans="2:58" ht="12.75" customHeight="1" outlineLevel="1">
      <c r="C96" s="1" t="s">
        <v>158</v>
      </c>
      <c r="G96" s="18" t="s">
        <v>93</v>
      </c>
      <c r="H96" s="20">
        <v>0</v>
      </c>
      <c r="I96" s="20">
        <v>0</v>
      </c>
      <c r="J96" s="20">
        <v>0</v>
      </c>
      <c r="K96" s="20">
        <v>0</v>
      </c>
      <c r="L96" s="45">
        <f t="shared" si="128"/>
        <v>0</v>
      </c>
      <c r="M96" s="20">
        <v>0</v>
      </c>
      <c r="N96" s="20">
        <v>0</v>
      </c>
      <c r="O96" s="20">
        <v>0</v>
      </c>
      <c r="P96" s="20">
        <v>0</v>
      </c>
      <c r="Q96" s="45">
        <f t="shared" si="129"/>
        <v>0</v>
      </c>
      <c r="R96" s="20">
        <v>0</v>
      </c>
      <c r="S96" s="20">
        <v>0</v>
      </c>
      <c r="T96" s="20">
        <v>0</v>
      </c>
      <c r="U96" s="20">
        <v>0</v>
      </c>
      <c r="V96" s="45">
        <f t="shared" si="130"/>
        <v>0</v>
      </c>
      <c r="W96" s="20">
        <v>0</v>
      </c>
      <c r="X96" s="20">
        <v>0</v>
      </c>
      <c r="Y96" s="20">
        <v>0</v>
      </c>
      <c r="Z96" s="20">
        <v>-911276</v>
      </c>
      <c r="AA96" s="45">
        <f t="shared" si="131"/>
        <v>-911276</v>
      </c>
      <c r="AB96" s="20">
        <v>-201634</v>
      </c>
      <c r="AC96" s="20">
        <v>-303228</v>
      </c>
      <c r="AD96" s="20">
        <v>0</v>
      </c>
      <c r="AE96" s="20">
        <v>0</v>
      </c>
      <c r="AF96" s="45">
        <f t="shared" si="132"/>
        <v>-504862</v>
      </c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C96" s="22"/>
      <c r="BD96" s="22"/>
      <c r="BE96" s="22"/>
      <c r="BF96" s="22"/>
    </row>
    <row r="97" spans="3:58" ht="12.75" customHeight="1" outlineLevel="1">
      <c r="C97" s="1" t="s">
        <v>159</v>
      </c>
      <c r="G97" s="18" t="s">
        <v>93</v>
      </c>
      <c r="H97" s="20">
        <v>0</v>
      </c>
      <c r="I97" s="20">
        <v>0</v>
      </c>
      <c r="J97" s="20">
        <v>0</v>
      </c>
      <c r="K97" s="20">
        <v>0</v>
      </c>
      <c r="L97" s="45">
        <f t="shared" si="128"/>
        <v>0</v>
      </c>
      <c r="M97" s="20">
        <v>0</v>
      </c>
      <c r="N97" s="20">
        <v>0</v>
      </c>
      <c r="O97" s="20">
        <v>0</v>
      </c>
      <c r="P97" s="20">
        <v>0</v>
      </c>
      <c r="Q97" s="45">
        <f t="shared" si="129"/>
        <v>0</v>
      </c>
      <c r="R97" s="20">
        <v>0</v>
      </c>
      <c r="S97" s="20">
        <v>0</v>
      </c>
      <c r="T97" s="20">
        <v>0</v>
      </c>
      <c r="U97" s="20">
        <v>0</v>
      </c>
      <c r="V97" s="45">
        <f t="shared" si="130"/>
        <v>0</v>
      </c>
      <c r="W97" s="20">
        <v>0</v>
      </c>
      <c r="X97" s="20">
        <v>0</v>
      </c>
      <c r="Y97" s="20">
        <v>0</v>
      </c>
      <c r="Z97" s="20">
        <v>0</v>
      </c>
      <c r="AA97" s="45">
        <f t="shared" si="131"/>
        <v>0</v>
      </c>
      <c r="AB97" s="20">
        <v>0</v>
      </c>
      <c r="AC97" s="20">
        <v>501937</v>
      </c>
      <c r="AD97" s="20">
        <v>400000</v>
      </c>
      <c r="AE97" s="20">
        <v>493228</v>
      </c>
      <c r="AF97" s="45">
        <f t="shared" si="132"/>
        <v>1395165</v>
      </c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C97" s="22"/>
      <c r="BD97" s="22"/>
      <c r="BE97" s="22"/>
      <c r="BF97" s="22"/>
    </row>
    <row r="98" spans="3:58" ht="12.75" customHeight="1" outlineLevel="1">
      <c r="C98" s="127" t="s">
        <v>160</v>
      </c>
      <c r="D98" s="127"/>
      <c r="E98" s="127"/>
      <c r="F98" s="127"/>
      <c r="G98" s="121" t="s">
        <v>93</v>
      </c>
      <c r="H98" s="128">
        <f>SUM(H93:H97)</f>
        <v>-80103</v>
      </c>
      <c r="I98" s="128">
        <f t="shared" ref="I98:AF98" si="133">SUM(I93:I97)</f>
        <v>-50036</v>
      </c>
      <c r="J98" s="128">
        <f t="shared" si="133"/>
        <v>-49354</v>
      </c>
      <c r="K98" s="128">
        <f t="shared" si="133"/>
        <v>-207571</v>
      </c>
      <c r="L98" s="128">
        <f t="shared" si="133"/>
        <v>-387064</v>
      </c>
      <c r="M98" s="128">
        <f t="shared" si="133"/>
        <v>-98303</v>
      </c>
      <c r="N98" s="128">
        <f t="shared" si="133"/>
        <v>-142001</v>
      </c>
      <c r="O98" s="128">
        <f t="shared" si="133"/>
        <v>-118651</v>
      </c>
      <c r="P98" s="128">
        <f t="shared" si="133"/>
        <v>-146399</v>
      </c>
      <c r="Q98" s="128">
        <f t="shared" si="133"/>
        <v>-505354</v>
      </c>
      <c r="R98" s="128">
        <f t="shared" si="133"/>
        <v>-85616</v>
      </c>
      <c r="S98" s="128">
        <f t="shared" si="133"/>
        <v>-111278</v>
      </c>
      <c r="T98" s="128">
        <f t="shared" si="133"/>
        <v>-188631</v>
      </c>
      <c r="U98" s="128">
        <f t="shared" si="133"/>
        <v>-954328</v>
      </c>
      <c r="V98" s="128">
        <f t="shared" si="133"/>
        <v>-1339853</v>
      </c>
      <c r="W98" s="128">
        <f t="shared" si="133"/>
        <v>-245679</v>
      </c>
      <c r="X98" s="128">
        <f t="shared" si="133"/>
        <v>-158894</v>
      </c>
      <c r="Y98" s="128">
        <f t="shared" si="133"/>
        <v>-84960</v>
      </c>
      <c r="Z98" s="128">
        <f t="shared" si="133"/>
        <v>-1586859</v>
      </c>
      <c r="AA98" s="128">
        <f t="shared" si="133"/>
        <v>-2076392</v>
      </c>
      <c r="AB98" s="128">
        <f t="shared" si="133"/>
        <v>-263653</v>
      </c>
      <c r="AC98" s="128">
        <f t="shared" si="133"/>
        <v>97737</v>
      </c>
      <c r="AD98" s="128">
        <f t="shared" si="133"/>
        <v>296071</v>
      </c>
      <c r="AE98" s="128">
        <f t="shared" si="133"/>
        <v>411596</v>
      </c>
      <c r="AF98" s="128">
        <f t="shared" si="133"/>
        <v>541751</v>
      </c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C98" s="22"/>
      <c r="BD98" s="22"/>
      <c r="BE98" s="22"/>
      <c r="BF98" s="22"/>
    </row>
    <row r="99" spans="3:58" ht="12.75" customHeight="1" outlineLevel="1">
      <c r="H99" s="19"/>
      <c r="I99" s="19"/>
      <c r="J99" s="19"/>
      <c r="K99" s="40"/>
      <c r="L99" s="40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C99" s="22"/>
      <c r="BD99" s="22"/>
      <c r="BE99" s="22"/>
      <c r="BF99" s="22"/>
    </row>
    <row r="100" spans="3:58" s="29" customFormat="1" ht="12.75" customHeight="1" outlineLevel="1">
      <c r="C100" s="1" t="s">
        <v>161</v>
      </c>
      <c r="G100" s="18" t="s">
        <v>93</v>
      </c>
      <c r="H100" s="20">
        <v>0</v>
      </c>
      <c r="I100" s="20">
        <v>2243196</v>
      </c>
      <c r="J100" s="20">
        <v>0</v>
      </c>
      <c r="K100" s="20">
        <v>2226110</v>
      </c>
      <c r="L100" s="45">
        <f t="shared" ref="L100:L106" si="134">SUM(H100:K100)</f>
        <v>4469306</v>
      </c>
      <c r="M100" s="20">
        <v>0</v>
      </c>
      <c r="N100" s="20">
        <v>1009464</v>
      </c>
      <c r="O100" s="20">
        <v>0</v>
      </c>
      <c r="P100" s="20">
        <v>0</v>
      </c>
      <c r="Q100" s="45">
        <f t="shared" ref="Q100:Q106" si="135">SUM(M100:P100)</f>
        <v>1009464</v>
      </c>
      <c r="R100" s="20">
        <v>0</v>
      </c>
      <c r="S100" s="20">
        <v>0</v>
      </c>
      <c r="T100" s="20">
        <v>0</v>
      </c>
      <c r="U100" s="20">
        <v>0</v>
      </c>
      <c r="V100" s="45">
        <f t="shared" ref="V100:V106" si="136">SUM(R100:U100)</f>
        <v>0</v>
      </c>
      <c r="W100" s="20">
        <v>0</v>
      </c>
      <c r="X100" s="20">
        <v>0</v>
      </c>
      <c r="Y100" s="20">
        <v>0</v>
      </c>
      <c r="Z100" s="20">
        <v>0</v>
      </c>
      <c r="AA100" s="45">
        <f t="shared" ref="AA100:AA106" si="137">SUM(W100:Z100)</f>
        <v>0</v>
      </c>
      <c r="AB100" s="20">
        <v>0</v>
      </c>
      <c r="AC100" s="20">
        <v>0</v>
      </c>
      <c r="AD100" s="20">
        <v>0</v>
      </c>
      <c r="AE100" s="20">
        <v>0</v>
      </c>
      <c r="AF100" s="45">
        <f t="shared" ref="AF100:AF106" si="138">SUM(AB100:AE100)</f>
        <v>0</v>
      </c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C100" s="22"/>
      <c r="BD100" s="22"/>
      <c r="BE100" s="22"/>
      <c r="BF100" s="22"/>
    </row>
    <row r="101" spans="3:58" s="12" customFormat="1" ht="12.75" customHeight="1" outlineLevel="1">
      <c r="C101" s="1" t="s">
        <v>162</v>
      </c>
      <c r="D101" s="41"/>
      <c r="E101" s="41"/>
      <c r="F101" s="41"/>
      <c r="G101" s="18" t="s">
        <v>93</v>
      </c>
      <c r="H101" s="20">
        <v>0</v>
      </c>
      <c r="I101" s="20">
        <v>-18192</v>
      </c>
      <c r="J101" s="20">
        <v>0</v>
      </c>
      <c r="K101" s="20">
        <v>-17942</v>
      </c>
      <c r="L101" s="45">
        <f t="shared" si="134"/>
        <v>-36134</v>
      </c>
      <c r="M101" s="20">
        <v>0</v>
      </c>
      <c r="N101" s="20">
        <v>-7559</v>
      </c>
      <c r="O101" s="20">
        <v>0</v>
      </c>
      <c r="P101" s="20">
        <v>0</v>
      </c>
      <c r="Q101" s="45">
        <f t="shared" si="135"/>
        <v>-7559</v>
      </c>
      <c r="R101" s="20">
        <v>0</v>
      </c>
      <c r="S101" s="20">
        <v>0</v>
      </c>
      <c r="T101" s="20">
        <v>0</v>
      </c>
      <c r="U101" s="20">
        <v>0</v>
      </c>
      <c r="V101" s="45">
        <f t="shared" si="136"/>
        <v>0</v>
      </c>
      <c r="W101" s="20">
        <v>0</v>
      </c>
      <c r="X101" s="20">
        <v>0</v>
      </c>
      <c r="Y101" s="20">
        <v>0</v>
      </c>
      <c r="Z101" s="20">
        <v>0</v>
      </c>
      <c r="AA101" s="45">
        <f t="shared" si="137"/>
        <v>0</v>
      </c>
      <c r="AB101" s="20">
        <v>0</v>
      </c>
      <c r="AC101" s="20">
        <v>0</v>
      </c>
      <c r="AD101" s="20">
        <v>0</v>
      </c>
      <c r="AE101" s="20">
        <v>0</v>
      </c>
      <c r="AF101" s="45">
        <f t="shared" si="138"/>
        <v>0</v>
      </c>
      <c r="AG101" s="42"/>
      <c r="AH101" s="42"/>
      <c r="AI101" s="42"/>
      <c r="AK101" s="22"/>
      <c r="AL101" s="42"/>
      <c r="AM101" s="42"/>
      <c r="AN101" s="42"/>
      <c r="AP101" s="22"/>
      <c r="AQ101" s="42"/>
      <c r="AR101" s="42"/>
      <c r="AS101" s="42"/>
      <c r="AU101" s="22"/>
      <c r="AV101" s="42"/>
      <c r="AW101" s="42"/>
      <c r="AX101" s="42"/>
      <c r="AZ101" s="22"/>
      <c r="BA101" s="22"/>
    </row>
    <row r="102" spans="3:58" ht="12.75" customHeight="1" outlineLevel="1">
      <c r="C102" s="1" t="s">
        <v>163</v>
      </c>
      <c r="D102" s="97"/>
      <c r="E102" s="97"/>
      <c r="F102" s="97"/>
      <c r="G102" s="18" t="s">
        <v>93</v>
      </c>
      <c r="H102" s="20">
        <v>22972</v>
      </c>
      <c r="I102" s="20">
        <v>21896</v>
      </c>
      <c r="J102" s="20">
        <v>11989</v>
      </c>
      <c r="K102" s="20">
        <v>15633</v>
      </c>
      <c r="L102" s="45">
        <f t="shared" si="134"/>
        <v>72490</v>
      </c>
      <c r="M102" s="20">
        <v>43694</v>
      </c>
      <c r="N102" s="20">
        <v>89060</v>
      </c>
      <c r="O102" s="20">
        <v>68665</v>
      </c>
      <c r="P102" s="20">
        <v>33987</v>
      </c>
      <c r="Q102" s="45">
        <f t="shared" si="135"/>
        <v>235406</v>
      </c>
      <c r="R102" s="20">
        <v>48071</v>
      </c>
      <c r="S102" s="20">
        <v>19749</v>
      </c>
      <c r="T102" s="20">
        <v>18445</v>
      </c>
      <c r="U102" s="20">
        <v>88149</v>
      </c>
      <c r="V102" s="45">
        <f t="shared" si="136"/>
        <v>174414</v>
      </c>
      <c r="W102" s="20">
        <v>13678</v>
      </c>
      <c r="X102" s="20">
        <v>11250</v>
      </c>
      <c r="Y102" s="20">
        <v>4113</v>
      </c>
      <c r="Z102" s="20">
        <v>6705</v>
      </c>
      <c r="AA102" s="45">
        <f t="shared" si="137"/>
        <v>35746</v>
      </c>
      <c r="AB102" s="20">
        <v>26028</v>
      </c>
      <c r="AC102" s="20">
        <v>34717</v>
      </c>
      <c r="AD102" s="20">
        <v>57818</v>
      </c>
      <c r="AE102" s="20">
        <v>51427</v>
      </c>
      <c r="AF102" s="45">
        <f t="shared" si="138"/>
        <v>169990</v>
      </c>
      <c r="AG102" s="93"/>
      <c r="AH102" s="93"/>
      <c r="AI102" s="93"/>
      <c r="AJ102" s="93"/>
      <c r="AK102" s="93"/>
      <c r="AL102" s="93"/>
      <c r="AM102" s="93"/>
      <c r="AN102" s="93"/>
      <c r="AO102" s="93"/>
      <c r="AP102" s="93"/>
      <c r="AQ102" s="93"/>
      <c r="AR102" s="93"/>
      <c r="AS102" s="93"/>
      <c r="AT102" s="93"/>
      <c r="AU102" s="93"/>
      <c r="AV102" s="93"/>
      <c r="AW102" s="93"/>
      <c r="AX102" s="93"/>
      <c r="AY102" s="93"/>
      <c r="AZ102" s="93"/>
      <c r="BA102" s="93"/>
      <c r="BC102" s="22"/>
      <c r="BD102" s="22"/>
      <c r="BE102" s="22"/>
      <c r="BF102" s="22"/>
    </row>
    <row r="103" spans="3:58" ht="12.75" customHeight="1" outlineLevel="1">
      <c r="C103" s="1" t="s">
        <v>164</v>
      </c>
      <c r="D103" s="97"/>
      <c r="E103" s="97"/>
      <c r="F103" s="97"/>
      <c r="G103" s="18" t="s">
        <v>93</v>
      </c>
      <c r="H103" s="20">
        <v>0</v>
      </c>
      <c r="I103" s="20">
        <v>0</v>
      </c>
      <c r="J103" s="20">
        <v>0</v>
      </c>
      <c r="K103" s="20">
        <v>0</v>
      </c>
      <c r="L103" s="45">
        <f t="shared" si="134"/>
        <v>0</v>
      </c>
      <c r="M103" s="20">
        <v>0</v>
      </c>
      <c r="N103" s="20">
        <v>0</v>
      </c>
      <c r="O103" s="20">
        <v>0</v>
      </c>
      <c r="P103" s="20">
        <v>0</v>
      </c>
      <c r="Q103" s="45">
        <f t="shared" si="135"/>
        <v>0</v>
      </c>
      <c r="R103" s="20">
        <v>0</v>
      </c>
      <c r="S103" s="20">
        <v>-500022</v>
      </c>
      <c r="T103" s="20">
        <v>-100000</v>
      </c>
      <c r="U103" s="20">
        <v>0</v>
      </c>
      <c r="V103" s="45">
        <f t="shared" si="136"/>
        <v>-600022</v>
      </c>
      <c r="W103" s="20">
        <v>0</v>
      </c>
      <c r="X103" s="20">
        <v>0</v>
      </c>
      <c r="Y103" s="20">
        <v>0</v>
      </c>
      <c r="Z103" s="20">
        <v>0</v>
      </c>
      <c r="AA103" s="45">
        <f t="shared" si="137"/>
        <v>0</v>
      </c>
      <c r="AB103" s="20">
        <v>-400101</v>
      </c>
      <c r="AC103" s="20">
        <v>-645146</v>
      </c>
      <c r="AD103" s="20">
        <v>-2500100</v>
      </c>
      <c r="AE103" s="20">
        <v>-2500000</v>
      </c>
      <c r="AF103" s="45">
        <f t="shared" si="138"/>
        <v>-6045347</v>
      </c>
      <c r="AG103" s="93"/>
      <c r="AH103" s="93"/>
      <c r="AI103" s="93"/>
      <c r="AJ103" s="93"/>
      <c r="AK103" s="93"/>
      <c r="AL103" s="93"/>
      <c r="AM103" s="93"/>
      <c r="AN103" s="93"/>
      <c r="AO103" s="93"/>
      <c r="AP103" s="93"/>
      <c r="AQ103" s="93"/>
      <c r="AR103" s="93"/>
      <c r="AS103" s="93"/>
      <c r="AT103" s="93"/>
      <c r="AU103" s="93"/>
      <c r="AV103" s="93"/>
      <c r="AW103" s="93"/>
      <c r="AX103" s="93"/>
      <c r="AY103" s="93"/>
      <c r="AZ103" s="93"/>
      <c r="BA103" s="93"/>
      <c r="BC103" s="22"/>
      <c r="BD103" s="22"/>
      <c r="BE103" s="22"/>
      <c r="BF103" s="22"/>
    </row>
    <row r="104" spans="3:58" ht="12.75" customHeight="1" outlineLevel="1">
      <c r="C104" s="1" t="s">
        <v>165</v>
      </c>
      <c r="D104" s="97"/>
      <c r="E104" s="97"/>
      <c r="F104" s="97"/>
      <c r="G104" s="18" t="s">
        <v>93</v>
      </c>
      <c r="H104" s="20">
        <v>0</v>
      </c>
      <c r="I104" s="20">
        <v>0</v>
      </c>
      <c r="J104" s="20">
        <v>0</v>
      </c>
      <c r="K104" s="20">
        <v>0</v>
      </c>
      <c r="L104" s="45">
        <f t="shared" si="134"/>
        <v>0</v>
      </c>
      <c r="M104" s="20">
        <v>0</v>
      </c>
      <c r="N104" s="20">
        <v>0</v>
      </c>
      <c r="O104" s="20">
        <v>0</v>
      </c>
      <c r="P104" s="20">
        <v>0</v>
      </c>
      <c r="Q104" s="45">
        <f t="shared" si="135"/>
        <v>0</v>
      </c>
      <c r="R104" s="20">
        <v>0</v>
      </c>
      <c r="S104" s="20">
        <v>0</v>
      </c>
      <c r="T104" s="20">
        <v>0</v>
      </c>
      <c r="U104" s="20">
        <v>-224168</v>
      </c>
      <c r="V104" s="45">
        <f t="shared" si="136"/>
        <v>-224168</v>
      </c>
      <c r="W104" s="20">
        <v>0</v>
      </c>
      <c r="X104" s="20">
        <v>0</v>
      </c>
      <c r="Y104" s="20">
        <v>0</v>
      </c>
      <c r="Z104" s="20">
        <v>0</v>
      </c>
      <c r="AA104" s="45">
        <f t="shared" si="137"/>
        <v>0</v>
      </c>
      <c r="AB104" s="20">
        <v>0</v>
      </c>
      <c r="AC104" s="20">
        <v>0</v>
      </c>
      <c r="AD104" s="20">
        <v>0</v>
      </c>
      <c r="AE104" s="20">
        <v>0</v>
      </c>
      <c r="AF104" s="45">
        <f t="shared" si="138"/>
        <v>0</v>
      </c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  <c r="AQ104" s="93"/>
      <c r="AR104" s="93"/>
      <c r="AS104" s="93"/>
      <c r="AT104" s="93"/>
      <c r="AU104" s="93"/>
      <c r="AV104" s="93"/>
      <c r="AW104" s="93"/>
      <c r="AX104" s="93"/>
      <c r="AY104" s="93"/>
      <c r="AZ104" s="93"/>
      <c r="BA104" s="93"/>
      <c r="BC104" s="22"/>
      <c r="BD104" s="22"/>
      <c r="BE104" s="22"/>
      <c r="BF104" s="22"/>
    </row>
    <row r="105" spans="3:58" ht="12.75" customHeight="1" outlineLevel="1">
      <c r="C105" s="1" t="s">
        <v>166</v>
      </c>
      <c r="G105" s="18" t="s">
        <v>93</v>
      </c>
      <c r="H105" s="20">
        <v>0</v>
      </c>
      <c r="I105" s="20">
        <v>0</v>
      </c>
      <c r="J105" s="20">
        <v>0</v>
      </c>
      <c r="K105" s="20">
        <v>0</v>
      </c>
      <c r="L105" s="45">
        <f t="shared" si="134"/>
        <v>0</v>
      </c>
      <c r="M105" s="20">
        <v>0</v>
      </c>
      <c r="N105" s="20">
        <v>0</v>
      </c>
      <c r="O105" s="20">
        <v>0</v>
      </c>
      <c r="P105" s="20">
        <v>0</v>
      </c>
      <c r="Q105" s="45">
        <f t="shared" si="135"/>
        <v>0</v>
      </c>
      <c r="R105" s="20">
        <v>-500000</v>
      </c>
      <c r="S105" s="20">
        <v>0</v>
      </c>
      <c r="T105" s="20">
        <v>0</v>
      </c>
      <c r="U105" s="20">
        <v>0</v>
      </c>
      <c r="V105" s="45">
        <f t="shared" si="136"/>
        <v>-500000</v>
      </c>
      <c r="W105" s="20">
        <v>-700000</v>
      </c>
      <c r="X105" s="20">
        <v>0</v>
      </c>
      <c r="Y105" s="20">
        <v>0</v>
      </c>
      <c r="Z105" s="20">
        <v>0</v>
      </c>
      <c r="AA105" s="45">
        <f t="shared" si="137"/>
        <v>-700000</v>
      </c>
      <c r="AB105" s="20">
        <v>0</v>
      </c>
      <c r="AC105" s="20">
        <v>0</v>
      </c>
      <c r="AD105" s="20">
        <v>0</v>
      </c>
      <c r="AE105" s="20">
        <v>0</v>
      </c>
      <c r="AF105" s="45">
        <f t="shared" si="138"/>
        <v>0</v>
      </c>
      <c r="AG105" s="96"/>
      <c r="AH105" s="96"/>
      <c r="AI105" s="96"/>
      <c r="AL105" s="96"/>
      <c r="AM105" s="96"/>
      <c r="AN105" s="96"/>
      <c r="AQ105" s="96"/>
      <c r="AR105" s="96"/>
      <c r="AS105" s="96"/>
      <c r="AV105" s="96"/>
      <c r="AW105" s="96"/>
      <c r="AX105" s="96"/>
    </row>
    <row r="106" spans="3:58" ht="12.75" customHeight="1" outlineLevel="1">
      <c r="C106" s="1" t="s">
        <v>167</v>
      </c>
      <c r="D106" s="53"/>
      <c r="E106" s="53"/>
      <c r="F106" s="53"/>
      <c r="G106" s="18" t="s">
        <v>93</v>
      </c>
      <c r="H106" s="20">
        <v>0</v>
      </c>
      <c r="I106" s="20">
        <v>0</v>
      </c>
      <c r="J106" s="20">
        <v>0</v>
      </c>
      <c r="K106" s="20">
        <v>0</v>
      </c>
      <c r="L106" s="45">
        <f t="shared" si="134"/>
        <v>0</v>
      </c>
      <c r="M106" s="20">
        <v>0</v>
      </c>
      <c r="N106" s="20">
        <v>0</v>
      </c>
      <c r="O106" s="20">
        <v>0</v>
      </c>
      <c r="P106" s="20">
        <v>0</v>
      </c>
      <c r="Q106" s="45">
        <f t="shared" si="135"/>
        <v>0</v>
      </c>
      <c r="R106" s="20">
        <v>0</v>
      </c>
      <c r="S106" s="20">
        <v>0</v>
      </c>
      <c r="T106" s="20">
        <v>0</v>
      </c>
      <c r="U106" s="20">
        <v>0</v>
      </c>
      <c r="V106" s="45">
        <f t="shared" si="136"/>
        <v>0</v>
      </c>
      <c r="W106" s="20">
        <v>0</v>
      </c>
      <c r="X106" s="20">
        <v>0</v>
      </c>
      <c r="Y106" s="20">
        <v>0</v>
      </c>
      <c r="Z106" s="20">
        <v>0</v>
      </c>
      <c r="AA106" s="45">
        <f t="shared" si="137"/>
        <v>0</v>
      </c>
      <c r="AB106" s="20">
        <v>0</v>
      </c>
      <c r="AC106" s="20">
        <v>-38920</v>
      </c>
      <c r="AD106" s="20">
        <v>-32826</v>
      </c>
      <c r="AE106" s="20">
        <v>-3700</v>
      </c>
      <c r="AF106" s="45">
        <f t="shared" si="138"/>
        <v>-75446</v>
      </c>
    </row>
    <row r="107" spans="3:58" ht="12.75" customHeight="1" outlineLevel="1">
      <c r="C107" s="127" t="s">
        <v>168</v>
      </c>
      <c r="D107" s="127"/>
      <c r="E107" s="127"/>
      <c r="F107" s="127"/>
      <c r="G107" s="121" t="s">
        <v>93</v>
      </c>
      <c r="H107" s="128">
        <f>SUM(H100:H106)</f>
        <v>22972</v>
      </c>
      <c r="I107" s="128">
        <f t="shared" ref="I107" si="139">SUM(I100:I106)</f>
        <v>2246900</v>
      </c>
      <c r="J107" s="128">
        <f t="shared" ref="J107" si="140">SUM(J100:J106)</f>
        <v>11989</v>
      </c>
      <c r="K107" s="128">
        <f t="shared" ref="K107" si="141">SUM(K100:K106)</f>
        <v>2223801</v>
      </c>
      <c r="L107" s="128">
        <f t="shared" ref="L107" si="142">SUM(L100:L106)</f>
        <v>4505662</v>
      </c>
      <c r="M107" s="128">
        <f t="shared" ref="M107" si="143">SUM(M100:M106)</f>
        <v>43694</v>
      </c>
      <c r="N107" s="128">
        <f t="shared" ref="N107" si="144">SUM(N100:N106)</f>
        <v>1090965</v>
      </c>
      <c r="O107" s="128">
        <f t="shared" ref="O107" si="145">SUM(O100:O106)</f>
        <v>68665</v>
      </c>
      <c r="P107" s="128">
        <f t="shared" ref="P107" si="146">SUM(P100:P106)</f>
        <v>33987</v>
      </c>
      <c r="Q107" s="128">
        <f t="shared" ref="Q107" si="147">SUM(Q100:Q106)</f>
        <v>1237311</v>
      </c>
      <c r="R107" s="128">
        <f t="shared" ref="R107" si="148">SUM(R100:R106)</f>
        <v>-451929</v>
      </c>
      <c r="S107" s="128">
        <f t="shared" ref="S107" si="149">SUM(S100:S106)</f>
        <v>-480273</v>
      </c>
      <c r="T107" s="128">
        <f t="shared" ref="T107" si="150">SUM(T100:T106)</f>
        <v>-81555</v>
      </c>
      <c r="U107" s="128">
        <f t="shared" ref="U107" si="151">SUM(U100:U106)</f>
        <v>-136019</v>
      </c>
      <c r="V107" s="128">
        <f t="shared" ref="V107" si="152">SUM(V100:V106)</f>
        <v>-1149776</v>
      </c>
      <c r="W107" s="128">
        <f t="shared" ref="W107" si="153">SUM(W100:W106)</f>
        <v>-686322</v>
      </c>
      <c r="X107" s="128">
        <f t="shared" ref="X107" si="154">SUM(X100:X106)</f>
        <v>11250</v>
      </c>
      <c r="Y107" s="128">
        <f t="shared" ref="Y107" si="155">SUM(Y100:Y106)</f>
        <v>4113</v>
      </c>
      <c r="Z107" s="128">
        <f t="shared" ref="Z107" si="156">SUM(Z100:Z106)</f>
        <v>6705</v>
      </c>
      <c r="AA107" s="128">
        <f t="shared" ref="AA107" si="157">SUM(AA100:AA106)</f>
        <v>-664254</v>
      </c>
      <c r="AB107" s="128">
        <f t="shared" ref="AB107" si="158">SUM(AB100:AB106)</f>
        <v>-374073</v>
      </c>
      <c r="AC107" s="128">
        <f t="shared" ref="AC107" si="159">SUM(AC100:AC106)</f>
        <v>-649349</v>
      </c>
      <c r="AD107" s="128">
        <f t="shared" ref="AD107" si="160">SUM(AD100:AD106)</f>
        <v>-2475108</v>
      </c>
      <c r="AE107" s="128">
        <f t="shared" ref="AE107" si="161">SUM(AE100:AE106)</f>
        <v>-2452273</v>
      </c>
      <c r="AF107" s="128">
        <f t="shared" ref="AF107" si="162">SUM(AF100:AF106)</f>
        <v>-5950803</v>
      </c>
      <c r="AG107" s="93"/>
      <c r="AH107" s="93"/>
      <c r="AI107" s="93"/>
      <c r="AJ107" s="93"/>
      <c r="AK107" s="21"/>
      <c r="AL107" s="93"/>
      <c r="AM107" s="93"/>
      <c r="AN107" s="93"/>
      <c r="AO107" s="93"/>
      <c r="AP107" s="21"/>
      <c r="AQ107" s="93"/>
      <c r="AR107" s="93"/>
      <c r="AS107" s="93"/>
      <c r="AT107" s="93"/>
      <c r="AU107" s="21"/>
      <c r="AV107" s="93"/>
      <c r="AW107" s="93"/>
      <c r="AX107" s="93"/>
      <c r="AY107" s="93"/>
      <c r="AZ107" s="21"/>
      <c r="BA107" s="21"/>
      <c r="BC107" s="22"/>
      <c r="BD107" s="22"/>
      <c r="BE107" s="22"/>
      <c r="BF107" s="22"/>
    </row>
    <row r="108" spans="3:58" s="12" customFormat="1" ht="12.75" customHeight="1" outlineLevel="1">
      <c r="C108" s="1"/>
      <c r="D108" s="41"/>
      <c r="E108" s="41"/>
      <c r="F108" s="41"/>
      <c r="G108" s="31"/>
      <c r="H108" s="98"/>
      <c r="I108" s="98"/>
      <c r="J108" s="98"/>
      <c r="K108" s="94"/>
      <c r="L108" s="99"/>
      <c r="M108" s="99"/>
      <c r="N108" s="99"/>
      <c r="O108" s="99"/>
      <c r="P108" s="99"/>
      <c r="Q108" s="48"/>
      <c r="R108" s="99"/>
      <c r="S108" s="99"/>
      <c r="T108" s="99"/>
      <c r="U108" s="99"/>
      <c r="V108" s="48"/>
      <c r="W108" s="99"/>
      <c r="X108" s="99"/>
      <c r="Y108" s="99"/>
      <c r="Z108" s="99"/>
      <c r="AA108" s="48"/>
      <c r="AB108" s="99"/>
      <c r="AC108" s="99"/>
      <c r="AD108" s="99"/>
      <c r="AE108" s="99"/>
      <c r="AF108" s="48"/>
      <c r="AG108" s="99"/>
      <c r="AH108" s="99"/>
      <c r="AI108" s="99"/>
      <c r="AJ108" s="99"/>
      <c r="AK108" s="50"/>
      <c r="AL108" s="99"/>
      <c r="AM108" s="99"/>
      <c r="AN108" s="99"/>
      <c r="AO108" s="99"/>
      <c r="AP108" s="50"/>
      <c r="AQ108" s="99"/>
      <c r="AR108" s="99"/>
      <c r="AS108" s="99"/>
      <c r="AT108" s="99"/>
      <c r="AU108" s="50"/>
      <c r="AV108" s="99"/>
      <c r="AW108" s="99"/>
      <c r="AX108" s="99"/>
      <c r="AY108" s="99"/>
      <c r="AZ108" s="50"/>
      <c r="BA108" s="50"/>
    </row>
    <row r="109" spans="3:58" s="12" customFormat="1" ht="12.75" customHeight="1" outlineLevel="1">
      <c r="C109" s="1" t="s">
        <v>169</v>
      </c>
      <c r="D109" s="41"/>
      <c r="E109" s="41"/>
      <c r="F109" s="41"/>
      <c r="G109" s="18" t="s">
        <v>93</v>
      </c>
      <c r="H109" s="20">
        <v>-5014</v>
      </c>
      <c r="I109" s="20">
        <v>4998</v>
      </c>
      <c r="J109" s="20">
        <v>-29325</v>
      </c>
      <c r="K109" s="20">
        <v>29810</v>
      </c>
      <c r="L109" s="45">
        <f t="shared" ref="L109" si="163">SUM(H109:K109)</f>
        <v>469</v>
      </c>
      <c r="M109" s="20">
        <v>-70902</v>
      </c>
      <c r="N109" s="20">
        <v>11819</v>
      </c>
      <c r="O109" s="20">
        <v>28459</v>
      </c>
      <c r="P109" s="20">
        <v>66674</v>
      </c>
      <c r="Q109" s="45">
        <f t="shared" ref="Q109" si="164">SUM(M109:P109)</f>
        <v>36050</v>
      </c>
      <c r="R109" s="20">
        <v>-42138</v>
      </c>
      <c r="S109" s="20">
        <v>23477</v>
      </c>
      <c r="T109" s="20">
        <v>-63843</v>
      </c>
      <c r="U109" s="20">
        <v>-4236</v>
      </c>
      <c r="V109" s="45">
        <f t="shared" ref="V109" si="165">SUM(R109:U109)</f>
        <v>-86740</v>
      </c>
      <c r="W109" s="20">
        <v>-11448</v>
      </c>
      <c r="X109" s="20">
        <v>-145198</v>
      </c>
      <c r="Y109" s="20">
        <v>-180058</v>
      </c>
      <c r="Z109" s="20">
        <v>166564</v>
      </c>
      <c r="AA109" s="45">
        <f t="shared" ref="AA109" si="166">SUM(W109:Z109)</f>
        <v>-170140</v>
      </c>
      <c r="AB109" s="20">
        <v>26423</v>
      </c>
      <c r="AC109" s="20">
        <v>39626</v>
      </c>
      <c r="AD109" s="20">
        <v>-122707</v>
      </c>
      <c r="AE109" s="20">
        <v>139342</v>
      </c>
      <c r="AF109" s="45">
        <f t="shared" ref="AF109" si="167">SUM(AB109:AE109)</f>
        <v>82684</v>
      </c>
      <c r="AG109" s="99"/>
      <c r="AH109" s="99"/>
      <c r="AI109" s="99"/>
      <c r="AJ109" s="99"/>
      <c r="AK109" s="50"/>
      <c r="AL109" s="99"/>
      <c r="AM109" s="99"/>
      <c r="AN109" s="99"/>
      <c r="AO109" s="99"/>
      <c r="AP109" s="50"/>
      <c r="AQ109" s="99"/>
      <c r="AR109" s="99"/>
      <c r="AS109" s="99"/>
      <c r="AT109" s="99"/>
      <c r="AU109" s="50"/>
      <c r="AV109" s="99"/>
      <c r="AW109" s="99"/>
      <c r="AX109" s="99"/>
      <c r="AY109" s="99"/>
      <c r="AZ109" s="50"/>
      <c r="BA109" s="50"/>
    </row>
    <row r="110" spans="3:58" s="12" customFormat="1" ht="12.75" customHeight="1" outlineLevel="1">
      <c r="C110" s="1"/>
      <c r="D110" s="41"/>
      <c r="E110" s="41"/>
      <c r="F110" s="41"/>
      <c r="G110" s="18"/>
      <c r="H110" s="98"/>
      <c r="I110" s="98"/>
      <c r="J110" s="98"/>
      <c r="K110" s="94"/>
      <c r="L110" s="99"/>
      <c r="M110" s="99"/>
      <c r="N110" s="99"/>
      <c r="O110" s="99"/>
      <c r="P110" s="99"/>
      <c r="Q110" s="48"/>
      <c r="R110" s="99"/>
      <c r="S110" s="99"/>
      <c r="T110" s="99"/>
      <c r="U110" s="99"/>
      <c r="V110" s="48"/>
      <c r="W110" s="99"/>
      <c r="X110" s="99"/>
      <c r="Y110" s="99"/>
      <c r="Z110" s="99"/>
      <c r="AA110" s="48"/>
      <c r="AB110" s="99"/>
      <c r="AC110" s="99"/>
      <c r="AD110" s="99"/>
      <c r="AE110" s="99"/>
      <c r="AF110" s="48"/>
      <c r="AG110" s="99"/>
      <c r="AH110" s="99"/>
      <c r="AI110" s="99"/>
      <c r="AJ110" s="99"/>
      <c r="AK110" s="50"/>
      <c r="AL110" s="99"/>
      <c r="AM110" s="99"/>
      <c r="AN110" s="99"/>
      <c r="AO110" s="99"/>
      <c r="AP110" s="50"/>
      <c r="AQ110" s="99"/>
      <c r="AR110" s="99"/>
      <c r="AS110" s="99"/>
      <c r="AT110" s="99"/>
      <c r="AU110" s="50"/>
      <c r="AV110" s="99"/>
      <c r="AW110" s="99"/>
      <c r="AX110" s="99"/>
      <c r="AY110" s="99"/>
      <c r="AZ110" s="50"/>
      <c r="BA110" s="50"/>
    </row>
    <row r="111" spans="3:58" ht="12.75" customHeight="1" outlineLevel="1">
      <c r="C111" s="29" t="s">
        <v>170</v>
      </c>
      <c r="D111" s="29"/>
      <c r="E111" s="29"/>
      <c r="F111" s="29"/>
      <c r="G111" s="34" t="s">
        <v>93</v>
      </c>
      <c r="H111" s="122">
        <f>SUM(H91,H98,H107,H109)</f>
        <v>-441944</v>
      </c>
      <c r="I111" s="122">
        <f t="shared" ref="I111:AF111" si="168">SUM(I91,I98,I107,I109)</f>
        <v>1658108</v>
      </c>
      <c r="J111" s="122">
        <f t="shared" si="168"/>
        <v>-568484</v>
      </c>
      <c r="K111" s="122">
        <f t="shared" si="168"/>
        <v>584065</v>
      </c>
      <c r="L111" s="122">
        <f t="shared" si="168"/>
        <v>1231745</v>
      </c>
      <c r="M111" s="122">
        <f t="shared" si="168"/>
        <v>134401</v>
      </c>
      <c r="N111" s="122">
        <f t="shared" si="168"/>
        <v>2001859</v>
      </c>
      <c r="O111" s="122">
        <f t="shared" si="168"/>
        <v>1242234</v>
      </c>
      <c r="P111" s="122">
        <f t="shared" si="168"/>
        <v>-183410</v>
      </c>
      <c r="Q111" s="122">
        <f t="shared" si="168"/>
        <v>3195084</v>
      </c>
      <c r="R111" s="122">
        <f t="shared" si="168"/>
        <v>197583</v>
      </c>
      <c r="S111" s="122">
        <f t="shared" si="168"/>
        <v>-631835</v>
      </c>
      <c r="T111" s="122">
        <f t="shared" si="168"/>
        <v>-251650</v>
      </c>
      <c r="U111" s="122">
        <f t="shared" si="168"/>
        <v>-1497857</v>
      </c>
      <c r="V111" s="122">
        <f t="shared" si="168"/>
        <v>-2183759</v>
      </c>
      <c r="W111" s="122">
        <f t="shared" si="168"/>
        <v>-20610</v>
      </c>
      <c r="X111" s="122">
        <f t="shared" si="168"/>
        <v>-190092</v>
      </c>
      <c r="Y111" s="122">
        <f t="shared" si="168"/>
        <v>295905</v>
      </c>
      <c r="Z111" s="122">
        <f t="shared" si="168"/>
        <v>-969733</v>
      </c>
      <c r="AA111" s="122">
        <f t="shared" si="168"/>
        <v>-884530</v>
      </c>
      <c r="AB111" s="122">
        <f t="shared" si="168"/>
        <v>1563548</v>
      </c>
      <c r="AC111" s="122">
        <f t="shared" si="168"/>
        <v>926884</v>
      </c>
      <c r="AD111" s="122">
        <f t="shared" si="168"/>
        <v>-304178</v>
      </c>
      <c r="AE111" s="122">
        <f t="shared" si="168"/>
        <v>-238321</v>
      </c>
      <c r="AF111" s="122">
        <f t="shared" si="168"/>
        <v>1947933</v>
      </c>
      <c r="AG111" s="51"/>
      <c r="AH111" s="51"/>
      <c r="AI111" s="51"/>
      <c r="AJ111" s="51"/>
      <c r="AK111" s="21"/>
      <c r="AL111" s="51"/>
      <c r="AM111" s="51"/>
      <c r="AN111" s="51"/>
      <c r="AO111" s="51"/>
      <c r="AP111" s="21"/>
      <c r="AQ111" s="51"/>
      <c r="AR111" s="51"/>
      <c r="AS111" s="51"/>
      <c r="AT111" s="51"/>
      <c r="AU111" s="21"/>
      <c r="AV111" s="51"/>
      <c r="AW111" s="51"/>
      <c r="AX111" s="51"/>
      <c r="AY111" s="51"/>
      <c r="AZ111" s="21"/>
      <c r="BA111" s="21"/>
      <c r="BC111" s="22"/>
      <c r="BD111" s="22"/>
      <c r="BE111" s="22"/>
      <c r="BF111" s="22"/>
    </row>
    <row r="112" spans="3:58" ht="12.75" customHeight="1" outlineLevel="1"/>
    <row r="113" spans="2:58" ht="12.75" customHeight="1" outlineLevel="1">
      <c r="C113" s="1" t="s">
        <v>171</v>
      </c>
      <c r="G113" s="18" t="s">
        <v>93</v>
      </c>
      <c r="H113" s="20">
        <v>3812041</v>
      </c>
      <c r="I113" s="45">
        <f>H114</f>
        <v>3370097</v>
      </c>
      <c r="J113" s="45">
        <f t="shared" ref="J113:AE113" si="169">I114</f>
        <v>5028205</v>
      </c>
      <c r="K113" s="45">
        <f t="shared" si="169"/>
        <v>4459721</v>
      </c>
      <c r="L113" s="45">
        <f>H113</f>
        <v>3812041</v>
      </c>
      <c r="M113" s="45">
        <f t="shared" si="169"/>
        <v>5043786</v>
      </c>
      <c r="N113" s="45">
        <f>M114</f>
        <v>5178187</v>
      </c>
      <c r="O113" s="45">
        <f t="shared" si="169"/>
        <v>7180046</v>
      </c>
      <c r="P113" s="45">
        <f t="shared" si="169"/>
        <v>8422280</v>
      </c>
      <c r="Q113" s="45">
        <f>M113</f>
        <v>5043786</v>
      </c>
      <c r="R113" s="45">
        <f t="shared" si="169"/>
        <v>8238870</v>
      </c>
      <c r="S113" s="45">
        <f>R114</f>
        <v>8436453</v>
      </c>
      <c r="T113" s="45">
        <f t="shared" si="169"/>
        <v>7804618</v>
      </c>
      <c r="U113" s="45">
        <f t="shared" si="169"/>
        <v>7552968</v>
      </c>
      <c r="V113" s="45">
        <f>R113</f>
        <v>8238870</v>
      </c>
      <c r="W113" s="45">
        <f t="shared" si="169"/>
        <v>6055111</v>
      </c>
      <c r="X113" s="45">
        <f>W114</f>
        <v>6034501</v>
      </c>
      <c r="Y113" s="45">
        <f t="shared" si="169"/>
        <v>5844409</v>
      </c>
      <c r="Z113" s="45">
        <f t="shared" si="169"/>
        <v>6140314</v>
      </c>
      <c r="AA113" s="45">
        <f>W113</f>
        <v>6055111</v>
      </c>
      <c r="AB113" s="45">
        <f t="shared" si="169"/>
        <v>5170581</v>
      </c>
      <c r="AC113" s="45">
        <f>AB114</f>
        <v>6734129</v>
      </c>
      <c r="AD113" s="45">
        <f t="shared" si="169"/>
        <v>7661013</v>
      </c>
      <c r="AE113" s="45">
        <f t="shared" si="169"/>
        <v>7356835</v>
      </c>
      <c r="AF113" s="45">
        <f>AB113</f>
        <v>5170581</v>
      </c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C113" s="22"/>
      <c r="BD113" s="22"/>
      <c r="BE113" s="22"/>
      <c r="BF113" s="22"/>
    </row>
    <row r="114" spans="2:58" ht="12.75" customHeight="1" outlineLevel="1">
      <c r="C114" s="127" t="s">
        <v>172</v>
      </c>
      <c r="D114" s="117"/>
      <c r="E114" s="117"/>
      <c r="F114" s="117"/>
      <c r="G114" s="121" t="s">
        <v>93</v>
      </c>
      <c r="H114" s="128">
        <f>H111+H113</f>
        <v>3370097</v>
      </c>
      <c r="I114" s="128">
        <f t="shared" ref="I114:AF114" si="170">I111+I113</f>
        <v>5028205</v>
      </c>
      <c r="J114" s="128">
        <f t="shared" si="170"/>
        <v>4459721</v>
      </c>
      <c r="K114" s="128">
        <f t="shared" si="170"/>
        <v>5043786</v>
      </c>
      <c r="L114" s="128">
        <f t="shared" si="170"/>
        <v>5043786</v>
      </c>
      <c r="M114" s="128">
        <f t="shared" si="170"/>
        <v>5178187</v>
      </c>
      <c r="N114" s="128">
        <f t="shared" si="170"/>
        <v>7180046</v>
      </c>
      <c r="O114" s="128">
        <f t="shared" si="170"/>
        <v>8422280</v>
      </c>
      <c r="P114" s="128">
        <f t="shared" si="170"/>
        <v>8238870</v>
      </c>
      <c r="Q114" s="128">
        <f t="shared" si="170"/>
        <v>8238870</v>
      </c>
      <c r="R114" s="128">
        <f t="shared" si="170"/>
        <v>8436453</v>
      </c>
      <c r="S114" s="128">
        <f t="shared" si="170"/>
        <v>7804618</v>
      </c>
      <c r="T114" s="128">
        <f t="shared" si="170"/>
        <v>7552968</v>
      </c>
      <c r="U114" s="128">
        <f t="shared" si="170"/>
        <v>6055111</v>
      </c>
      <c r="V114" s="128">
        <f t="shared" si="170"/>
        <v>6055111</v>
      </c>
      <c r="W114" s="128">
        <f t="shared" si="170"/>
        <v>6034501</v>
      </c>
      <c r="X114" s="128">
        <f t="shared" si="170"/>
        <v>5844409</v>
      </c>
      <c r="Y114" s="128">
        <f t="shared" si="170"/>
        <v>6140314</v>
      </c>
      <c r="Z114" s="128">
        <f t="shared" si="170"/>
        <v>5170581</v>
      </c>
      <c r="AA114" s="128">
        <f t="shared" si="170"/>
        <v>5170581</v>
      </c>
      <c r="AB114" s="128">
        <f t="shared" si="170"/>
        <v>6734129</v>
      </c>
      <c r="AC114" s="128">
        <f t="shared" si="170"/>
        <v>7661013</v>
      </c>
      <c r="AD114" s="128">
        <f t="shared" si="170"/>
        <v>7356835</v>
      </c>
      <c r="AE114" s="128">
        <f t="shared" si="170"/>
        <v>7118514</v>
      </c>
      <c r="AF114" s="128">
        <f t="shared" si="170"/>
        <v>7118514</v>
      </c>
      <c r="BC114" s="1"/>
      <c r="BD114" s="1"/>
      <c r="BE114" s="1"/>
      <c r="BF114" s="1"/>
    </row>
    <row r="115" spans="2:58" ht="12.75" customHeight="1">
      <c r="B115" s="1" t="s">
        <v>91</v>
      </c>
      <c r="D115" s="53"/>
      <c r="E115" s="53"/>
      <c r="F115" s="53"/>
    </row>
    <row r="116" spans="2:58" ht="12.75" customHeight="1">
      <c r="C116" s="62" t="s">
        <v>173</v>
      </c>
      <c r="D116" s="62"/>
      <c r="E116" s="62"/>
      <c r="F116" s="62"/>
      <c r="G116" s="63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C116" s="22"/>
      <c r="BD116" s="22"/>
      <c r="BE116" s="22"/>
      <c r="BF116" s="22"/>
    </row>
    <row r="117" spans="2:58" ht="12.75" customHeight="1">
      <c r="D117" s="4"/>
      <c r="E117" s="4"/>
      <c r="F117" s="4"/>
      <c r="H117" s="19"/>
      <c r="I117" s="19"/>
      <c r="J117" s="19"/>
      <c r="K117" s="40"/>
      <c r="L117" s="93"/>
      <c r="M117" s="93"/>
      <c r="N117" s="93"/>
      <c r="O117" s="93"/>
      <c r="P117" s="93"/>
      <c r="Q117" s="12"/>
      <c r="R117" s="93"/>
      <c r="S117" s="93"/>
      <c r="T117" s="93"/>
      <c r="U117" s="93"/>
      <c r="V117" s="12"/>
      <c r="W117" s="93"/>
      <c r="X117" s="93"/>
      <c r="Y117" s="93"/>
      <c r="Z117" s="93"/>
      <c r="AA117" s="12"/>
      <c r="AB117" s="93"/>
      <c r="AC117" s="93"/>
      <c r="AD117" s="93"/>
      <c r="AE117" s="93"/>
      <c r="AF117" s="12"/>
      <c r="AG117" s="93"/>
      <c r="AH117" s="93"/>
      <c r="AI117" s="93"/>
      <c r="AJ117" s="93"/>
      <c r="AK117" s="93"/>
      <c r="AL117" s="93"/>
      <c r="AM117" s="93"/>
      <c r="AN117" s="93"/>
      <c r="AO117" s="93"/>
      <c r="AP117" s="93"/>
      <c r="AQ117" s="93"/>
      <c r="AR117" s="93"/>
      <c r="AS117" s="93"/>
      <c r="AT117" s="93"/>
      <c r="AU117" s="93"/>
      <c r="AV117" s="93"/>
      <c r="AW117" s="93"/>
      <c r="AX117" s="93"/>
      <c r="AY117" s="93"/>
      <c r="AZ117" s="93"/>
      <c r="BA117" s="93"/>
      <c r="BC117" s="22"/>
      <c r="BD117" s="22"/>
      <c r="BE117" s="22"/>
      <c r="BF117" s="22"/>
    </row>
    <row r="118" spans="2:58" ht="12.75" customHeight="1">
      <c r="C118" s="64" t="s">
        <v>174</v>
      </c>
      <c r="D118" s="13"/>
      <c r="E118" s="13"/>
      <c r="F118" s="13"/>
      <c r="G118" s="14"/>
      <c r="H118" s="15"/>
      <c r="I118" s="15"/>
      <c r="J118" s="15"/>
      <c r="K118" s="16"/>
      <c r="L118" s="15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C118" s="22"/>
      <c r="BD118" s="22"/>
      <c r="BE118" s="22"/>
      <c r="BF118" s="22"/>
    </row>
    <row r="119" spans="2:58" ht="12.75" customHeight="1">
      <c r="C119" s="1" t="s">
        <v>175</v>
      </c>
      <c r="D119" s="97"/>
      <c r="E119" s="97"/>
      <c r="F119" s="97"/>
      <c r="G119" s="18" t="s">
        <v>93</v>
      </c>
      <c r="H119" s="152">
        <f>H56</f>
        <v>0</v>
      </c>
      <c r="I119" s="152">
        <f t="shared" ref="I119:K119" si="171">I56</f>
        <v>0</v>
      </c>
      <c r="J119" s="152">
        <f t="shared" si="171"/>
        <v>0</v>
      </c>
      <c r="K119" s="152">
        <f t="shared" si="171"/>
        <v>0</v>
      </c>
      <c r="L119" s="45">
        <f>K119</f>
        <v>0</v>
      </c>
      <c r="M119" s="152">
        <f>M56</f>
        <v>498809</v>
      </c>
      <c r="N119" s="152">
        <f t="shared" ref="N119:P119" si="172">N56</f>
        <v>499161</v>
      </c>
      <c r="O119" s="152">
        <f t="shared" si="172"/>
        <v>499517</v>
      </c>
      <c r="P119" s="152">
        <f t="shared" si="172"/>
        <v>499878</v>
      </c>
      <c r="Q119" s="45">
        <f>P119</f>
        <v>499878</v>
      </c>
      <c r="R119" s="152">
        <f>R56</f>
        <v>698788</v>
      </c>
      <c r="S119" s="152">
        <f t="shared" ref="S119:U119" si="173">S56</f>
        <v>699128</v>
      </c>
      <c r="T119" s="152">
        <f t="shared" si="173"/>
        <v>699473</v>
      </c>
      <c r="U119" s="152">
        <f t="shared" si="173"/>
        <v>699823</v>
      </c>
      <c r="V119" s="45">
        <f>U119</f>
        <v>699823</v>
      </c>
      <c r="W119" s="152">
        <f>W56</f>
        <v>0</v>
      </c>
      <c r="X119" s="152">
        <f t="shared" ref="X119:Z119" si="174">X56</f>
        <v>0</v>
      </c>
      <c r="Y119" s="152">
        <f t="shared" si="174"/>
        <v>0</v>
      </c>
      <c r="Z119" s="152">
        <f t="shared" si="174"/>
        <v>0</v>
      </c>
      <c r="AA119" s="45">
        <f>Z119</f>
        <v>0</v>
      </c>
      <c r="AB119" s="152">
        <f>AB56</f>
        <v>399163</v>
      </c>
      <c r="AC119" s="152">
        <f t="shared" ref="AC119:AE119" si="175">AC56</f>
        <v>399387</v>
      </c>
      <c r="AD119" s="152">
        <f t="shared" si="175"/>
        <v>399614</v>
      </c>
      <c r="AE119" s="152">
        <f t="shared" si="175"/>
        <v>399844</v>
      </c>
      <c r="AF119" s="45">
        <f>AE119</f>
        <v>399844</v>
      </c>
    </row>
    <row r="120" spans="2:58" ht="12.75" customHeight="1">
      <c r="C120" s="1" t="s">
        <v>176</v>
      </c>
      <c r="D120" s="97"/>
      <c r="E120" s="97"/>
      <c r="F120" s="97"/>
      <c r="G120" s="18" t="s">
        <v>93</v>
      </c>
      <c r="H120" s="176"/>
      <c r="I120" s="176"/>
      <c r="J120" s="176"/>
      <c r="K120" s="24"/>
      <c r="L120" s="175">
        <v>190622</v>
      </c>
      <c r="M120" s="176"/>
      <c r="N120" s="176"/>
      <c r="O120" s="176"/>
      <c r="P120" s="24"/>
      <c r="Q120" s="175">
        <v>256222</v>
      </c>
      <c r="R120" s="176"/>
      <c r="S120" s="176"/>
      <c r="T120" s="176"/>
      <c r="U120" s="24"/>
      <c r="V120" s="175">
        <v>315189</v>
      </c>
      <c r="W120" s="176"/>
      <c r="X120" s="176"/>
      <c r="Y120" s="176"/>
      <c r="Z120" s="24"/>
      <c r="AA120" s="175">
        <v>355985</v>
      </c>
      <c r="AB120" s="176"/>
      <c r="AC120" s="176"/>
      <c r="AD120" s="176"/>
      <c r="AE120" s="24"/>
      <c r="AF120" s="175">
        <v>383312</v>
      </c>
    </row>
    <row r="121" spans="2:58" ht="12.75" customHeight="1">
      <c r="C121" s="1" t="s">
        <v>133</v>
      </c>
      <c r="G121" s="18" t="s">
        <v>93</v>
      </c>
      <c r="H121" s="152">
        <f t="shared" ref="H121:AF121" si="176">H60</f>
        <v>10305023</v>
      </c>
      <c r="I121" s="152">
        <f t="shared" si="176"/>
        <v>12594135</v>
      </c>
      <c r="J121" s="152">
        <f t="shared" si="176"/>
        <v>12425746</v>
      </c>
      <c r="K121" s="152">
        <f t="shared" si="176"/>
        <v>14759260</v>
      </c>
      <c r="L121" s="45">
        <f t="shared" si="176"/>
        <v>14759260</v>
      </c>
      <c r="M121" s="152">
        <f t="shared" si="176"/>
        <v>14170692</v>
      </c>
      <c r="N121" s="152">
        <f t="shared" si="176"/>
        <v>15294998</v>
      </c>
      <c r="O121" s="152">
        <f t="shared" si="176"/>
        <v>15547616</v>
      </c>
      <c r="P121" s="152">
        <f t="shared" si="176"/>
        <v>15809095</v>
      </c>
      <c r="Q121" s="45">
        <f t="shared" si="176"/>
        <v>15809095</v>
      </c>
      <c r="R121" s="152">
        <f t="shared" si="176"/>
        <v>14860552</v>
      </c>
      <c r="S121" s="152">
        <f t="shared" si="176"/>
        <v>14926889</v>
      </c>
      <c r="T121" s="152">
        <f t="shared" si="176"/>
        <v>14793691</v>
      </c>
      <c r="U121" s="152">
        <f t="shared" si="176"/>
        <v>14693072</v>
      </c>
      <c r="V121" s="45">
        <f t="shared" si="176"/>
        <v>14693072</v>
      </c>
      <c r="W121" s="152">
        <f t="shared" si="176"/>
        <v>14534561</v>
      </c>
      <c r="X121" s="152">
        <f t="shared" si="176"/>
        <v>14233303</v>
      </c>
      <c r="Y121" s="152">
        <f t="shared" si="176"/>
        <v>13888117</v>
      </c>
      <c r="Z121" s="152">
        <f t="shared" si="176"/>
        <v>14353076</v>
      </c>
      <c r="AA121" s="45">
        <f t="shared" si="176"/>
        <v>14353076</v>
      </c>
      <c r="AB121" s="152">
        <f t="shared" si="176"/>
        <v>14037965</v>
      </c>
      <c r="AC121" s="152">
        <f t="shared" si="176"/>
        <v>14070151</v>
      </c>
      <c r="AD121" s="152">
        <f t="shared" si="176"/>
        <v>13900754</v>
      </c>
      <c r="AE121" s="152">
        <f t="shared" si="176"/>
        <v>14143417</v>
      </c>
      <c r="AF121" s="45">
        <f t="shared" si="176"/>
        <v>14143417</v>
      </c>
    </row>
    <row r="122" spans="2:58" ht="12.75" customHeight="1">
      <c r="C122" s="1" t="s">
        <v>177</v>
      </c>
      <c r="G122" s="18" t="s">
        <v>93</v>
      </c>
      <c r="H122" s="176"/>
      <c r="I122" s="176"/>
      <c r="J122" s="176"/>
      <c r="K122" s="24"/>
      <c r="L122" s="175">
        <v>1422612</v>
      </c>
      <c r="M122" s="176"/>
      <c r="N122" s="176"/>
      <c r="O122" s="176"/>
      <c r="P122" s="24"/>
      <c r="Q122" s="175">
        <v>1945631</v>
      </c>
      <c r="R122" s="176"/>
      <c r="S122" s="176"/>
      <c r="T122" s="176"/>
      <c r="U122" s="24"/>
      <c r="V122" s="175">
        <v>2408486</v>
      </c>
      <c r="W122" s="176"/>
      <c r="X122" s="176"/>
      <c r="Y122" s="176"/>
      <c r="Z122" s="24"/>
      <c r="AA122" s="175">
        <v>2222503</v>
      </c>
      <c r="AB122" s="176"/>
      <c r="AC122" s="176"/>
      <c r="AD122" s="176"/>
      <c r="AE122" s="24"/>
      <c r="AF122" s="175">
        <v>2046801</v>
      </c>
    </row>
    <row r="123" spans="2:58" ht="12.75" customHeight="1">
      <c r="C123" s="127" t="s">
        <v>178</v>
      </c>
      <c r="D123" s="117"/>
      <c r="E123" s="117"/>
      <c r="F123" s="117"/>
      <c r="G123" s="121" t="s">
        <v>93</v>
      </c>
      <c r="H123" s="128">
        <f t="shared" ref="H123:AF123" si="177">SUM(H119:H122)</f>
        <v>10305023</v>
      </c>
      <c r="I123" s="128">
        <f t="shared" si="177"/>
        <v>12594135</v>
      </c>
      <c r="J123" s="128">
        <f t="shared" si="177"/>
        <v>12425746</v>
      </c>
      <c r="K123" s="128">
        <f t="shared" si="177"/>
        <v>14759260</v>
      </c>
      <c r="L123" s="128">
        <f t="shared" si="177"/>
        <v>16372494</v>
      </c>
      <c r="M123" s="128">
        <f t="shared" si="177"/>
        <v>14669501</v>
      </c>
      <c r="N123" s="128">
        <f t="shared" si="177"/>
        <v>15794159</v>
      </c>
      <c r="O123" s="128">
        <f t="shared" si="177"/>
        <v>16047133</v>
      </c>
      <c r="P123" s="128">
        <f t="shared" si="177"/>
        <v>16308973</v>
      </c>
      <c r="Q123" s="128">
        <f t="shared" si="177"/>
        <v>18510826</v>
      </c>
      <c r="R123" s="128">
        <f t="shared" si="177"/>
        <v>15559340</v>
      </c>
      <c r="S123" s="128">
        <f t="shared" si="177"/>
        <v>15626017</v>
      </c>
      <c r="T123" s="128">
        <f t="shared" si="177"/>
        <v>15493164</v>
      </c>
      <c r="U123" s="128">
        <f t="shared" si="177"/>
        <v>15392895</v>
      </c>
      <c r="V123" s="128">
        <f t="shared" si="177"/>
        <v>18116570</v>
      </c>
      <c r="W123" s="128">
        <f t="shared" si="177"/>
        <v>14534561</v>
      </c>
      <c r="X123" s="128">
        <f t="shared" si="177"/>
        <v>14233303</v>
      </c>
      <c r="Y123" s="128">
        <f t="shared" si="177"/>
        <v>13888117</v>
      </c>
      <c r="Z123" s="128">
        <f t="shared" si="177"/>
        <v>14353076</v>
      </c>
      <c r="AA123" s="128">
        <f t="shared" si="177"/>
        <v>16931564</v>
      </c>
      <c r="AB123" s="128">
        <f t="shared" si="177"/>
        <v>14437128</v>
      </c>
      <c r="AC123" s="128">
        <f t="shared" si="177"/>
        <v>14469538</v>
      </c>
      <c r="AD123" s="128">
        <f t="shared" si="177"/>
        <v>14300368</v>
      </c>
      <c r="AE123" s="128">
        <f t="shared" si="177"/>
        <v>14543261</v>
      </c>
      <c r="AF123" s="128">
        <f t="shared" si="177"/>
        <v>16973374</v>
      </c>
    </row>
    <row r="125" spans="2:58" ht="12.75" customHeight="1">
      <c r="C125" s="64" t="s">
        <v>179</v>
      </c>
      <c r="D125" s="13"/>
      <c r="E125" s="13"/>
      <c r="F125" s="13"/>
      <c r="G125" s="14"/>
      <c r="H125" s="15"/>
      <c r="I125" s="15"/>
      <c r="J125" s="15"/>
      <c r="K125" s="16"/>
      <c r="L125" s="15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</row>
    <row r="126" spans="2:58" ht="12.75" customHeight="1">
      <c r="C126" s="1" t="s">
        <v>180</v>
      </c>
      <c r="D126" s="97"/>
      <c r="E126" s="97"/>
      <c r="F126" s="97"/>
      <c r="G126" s="18" t="s">
        <v>93</v>
      </c>
      <c r="H126" s="176"/>
      <c r="I126" s="176"/>
      <c r="J126" s="176"/>
      <c r="K126" s="24"/>
      <c r="L126" s="175">
        <v>454399</v>
      </c>
      <c r="M126" s="176"/>
      <c r="N126" s="176"/>
      <c r="O126" s="176"/>
      <c r="P126" s="24"/>
      <c r="Q126" s="175">
        <v>610819</v>
      </c>
      <c r="R126" s="176"/>
      <c r="S126" s="176"/>
      <c r="T126" s="176"/>
      <c r="U126" s="24"/>
      <c r="V126" s="175">
        <v>804320</v>
      </c>
      <c r="W126" s="176"/>
      <c r="X126" s="176"/>
      <c r="Y126" s="176"/>
      <c r="Z126" s="24"/>
      <c r="AA126" s="175">
        <v>988898</v>
      </c>
      <c r="AB126" s="176"/>
      <c r="AC126" s="176"/>
      <c r="AD126" s="176"/>
      <c r="AE126" s="24"/>
      <c r="AF126" s="175">
        <v>1287054</v>
      </c>
    </row>
    <row r="127" spans="2:58" ht="12.75" customHeight="1">
      <c r="C127" s="1" t="s">
        <v>181</v>
      </c>
      <c r="D127" s="97"/>
      <c r="E127" s="97"/>
      <c r="F127" s="97"/>
      <c r="G127" s="18" t="s">
        <v>93</v>
      </c>
      <c r="H127" s="176"/>
      <c r="I127" s="176"/>
      <c r="J127" s="176"/>
      <c r="K127" s="24"/>
      <c r="L127" s="175">
        <v>0</v>
      </c>
      <c r="M127" s="176"/>
      <c r="N127" s="176"/>
      <c r="O127" s="176"/>
      <c r="P127" s="24"/>
      <c r="Q127" s="175">
        <v>0</v>
      </c>
      <c r="R127" s="176"/>
      <c r="S127" s="176"/>
      <c r="T127" s="176"/>
      <c r="U127" s="24"/>
      <c r="V127" s="175">
        <v>0</v>
      </c>
      <c r="W127" s="176"/>
      <c r="X127" s="176"/>
      <c r="Y127" s="176"/>
      <c r="Z127" s="24"/>
      <c r="AA127" s="175">
        <v>598000</v>
      </c>
      <c r="AB127" s="176"/>
      <c r="AC127" s="176"/>
      <c r="AD127" s="176"/>
      <c r="AE127" s="24"/>
      <c r="AF127" s="175">
        <v>555000</v>
      </c>
    </row>
    <row r="128" spans="2:58" s="12" customFormat="1" ht="12.75" customHeight="1">
      <c r="C128" s="127" t="s">
        <v>182</v>
      </c>
      <c r="D128" s="117"/>
      <c r="E128" s="117"/>
      <c r="F128" s="117"/>
      <c r="G128" s="121" t="s">
        <v>93</v>
      </c>
      <c r="H128" s="176"/>
      <c r="I128" s="176"/>
      <c r="J128" s="176"/>
      <c r="K128" s="24"/>
      <c r="L128" s="128">
        <f>SUM(L126:L127)</f>
        <v>454399</v>
      </c>
      <c r="M128" s="176"/>
      <c r="N128" s="176"/>
      <c r="O128" s="176"/>
      <c r="P128" s="24"/>
      <c r="Q128" s="128">
        <f t="shared" ref="Q128:AF128" si="178">SUM(Q126:Q127)</f>
        <v>610819</v>
      </c>
      <c r="R128" s="176"/>
      <c r="S128" s="176"/>
      <c r="T128" s="176"/>
      <c r="U128" s="24"/>
      <c r="V128" s="128">
        <f t="shared" si="178"/>
        <v>804320</v>
      </c>
      <c r="W128" s="176"/>
      <c r="X128" s="176"/>
      <c r="Y128" s="176"/>
      <c r="Z128" s="24"/>
      <c r="AA128" s="128">
        <f t="shared" si="178"/>
        <v>1586898</v>
      </c>
      <c r="AB128" s="176"/>
      <c r="AC128" s="176"/>
      <c r="AD128" s="176"/>
      <c r="AE128" s="24"/>
      <c r="AF128" s="128">
        <f t="shared" si="178"/>
        <v>1842054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2:58" ht="12.75" customHeight="1">
      <c r="C129" s="41"/>
      <c r="H129" s="40"/>
      <c r="I129" s="40"/>
      <c r="J129" s="40"/>
      <c r="K129" s="40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C129" s="22"/>
      <c r="BD129" s="22"/>
      <c r="BE129" s="22"/>
      <c r="BF129" s="22"/>
    </row>
    <row r="130" spans="2:58" s="12" customFormat="1" ht="12.75" customHeight="1">
      <c r="C130" s="1"/>
      <c r="D130" s="41"/>
      <c r="E130" s="41"/>
      <c r="F130" s="41"/>
      <c r="G130" s="31"/>
      <c r="H130" s="99"/>
      <c r="I130" s="99"/>
      <c r="J130" s="99"/>
      <c r="K130" s="99"/>
      <c r="L130" s="22"/>
      <c r="M130" s="99"/>
      <c r="N130" s="99"/>
      <c r="O130" s="99"/>
      <c r="P130" s="99"/>
      <c r="Q130" s="22"/>
      <c r="R130" s="99"/>
      <c r="S130" s="99"/>
      <c r="T130" s="99"/>
      <c r="U130" s="99"/>
      <c r="V130" s="22"/>
      <c r="W130" s="99"/>
      <c r="X130" s="99"/>
      <c r="Y130" s="99"/>
      <c r="Z130" s="99"/>
      <c r="AA130" s="22"/>
      <c r="AB130" s="99"/>
      <c r="AC130" s="99"/>
      <c r="AD130" s="99"/>
      <c r="AE130" s="99"/>
      <c r="AF130" s="22"/>
      <c r="AG130" s="99"/>
      <c r="AH130" s="99"/>
      <c r="AI130" s="99"/>
      <c r="AJ130" s="99"/>
      <c r="AK130" s="50"/>
      <c r="AL130" s="99"/>
      <c r="AM130" s="99"/>
      <c r="AN130" s="99"/>
      <c r="AO130" s="99"/>
      <c r="AP130" s="50"/>
      <c r="AQ130" s="99"/>
      <c r="AR130" s="99"/>
      <c r="AS130" s="99"/>
      <c r="AT130" s="99"/>
      <c r="AU130" s="50"/>
      <c r="AV130" s="99"/>
      <c r="AW130" s="99"/>
      <c r="AX130" s="99"/>
      <c r="AY130" s="99"/>
      <c r="AZ130" s="50"/>
      <c r="BA130" s="50"/>
    </row>
    <row r="131" spans="2:58" ht="12.75" customHeight="1">
      <c r="C131" s="4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C131" s="22"/>
      <c r="BD131" s="22"/>
      <c r="BE131" s="22"/>
      <c r="BF131" s="22"/>
    </row>
    <row r="132" spans="2:58" ht="12.75" customHeight="1"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</row>
    <row r="133" spans="2:58" ht="12.75" customHeight="1">
      <c r="H133" s="93"/>
      <c r="I133" s="93"/>
      <c r="J133" s="93"/>
      <c r="K133" s="93"/>
      <c r="L133" s="21"/>
      <c r="M133" s="93"/>
      <c r="N133" s="93"/>
      <c r="O133" s="93"/>
      <c r="P133" s="93"/>
      <c r="Q133" s="21"/>
      <c r="R133" s="93"/>
      <c r="S133" s="93"/>
      <c r="T133" s="93"/>
      <c r="U133" s="93"/>
      <c r="V133" s="21"/>
      <c r="W133" s="93"/>
      <c r="X133" s="93"/>
      <c r="Y133" s="93"/>
      <c r="Z133" s="93"/>
      <c r="AA133" s="21"/>
      <c r="AB133" s="93"/>
      <c r="AC133" s="93"/>
      <c r="AD133" s="93"/>
      <c r="AE133" s="93"/>
      <c r="AF133" s="21"/>
      <c r="AG133" s="93"/>
      <c r="AH133" s="93"/>
      <c r="AI133" s="93"/>
      <c r="AJ133" s="93"/>
      <c r="AK133" s="21"/>
      <c r="AL133" s="93"/>
      <c r="AM133" s="93"/>
      <c r="AN133" s="93"/>
      <c r="AO133" s="93"/>
      <c r="AP133" s="21"/>
      <c r="AQ133" s="93"/>
      <c r="AR133" s="93"/>
      <c r="AS133" s="93"/>
      <c r="AT133" s="93"/>
      <c r="AU133" s="21"/>
      <c r="AV133" s="93"/>
      <c r="AW133" s="93"/>
      <c r="AX133" s="93"/>
      <c r="AY133" s="93"/>
      <c r="AZ133" s="21"/>
      <c r="BA133" s="21"/>
      <c r="BC133" s="22"/>
      <c r="BD133" s="22"/>
      <c r="BE133" s="22"/>
      <c r="BF133" s="22"/>
    </row>
    <row r="134" spans="2:58" ht="12.75" customHeight="1"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</row>
    <row r="135" spans="2:58" ht="12.75" customHeight="1"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C135" s="22"/>
      <c r="BD135" s="22"/>
      <c r="BE135" s="22"/>
      <c r="BF135" s="22"/>
    </row>
    <row r="136" spans="2:58" ht="12.75" customHeight="1"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</row>
    <row r="137" spans="2:58" ht="12.75" customHeight="1">
      <c r="B137" s="1" t="s">
        <v>91</v>
      </c>
      <c r="D137" s="53"/>
      <c r="E137" s="53"/>
      <c r="F137" s="53"/>
      <c r="BC137" s="22"/>
      <c r="BD137" s="22"/>
      <c r="BE137" s="22"/>
      <c r="BF137" s="22"/>
    </row>
    <row r="138" spans="2:58" ht="12.75" customHeight="1">
      <c r="C138" s="53"/>
      <c r="BC138" s="22"/>
      <c r="BD138" s="22"/>
      <c r="BE138" s="22"/>
      <c r="BF138" s="22"/>
    </row>
    <row r="139" spans="2:58" s="12" customFormat="1" ht="12.75" customHeight="1">
      <c r="C139" s="1"/>
    </row>
    <row r="140" spans="2:58" s="12" customFormat="1" ht="12.75" customHeight="1"/>
    <row r="141" spans="2:58" ht="12.75" customHeight="1">
      <c r="C141" s="12"/>
      <c r="BC141" s="1"/>
      <c r="BD141" s="1"/>
      <c r="BE141" s="1"/>
      <c r="BF141" s="1"/>
    </row>
    <row r="142" spans="2:58" s="12" customFormat="1" ht="12.75" customHeight="1">
      <c r="C142" s="1"/>
    </row>
    <row r="143" spans="2:58" ht="12.75" customHeight="1">
      <c r="C143" s="12"/>
      <c r="BC143" s="1"/>
      <c r="BD143" s="1"/>
      <c r="BE143" s="1"/>
      <c r="BF143" s="1"/>
    </row>
    <row r="145" spans="3:58" s="12" customFormat="1" ht="12.75" customHeight="1">
      <c r="C145" s="1"/>
    </row>
    <row r="146" spans="3:58" ht="12.75" customHeight="1">
      <c r="C146" s="12"/>
      <c r="BC146" s="1"/>
      <c r="BD146" s="1"/>
      <c r="BE146" s="1"/>
      <c r="BF146" s="1"/>
    </row>
    <row r="147" spans="3:58" ht="12.75" customHeight="1">
      <c r="BC147" s="22"/>
      <c r="BD147" s="22"/>
      <c r="BE147" s="22"/>
      <c r="BF147" s="22"/>
    </row>
    <row r="148" spans="3:58" ht="12.75" customHeight="1">
      <c r="BC148" s="1"/>
      <c r="BD148" s="1"/>
      <c r="BE148" s="1"/>
      <c r="BF148" s="1"/>
    </row>
    <row r="150" spans="3:58" s="12" customFormat="1" ht="12.75" customHeight="1">
      <c r="C150" s="1"/>
    </row>
    <row r="151" spans="3:58" ht="12.75" customHeight="1">
      <c r="C151" s="12"/>
      <c r="BC151" s="1"/>
      <c r="BD151" s="1"/>
      <c r="BE151" s="1"/>
      <c r="BF151" s="1"/>
    </row>
    <row r="152" spans="3:58" ht="12.75" customHeight="1">
      <c r="BC152" s="22"/>
      <c r="BD152" s="22"/>
      <c r="BE152" s="22"/>
      <c r="BF152" s="22"/>
    </row>
    <row r="155" spans="3:58" ht="12.75" customHeight="1">
      <c r="BC155" s="22"/>
      <c r="BD155" s="22"/>
      <c r="BE155" s="22"/>
      <c r="BF155" s="22"/>
    </row>
    <row r="156" spans="3:58" s="12" customFormat="1" ht="12.75" customHeight="1">
      <c r="C156" s="1"/>
    </row>
    <row r="157" spans="3:58" s="12" customFormat="1" ht="12.75" customHeight="1"/>
    <row r="158" spans="3:58" ht="12.75" customHeight="1">
      <c r="C158" s="12"/>
      <c r="BC158" s="1"/>
      <c r="BD158" s="1"/>
      <c r="BE158" s="1"/>
      <c r="BF158" s="1"/>
    </row>
    <row r="159" spans="3:58" s="12" customFormat="1" ht="12.75" customHeight="1">
      <c r="C159" s="1"/>
    </row>
    <row r="160" spans="3:58" ht="12.75" customHeight="1">
      <c r="C160" s="12"/>
      <c r="BC160" s="1"/>
      <c r="BD160" s="1"/>
      <c r="BE160" s="1"/>
      <c r="BF160" s="1"/>
    </row>
    <row r="161" spans="3:58" s="12" customFormat="1" ht="12.75" customHeight="1">
      <c r="C161" s="1"/>
    </row>
    <row r="162" spans="3:58" s="12" customFormat="1" ht="12.75" customHeight="1"/>
    <row r="163" spans="3:58" ht="12.75" customHeight="1">
      <c r="C163" s="12"/>
      <c r="BC163" s="22"/>
      <c r="BD163" s="22"/>
      <c r="BE163" s="22"/>
      <c r="BF163" s="22"/>
    </row>
    <row r="164" spans="3:58" ht="12.75" customHeight="1">
      <c r="BC164" s="22"/>
      <c r="BD164" s="22"/>
      <c r="BE164" s="22"/>
      <c r="BF164" s="22"/>
    </row>
    <row r="165" spans="3:58" ht="12.75" customHeight="1">
      <c r="BC165" s="22"/>
      <c r="BD165" s="22"/>
      <c r="BE165" s="22"/>
      <c r="BF165" s="22"/>
    </row>
    <row r="166" spans="3:58" ht="12.75" customHeight="1">
      <c r="BC166" s="1"/>
      <c r="BD166" s="1"/>
      <c r="BE166" s="1"/>
      <c r="BF166" s="1"/>
    </row>
    <row r="169" spans="3:58" ht="12.75" customHeight="1">
      <c r="BC169" s="22"/>
      <c r="BD169" s="22"/>
      <c r="BE169" s="22"/>
      <c r="BF169" s="22"/>
    </row>
    <row r="174" spans="3:58" ht="12.75" customHeight="1">
      <c r="BC174" s="22"/>
      <c r="BD174" s="22"/>
      <c r="BE174" s="22"/>
      <c r="BF174" s="22"/>
    </row>
    <row r="175" spans="3:58" ht="12.75" customHeight="1">
      <c r="BC175" s="22"/>
      <c r="BD175" s="22"/>
      <c r="BE175" s="22"/>
      <c r="BF175" s="22"/>
    </row>
    <row r="176" spans="3:58" ht="12.75" customHeight="1">
      <c r="BC176" s="22"/>
      <c r="BD176" s="22"/>
      <c r="BE176" s="22"/>
      <c r="BF176" s="22"/>
    </row>
    <row r="177" spans="3:58" ht="12.75" customHeight="1">
      <c r="BC177" s="22"/>
      <c r="BD177" s="22"/>
      <c r="BE177" s="22"/>
      <c r="BF177" s="22"/>
    </row>
    <row r="178" spans="3:58" ht="12.75" customHeight="1">
      <c r="BC178" s="22"/>
      <c r="BD178" s="22"/>
      <c r="BE178" s="22"/>
      <c r="BF178" s="22"/>
    </row>
    <row r="179" spans="3:58" s="22" customFormat="1" ht="12.75" customHeight="1">
      <c r="C179" s="1"/>
    </row>
    <row r="180" spans="3:58" s="12" customFormat="1" ht="12.75" customHeight="1">
      <c r="C180" s="22"/>
      <c r="BC180" s="22"/>
      <c r="BD180" s="22"/>
      <c r="BE180" s="22"/>
      <c r="BF180" s="22"/>
    </row>
    <row r="181" spans="3:58" s="12" customFormat="1" ht="12.75" customHeight="1">
      <c r="BC181" s="22"/>
      <c r="BD181" s="22"/>
      <c r="BE181" s="22"/>
      <c r="BF181" s="22"/>
    </row>
    <row r="182" spans="3:58" s="12" customFormat="1" ht="12.75" customHeight="1">
      <c r="BC182" s="22"/>
      <c r="BD182" s="22"/>
      <c r="BE182" s="22"/>
      <c r="BF182" s="22"/>
    </row>
    <row r="183" spans="3:58" s="12" customFormat="1" ht="12.75" customHeight="1">
      <c r="BC183" s="22"/>
      <c r="BD183" s="22"/>
      <c r="BE183" s="22"/>
      <c r="BF183" s="22"/>
    </row>
    <row r="184" spans="3:58" s="12" customFormat="1" ht="12.75" customHeight="1">
      <c r="BC184" s="22"/>
      <c r="BD184" s="22"/>
      <c r="BE184" s="22"/>
      <c r="BF184" s="22"/>
    </row>
    <row r="185" spans="3:58" ht="12.75" customHeight="1">
      <c r="C185" s="12"/>
    </row>
    <row r="196" spans="3:58" ht="12.75" customHeight="1">
      <c r="BC196" s="22"/>
      <c r="BD196" s="22"/>
      <c r="BE196" s="22"/>
      <c r="BF196" s="22"/>
    </row>
    <row r="197" spans="3:58" ht="12.75" customHeight="1">
      <c r="BC197" s="22"/>
      <c r="BD197" s="22"/>
      <c r="BE197" s="22"/>
      <c r="BF197" s="22"/>
    </row>
    <row r="200" spans="3:58" ht="12.75" customHeight="1">
      <c r="BC200" s="22"/>
      <c r="BD200" s="22"/>
      <c r="BE200" s="22"/>
      <c r="BF200" s="22"/>
    </row>
    <row r="201" spans="3:58" ht="12.75" customHeight="1">
      <c r="BC201" s="22"/>
      <c r="BD201" s="22"/>
      <c r="BE201" s="22"/>
      <c r="BF201" s="22"/>
    </row>
    <row r="202" spans="3:58" ht="12.75" customHeight="1">
      <c r="BC202" s="22"/>
      <c r="BD202" s="22"/>
      <c r="BE202" s="22"/>
      <c r="BF202" s="22"/>
    </row>
    <row r="204" spans="3:58" s="12" customFormat="1" ht="12.75" customHeight="1">
      <c r="C204" s="1"/>
    </row>
    <row r="205" spans="3:58" s="12" customFormat="1" ht="12.75" customHeight="1"/>
    <row r="206" spans="3:58" s="12" customFormat="1" ht="12.75" customHeight="1"/>
    <row r="207" spans="3:58" ht="12.75" customHeight="1">
      <c r="C207" s="12"/>
    </row>
    <row r="208" spans="3:58" ht="12.75" customHeight="1">
      <c r="BC208" s="22"/>
      <c r="BD208" s="22"/>
      <c r="BE208" s="22"/>
      <c r="BF208" s="22"/>
    </row>
    <row r="209" spans="3:58" ht="12.75" customHeight="1">
      <c r="BC209" s="22"/>
      <c r="BD209" s="22"/>
      <c r="BE209" s="22"/>
      <c r="BF209" s="22"/>
    </row>
    <row r="210" spans="3:58" ht="12.75" customHeight="1">
      <c r="BC210" s="22"/>
      <c r="BD210" s="22"/>
      <c r="BE210" s="22"/>
      <c r="BF210" s="22"/>
    </row>
    <row r="212" spans="3:58" ht="12.75" customHeight="1">
      <c r="BC212" s="22"/>
      <c r="BD212" s="22"/>
      <c r="BE212" s="22"/>
      <c r="BF212" s="22"/>
    </row>
    <row r="213" spans="3:58" s="12" customFormat="1" ht="12.75" customHeight="1">
      <c r="C213" s="1"/>
    </row>
    <row r="214" spans="3:58" s="29" customFormat="1" ht="12.75" customHeight="1">
      <c r="C214" s="12"/>
    </row>
    <row r="215" spans="3:58" s="29" customFormat="1" ht="12.75" customHeight="1">
      <c r="BC215" s="22"/>
      <c r="BD215" s="22"/>
      <c r="BE215" s="22"/>
      <c r="BF215" s="22"/>
    </row>
    <row r="216" spans="3:58" ht="12.75" customHeight="1">
      <c r="C216" s="29"/>
    </row>
    <row r="218" spans="3:58" ht="12.75" customHeight="1">
      <c r="BC218" s="22"/>
      <c r="BD218" s="22"/>
      <c r="BE218" s="22"/>
      <c r="BF218" s="22"/>
    </row>
    <row r="219" spans="3:58" ht="12.75" customHeight="1">
      <c r="BC219" s="22"/>
      <c r="BD219" s="22"/>
      <c r="BE219" s="22"/>
      <c r="BF219" s="22"/>
    </row>
    <row r="222" spans="3:58" ht="12.75" customHeight="1">
      <c r="BC222" s="22"/>
      <c r="BD222" s="22"/>
      <c r="BE222" s="22"/>
      <c r="BF222" s="22"/>
    </row>
    <row r="223" spans="3:58" ht="12.75" customHeight="1">
      <c r="BC223" s="22"/>
      <c r="BD223" s="22"/>
      <c r="BE223" s="22"/>
      <c r="BF223" s="22"/>
    </row>
    <row r="224" spans="3:58" ht="12.75" customHeight="1">
      <c r="BC224" s="22"/>
      <c r="BD224" s="22"/>
      <c r="BE224" s="22"/>
      <c r="BF224" s="22"/>
    </row>
    <row r="225" spans="55:58" ht="12.75" customHeight="1">
      <c r="BC225" s="22"/>
      <c r="BD225" s="22"/>
      <c r="BE225" s="22"/>
      <c r="BF225" s="22"/>
    </row>
    <row r="238" spans="55:58" ht="12.75" customHeight="1">
      <c r="BC238" s="22"/>
      <c r="BD238" s="22"/>
      <c r="BE238" s="22"/>
      <c r="BF238" s="22"/>
    </row>
    <row r="240" spans="55:58" ht="12.75" customHeight="1">
      <c r="BC240" s="22"/>
      <c r="BD240" s="22"/>
      <c r="BE240" s="22"/>
      <c r="BF240" s="22"/>
    </row>
    <row r="251" spans="55:58" ht="12.75" customHeight="1">
      <c r="BC251" s="22"/>
      <c r="BD251" s="22"/>
      <c r="BE251" s="22"/>
      <c r="BF251" s="22"/>
    </row>
    <row r="253" spans="55:58" ht="12.75" customHeight="1">
      <c r="BC253" s="22"/>
      <c r="BD253" s="22"/>
      <c r="BE253" s="22"/>
      <c r="BF253" s="22"/>
    </row>
    <row r="264" spans="55:58" ht="12.75" customHeight="1">
      <c r="BC264" s="22"/>
      <c r="BD264" s="22"/>
      <c r="BE264" s="22"/>
      <c r="BF264" s="22"/>
    </row>
    <row r="266" spans="55:58" ht="12.75" customHeight="1">
      <c r="BC266" s="22"/>
      <c r="BD266" s="22"/>
      <c r="BE266" s="22"/>
      <c r="BF266" s="22"/>
    </row>
    <row r="277" spans="55:58" ht="12.75" customHeight="1">
      <c r="BC277" s="22"/>
      <c r="BD277" s="22"/>
      <c r="BE277" s="22"/>
      <c r="BF277" s="22"/>
    </row>
    <row r="279" spans="55:58" ht="12.75" customHeight="1">
      <c r="BC279" s="22"/>
      <c r="BD279" s="22"/>
      <c r="BE279" s="22"/>
      <c r="BF279" s="22"/>
    </row>
    <row r="290" spans="55:58" ht="12.75" customHeight="1">
      <c r="BC290" s="22"/>
      <c r="BD290" s="22"/>
      <c r="BE290" s="22"/>
      <c r="BF290" s="22"/>
    </row>
    <row r="292" spans="55:58" ht="12.75" customHeight="1">
      <c r="BC292" s="22"/>
      <c r="BD292" s="22"/>
      <c r="BE292" s="22"/>
      <c r="BF292" s="22"/>
    </row>
    <row r="295" spans="55:58" ht="12.75" customHeight="1">
      <c r="BC295" s="22"/>
      <c r="BD295" s="22"/>
      <c r="BE295" s="22"/>
      <c r="BF295" s="22"/>
    </row>
    <row r="297" spans="55:58" ht="12.75" customHeight="1">
      <c r="BC297" s="22"/>
      <c r="BD297" s="22"/>
      <c r="BE297" s="22"/>
      <c r="BF297" s="22"/>
    </row>
    <row r="313" spans="2:2" ht="12.75" customHeight="1">
      <c r="B313" s="1" t="s">
        <v>91</v>
      </c>
    </row>
    <row r="325" spans="3:58" ht="12.75" customHeight="1">
      <c r="BC325" s="22"/>
      <c r="BD325" s="22"/>
      <c r="BE325" s="22"/>
      <c r="BF325" s="22"/>
    </row>
    <row r="326" spans="3:58" ht="12.75" customHeight="1">
      <c r="BC326" s="22"/>
      <c r="BD326" s="22"/>
      <c r="BE326" s="22"/>
      <c r="BF326" s="22"/>
    </row>
    <row r="328" spans="3:58" ht="12.75" customHeight="1">
      <c r="BC328" s="22"/>
      <c r="BD328" s="22"/>
      <c r="BE328" s="22"/>
      <c r="BF328" s="22"/>
    </row>
    <row r="329" spans="3:58" ht="12.75" customHeight="1">
      <c r="BC329" s="22"/>
      <c r="BD329" s="22"/>
      <c r="BE329" s="22"/>
      <c r="BF329" s="22"/>
    </row>
    <row r="330" spans="3:58" s="29" customFormat="1" ht="12.75" customHeight="1">
      <c r="C330" s="1"/>
      <c r="BC330" s="22"/>
      <c r="BD330" s="22"/>
      <c r="BE330" s="22"/>
      <c r="BF330" s="22"/>
    </row>
    <row r="331" spans="3:58" ht="12.75" customHeight="1">
      <c r="C331" s="29"/>
    </row>
    <row r="332" spans="3:58" ht="12.75" customHeight="1">
      <c r="BC332" s="22"/>
      <c r="BD332" s="22"/>
      <c r="BE332" s="22"/>
      <c r="BF332" s="22"/>
    </row>
    <row r="333" spans="3:58" ht="12.75" customHeight="1">
      <c r="BC333" s="22"/>
      <c r="BD333" s="22"/>
      <c r="BE333" s="22"/>
      <c r="BF333" s="22"/>
    </row>
    <row r="334" spans="3:58" s="29" customFormat="1" ht="12.75" customHeight="1">
      <c r="C334" s="1"/>
      <c r="BC334" s="22"/>
      <c r="BD334" s="22"/>
      <c r="BE334" s="22"/>
      <c r="BF334" s="22"/>
    </row>
    <row r="335" spans="3:58" ht="12.75" customHeight="1">
      <c r="C335" s="29"/>
    </row>
    <row r="345" spans="3:58" ht="12.75" customHeight="1">
      <c r="BC345" s="22"/>
      <c r="BD345" s="22"/>
      <c r="BE345" s="22"/>
      <c r="BF345" s="22"/>
    </row>
    <row r="346" spans="3:58" ht="12.75" customHeight="1">
      <c r="BC346" s="22"/>
      <c r="BD346" s="22"/>
      <c r="BE346" s="22"/>
      <c r="BF346" s="22"/>
    </row>
    <row r="347" spans="3:58" ht="12.75" customHeight="1">
      <c r="BC347" s="22"/>
      <c r="BD347" s="22"/>
      <c r="BE347" s="22"/>
      <c r="BF347" s="22"/>
    </row>
    <row r="348" spans="3:58" ht="12.75" customHeight="1">
      <c r="BC348" s="22"/>
      <c r="BD348" s="22"/>
      <c r="BE348" s="22"/>
      <c r="BF348" s="22"/>
    </row>
    <row r="349" spans="3:58" ht="12.75" customHeight="1">
      <c r="BC349" s="1"/>
      <c r="BD349" s="1"/>
      <c r="BE349" s="1"/>
      <c r="BF349" s="1"/>
    </row>
    <row r="352" spans="3:58" s="54" customFormat="1" ht="12.75" customHeight="1">
      <c r="C352" s="1"/>
      <c r="BC352" s="22"/>
      <c r="BD352" s="22"/>
      <c r="BE352" s="22"/>
      <c r="BF352" s="22"/>
    </row>
    <row r="353" spans="3:3" ht="12.75" customHeight="1">
      <c r="C353" s="54"/>
    </row>
    <row r="371" spans="3:58" s="54" customFormat="1" ht="12.75" customHeight="1">
      <c r="C371" s="1"/>
      <c r="BC371" s="22"/>
      <c r="BD371" s="22"/>
      <c r="BE371" s="22"/>
      <c r="BF371" s="22"/>
    </row>
    <row r="372" spans="3:58" ht="12.75" customHeight="1">
      <c r="C372" s="54"/>
    </row>
    <row r="382" spans="3:58" ht="12.75" customHeight="1">
      <c r="BC382" s="22"/>
      <c r="BD382" s="22"/>
      <c r="BE382" s="22"/>
      <c r="BF382" s="22"/>
    </row>
    <row r="383" spans="3:58" ht="12.75" customHeight="1">
      <c r="BC383" s="22"/>
      <c r="BD383" s="22"/>
      <c r="BE383" s="22"/>
      <c r="BF383" s="22"/>
    </row>
    <row r="384" spans="3:58" s="12" customFormat="1" ht="12.75" customHeight="1">
      <c r="C384" s="1"/>
    </row>
    <row r="385" spans="3:58" ht="12.75" customHeight="1">
      <c r="C385" s="12"/>
    </row>
    <row r="386" spans="3:58" ht="12.75" customHeight="1">
      <c r="BC386" s="22"/>
      <c r="BD386" s="22"/>
      <c r="BE386" s="22"/>
      <c r="BF386" s="22"/>
    </row>
    <row r="387" spans="3:58" ht="12.75" customHeight="1">
      <c r="BC387" s="22"/>
      <c r="BD387" s="22"/>
      <c r="BE387" s="22"/>
      <c r="BF387" s="22"/>
    </row>
    <row r="388" spans="3:58" s="29" customFormat="1" ht="12.75" customHeight="1">
      <c r="C388" s="1"/>
      <c r="BC388" s="22"/>
      <c r="BD388" s="22"/>
      <c r="BE388" s="22"/>
      <c r="BF388" s="22"/>
    </row>
    <row r="389" spans="3:58" ht="12.75" customHeight="1">
      <c r="C389" s="29"/>
    </row>
    <row r="395" spans="3:58" s="54" customFormat="1" ht="12.75" customHeight="1">
      <c r="C395" s="1"/>
      <c r="BC395" s="22"/>
      <c r="BD395" s="22"/>
      <c r="BE395" s="22"/>
      <c r="BF395" s="22"/>
    </row>
    <row r="396" spans="3:58" ht="12.75" customHeight="1">
      <c r="C396" s="54"/>
    </row>
    <row r="414" spans="3:58" s="54" customFormat="1" ht="12.75" customHeight="1">
      <c r="C414" s="1"/>
      <c r="BC414" s="22"/>
      <c r="BD414" s="22"/>
      <c r="BE414" s="22"/>
      <c r="BF414" s="22"/>
    </row>
    <row r="415" spans="3:58" ht="12.75" customHeight="1">
      <c r="C415" s="54"/>
      <c r="BC415" s="1"/>
      <c r="BD415" s="1"/>
      <c r="BE415" s="1"/>
      <c r="BF415" s="1"/>
    </row>
    <row r="418" spans="3:58" s="56" customFormat="1" ht="12.5">
      <c r="C418" s="1"/>
    </row>
    <row r="419" spans="3:58" s="56" customFormat="1" ht="12.5">
      <c r="BC419" s="22"/>
      <c r="BD419" s="22"/>
      <c r="BE419" s="22"/>
      <c r="BF419" s="22"/>
    </row>
    <row r="420" spans="3:58" s="56" customFormat="1" ht="12.5"/>
    <row r="421" spans="3:58" s="56" customFormat="1" ht="12.5"/>
    <row r="422" spans="3:58" s="56" customFormat="1" ht="12.5">
      <c r="BC422" s="22"/>
      <c r="BD422" s="22"/>
      <c r="BE422" s="22"/>
      <c r="BF422" s="22"/>
    </row>
    <row r="423" spans="3:58" s="56" customFormat="1" ht="12.5"/>
    <row r="424" spans="3:58" s="56" customFormat="1" ht="12.5"/>
    <row r="425" spans="3:58" s="56" customFormat="1" ht="12.5">
      <c r="BC425" s="22"/>
      <c r="BD425" s="22"/>
      <c r="BE425" s="22"/>
      <c r="BF425" s="22"/>
    </row>
    <row r="426" spans="3:58" ht="12.75" customHeight="1">
      <c r="C426" s="56"/>
    </row>
    <row r="440" spans="3:58" s="56" customFormat="1" ht="12.5">
      <c r="C440" s="1"/>
      <c r="BC440" s="22"/>
      <c r="BD440" s="22"/>
      <c r="BE440" s="22"/>
      <c r="BF440" s="22"/>
    </row>
    <row r="441" spans="3:58" ht="12.75" customHeight="1">
      <c r="C441" s="56"/>
    </row>
    <row r="442" spans="3:58" s="56" customFormat="1" ht="12.5">
      <c r="C442" s="1"/>
      <c r="BC442" s="22"/>
      <c r="BD442" s="22"/>
      <c r="BE442" s="22"/>
      <c r="BF442" s="22"/>
    </row>
    <row r="443" spans="3:58" s="56" customFormat="1" ht="12.5"/>
    <row r="444" spans="3:58" s="56" customFormat="1" ht="12.5">
      <c r="BC444" s="22"/>
      <c r="BD444" s="22"/>
      <c r="BE444" s="22"/>
      <c r="BF444" s="22"/>
    </row>
    <row r="445" spans="3:58" s="56" customFormat="1" ht="12.5"/>
    <row r="446" spans="3:58" s="56" customFormat="1" ht="12.5">
      <c r="BC446" s="22"/>
      <c r="BD446" s="22"/>
      <c r="BE446" s="22"/>
      <c r="BF446" s="22"/>
    </row>
    <row r="447" spans="3:58" s="56" customFormat="1" ht="12.5">
      <c r="BC447" s="22"/>
      <c r="BD447" s="22"/>
      <c r="BE447" s="22"/>
      <c r="BF447" s="22"/>
    </row>
    <row r="448" spans="3:58" ht="12.75" customHeight="1">
      <c r="C448" s="56"/>
    </row>
    <row r="462" spans="55:58" ht="12.75" customHeight="1">
      <c r="BC462" s="22"/>
      <c r="BD462" s="22"/>
      <c r="BE462" s="22"/>
      <c r="BF462" s="22"/>
    </row>
    <row r="463" spans="55:58" ht="12.75" customHeight="1">
      <c r="BC463" s="22"/>
      <c r="BD463" s="22"/>
      <c r="BE463" s="22"/>
      <c r="BF463" s="22"/>
    </row>
    <row r="464" spans="55:58" ht="12.75" customHeight="1">
      <c r="BC464" s="22"/>
      <c r="BD464" s="22"/>
      <c r="BE464" s="22"/>
      <c r="BF464" s="22"/>
    </row>
    <row r="465" spans="3:58" ht="12.75" customHeight="1">
      <c r="BC465" s="22"/>
      <c r="BD465" s="22"/>
      <c r="BE465" s="22"/>
      <c r="BF465" s="22"/>
    </row>
    <row r="466" spans="3:58" ht="12.75" customHeight="1">
      <c r="BC466" s="22"/>
      <c r="BD466" s="22"/>
      <c r="BE466" s="22"/>
      <c r="BF466" s="22"/>
    </row>
    <row r="467" spans="3:58" ht="12.75" customHeight="1">
      <c r="BC467" s="22"/>
      <c r="BD467" s="22"/>
      <c r="BE467" s="22"/>
      <c r="BF467" s="22"/>
    </row>
    <row r="468" spans="3:58" ht="12.75" customHeight="1">
      <c r="BC468" s="22"/>
      <c r="BD468" s="22"/>
      <c r="BE468" s="22"/>
      <c r="BF468" s="22"/>
    </row>
    <row r="469" spans="3:58" ht="12.75" customHeight="1">
      <c r="BC469" s="1"/>
      <c r="BD469" s="1"/>
      <c r="BE469" s="1"/>
      <c r="BF469" s="1"/>
    </row>
    <row r="470" spans="3:58" ht="12.75" customHeight="1">
      <c r="BC470" s="22"/>
      <c r="BD470" s="22"/>
      <c r="BE470" s="22"/>
      <c r="BF470" s="22"/>
    </row>
    <row r="471" spans="3:58" s="12" customFormat="1" ht="12.75" customHeight="1">
      <c r="C471" s="1"/>
    </row>
    <row r="472" spans="3:58" ht="12.75" customHeight="1">
      <c r="C472" s="12"/>
    </row>
    <row r="473" spans="3:58" ht="12.75" customHeight="1">
      <c r="BC473" s="22"/>
      <c r="BD473" s="22"/>
      <c r="BE473" s="22"/>
      <c r="BF473" s="22"/>
    </row>
    <row r="477" spans="3:58" s="54" customFormat="1" ht="12.75" customHeight="1">
      <c r="C477" s="1"/>
      <c r="BC477" s="22"/>
      <c r="BD477" s="22"/>
      <c r="BE477" s="22"/>
      <c r="BF477" s="22"/>
    </row>
    <row r="478" spans="3:58" ht="12.75" customHeight="1">
      <c r="C478" s="54"/>
    </row>
    <row r="496" spans="3:58" s="54" customFormat="1" ht="12.75" customHeight="1">
      <c r="C496" s="1"/>
      <c r="BC496" s="22"/>
      <c r="BD496" s="22"/>
      <c r="BE496" s="22"/>
      <c r="BF496" s="22"/>
    </row>
    <row r="497" spans="3:3" ht="12.75" customHeight="1">
      <c r="C497" s="54"/>
    </row>
    <row r="515" spans="3:58" ht="12.75" customHeight="1">
      <c r="BC515" s="22" t="str">
        <f>IFERROR((Q515/#REF!)^(1/(_xlfn.NUMBERVALUE(LEFT(Q$6,4))-_xlfn.NUMBERVALUE(LEFT(#REF!,4))))-1,"NA")</f>
        <v>NA</v>
      </c>
      <c r="BD515" s="22" t="str">
        <f>IFERROR((AZ515/AK515)^(1/(_xlfn.NUMBERVALUE(LEFT(AZ$6,4))-_xlfn.NUMBERVALUE(LEFT(AK$6,4))))-1,"NA")</f>
        <v>NA</v>
      </c>
      <c r="BE515" s="22" t="str">
        <f>IFERROR((#REF!/BA515)^(1/(_xlfn.NUMBERVALUE(LEFT(#REF!,4))-_xlfn.NUMBERVALUE(LEFT(BA$6,4))))-1,"NA")</f>
        <v>NA</v>
      </c>
      <c r="BF515" s="22" t="str">
        <f>IFERROR((#REF!/AK515)^(1/(_xlfn.NUMBERVALUE(LEFT(#REF!,4))-_xlfn.NUMBERVALUE(LEFT(AK$6,4))))-1,"NA")</f>
        <v>NA</v>
      </c>
    </row>
    <row r="516" spans="3:58" ht="12.75" customHeight="1">
      <c r="BC516" s="45"/>
      <c r="BD516" s="45"/>
      <c r="BE516" s="45"/>
      <c r="BF516" s="45"/>
    </row>
    <row r="517" spans="3:58" ht="12.75" customHeight="1">
      <c r="BC517" s="45"/>
      <c r="BD517" s="45"/>
      <c r="BE517" s="45"/>
      <c r="BF517" s="45"/>
    </row>
    <row r="518" spans="3:58" ht="12.75" customHeight="1">
      <c r="BC518" s="22" t="str">
        <f>IFERROR((Q518/#REF!)^(1/(_xlfn.NUMBERVALUE(LEFT(Q$6,4))-_xlfn.NUMBERVALUE(LEFT(#REF!,4))))-1,"NA")</f>
        <v>NA</v>
      </c>
      <c r="BD518" s="22" t="str">
        <f>IFERROR((AZ518/AK518)^(1/(_xlfn.NUMBERVALUE(LEFT(AZ$6,4))-_xlfn.NUMBERVALUE(LEFT(AK$6,4))))-1,"NA")</f>
        <v>NA</v>
      </c>
      <c r="BE518" s="22" t="str">
        <f>IFERROR((#REF!/BA518)^(1/(_xlfn.NUMBERVALUE(LEFT(#REF!,4))-_xlfn.NUMBERVALUE(LEFT(BA$6,4))))-1,"NA")</f>
        <v>NA</v>
      </c>
      <c r="BF518" s="22" t="str">
        <f>IFERROR((#REF!/AK518)^(1/(_xlfn.NUMBERVALUE(LEFT(#REF!,4))-_xlfn.NUMBERVALUE(LEFT(AK$6,4))))-1,"NA")</f>
        <v>NA</v>
      </c>
    </row>
    <row r="524" spans="3:58" ht="12.75" customHeight="1">
      <c r="BC524" s="22" t="str">
        <f>IFERROR((Q524/#REF!)^(1/(_xlfn.NUMBERVALUE(LEFT(Q$6,4))-_xlfn.NUMBERVALUE(LEFT(#REF!,4))))-1,"NA")</f>
        <v>NA</v>
      </c>
      <c r="BD524" s="22" t="str">
        <f>IFERROR((AZ524/AK524)^(1/(_xlfn.NUMBERVALUE(LEFT(AZ$6,4))-_xlfn.NUMBERVALUE(LEFT(AK$6,4))))-1,"NA")</f>
        <v>NA</v>
      </c>
      <c r="BE524" s="22" t="str">
        <f>IFERROR((#REF!/BA524)^(1/(_xlfn.NUMBERVALUE(LEFT(#REF!,4))-_xlfn.NUMBERVALUE(LEFT(BA$6,4))))-1,"NA")</f>
        <v>NA</v>
      </c>
      <c r="BF524" s="22" t="str">
        <f>IFERROR((#REF!/AK524)^(1/(_xlfn.NUMBERVALUE(LEFT(#REF!,4))-_xlfn.NUMBERVALUE(LEFT(AK$6,4))))-1,"NA")</f>
        <v>NA</v>
      </c>
    </row>
    <row r="525" spans="3:58" ht="12.75" customHeight="1">
      <c r="BC525" s="45"/>
      <c r="BD525" s="45"/>
      <c r="BE525" s="45"/>
      <c r="BF525" s="45"/>
    </row>
    <row r="526" spans="3:58" ht="12.75" customHeight="1">
      <c r="BC526" s="45"/>
      <c r="BD526" s="45"/>
      <c r="BE526" s="45"/>
      <c r="BF526" s="45"/>
    </row>
    <row r="527" spans="3:58" ht="12.75" customHeight="1">
      <c r="BC527" s="22" t="str">
        <f>IFERROR((Q527/#REF!)^(1/(_xlfn.NUMBERVALUE(LEFT(Q$6,4))-_xlfn.NUMBERVALUE(LEFT(#REF!,4))))-1,"NA")</f>
        <v>NA</v>
      </c>
      <c r="BD527" s="22" t="str">
        <f>IFERROR((AZ527/AK527)^(1/(_xlfn.NUMBERVALUE(LEFT(AZ$6,4))-_xlfn.NUMBERVALUE(LEFT(AK$6,4))))-1,"NA")</f>
        <v>NA</v>
      </c>
      <c r="BE527" s="22" t="str">
        <f>IFERROR((#REF!/BA527)^(1/(_xlfn.NUMBERVALUE(LEFT(#REF!,4))-_xlfn.NUMBERVALUE(LEFT(BA$6,4))))-1,"NA")</f>
        <v>NA</v>
      </c>
      <c r="BF527" s="22" t="str">
        <f>IFERROR((#REF!/AK527)^(1/(_xlfn.NUMBERVALUE(LEFT(#REF!,4))-_xlfn.NUMBERVALUE(LEFT(AK$6,4))))-1,"NA")</f>
        <v>NA</v>
      </c>
    </row>
    <row r="528" spans="3:58" s="12" customFormat="1" ht="12.75" customHeight="1">
      <c r="C528" s="1"/>
      <c r="BC528" s="1"/>
      <c r="BD528" s="1"/>
      <c r="BE528" s="1"/>
      <c r="BF528" s="1"/>
    </row>
    <row r="529" spans="3:58" ht="12.75" customHeight="1">
      <c r="C529" s="12"/>
      <c r="BC529" s="1"/>
      <c r="BD529" s="1"/>
      <c r="BE529" s="1"/>
      <c r="BF529" s="1"/>
    </row>
    <row r="530" spans="3:58" s="12" customFormat="1" ht="12.75" customHeight="1">
      <c r="C530" s="1"/>
    </row>
    <row r="531" spans="3:58" ht="12.75" customHeight="1">
      <c r="C531" s="12"/>
      <c r="BC531" s="1"/>
      <c r="BD531" s="1"/>
      <c r="BE531" s="1"/>
      <c r="BF531" s="1"/>
    </row>
    <row r="532" spans="3:58" ht="12.75" customHeight="1">
      <c r="BC532" s="1"/>
      <c r="BD532" s="1"/>
      <c r="BE532" s="1"/>
      <c r="BF532" s="1"/>
    </row>
    <row r="533" spans="3:58" ht="12.75" customHeight="1">
      <c r="BC533" s="22" t="str">
        <f>IFERROR((Q533/#REF!)^(1/(_xlfn.NUMBERVALUE(LEFT(Q$6,4))-_xlfn.NUMBERVALUE(LEFT(#REF!,4))))-1,"NA")</f>
        <v>NA</v>
      </c>
      <c r="BD533" s="22" t="str">
        <f>IFERROR((AZ533/AK533)^(1/(_xlfn.NUMBERVALUE(LEFT(AZ$6,4))-_xlfn.NUMBERVALUE(LEFT(AK$6,4))))-1,"NA")</f>
        <v>NA</v>
      </c>
      <c r="BE533" s="22" t="str">
        <f>IFERROR((#REF!/BA533)^(1/(_xlfn.NUMBERVALUE(LEFT(#REF!,4))-_xlfn.NUMBERVALUE(LEFT(BA$6,4))))-1,"NA")</f>
        <v>NA</v>
      </c>
      <c r="BF533" s="22" t="str">
        <f>IFERROR((#REF!/AK533)^(1/(_xlfn.NUMBERVALUE(LEFT(#REF!,4))-_xlfn.NUMBERVALUE(LEFT(AK$6,4))))-1,"NA")</f>
        <v>NA</v>
      </c>
    </row>
    <row r="534" spans="3:58" ht="12.75" customHeight="1">
      <c r="BC534" s="1"/>
      <c r="BD534" s="1"/>
      <c r="BE534" s="1"/>
      <c r="BF534" s="1"/>
    </row>
    <row r="535" spans="3:58" s="12" customFormat="1" ht="12.75" customHeight="1">
      <c r="C535" s="1"/>
      <c r="BC535" s="1"/>
      <c r="BD535" s="1"/>
      <c r="BE535" s="1"/>
      <c r="BF535" s="1"/>
    </row>
    <row r="536" spans="3:58" ht="12.75" customHeight="1">
      <c r="C536" s="12"/>
      <c r="BC536" s="1"/>
      <c r="BD536" s="1"/>
      <c r="BE536" s="1"/>
      <c r="BF536" s="1"/>
    </row>
    <row r="537" spans="3:58" ht="12.75" customHeight="1">
      <c r="BC537" s="22" t="str">
        <f>IFERROR((Q537/#REF!)^(1/(_xlfn.NUMBERVALUE(LEFT(Q$6,4))-_xlfn.NUMBERVALUE(LEFT(#REF!,4))))-1,"NA")</f>
        <v>NA</v>
      </c>
      <c r="BD537" s="22" t="str">
        <f>IFERROR((AZ537/AK537)^(1/(_xlfn.NUMBERVALUE(LEFT(AZ$6,4))-_xlfn.NUMBERVALUE(LEFT(AK$6,4))))-1,"NA")</f>
        <v>NA</v>
      </c>
      <c r="BE537" s="22" t="str">
        <f>IFERROR((#REF!/BA537)^(1/(_xlfn.NUMBERVALUE(LEFT(#REF!,4))-_xlfn.NUMBERVALUE(LEFT(BA$6,4))))-1,"NA")</f>
        <v>NA</v>
      </c>
      <c r="BF537" s="22" t="str">
        <f>IFERROR((#REF!/AK537)^(1/(_xlfn.NUMBERVALUE(LEFT(#REF!,4))-_xlfn.NUMBERVALUE(LEFT(AK$6,4))))-1,"NA")</f>
        <v>NA</v>
      </c>
    </row>
    <row r="539" spans="3:58" ht="12.75" customHeight="1">
      <c r="BC539" s="22" t="str">
        <f>IFERROR((Q539/#REF!)^(1/(_xlfn.NUMBERVALUE(LEFT(Q$6,4))-_xlfn.NUMBERVALUE(LEFT(#REF!,4))))-1,"NA")</f>
        <v>NA</v>
      </c>
      <c r="BD539" s="22" t="str">
        <f>IFERROR((AZ539/AK539)^(1/(_xlfn.NUMBERVALUE(LEFT(AZ$6,4))-_xlfn.NUMBERVALUE(LEFT(AK$6,4))))-1,"NA")</f>
        <v>NA</v>
      </c>
      <c r="BE539" s="22" t="str">
        <f>IFERROR((#REF!/BA539)^(1/(_xlfn.NUMBERVALUE(LEFT(#REF!,4))-_xlfn.NUMBERVALUE(LEFT(BA$6,4))))-1,"NA")</f>
        <v>NA</v>
      </c>
      <c r="BF539" s="22" t="str">
        <f>IFERROR((#REF!/AK539)^(1/(_xlfn.NUMBERVALUE(LEFT(#REF!,4))-_xlfn.NUMBERVALUE(LEFT(AK$6,4))))-1,"NA")</f>
        <v>NA</v>
      </c>
    </row>
    <row r="540" spans="3:58" ht="12.75" customHeight="1">
      <c r="BC540" s="1"/>
      <c r="BD540" s="1"/>
      <c r="BE540" s="1"/>
      <c r="BF540" s="1"/>
    </row>
    <row r="541" spans="3:58" s="12" customFormat="1" ht="12.75" customHeight="1">
      <c r="C541" s="1"/>
      <c r="BC541" s="1"/>
      <c r="BD541" s="1"/>
      <c r="BE541" s="1"/>
      <c r="BF541" s="1"/>
    </row>
    <row r="542" spans="3:58" ht="12.75" customHeight="1">
      <c r="C542" s="12"/>
      <c r="BC542" s="1"/>
      <c r="BD542" s="1"/>
      <c r="BE542" s="1"/>
      <c r="BF542" s="1"/>
    </row>
    <row r="543" spans="3:58" ht="12.75" customHeight="1">
      <c r="BC543" s="22" t="str">
        <f>IFERROR((Q543/#REF!)^(1/(_xlfn.NUMBERVALUE(LEFT(Q$6,4))-_xlfn.NUMBERVALUE(LEFT(#REF!,4))))-1,"NA")</f>
        <v>NA</v>
      </c>
      <c r="BD543" s="22" t="str">
        <f>IFERROR((AZ543/AK543)^(1/(_xlfn.NUMBERVALUE(LEFT(AZ$6,4))-_xlfn.NUMBERVALUE(LEFT(AK$6,4))))-1,"NA")</f>
        <v>NA</v>
      </c>
      <c r="BE543" s="22" t="str">
        <f>IFERROR((#REF!/BA543)^(1/(_xlfn.NUMBERVALUE(LEFT(#REF!,4))-_xlfn.NUMBERVALUE(LEFT(BA$6,4))))-1,"NA")</f>
        <v>NA</v>
      </c>
      <c r="BF543" s="22" t="str">
        <f>IFERROR((#REF!/AK543)^(1/(_xlfn.NUMBERVALUE(LEFT(#REF!,4))-_xlfn.NUMBERVALUE(LEFT(AK$6,4))))-1,"NA")</f>
        <v>NA</v>
      </c>
    </row>
    <row r="544" spans="3:58" ht="12.75" customHeight="1">
      <c r="BC544" s="1"/>
      <c r="BD544" s="1"/>
      <c r="BE544" s="1"/>
      <c r="BF544" s="1"/>
    </row>
    <row r="545" spans="3:58" s="12" customFormat="1" ht="12.75" customHeight="1">
      <c r="C545" s="1"/>
      <c r="BC545" s="1"/>
      <c r="BD545" s="1"/>
      <c r="BE545" s="1"/>
      <c r="BF545" s="1"/>
    </row>
    <row r="546" spans="3:58" ht="12.75" customHeight="1">
      <c r="C546" s="12"/>
      <c r="BC546" s="1"/>
      <c r="BD546" s="1"/>
      <c r="BE546" s="1"/>
      <c r="BF546" s="1"/>
    </row>
    <row r="547" spans="3:58" ht="12.75" customHeight="1">
      <c r="BC547" s="22" t="str">
        <f>IFERROR((Q547/#REF!)^(1/(_xlfn.NUMBERVALUE(LEFT(Q$6,4))-_xlfn.NUMBERVALUE(LEFT(#REF!,4))))-1,"NA")</f>
        <v>NA</v>
      </c>
      <c r="BD547" s="22" t="str">
        <f>IFERROR((AZ547/AK547)^(1/(_xlfn.NUMBERVALUE(LEFT(AZ$6,4))-_xlfn.NUMBERVALUE(LEFT(AK$6,4))))-1,"NA")</f>
        <v>NA</v>
      </c>
      <c r="BE547" s="22" t="str">
        <f>IFERROR((#REF!/BA547)^(1/(_xlfn.NUMBERVALUE(LEFT(#REF!,4))-_xlfn.NUMBERVALUE(LEFT(BA$6,4))))-1,"NA")</f>
        <v>NA</v>
      </c>
      <c r="BF547" s="22" t="str">
        <f>IFERROR((#REF!/AK547)^(1/(_xlfn.NUMBERVALUE(LEFT(#REF!,4))-_xlfn.NUMBERVALUE(LEFT(AK$6,4))))-1,"NA")</f>
        <v>NA</v>
      </c>
    </row>
    <row r="548" spans="3:58" ht="12.75" customHeight="1">
      <c r="BC548" s="1"/>
      <c r="BD548" s="1"/>
      <c r="BE548" s="1"/>
      <c r="BF548" s="1"/>
    </row>
    <row r="549" spans="3:58" s="12" customFormat="1" ht="12.75" customHeight="1">
      <c r="C549" s="1"/>
      <c r="BC549" s="1"/>
      <c r="BD549" s="1"/>
      <c r="BE549" s="1"/>
      <c r="BF549" s="1"/>
    </row>
    <row r="550" spans="3:58" ht="12.75" customHeight="1">
      <c r="C550" s="12"/>
      <c r="BC550" s="1"/>
      <c r="BD550" s="1"/>
      <c r="BE550" s="1"/>
      <c r="BF550" s="1"/>
    </row>
    <row r="551" spans="3:58" ht="12.75" customHeight="1">
      <c r="BC551" s="22" t="str">
        <f>IFERROR((Q551/#REF!)^(1/(_xlfn.NUMBERVALUE(LEFT(Q$6,4))-_xlfn.NUMBERVALUE(LEFT(#REF!,4))))-1,"NA")</f>
        <v>NA</v>
      </c>
      <c r="BD551" s="22" t="str">
        <f>IFERROR((AZ551/AK551)^(1/(_xlfn.NUMBERVALUE(LEFT(AZ$6,4))-_xlfn.NUMBERVALUE(LEFT(AK$6,4))))-1,"NA")</f>
        <v>NA</v>
      </c>
      <c r="BE551" s="22" t="str">
        <f>IFERROR((#REF!/BA551)^(1/(_xlfn.NUMBERVALUE(LEFT(#REF!,4))-_xlfn.NUMBERVALUE(LEFT(BA$6,4))))-1,"NA")</f>
        <v>NA</v>
      </c>
      <c r="BF551" s="22" t="str">
        <f>IFERROR((#REF!/AK551)^(1/(_xlfn.NUMBERVALUE(LEFT(#REF!,4))-_xlfn.NUMBERVALUE(LEFT(AK$6,4))))-1,"NA")</f>
        <v>NA</v>
      </c>
    </row>
    <row r="555" spans="3:58" ht="12.75" customHeight="1">
      <c r="BC555" s="22" t="str">
        <f>IFERROR((Q555/#REF!)^(1/(_xlfn.NUMBERVALUE(LEFT(Q$6,4))-_xlfn.NUMBERVALUE(LEFT(#REF!,4))))-1,"NA")</f>
        <v>NA</v>
      </c>
      <c r="BD555" s="22" t="str">
        <f>IFERROR((AZ555/AK555)^(1/(_xlfn.NUMBERVALUE(LEFT(AZ$6,4))-_xlfn.NUMBERVALUE(LEFT(AK$6,4))))-1,"NA")</f>
        <v>NA</v>
      </c>
      <c r="BE555" s="22" t="str">
        <f>IFERROR((#REF!/BA555)^(1/(_xlfn.NUMBERVALUE(LEFT(#REF!,4))-_xlfn.NUMBERVALUE(LEFT(BA$6,4))))-1,"NA")</f>
        <v>NA</v>
      </c>
      <c r="BF555" s="22" t="str">
        <f>IFERROR((#REF!/AK555)^(1/(_xlfn.NUMBERVALUE(LEFT(#REF!,4))-_xlfn.NUMBERVALUE(LEFT(AK$6,4))))-1,"NA")</f>
        <v>NA</v>
      </c>
    </row>
    <row r="556" spans="3:58" ht="12.75" customHeight="1">
      <c r="BC556" s="1"/>
      <c r="BD556" s="1"/>
      <c r="BE556" s="1"/>
      <c r="BF556" s="1"/>
    </row>
    <row r="557" spans="3:58" s="12" customFormat="1" ht="12.75" customHeight="1">
      <c r="C557" s="1"/>
      <c r="BC557" s="1"/>
      <c r="BD557" s="1"/>
      <c r="BE557" s="1"/>
      <c r="BF557" s="1"/>
    </row>
    <row r="558" spans="3:58" ht="12.75" customHeight="1">
      <c r="C558" s="12"/>
      <c r="BC558" s="1"/>
      <c r="BD558" s="1"/>
      <c r="BE558" s="1"/>
      <c r="BF558" s="1"/>
    </row>
    <row r="559" spans="3:58" ht="12.75" customHeight="1">
      <c r="BC559" s="22" t="str">
        <f>IFERROR((Q559/#REF!)^(1/(_xlfn.NUMBERVALUE(LEFT(Q$6,4))-_xlfn.NUMBERVALUE(LEFT(#REF!,4))))-1,"NA")</f>
        <v>NA</v>
      </c>
      <c r="BD559" s="22" t="str">
        <f>IFERROR((AZ559/AK559)^(1/(_xlfn.NUMBERVALUE(LEFT(AZ$6,4))-_xlfn.NUMBERVALUE(LEFT(AK$6,4))))-1,"NA")</f>
        <v>NA</v>
      </c>
      <c r="BE559" s="22" t="str">
        <f>IFERROR((#REF!/BA559)^(1/(_xlfn.NUMBERVALUE(LEFT(#REF!,4))-_xlfn.NUMBERVALUE(LEFT(BA$6,4))))-1,"NA")</f>
        <v>NA</v>
      </c>
      <c r="BF559" s="22" t="str">
        <f>IFERROR((#REF!/AK559)^(1/(_xlfn.NUMBERVALUE(LEFT(#REF!,4))-_xlfn.NUMBERVALUE(LEFT(AK$6,4))))-1,"NA")</f>
        <v>NA</v>
      </c>
    </row>
    <row r="560" spans="3:58" ht="12.75" customHeight="1">
      <c r="BC560" s="1"/>
      <c r="BD560" s="1"/>
      <c r="BE560" s="1"/>
      <c r="BF560" s="1"/>
    </row>
    <row r="561" spans="3:58" s="12" customFormat="1" ht="12.75" customHeight="1">
      <c r="C561" s="1"/>
      <c r="BC561" s="1"/>
      <c r="BD561" s="1"/>
      <c r="BE561" s="1"/>
      <c r="BF561" s="1"/>
    </row>
    <row r="562" spans="3:58" ht="12.75" customHeight="1">
      <c r="C562" s="12"/>
      <c r="BC562" s="1"/>
      <c r="BD562" s="1"/>
      <c r="BE562" s="1"/>
      <c r="BF562" s="1"/>
    </row>
    <row r="563" spans="3:58" ht="12.75" customHeight="1">
      <c r="BC563" s="22" t="str">
        <f>IFERROR((Q563/#REF!)^(1/(_xlfn.NUMBERVALUE(LEFT(Q$6,4))-_xlfn.NUMBERVALUE(LEFT(#REF!,4))))-1,"NA")</f>
        <v>NA</v>
      </c>
      <c r="BD563" s="22" t="str">
        <f>IFERROR((AZ563/AK563)^(1/(_xlfn.NUMBERVALUE(LEFT(AZ$6,4))-_xlfn.NUMBERVALUE(LEFT(AK$6,4))))-1,"NA")</f>
        <v>NA</v>
      </c>
      <c r="BE563" s="22" t="str">
        <f>IFERROR((#REF!/BA563)^(1/(_xlfn.NUMBERVALUE(LEFT(#REF!,4))-_xlfn.NUMBERVALUE(LEFT(BA$6,4))))-1,"NA")</f>
        <v>NA</v>
      </c>
      <c r="BF563" s="22" t="str">
        <f>IFERROR((#REF!/AK563)^(1/(_xlfn.NUMBERVALUE(LEFT(#REF!,4))-_xlfn.NUMBERVALUE(LEFT(AK$6,4))))-1,"NA")</f>
        <v>NA</v>
      </c>
    </row>
    <row r="564" spans="3:58" ht="12.75" customHeight="1">
      <c r="BC564" s="1"/>
      <c r="BD564" s="1"/>
      <c r="BE564" s="1"/>
      <c r="BF564" s="1"/>
    </row>
    <row r="565" spans="3:58" s="12" customFormat="1" ht="12.75" customHeight="1">
      <c r="C565" s="1"/>
      <c r="BC565" s="1"/>
      <c r="BD565" s="1"/>
      <c r="BE565" s="1"/>
      <c r="BF565" s="1"/>
    </row>
    <row r="566" spans="3:58" ht="12.75" customHeight="1">
      <c r="C566" s="12"/>
      <c r="BC566" s="1"/>
      <c r="BD566" s="1"/>
      <c r="BE566" s="1"/>
      <c r="BF566" s="1"/>
    </row>
    <row r="567" spans="3:58" ht="12.75" customHeight="1">
      <c r="BC567" s="22" t="str">
        <f>IFERROR((Q567/#REF!)^(1/(_xlfn.NUMBERVALUE(LEFT(Q$6,4))-_xlfn.NUMBERVALUE(LEFT(#REF!,4))))-1,"NA")</f>
        <v>NA</v>
      </c>
      <c r="BD567" s="22" t="str">
        <f>IFERROR((AZ567/AK567)^(1/(_xlfn.NUMBERVALUE(LEFT(AZ$6,4))-_xlfn.NUMBERVALUE(LEFT(AK$6,4))))-1,"NA")</f>
        <v>NA</v>
      </c>
      <c r="BE567" s="22" t="str">
        <f>IFERROR((#REF!/BA567)^(1/(_xlfn.NUMBERVALUE(LEFT(#REF!,4))-_xlfn.NUMBERVALUE(LEFT(BA$6,4))))-1,"NA")</f>
        <v>NA</v>
      </c>
      <c r="BF567" s="22" t="str">
        <f>IFERROR((#REF!/AK567)^(1/(_xlfn.NUMBERVALUE(LEFT(#REF!,4))-_xlfn.NUMBERVALUE(LEFT(AK$6,4))))-1,"NA")</f>
        <v>NA</v>
      </c>
    </row>
    <row r="568" spans="3:58" ht="12.75" customHeight="1">
      <c r="BC568" s="1"/>
      <c r="BD568" s="1"/>
      <c r="BE568" s="1"/>
      <c r="BF568" s="1"/>
    </row>
    <row r="569" spans="3:58" ht="12.75" customHeight="1">
      <c r="BC569" s="22" t="str">
        <f>IFERROR((Q569/#REF!)^(1/(_xlfn.NUMBERVALUE(LEFT(Q$6,4))-_xlfn.NUMBERVALUE(LEFT(#REF!,4))))-1,"NA")</f>
        <v>NA</v>
      </c>
      <c r="BD569" s="22" t="str">
        <f>IFERROR((AZ569/AK569)^(1/(_xlfn.NUMBERVALUE(LEFT(AZ$6,4))-_xlfn.NUMBERVALUE(LEFT(AK$6,4))))-1,"NA")</f>
        <v>NA</v>
      </c>
      <c r="BE569" s="22" t="str">
        <f>IFERROR((#REF!/BA569)^(1/(_xlfn.NUMBERVALUE(LEFT(#REF!,4))-_xlfn.NUMBERVALUE(LEFT(BA$6,4))))-1,"NA")</f>
        <v>NA</v>
      </c>
      <c r="BF569" s="22" t="str">
        <f>IFERROR((#REF!/AK569)^(1/(_xlfn.NUMBERVALUE(LEFT(#REF!,4))-_xlfn.NUMBERVALUE(LEFT(AK$6,4))))-1,"NA")</f>
        <v>NA</v>
      </c>
    </row>
    <row r="573" spans="3:58" ht="12.75" customHeight="1">
      <c r="BC573" s="22" t="str">
        <f>IFERROR((Q573/#REF!)^(1/(_xlfn.NUMBERVALUE(LEFT(Q$6,4))-_xlfn.NUMBERVALUE(LEFT(#REF!,4))))-1,"NA")</f>
        <v>NA</v>
      </c>
      <c r="BD573" s="22" t="str">
        <f>IFERROR((AZ573/AK573)^(1/(_xlfn.NUMBERVALUE(LEFT(AZ$6,4))-_xlfn.NUMBERVALUE(LEFT(AK$6,4))))-1,"NA")</f>
        <v>NA</v>
      </c>
      <c r="BE573" s="22" t="str">
        <f>IFERROR((#REF!/BA573)^(1/(_xlfn.NUMBERVALUE(LEFT(#REF!,4))-_xlfn.NUMBERVALUE(LEFT(BA$6,4))))-1,"NA")</f>
        <v>NA</v>
      </c>
      <c r="BF573" s="22" t="str">
        <f>IFERROR((#REF!/AK573)^(1/(_xlfn.NUMBERVALUE(LEFT(#REF!,4))-_xlfn.NUMBERVALUE(LEFT(AK$6,4))))-1,"NA")</f>
        <v>NA</v>
      </c>
    </row>
    <row r="574" spans="3:58" ht="12.75" customHeight="1">
      <c r="BC574" s="1"/>
      <c r="BD574" s="1"/>
      <c r="BE574" s="1"/>
      <c r="BF574" s="1"/>
    </row>
    <row r="575" spans="3:58" s="12" customFormat="1" ht="12.75" customHeight="1">
      <c r="C575" s="1"/>
      <c r="BC575" s="1"/>
      <c r="BD575" s="1"/>
      <c r="BE575" s="1"/>
      <c r="BF575" s="1"/>
    </row>
    <row r="576" spans="3:58" ht="12.75" customHeight="1">
      <c r="C576" s="12"/>
      <c r="BC576" s="1"/>
      <c r="BD576" s="1"/>
      <c r="BE576" s="1"/>
      <c r="BF576" s="1"/>
    </row>
    <row r="577" spans="3:58" ht="12.75" customHeight="1">
      <c r="BC577" s="22" t="str">
        <f>IFERROR((Q577/#REF!)^(1/(_xlfn.NUMBERVALUE(LEFT(Q$6,4))-_xlfn.NUMBERVALUE(LEFT(#REF!,4))))-1,"NA")</f>
        <v>NA</v>
      </c>
      <c r="BD577" s="22" t="str">
        <f>IFERROR((AZ577/AK577)^(1/(_xlfn.NUMBERVALUE(LEFT(AZ$6,4))-_xlfn.NUMBERVALUE(LEFT(AK$6,4))))-1,"NA")</f>
        <v>NA</v>
      </c>
      <c r="BE577" s="22" t="str">
        <f>IFERROR((#REF!/BA577)^(1/(_xlfn.NUMBERVALUE(LEFT(#REF!,4))-_xlfn.NUMBERVALUE(LEFT(BA$6,4))))-1,"NA")</f>
        <v>NA</v>
      </c>
      <c r="BF577" s="22" t="str">
        <f>IFERROR((#REF!/AK577)^(1/(_xlfn.NUMBERVALUE(LEFT(#REF!,4))-_xlfn.NUMBERVALUE(LEFT(AK$6,4))))-1,"NA")</f>
        <v>NA</v>
      </c>
    </row>
    <row r="578" spans="3:58" ht="12.75" customHeight="1">
      <c r="BC578" s="1"/>
      <c r="BD578" s="1"/>
      <c r="BE578" s="1"/>
      <c r="BF578" s="1"/>
    </row>
    <row r="579" spans="3:58" s="12" customFormat="1" ht="12.75" customHeight="1">
      <c r="C579" s="1"/>
      <c r="BC579" s="1"/>
      <c r="BD579" s="1"/>
      <c r="BE579" s="1"/>
      <c r="BF579" s="1"/>
    </row>
    <row r="580" spans="3:58" ht="12.75" customHeight="1">
      <c r="C580" s="12"/>
      <c r="BC580" s="1"/>
      <c r="BD580" s="1"/>
      <c r="BE580" s="1"/>
      <c r="BF580" s="1"/>
    </row>
    <row r="581" spans="3:58" ht="12.75" customHeight="1">
      <c r="BC581" s="22" t="str">
        <f>IFERROR((Q581/#REF!)^(1/(_xlfn.NUMBERVALUE(LEFT(Q$6,4))-_xlfn.NUMBERVALUE(LEFT(#REF!,4))))-1,"NA")</f>
        <v>NA</v>
      </c>
      <c r="BD581" s="22" t="str">
        <f>IFERROR((AZ581/AK581)^(1/(_xlfn.NUMBERVALUE(LEFT(AZ$6,4))-_xlfn.NUMBERVALUE(LEFT(AK$6,4))))-1,"NA")</f>
        <v>NA</v>
      </c>
      <c r="BE581" s="22" t="str">
        <f>IFERROR((#REF!/BA581)^(1/(_xlfn.NUMBERVALUE(LEFT(#REF!,4))-_xlfn.NUMBERVALUE(LEFT(BA$6,4))))-1,"NA")</f>
        <v>NA</v>
      </c>
      <c r="BF581" s="22" t="str">
        <f>IFERROR((#REF!/AK581)^(1/(_xlfn.NUMBERVALUE(LEFT(#REF!,4))-_xlfn.NUMBERVALUE(LEFT(AK$6,4))))-1,"NA")</f>
        <v>NA</v>
      </c>
    </row>
    <row r="582" spans="3:58" ht="12.75" customHeight="1">
      <c r="BC582" s="1"/>
      <c r="BD582" s="1"/>
      <c r="BE582" s="1"/>
      <c r="BF582" s="1"/>
    </row>
    <row r="583" spans="3:58" s="29" customFormat="1" ht="12.75" customHeight="1">
      <c r="C583" s="1"/>
      <c r="BC583" s="22" t="str">
        <f>IFERROR((Q583/#REF!)^(1/(_xlfn.NUMBERVALUE(LEFT(Q$6,4))-_xlfn.NUMBERVALUE(LEFT(#REF!,4))))-1,"NA")</f>
        <v>NA</v>
      </c>
      <c r="BD583" s="22" t="str">
        <f>IFERROR((AZ583/AK583)^(1/(_xlfn.NUMBERVALUE(LEFT(AZ$6,4))-_xlfn.NUMBERVALUE(LEFT(AK$6,4))))-1,"NA")</f>
        <v>NA</v>
      </c>
      <c r="BE583" s="22" t="str">
        <f>IFERROR((#REF!/BA583)^(1/(_xlfn.NUMBERVALUE(LEFT(#REF!,4))-_xlfn.NUMBERVALUE(LEFT(BA$6,4))))-1,"NA")</f>
        <v>NA</v>
      </c>
      <c r="BF583" s="22" t="str">
        <f>IFERROR((#REF!/AK583)^(1/(_xlfn.NUMBERVALUE(LEFT(#REF!,4))-_xlfn.NUMBERVALUE(LEFT(AK$6,4))))-1,"NA")</f>
        <v>NA</v>
      </c>
    </row>
    <row r="584" spans="3:58" s="29" customFormat="1" ht="12.75" customHeight="1">
      <c r="BC584" s="22" t="str">
        <f>IFERROR((Q584/#REF!)^(1/(_xlfn.NUMBERVALUE(LEFT(Q$6,4))-_xlfn.NUMBERVALUE(LEFT(#REF!,4))))-1,"NA")</f>
        <v>NA</v>
      </c>
      <c r="BD584" s="22" t="str">
        <f>IFERROR((AZ584/AK584)^(1/(_xlfn.NUMBERVALUE(LEFT(AZ$6,4))-_xlfn.NUMBERVALUE(LEFT(AK$6,4))))-1,"NA")</f>
        <v>NA</v>
      </c>
      <c r="BE584" s="22" t="str">
        <f>IFERROR((#REF!/BA584)^(1/(_xlfn.NUMBERVALUE(LEFT(#REF!,4))-_xlfn.NUMBERVALUE(LEFT(BA$6,4))))-1,"NA")</f>
        <v>NA</v>
      </c>
      <c r="BF584" s="22" t="str">
        <f>IFERROR((#REF!/AK584)^(1/(_xlfn.NUMBERVALUE(LEFT(#REF!,4))-_xlfn.NUMBERVALUE(LEFT(AK$6,4))))-1,"NA")</f>
        <v>NA</v>
      </c>
    </row>
    <row r="585" spans="3:58" ht="12.75" customHeight="1">
      <c r="C585" s="29"/>
    </row>
    <row r="588" spans="3:58" ht="12.75" customHeight="1">
      <c r="BC588" s="22" t="str">
        <f>IFERROR((Q588/#REF!)^(1/(_xlfn.NUMBERVALUE(LEFT(Q$6,4))-_xlfn.NUMBERVALUE(LEFT(#REF!,4))))-1,"NA")</f>
        <v>NA</v>
      </c>
      <c r="BD588" s="22" t="str">
        <f>IFERROR((AZ588/AK588)^(1/(_xlfn.NUMBERVALUE(LEFT(AZ$6,4))-_xlfn.NUMBERVALUE(LEFT(AK$6,4))))-1,"NA")</f>
        <v>NA</v>
      </c>
      <c r="BE588" s="22" t="str">
        <f>IFERROR((#REF!/BA588)^(1/(_xlfn.NUMBERVALUE(LEFT(#REF!,4))-_xlfn.NUMBERVALUE(LEFT(BA$6,4))))-1,"NA")</f>
        <v>NA</v>
      </c>
      <c r="BF588" s="22" t="str">
        <f>IFERROR((#REF!/AK588)^(1/(_xlfn.NUMBERVALUE(LEFT(#REF!,4))-_xlfn.NUMBERVALUE(LEFT(AK$6,4))))-1,"NA")</f>
        <v>NA</v>
      </c>
    </row>
    <row r="589" spans="3:58" ht="12.75" customHeight="1">
      <c r="BC589" s="1"/>
      <c r="BD589" s="1"/>
      <c r="BE589" s="1"/>
      <c r="BF589" s="1"/>
    </row>
    <row r="590" spans="3:58" ht="12.75" customHeight="1">
      <c r="BC590" s="1"/>
      <c r="BD590" s="1"/>
      <c r="BE590" s="1"/>
      <c r="BF590" s="1"/>
    </row>
    <row r="591" spans="3:58" ht="12.75" customHeight="1">
      <c r="BC591" s="22" t="str">
        <f>IFERROR((Q591/#REF!)^(1/(_xlfn.NUMBERVALUE(LEFT(Q$6,4))-_xlfn.NUMBERVALUE(LEFT(#REF!,4))))-1,"NA")</f>
        <v>NA</v>
      </c>
      <c r="BD591" s="22" t="str">
        <f>IFERROR((AZ591/AK591)^(1/(_xlfn.NUMBERVALUE(LEFT(AZ$6,4))-_xlfn.NUMBERVALUE(LEFT(AK$6,4))))-1,"NA")</f>
        <v>NA</v>
      </c>
      <c r="BE591" s="22" t="str">
        <f>IFERROR((#REF!/BA591)^(1/(_xlfn.NUMBERVALUE(LEFT(#REF!,4))-_xlfn.NUMBERVALUE(LEFT(BA$6,4))))-1,"NA")</f>
        <v>NA</v>
      </c>
      <c r="BF591" s="22" t="str">
        <f>IFERROR((#REF!/AK591)^(1/(_xlfn.NUMBERVALUE(LEFT(#REF!,4))-_xlfn.NUMBERVALUE(LEFT(AK$6,4))))-1,"NA")</f>
        <v>NA</v>
      </c>
    </row>
    <row r="592" spans="3:58" s="12" customFormat="1" ht="12.75" customHeight="1">
      <c r="C592" s="1"/>
      <c r="BC592" s="1"/>
      <c r="BD592" s="1"/>
      <c r="BE592" s="1"/>
      <c r="BF592" s="1"/>
    </row>
    <row r="593" spans="3:58" ht="12.75" customHeight="1">
      <c r="C593" s="12"/>
      <c r="BC593" s="1"/>
      <c r="BD593" s="1"/>
      <c r="BE593" s="1"/>
      <c r="BF593" s="1"/>
    </row>
    <row r="594" spans="3:58" ht="12.75" customHeight="1">
      <c r="BC594" s="1"/>
      <c r="BD594" s="1"/>
      <c r="BE594" s="1"/>
      <c r="BF594" s="1"/>
    </row>
    <row r="595" spans="3:58" ht="12.75" customHeight="1">
      <c r="BC595" s="22" t="str">
        <f>IFERROR((Q595/#REF!)^(1/(_xlfn.NUMBERVALUE(LEFT(Q$6,4))-_xlfn.NUMBERVALUE(LEFT(#REF!,4))))-1,"NA")</f>
        <v>NA</v>
      </c>
      <c r="BD595" s="22" t="str">
        <f>IFERROR((AZ595/AK595)^(1/(_xlfn.NUMBERVALUE(LEFT(AZ$6,4))-_xlfn.NUMBERVALUE(LEFT(AK$6,4))))-1,"NA")</f>
        <v>NA</v>
      </c>
      <c r="BE595" s="22" t="str">
        <f>IFERROR((#REF!/BA595)^(1/(_xlfn.NUMBERVALUE(LEFT(#REF!,4))-_xlfn.NUMBERVALUE(LEFT(BA$6,4))))-1,"NA")</f>
        <v>NA</v>
      </c>
      <c r="BF595" s="22" t="str">
        <f>IFERROR((#REF!/AK595)^(1/(_xlfn.NUMBERVALUE(LEFT(#REF!,4))-_xlfn.NUMBERVALUE(LEFT(AK$6,4))))-1,"NA")</f>
        <v>NA</v>
      </c>
    </row>
    <row r="596" spans="3:58" s="12" customFormat="1" ht="12.75" customHeight="1">
      <c r="C596" s="1"/>
      <c r="BC596" s="1"/>
      <c r="BD596" s="1"/>
      <c r="BE596" s="1"/>
      <c r="BF596" s="1"/>
    </row>
    <row r="597" spans="3:58" ht="12.75" customHeight="1">
      <c r="C597" s="12"/>
      <c r="BC597" s="22" t="str">
        <f>IFERROR((Q597/#REF!)^(1/(_xlfn.NUMBERVALUE(LEFT(Q$6,4))-_xlfn.NUMBERVALUE(LEFT(#REF!,4))))-1,"NA")</f>
        <v>NA</v>
      </c>
      <c r="BD597" s="22" t="str">
        <f>IFERROR((AZ597/AK597)^(1/(_xlfn.NUMBERVALUE(LEFT(AZ$6,4))-_xlfn.NUMBERVALUE(LEFT(AK$6,4))))-1,"NA")</f>
        <v>NA</v>
      </c>
      <c r="BE597" s="22" t="str">
        <f>IFERROR((#REF!/BA597)^(1/(_xlfn.NUMBERVALUE(LEFT(#REF!,4))-_xlfn.NUMBERVALUE(LEFT(BA$6,4))))-1,"NA")</f>
        <v>NA</v>
      </c>
      <c r="BF597" s="22" t="str">
        <f>IFERROR((#REF!/AK597)^(1/(_xlfn.NUMBERVALUE(LEFT(#REF!,4))-_xlfn.NUMBERVALUE(LEFT(AK$6,4))))-1,"NA")</f>
        <v>NA</v>
      </c>
    </row>
    <row r="598" spans="3:58" s="12" customFormat="1" ht="12.75" customHeight="1">
      <c r="C598" s="1"/>
      <c r="BC598" s="1"/>
      <c r="BD598" s="1"/>
      <c r="BE598" s="1"/>
      <c r="BF598" s="1"/>
    </row>
    <row r="599" spans="3:58" s="58" customFormat="1" ht="13">
      <c r="C599" s="12"/>
      <c r="BC599" s="22" t="str">
        <f>IFERROR((Q599/#REF!)^(1/(_xlfn.NUMBERVALUE(LEFT(Q$6,4))-_xlfn.NUMBERVALUE(LEFT(#REF!,4))))-1,"NA")</f>
        <v>NA</v>
      </c>
      <c r="BD599" s="22" t="str">
        <f>IFERROR((AZ599/AK599)^(1/(_xlfn.NUMBERVALUE(LEFT(AZ$6,4))-_xlfn.NUMBERVALUE(LEFT(AK$6,4))))-1,"NA")</f>
        <v>NA</v>
      </c>
      <c r="BE599" s="22" t="str">
        <f>IFERROR((#REF!/BA599)^(1/(_xlfn.NUMBERVALUE(LEFT(#REF!,4))-_xlfn.NUMBERVALUE(LEFT(BA$6,4))))-1,"NA")</f>
        <v>NA</v>
      </c>
      <c r="BF599" s="22" t="str">
        <f>IFERROR((#REF!/AK599)^(1/(_xlfn.NUMBERVALUE(LEFT(#REF!,4))-_xlfn.NUMBERVALUE(LEFT(AK$6,4))))-1,"NA")</f>
        <v>NA</v>
      </c>
    </row>
    <row r="600" spans="3:58" ht="12.75" customHeight="1">
      <c r="C600" s="58"/>
    </row>
  </sheetData>
  <conditionalFormatting sqref="H38:AF38">
    <cfRule type="expression" dxfId="5" priority="1">
      <formula>H38&lt;&gt;0</formula>
    </cfRule>
    <cfRule type="expression" dxfId="4" priority="2">
      <formula>H3=0</formula>
    </cfRule>
  </conditionalFormatting>
  <pageMargins left="0.7" right="0.7" top="0.75" bottom="0.75" header="0.3" footer="0.3"/>
  <pageSetup scale="10" orientation="portrait" r:id="rId1"/>
  <rowBreaks count="2" manualBreakCount="2">
    <brk id="35" max="58" man="1"/>
    <brk id="488" max="16383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3CBD-B853-4A81-B99A-C0DAA72F7122}">
  <sheetPr>
    <tabColor rgb="FFFFC000"/>
  </sheetPr>
  <dimension ref="A5:XEG393"/>
  <sheetViews>
    <sheetView showGridLines="0" zoomScale="74" zoomScaleNormal="74" zoomScaleSheetLayoutView="28" workbookViewId="0">
      <pane xSplit="7" ySplit="6" topLeftCell="AL88" activePane="bottomRight" state="frozen"/>
      <selection pane="topRight" activeCell="C11" sqref="C11"/>
      <selection pane="bottomLeft" activeCell="C11" sqref="C11"/>
      <selection pane="bottomRight" activeCell="BE94" sqref="BE94"/>
    </sheetView>
  </sheetViews>
  <sheetFormatPr defaultColWidth="12.54296875" defaultRowHeight="12.75" customHeight="1" outlineLevelRow="2" outlineLevelCol="1"/>
  <cols>
    <col min="1" max="1" width="2.54296875" customWidth="1"/>
    <col min="2" max="2" width="2.54296875" style="1" customWidth="1"/>
    <col min="3" max="6" width="12.54296875" style="1" customWidth="1"/>
    <col min="7" max="7" width="12.54296875" style="18"/>
    <col min="8" max="11" width="12.7265625" style="1" hidden="1" customWidth="1" outlineLevel="1"/>
    <col min="12" max="12" width="12.54296875" style="1" collapsed="1"/>
    <col min="13" max="16" width="12.7265625" style="1" hidden="1" customWidth="1" outlineLevel="1"/>
    <col min="17" max="17" width="12.54296875" style="1" collapsed="1"/>
    <col min="18" max="21" width="12.7265625" style="1" hidden="1" customWidth="1" outlineLevel="1"/>
    <col min="22" max="22" width="12.54296875" style="1" collapsed="1"/>
    <col min="23" max="26" width="12.7265625" style="1" hidden="1" customWidth="1" outlineLevel="1"/>
    <col min="27" max="27" width="12.54296875" style="1" collapsed="1"/>
    <col min="28" max="31" width="12.26953125" style="1" hidden="1" customWidth="1" outlineLevel="1"/>
    <col min="32" max="32" width="12.54296875" style="1" collapsed="1"/>
    <col min="33" max="36" width="12.26953125" style="1" hidden="1" customWidth="1" outlineLevel="1"/>
    <col min="37" max="37" width="12.54296875" style="1" collapsed="1"/>
    <col min="38" max="41" width="12.54296875" style="1" hidden="1" customWidth="1" outlineLevel="1"/>
    <col min="42" max="42" width="12.54296875" style="1" collapsed="1"/>
    <col min="43" max="46" width="12.7265625" style="1" hidden="1" customWidth="1" outlineLevel="1"/>
    <col min="47" max="47" width="12.54296875" style="1" collapsed="1"/>
    <col min="48" max="51" width="12.7265625" style="1" hidden="1" customWidth="1" outlineLevel="1"/>
    <col min="52" max="52" width="12.54296875" style="1" collapsed="1"/>
    <col min="53" max="53" width="12.54296875" style="1"/>
    <col min="54" max="54" width="2.54296875" style="1" customWidth="1"/>
    <col min="55" max="58" width="12.54296875" style="12" customWidth="1" outlineLevel="1"/>
    <col min="59" max="59" width="2.54296875" style="1" customWidth="1"/>
    <col min="60" max="16384" width="12.54296875" style="1"/>
  </cols>
  <sheetData>
    <row r="5" spans="1:58" s="5" customFormat="1" ht="15" customHeight="1">
      <c r="C5" s="65" t="s">
        <v>183</v>
      </c>
      <c r="D5" s="65"/>
      <c r="E5" s="65"/>
      <c r="F5" s="65"/>
      <c r="G5" s="62"/>
      <c r="H5" s="102"/>
      <c r="I5" s="102"/>
      <c r="J5" s="102"/>
      <c r="K5" s="102"/>
      <c r="L5" s="102" t="s">
        <v>35</v>
      </c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6"/>
      <c r="AH5" s="6"/>
      <c r="AI5" s="6"/>
      <c r="AJ5" s="6"/>
      <c r="AK5" s="6" t="s">
        <v>36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1"/>
      <c r="BC5" s="105" t="s">
        <v>37</v>
      </c>
      <c r="BD5" s="106"/>
      <c r="BE5" s="106"/>
      <c r="BF5" s="106"/>
    </row>
    <row r="6" spans="1:58" s="7" customFormat="1" ht="15" customHeight="1">
      <c r="C6" s="8"/>
      <c r="D6" s="8"/>
      <c r="E6" s="8"/>
      <c r="F6" s="8"/>
      <c r="G6" s="9" t="s">
        <v>38</v>
      </c>
      <c r="H6" s="11" t="s">
        <v>39</v>
      </c>
      <c r="I6" s="11" t="s">
        <v>40</v>
      </c>
      <c r="J6" s="11" t="s">
        <v>41</v>
      </c>
      <c r="K6" s="11" t="s">
        <v>42</v>
      </c>
      <c r="L6" s="10" t="s">
        <v>43</v>
      </c>
      <c r="M6" s="11" t="s">
        <v>44</v>
      </c>
      <c r="N6" s="11" t="s">
        <v>45</v>
      </c>
      <c r="O6" s="11" t="s">
        <v>46</v>
      </c>
      <c r="P6" s="11" t="s">
        <v>47</v>
      </c>
      <c r="Q6" s="10" t="s">
        <v>48</v>
      </c>
      <c r="R6" s="11" t="s">
        <v>49</v>
      </c>
      <c r="S6" s="11" t="s">
        <v>50</v>
      </c>
      <c r="T6" s="11" t="s">
        <v>51</v>
      </c>
      <c r="U6" s="11" t="s">
        <v>52</v>
      </c>
      <c r="V6" s="10" t="s">
        <v>53</v>
      </c>
      <c r="W6" s="11" t="s">
        <v>54</v>
      </c>
      <c r="X6" s="11" t="s">
        <v>55</v>
      </c>
      <c r="Y6" s="11" t="s">
        <v>56</v>
      </c>
      <c r="Z6" s="11" t="s">
        <v>57</v>
      </c>
      <c r="AA6" s="10" t="s">
        <v>58</v>
      </c>
      <c r="AB6" s="11" t="s">
        <v>59</v>
      </c>
      <c r="AC6" s="11" t="s">
        <v>60</v>
      </c>
      <c r="AD6" s="11" t="s">
        <v>61</v>
      </c>
      <c r="AE6" s="11" t="s">
        <v>62</v>
      </c>
      <c r="AF6" s="10" t="s">
        <v>63</v>
      </c>
      <c r="AG6" s="11" t="s">
        <v>64</v>
      </c>
      <c r="AH6" s="11" t="s">
        <v>65</v>
      </c>
      <c r="AI6" s="11" t="s">
        <v>66</v>
      </c>
      <c r="AJ6" s="11" t="s">
        <v>67</v>
      </c>
      <c r="AK6" s="10" t="s">
        <v>68</v>
      </c>
      <c r="AL6" s="11" t="s">
        <v>69</v>
      </c>
      <c r="AM6" s="11" t="s">
        <v>70</v>
      </c>
      <c r="AN6" s="11" t="s">
        <v>71</v>
      </c>
      <c r="AO6" s="11" t="s">
        <v>72</v>
      </c>
      <c r="AP6" s="10" t="s">
        <v>73</v>
      </c>
      <c r="AQ6" s="11" t="s">
        <v>74</v>
      </c>
      <c r="AR6" s="11" t="s">
        <v>75</v>
      </c>
      <c r="AS6" s="11" t="s">
        <v>76</v>
      </c>
      <c r="AT6" s="11" t="s">
        <v>77</v>
      </c>
      <c r="AU6" s="10" t="s">
        <v>78</v>
      </c>
      <c r="AV6" s="11" t="s">
        <v>79</v>
      </c>
      <c r="AW6" s="11" t="s">
        <v>80</v>
      </c>
      <c r="AX6" s="11" t="s">
        <v>81</v>
      </c>
      <c r="AY6" s="11" t="s">
        <v>82</v>
      </c>
      <c r="AZ6" s="10" t="s">
        <v>83</v>
      </c>
      <c r="BA6" s="10" t="str">
        <f>'Financial Statements'!BA6</f>
        <v>2028E</v>
      </c>
      <c r="BC6" s="10" t="s">
        <v>184</v>
      </c>
      <c r="BD6" s="10" t="s">
        <v>185</v>
      </c>
      <c r="BE6" s="10" t="s">
        <v>186</v>
      </c>
      <c r="BF6" s="10" t="s">
        <v>187</v>
      </c>
    </row>
    <row r="7" spans="1:58" ht="12.75" customHeight="1">
      <c r="A7" s="1"/>
    </row>
    <row r="8" spans="1:58" ht="12.75" customHeight="1">
      <c r="A8" s="1" t="s">
        <v>188</v>
      </c>
      <c r="C8" s="62" t="s">
        <v>189</v>
      </c>
      <c r="D8" s="62"/>
      <c r="E8" s="62"/>
      <c r="F8" s="62"/>
      <c r="G8" s="63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</row>
    <row r="9" spans="1:58" ht="12.75" customHeight="1" outlineLevel="1">
      <c r="A9" s="1"/>
      <c r="G9" s="1"/>
      <c r="BC9" s="1"/>
      <c r="BD9" s="1"/>
      <c r="BE9" s="1"/>
      <c r="BF9" s="1"/>
    </row>
    <row r="10" spans="1:58" ht="12.75" customHeight="1" outlineLevel="1">
      <c r="A10" s="1"/>
      <c r="C10" s="64" t="s">
        <v>190</v>
      </c>
      <c r="D10" s="13"/>
      <c r="E10" s="13"/>
      <c r="F10" s="13"/>
      <c r="G10" s="14"/>
      <c r="H10" s="15"/>
      <c r="I10" s="15"/>
      <c r="J10" s="15"/>
      <c r="K10" s="16"/>
      <c r="L10" s="15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</row>
    <row r="11" spans="1:58" ht="12.75" customHeight="1" outlineLevel="1">
      <c r="A11" s="1"/>
      <c r="C11" s="1" t="s">
        <v>191</v>
      </c>
      <c r="G11" s="18" t="s">
        <v>93</v>
      </c>
      <c r="H11" s="101">
        <f>H54</f>
        <v>4440304</v>
      </c>
      <c r="I11" s="101">
        <f t="shared" ref="I11:AA11" si="0">I54</f>
        <v>4846916</v>
      </c>
      <c r="J11" s="101">
        <f t="shared" si="0"/>
        <v>5173028</v>
      </c>
      <c r="K11" s="101">
        <f t="shared" si="0"/>
        <v>5398982</v>
      </c>
      <c r="L11" s="57">
        <f t="shared" si="0"/>
        <v>19859230</v>
      </c>
      <c r="M11" s="101">
        <f t="shared" si="0"/>
        <v>5703363</v>
      </c>
      <c r="N11" s="101">
        <f t="shared" si="0"/>
        <v>6086715</v>
      </c>
      <c r="O11" s="101">
        <f t="shared" si="0"/>
        <v>6376803</v>
      </c>
      <c r="P11" s="101">
        <f t="shared" si="0"/>
        <v>6589794</v>
      </c>
      <c r="Q11" s="57">
        <f t="shared" si="0"/>
        <v>24756675</v>
      </c>
      <c r="R11" s="101">
        <f t="shared" si="0"/>
        <v>7113707</v>
      </c>
      <c r="S11" s="101">
        <f t="shared" si="0"/>
        <v>7295485</v>
      </c>
      <c r="T11" s="101">
        <f t="shared" si="0"/>
        <v>7439235</v>
      </c>
      <c r="U11" s="101">
        <f t="shared" si="0"/>
        <v>7667069</v>
      </c>
      <c r="V11" s="57">
        <f t="shared" si="0"/>
        <v>29515496</v>
      </c>
      <c r="W11" s="101">
        <f t="shared" si="0"/>
        <v>7827957</v>
      </c>
      <c r="X11" s="101">
        <f t="shared" si="0"/>
        <v>7933051</v>
      </c>
      <c r="Y11" s="101">
        <f t="shared" si="0"/>
        <v>7890361</v>
      </c>
      <c r="Z11" s="101">
        <f t="shared" si="0"/>
        <v>7818483</v>
      </c>
      <c r="AA11" s="57">
        <f t="shared" si="0"/>
        <v>31469852</v>
      </c>
      <c r="AB11" s="101">
        <f t="shared" ref="AB11:AZ11" si="1">AB54</f>
        <v>8130001</v>
      </c>
      <c r="AC11" s="101">
        <f t="shared" si="1"/>
        <v>8158326</v>
      </c>
      <c r="AD11" s="101">
        <f t="shared" si="1"/>
        <v>8519306</v>
      </c>
      <c r="AE11" s="101">
        <f t="shared" si="1"/>
        <v>8832825</v>
      </c>
      <c r="AF11" s="57">
        <f t="shared" si="1"/>
        <v>33640458</v>
      </c>
      <c r="AG11" s="101">
        <f t="shared" si="1"/>
        <v>9268142.5931839775</v>
      </c>
      <c r="AH11" s="101">
        <f t="shared" si="1"/>
        <v>9479654.2757379208</v>
      </c>
      <c r="AI11" s="101">
        <f t="shared" si="1"/>
        <v>9915694.1299514882</v>
      </c>
      <c r="AJ11" s="101">
        <f t="shared" si="1"/>
        <v>10509601.805041879</v>
      </c>
      <c r="AK11" s="57">
        <f t="shared" si="1"/>
        <v>39173092.803915262</v>
      </c>
      <c r="AL11" s="101">
        <f t="shared" si="1"/>
        <v>10900435.307097893</v>
      </c>
      <c r="AM11" s="101">
        <f t="shared" si="1"/>
        <v>11172840.430722382</v>
      </c>
      <c r="AN11" s="101">
        <f t="shared" si="1"/>
        <v>11690334.812597964</v>
      </c>
      <c r="AO11" s="101">
        <f t="shared" si="1"/>
        <v>12436233.957076574</v>
      </c>
      <c r="AP11" s="57">
        <f t="shared" si="1"/>
        <v>46199844.507494815</v>
      </c>
      <c r="AQ11" s="101">
        <f t="shared" si="1"/>
        <v>12866740.845011611</v>
      </c>
      <c r="AR11" s="101">
        <f t="shared" si="1"/>
        <v>13188002.33913208</v>
      </c>
      <c r="AS11" s="101">
        <f t="shared" si="1"/>
        <v>13789872.856650289</v>
      </c>
      <c r="AT11" s="101">
        <f t="shared" si="1"/>
        <v>14678915.972201763</v>
      </c>
      <c r="AU11" s="57">
        <f t="shared" si="1"/>
        <v>54523532.01299575</v>
      </c>
      <c r="AV11" s="101">
        <f t="shared" si="1"/>
        <v>15159122.476996524</v>
      </c>
      <c r="AW11" s="101">
        <f t="shared" si="1"/>
        <v>15524980.602645876</v>
      </c>
      <c r="AX11" s="101">
        <f t="shared" si="1"/>
        <v>16211529.76801401</v>
      </c>
      <c r="AY11" s="101">
        <f t="shared" si="1"/>
        <v>17233741.901868597</v>
      </c>
      <c r="AZ11" s="57">
        <f t="shared" si="1"/>
        <v>64129374.749525011</v>
      </c>
      <c r="BA11" s="101">
        <f>BA54</f>
        <v>71196533.632238418</v>
      </c>
      <c r="BC11" s="22">
        <f>IFERROR((Q11/L11)^(1/(_xlfn.NUMBERVALUE(LEFT(Q$6,4))-_xlfn.NUMBERVALUE(LEFT(L$6,4))))-1,"NA")</f>
        <v>0.24660800041089215</v>
      </c>
      <c r="BD11" s="22">
        <f>IFERROR((V11/Q11)^(1/(_xlfn.NUMBERVALUE(LEFT(V$6,4))-_xlfn.NUMBERVALUE(LEFT(Q$6,4))))-1,"NA")</f>
        <v>0.19222375379569345</v>
      </c>
      <c r="BE11" s="22">
        <f>IFERROR((AA11/V11)^(1/(_xlfn.NUMBERVALUE(LEFT(AA$6,4))-_xlfn.NUMBERVALUE(LEFT(V$6,4))))-1,"NA")</f>
        <v>6.6214574201971743E-2</v>
      </c>
      <c r="BF11" s="22">
        <f>IFERROR((AF11/AA11)^(1/(_xlfn.NUMBERVALUE(LEFT(AF$6,4))-_xlfn.NUMBERVALUE(LEFT(AA$6,4))))-1,"NA")</f>
        <v>6.8974140710925447E-2</v>
      </c>
    </row>
    <row r="12" spans="1:58" ht="12.75" customHeight="1" outlineLevel="1">
      <c r="A12" s="1"/>
      <c r="C12" s="1" t="s">
        <v>192</v>
      </c>
      <c r="G12" s="18" t="s">
        <v>93</v>
      </c>
      <c r="H12" s="101">
        <f>H57</f>
        <v>80688</v>
      </c>
      <c r="I12" s="101">
        <f t="shared" ref="I12:K12" si="2">I57</f>
        <v>76200</v>
      </c>
      <c r="J12" s="101">
        <f t="shared" si="2"/>
        <v>71877</v>
      </c>
      <c r="K12" s="101">
        <f t="shared" si="2"/>
        <v>68452</v>
      </c>
      <c r="L12" s="57">
        <f>SUM(H12:K12)</f>
        <v>297217</v>
      </c>
      <c r="M12" s="101">
        <f>SUM(M50)</f>
        <v>64328</v>
      </c>
      <c r="N12" s="101">
        <f t="shared" ref="N12:P12" si="3">SUM(N50)</f>
        <v>61571</v>
      </c>
      <c r="O12" s="101">
        <f t="shared" si="3"/>
        <v>58834</v>
      </c>
      <c r="P12" s="101">
        <f t="shared" si="3"/>
        <v>54648</v>
      </c>
      <c r="Q12" s="57">
        <f>SUM(M12:P12)</f>
        <v>239381</v>
      </c>
      <c r="R12" s="101">
        <f>SUM(R50)</f>
        <v>49575</v>
      </c>
      <c r="S12" s="101">
        <f t="shared" ref="S12:U12" si="4">SUM(S50)</f>
        <v>46292</v>
      </c>
      <c r="T12" s="101">
        <f t="shared" si="4"/>
        <v>44232</v>
      </c>
      <c r="U12" s="101">
        <f t="shared" si="4"/>
        <v>42249</v>
      </c>
      <c r="V12" s="57">
        <f>SUM(R12:U12)</f>
        <v>182348</v>
      </c>
      <c r="W12" s="101">
        <f>SUM(W50)</f>
        <v>39810</v>
      </c>
      <c r="X12" s="101">
        <f t="shared" ref="X12:Z12" si="5">SUM(X50)</f>
        <v>37090</v>
      </c>
      <c r="Y12" s="101">
        <f t="shared" si="5"/>
        <v>35228</v>
      </c>
      <c r="Z12" s="101">
        <f t="shared" si="5"/>
        <v>33569</v>
      </c>
      <c r="AA12" s="57">
        <f>SUM(W12:Z12)</f>
        <v>145697</v>
      </c>
      <c r="AB12" s="101">
        <f>SUM(AB50)</f>
        <v>27613</v>
      </c>
      <c r="AC12" s="101">
        <f t="shared" ref="AC12:AD12" si="6">SUM(AC50)</f>
        <v>27613</v>
      </c>
      <c r="AD12" s="101">
        <f t="shared" si="6"/>
        <v>27613</v>
      </c>
      <c r="AE12" s="23"/>
      <c r="AF12" s="57">
        <f>SUM(AB12:AE12)</f>
        <v>82839</v>
      </c>
      <c r="AG12" s="23"/>
      <c r="AH12" s="23"/>
      <c r="AI12" s="23"/>
      <c r="AJ12" s="24"/>
      <c r="AK12" s="24"/>
      <c r="AL12" s="23"/>
      <c r="AM12" s="23"/>
      <c r="AN12" s="23"/>
      <c r="AO12" s="24"/>
      <c r="AP12" s="24"/>
      <c r="AQ12" s="23"/>
      <c r="AR12" s="23"/>
      <c r="AS12" s="23"/>
      <c r="AT12" s="24"/>
      <c r="AU12" s="24"/>
      <c r="AV12" s="23"/>
      <c r="AW12" s="23"/>
      <c r="AX12" s="23"/>
      <c r="AY12" s="24"/>
      <c r="AZ12" s="24"/>
      <c r="BA12" s="24"/>
      <c r="BC12" s="22">
        <f>IFERROR((Q12/L12)^(1/(_xlfn.NUMBERVALUE(LEFT(Q$6,4))-_xlfn.NUMBERVALUE(LEFT(L$6,4))))-1,"NA")</f>
        <v>-0.19459183021159621</v>
      </c>
      <c r="BD12" s="22">
        <f>IFERROR((V12/Q12)^(1/(_xlfn.NUMBERVALUE(LEFT(V$6,4))-_xlfn.NUMBERVALUE(LEFT(Q$6,4))))-1,"NA")</f>
        <v>-0.23825199159498878</v>
      </c>
      <c r="BE12" s="22">
        <f>IFERROR((AA12/V12)^(1/(_xlfn.NUMBERVALUE(LEFT(AA$6,4))-_xlfn.NUMBERVALUE(LEFT(V$6,4))))-1,"NA")</f>
        <v>-0.20099480114945045</v>
      </c>
      <c r="BF12" s="22">
        <f>IFERROR((AF12/AA12)^(1/(_xlfn.NUMBERVALUE(LEFT(AF$6,4))-_xlfn.NUMBERVALUE(LEFT(AA$6,4))))-1,"NA")</f>
        <v>-0.43142961076755182</v>
      </c>
    </row>
    <row r="13" spans="1:58" s="29" customFormat="1" ht="12.75" customHeight="1" outlineLevel="1">
      <c r="C13" s="25" t="s">
        <v>193</v>
      </c>
      <c r="D13" s="25"/>
      <c r="E13" s="25"/>
      <c r="F13" s="25"/>
      <c r="G13" s="26" t="s">
        <v>93</v>
      </c>
      <c r="H13" s="28">
        <f t="shared" ref="H13:Q13" si="7">SUM(H11:H12)</f>
        <v>4520992</v>
      </c>
      <c r="I13" s="28">
        <f t="shared" ref="I13" si="8">SUM(I11:I12)</f>
        <v>4923116</v>
      </c>
      <c r="J13" s="28">
        <f t="shared" ref="J13" si="9">SUM(J11:J12)</f>
        <v>5244905</v>
      </c>
      <c r="K13" s="28">
        <f t="shared" ref="K13" si="10">SUM(K11:K12)</f>
        <v>5467434</v>
      </c>
      <c r="L13" s="79">
        <f t="shared" si="7"/>
        <v>20156447</v>
      </c>
      <c r="M13" s="28">
        <f t="shared" ref="M13" si="11">SUM(M11:M12)</f>
        <v>5767691</v>
      </c>
      <c r="N13" s="28">
        <f t="shared" ref="N13" si="12">SUM(N11:N12)</f>
        <v>6148286</v>
      </c>
      <c r="O13" s="28">
        <f t="shared" ref="O13" si="13">SUM(O11:O12)</f>
        <v>6435637</v>
      </c>
      <c r="P13" s="28">
        <f t="shared" ref="P13" si="14">SUM(P11:P12)</f>
        <v>6644442</v>
      </c>
      <c r="Q13" s="79">
        <f t="shared" si="7"/>
        <v>24996056</v>
      </c>
      <c r="R13" s="28">
        <f t="shared" ref="R13" si="15">SUM(R11:R12)</f>
        <v>7163282</v>
      </c>
      <c r="S13" s="28">
        <f t="shared" ref="S13" si="16">SUM(S11:S12)</f>
        <v>7341777</v>
      </c>
      <c r="T13" s="28">
        <f t="shared" ref="T13" si="17">SUM(T11:T12)</f>
        <v>7483467</v>
      </c>
      <c r="U13" s="28">
        <f t="shared" ref="U13" si="18">SUM(U11:U12)</f>
        <v>7709318</v>
      </c>
      <c r="V13" s="79">
        <f t="shared" ref="V13" si="19">SUM(V11:V12)</f>
        <v>29697844</v>
      </c>
      <c r="W13" s="28">
        <f t="shared" ref="W13" si="20">SUM(W11:W12)</f>
        <v>7867767</v>
      </c>
      <c r="X13" s="28">
        <f t="shared" ref="X13" si="21">SUM(X11:X12)</f>
        <v>7970141</v>
      </c>
      <c r="Y13" s="28">
        <f t="shared" ref="Y13" si="22">SUM(Y11:Y12)</f>
        <v>7925589</v>
      </c>
      <c r="Z13" s="28">
        <f t="shared" ref="Z13" si="23">SUM(Z11:Z12)</f>
        <v>7852052</v>
      </c>
      <c r="AA13" s="79">
        <f t="shared" ref="AA13:AZ13" si="24">SUM(AA11:AA12)</f>
        <v>31615549</v>
      </c>
      <c r="AB13" s="28">
        <f t="shared" si="24"/>
        <v>8157614</v>
      </c>
      <c r="AC13" s="28">
        <f t="shared" si="24"/>
        <v>8185939</v>
      </c>
      <c r="AD13" s="28">
        <f t="shared" si="24"/>
        <v>8546919</v>
      </c>
      <c r="AE13" s="28">
        <f t="shared" si="24"/>
        <v>8832825</v>
      </c>
      <c r="AF13" s="79">
        <f t="shared" si="24"/>
        <v>33723297</v>
      </c>
      <c r="AG13" s="28">
        <f t="shared" si="24"/>
        <v>9268142.5931839775</v>
      </c>
      <c r="AH13" s="28">
        <f t="shared" si="24"/>
        <v>9479654.2757379208</v>
      </c>
      <c r="AI13" s="28">
        <f t="shared" si="24"/>
        <v>9915694.1299514882</v>
      </c>
      <c r="AJ13" s="28">
        <f t="shared" si="24"/>
        <v>10509601.805041879</v>
      </c>
      <c r="AK13" s="79">
        <f t="shared" si="24"/>
        <v>39173092.803915262</v>
      </c>
      <c r="AL13" s="28">
        <f t="shared" si="24"/>
        <v>10900435.307097893</v>
      </c>
      <c r="AM13" s="28">
        <f t="shared" si="24"/>
        <v>11172840.430722382</v>
      </c>
      <c r="AN13" s="28">
        <f t="shared" si="24"/>
        <v>11690334.812597964</v>
      </c>
      <c r="AO13" s="28">
        <f t="shared" si="24"/>
        <v>12436233.957076574</v>
      </c>
      <c r="AP13" s="79">
        <f t="shared" si="24"/>
        <v>46199844.507494815</v>
      </c>
      <c r="AQ13" s="28">
        <f t="shared" si="24"/>
        <v>12866740.845011611</v>
      </c>
      <c r="AR13" s="28">
        <f t="shared" si="24"/>
        <v>13188002.33913208</v>
      </c>
      <c r="AS13" s="28">
        <f t="shared" si="24"/>
        <v>13789872.856650289</v>
      </c>
      <c r="AT13" s="28">
        <f t="shared" si="24"/>
        <v>14678915.972201763</v>
      </c>
      <c r="AU13" s="79">
        <f t="shared" si="24"/>
        <v>54523532.01299575</v>
      </c>
      <c r="AV13" s="28">
        <f t="shared" si="24"/>
        <v>15159122.476996524</v>
      </c>
      <c r="AW13" s="28">
        <f t="shared" si="24"/>
        <v>15524980.602645876</v>
      </c>
      <c r="AX13" s="28">
        <f t="shared" si="24"/>
        <v>16211529.76801401</v>
      </c>
      <c r="AY13" s="28">
        <f t="shared" si="24"/>
        <v>17233741.901868597</v>
      </c>
      <c r="AZ13" s="79">
        <f t="shared" si="24"/>
        <v>64129374.749525011</v>
      </c>
      <c r="BA13" s="27">
        <f>SUM(BA11:BA12)</f>
        <v>71196533.632238418</v>
      </c>
      <c r="BB13" s="1"/>
      <c r="BC13" s="22">
        <f>IFERROR((Q13/L13)^(1/(_xlfn.NUMBERVALUE(LEFT(Q$6,4))-_xlfn.NUMBERVALUE(LEFT(L$6,4))))-1,"NA")</f>
        <v>0.24010228588401517</v>
      </c>
      <c r="BD13" s="22">
        <f>IFERROR((V13/Q13)^(1/(_xlfn.NUMBERVALUE(LEFT(V$6,4))-_xlfn.NUMBERVALUE(LEFT(Q$6,4))))-1,"NA")</f>
        <v>0.18810119484449861</v>
      </c>
      <c r="BE13" s="22">
        <f>IFERROR((AA13/V13)^(1/(_xlfn.NUMBERVALUE(LEFT(AA$6,4))-_xlfn.NUMBERVALUE(LEFT(V$6,4))))-1,"NA")</f>
        <v>6.4573879504518983E-2</v>
      </c>
      <c r="BF13" s="22">
        <f>IFERROR((AF13/AA13)^(1/(_xlfn.NUMBERVALUE(LEFT(AF$6,4))-_xlfn.NUMBERVALUE(LEFT(AA$6,4))))-1,"NA")</f>
        <v>6.6668081582262007E-2</v>
      </c>
    </row>
    <row r="14" spans="1:58" s="12" customFormat="1" ht="12.75" customHeight="1" outlineLevel="1">
      <c r="C14" s="30" t="s">
        <v>194</v>
      </c>
      <c r="D14" s="30"/>
      <c r="E14" s="30"/>
      <c r="F14" s="30"/>
      <c r="G14" s="31" t="s">
        <v>102</v>
      </c>
      <c r="H14" s="30"/>
      <c r="I14" s="30"/>
      <c r="J14" s="30"/>
      <c r="K14" s="30"/>
      <c r="L14" s="30"/>
      <c r="M14" s="22">
        <f>M13/H13-1</f>
        <v>0.27575784252659585</v>
      </c>
      <c r="N14" s="22">
        <f t="shared" ref="N14:P14" si="25">N13/I13-1</f>
        <v>0.24886068091834512</v>
      </c>
      <c r="O14" s="22">
        <f t="shared" si="25"/>
        <v>0.22702641897231701</v>
      </c>
      <c r="P14" s="22">
        <f t="shared" si="25"/>
        <v>0.21527612404649066</v>
      </c>
      <c r="Q14" s="22">
        <f>Q13/L13-1</f>
        <v>0.24010228588401517</v>
      </c>
      <c r="R14" s="22">
        <f>R13/M13-1</f>
        <v>0.24196701938436016</v>
      </c>
      <c r="S14" s="22">
        <f t="shared" ref="S14" si="26">S13/N13-1</f>
        <v>0.1941176776747211</v>
      </c>
      <c r="T14" s="22">
        <f t="shared" ref="T14" si="27">T13/O13-1</f>
        <v>0.16281682761162575</v>
      </c>
      <c r="U14" s="22">
        <f t="shared" ref="U14" si="28">U13/P13-1</f>
        <v>0.16026567768971423</v>
      </c>
      <c r="V14" s="22">
        <f>V13/Q13-1</f>
        <v>0.18810119484449861</v>
      </c>
      <c r="W14" s="22">
        <f>W13/R13-1</f>
        <v>9.834667963651289E-2</v>
      </c>
      <c r="X14" s="22">
        <f t="shared" ref="X14" si="29">X13/S13-1</f>
        <v>8.5587453827595139E-2</v>
      </c>
      <c r="Y14" s="22">
        <f t="shared" ref="Y14" si="30">Y13/T13-1</f>
        <v>5.9079835589573637E-2</v>
      </c>
      <c r="Z14" s="22">
        <f t="shared" ref="Z14" si="31">Z13/U13-1</f>
        <v>1.8514478193790929E-2</v>
      </c>
      <c r="AA14" s="22">
        <f>AA13/V13-1</f>
        <v>6.4573879504518983E-2</v>
      </c>
      <c r="AB14" s="22">
        <f>AB13/W13-1</f>
        <v>3.6839804737481385E-2</v>
      </c>
      <c r="AC14" s="22">
        <f t="shared" ref="AC14" si="32">AC13/X13-1</f>
        <v>2.7075807065395807E-2</v>
      </c>
      <c r="AD14" s="22">
        <f t="shared" ref="AD14" si="33">AD13/Y13-1</f>
        <v>7.8395435342407893E-2</v>
      </c>
      <c r="AE14" s="22">
        <f t="shared" ref="AE14" si="34">AE13/Z13-1</f>
        <v>0.12490658492837281</v>
      </c>
      <c r="AF14" s="22">
        <f>AF13/AA13-1</f>
        <v>6.6668081582262007E-2</v>
      </c>
      <c r="AG14" s="22">
        <f>AG13/AB13-1</f>
        <v>0.13613399618858857</v>
      </c>
      <c r="AH14" s="22">
        <f t="shared" ref="AH14" si="35">AH13/AC13-1</f>
        <v>0.15804115761648374</v>
      </c>
      <c r="AI14" s="22">
        <f t="shared" ref="AI14" si="36">AI13/AD13-1</f>
        <v>0.16014836807877653</v>
      </c>
      <c r="AJ14" s="22">
        <f t="shared" ref="AJ14" si="37">AJ13/AE13-1</f>
        <v>0.1898347137005294</v>
      </c>
      <c r="AK14" s="22">
        <f>AK13/AF13-1</f>
        <v>0.16160329175155264</v>
      </c>
      <c r="AL14" s="22">
        <f>AL13/AG13-1</f>
        <v>0.17611864486357209</v>
      </c>
      <c r="AM14" s="22">
        <f t="shared" ref="AM14" si="38">AM13/AH13-1</f>
        <v>0.17861264828169676</v>
      </c>
      <c r="AN14" s="22">
        <f t="shared" ref="AN14" si="39">AN13/AI13-1</f>
        <v>0.17897291499603352</v>
      </c>
      <c r="AO14" s="22">
        <f t="shared" ref="AO14" si="40">AO13/AJ13-1</f>
        <v>0.18332113697308783</v>
      </c>
      <c r="AP14" s="22">
        <f>AP13/AK13-1</f>
        <v>0.17937699580558131</v>
      </c>
      <c r="AQ14" s="22">
        <f>AQ13/AL13-1</f>
        <v>0.18038779943341754</v>
      </c>
      <c r="AR14" s="22">
        <f t="shared" ref="AR14" si="41">AR13/AM13-1</f>
        <v>0.18036254262331819</v>
      </c>
      <c r="AS14" s="22">
        <f t="shared" ref="AS14" si="42">AS13/AN13-1</f>
        <v>0.17959605757311414</v>
      </c>
      <c r="AT14" s="22">
        <f t="shared" ref="AT14" si="43">AT13/AO13-1</f>
        <v>0.18033449860028061</v>
      </c>
      <c r="AU14" s="22">
        <f>AU13/AP13-1</f>
        <v>0.18016700259998952</v>
      </c>
      <c r="AV14" s="22">
        <f>AV13/AQ13-1</f>
        <v>0.17816334840331094</v>
      </c>
      <c r="AW14" s="22">
        <f t="shared" ref="AW14" si="44">AW13/AR13-1</f>
        <v>0.17720487177799482</v>
      </c>
      <c r="AX14" s="22">
        <f t="shared" ref="AX14" si="45">AX13/AS13-1</f>
        <v>0.17561125737253303</v>
      </c>
      <c r="AY14" s="22">
        <f t="shared" ref="AY14" si="46">AY13/AT13-1</f>
        <v>0.17404731619862401</v>
      </c>
      <c r="AZ14" s="22">
        <f>AZ13/AU13-1</f>
        <v>0.17617792505151164</v>
      </c>
      <c r="BA14" s="22"/>
    </row>
    <row r="15" spans="1:58" ht="12.75" customHeight="1" outlineLevel="1">
      <c r="A15" s="1"/>
      <c r="L15" s="29"/>
    </row>
    <row r="16" spans="1:58" s="12" customFormat="1" ht="12.75" customHeight="1" outlineLevel="1">
      <c r="C16" s="41" t="s">
        <v>195</v>
      </c>
      <c r="D16" s="30"/>
      <c r="E16" s="30"/>
      <c r="F16" s="30"/>
      <c r="G16" s="31" t="s">
        <v>102</v>
      </c>
      <c r="H16" s="33">
        <f t="shared" ref="H16:Q16" si="47">H11/H$13</f>
        <v>0.98215258952017614</v>
      </c>
      <c r="I16" s="33">
        <f t="shared" si="47"/>
        <v>0.98452199785664196</v>
      </c>
      <c r="J16" s="33">
        <f t="shared" si="47"/>
        <v>0.98629584329935438</v>
      </c>
      <c r="K16" s="33">
        <f t="shared" si="47"/>
        <v>0.98748005005638839</v>
      </c>
      <c r="L16" s="22">
        <f t="shared" si="47"/>
        <v>0.98525449450490954</v>
      </c>
      <c r="M16" s="33">
        <f t="shared" ref="M16:P16" si="48">M11/M$13</f>
        <v>0.98884683662838391</v>
      </c>
      <c r="N16" s="33">
        <f t="shared" si="48"/>
        <v>0.98998566429733426</v>
      </c>
      <c r="O16" s="33">
        <f t="shared" si="48"/>
        <v>0.99085809221371557</v>
      </c>
      <c r="P16" s="33">
        <f t="shared" si="48"/>
        <v>0.99177538158960532</v>
      </c>
      <c r="Q16" s="22">
        <f t="shared" si="47"/>
        <v>0.99042324917178937</v>
      </c>
      <c r="R16" s="33">
        <f t="shared" ref="R16:U16" si="49">R11/R$13</f>
        <v>0.99307928963288061</v>
      </c>
      <c r="S16" s="33">
        <f t="shared" si="49"/>
        <v>0.99369471450849023</v>
      </c>
      <c r="T16" s="33">
        <f t="shared" si="49"/>
        <v>0.9940893706085695</v>
      </c>
      <c r="U16" s="33">
        <f t="shared" si="49"/>
        <v>0.99451974869891213</v>
      </c>
      <c r="V16" s="22">
        <f t="shared" ref="V16:Z16" si="50">V11/V$13</f>
        <v>0.9938598909739037</v>
      </c>
      <c r="W16" s="33">
        <f t="shared" si="50"/>
        <v>0.99494011452042241</v>
      </c>
      <c r="X16" s="33">
        <f t="shared" si="50"/>
        <v>0.99534638094859296</v>
      </c>
      <c r="Y16" s="33">
        <f t="shared" si="50"/>
        <v>0.9955551568470179</v>
      </c>
      <c r="Z16" s="33">
        <f t="shared" si="50"/>
        <v>0.99572481180715566</v>
      </c>
      <c r="AA16" s="22">
        <f t="shared" ref="AA16:AE16" si="51">AA11/AA$13</f>
        <v>0.99539160303684748</v>
      </c>
      <c r="AB16" s="33">
        <f t="shared" si="51"/>
        <v>0.99661506415969181</v>
      </c>
      <c r="AC16" s="33">
        <f t="shared" si="51"/>
        <v>0.99662677672042266</v>
      </c>
      <c r="AD16" s="33">
        <f t="shared" si="51"/>
        <v>0.99676924515138143</v>
      </c>
      <c r="AE16" s="33">
        <f t="shared" si="51"/>
        <v>1</v>
      </c>
      <c r="AF16" s="22">
        <f t="shared" ref="AF16:AJ16" si="52">AF11/AF$13</f>
        <v>0.99754356758178186</v>
      </c>
      <c r="AG16" s="33">
        <f t="shared" si="52"/>
        <v>1</v>
      </c>
      <c r="AH16" s="33">
        <f t="shared" si="52"/>
        <v>1</v>
      </c>
      <c r="AI16" s="33">
        <f t="shared" si="52"/>
        <v>1</v>
      </c>
      <c r="AJ16" s="33">
        <f t="shared" si="52"/>
        <v>1</v>
      </c>
      <c r="AK16" s="22">
        <f t="shared" ref="AK16" si="53">AK11/AK$13</f>
        <v>1</v>
      </c>
      <c r="AL16" s="33">
        <f t="shared" ref="AL16:AP16" si="54">AL11/AL$13</f>
        <v>1</v>
      </c>
      <c r="AM16" s="33">
        <f t="shared" si="54"/>
        <v>1</v>
      </c>
      <c r="AN16" s="33">
        <f t="shared" si="54"/>
        <v>1</v>
      </c>
      <c r="AO16" s="33">
        <f t="shared" si="54"/>
        <v>1</v>
      </c>
      <c r="AP16" s="22">
        <f t="shared" si="54"/>
        <v>1</v>
      </c>
      <c r="AQ16" s="33">
        <f t="shared" ref="AQ16:AU16" si="55">AQ11/AQ$13</f>
        <v>1</v>
      </c>
      <c r="AR16" s="33">
        <f t="shared" si="55"/>
        <v>1</v>
      </c>
      <c r="AS16" s="33">
        <f t="shared" si="55"/>
        <v>1</v>
      </c>
      <c r="AT16" s="33">
        <f t="shared" si="55"/>
        <v>1</v>
      </c>
      <c r="AU16" s="22">
        <f t="shared" si="55"/>
        <v>1</v>
      </c>
      <c r="AV16" s="33">
        <f t="shared" ref="AV16:AZ16" si="56">AV11/AV$13</f>
        <v>1</v>
      </c>
      <c r="AW16" s="33">
        <f t="shared" si="56"/>
        <v>1</v>
      </c>
      <c r="AX16" s="33">
        <f t="shared" si="56"/>
        <v>1</v>
      </c>
      <c r="AY16" s="33">
        <f t="shared" si="56"/>
        <v>1</v>
      </c>
      <c r="AZ16" s="22">
        <f t="shared" si="56"/>
        <v>1</v>
      </c>
      <c r="BA16" s="22">
        <f t="shared" ref="BA16" si="57">BA11/BA$13</f>
        <v>1</v>
      </c>
    </row>
    <row r="17" spans="3:60" s="12" customFormat="1" ht="12.75" customHeight="1" outlineLevel="1">
      <c r="C17" s="41" t="s">
        <v>196</v>
      </c>
      <c r="D17" s="30"/>
      <c r="E17" s="30"/>
      <c r="F17" s="30"/>
      <c r="G17" s="31" t="s">
        <v>102</v>
      </c>
      <c r="H17" s="33">
        <f t="shared" ref="H17:Q17" si="58">H12/H$13</f>
        <v>1.7847410479823897E-2</v>
      </c>
      <c r="I17" s="33">
        <f t="shared" si="58"/>
        <v>1.5478002143357986E-2</v>
      </c>
      <c r="J17" s="33">
        <f t="shared" si="58"/>
        <v>1.3704156700645674E-2</v>
      </c>
      <c r="K17" s="33">
        <f t="shared" si="58"/>
        <v>1.2519949943611573E-2</v>
      </c>
      <c r="L17" s="22">
        <f t="shared" si="58"/>
        <v>1.474550549509048E-2</v>
      </c>
      <c r="M17" s="33">
        <f t="shared" ref="M17:P17" si="59">M12/M$13</f>
        <v>1.1153163371616129E-2</v>
      </c>
      <c r="N17" s="33">
        <f t="shared" si="59"/>
        <v>1.0014335702665751E-2</v>
      </c>
      <c r="O17" s="33">
        <f t="shared" si="59"/>
        <v>9.1419077862844034E-3</v>
      </c>
      <c r="P17" s="33">
        <f t="shared" si="59"/>
        <v>8.2246184103947333E-3</v>
      </c>
      <c r="Q17" s="22">
        <f t="shared" si="58"/>
        <v>9.5767508282106582E-3</v>
      </c>
      <c r="R17" s="33">
        <f t="shared" ref="R17:U17" si="60">R12/R$13</f>
        <v>6.9207103671194295E-3</v>
      </c>
      <c r="S17" s="33">
        <f t="shared" si="60"/>
        <v>6.3052854915097529E-3</v>
      </c>
      <c r="T17" s="33">
        <f t="shared" si="60"/>
        <v>5.9106293914304693E-3</v>
      </c>
      <c r="U17" s="33">
        <f t="shared" si="60"/>
        <v>5.4802513010878528E-3</v>
      </c>
      <c r="V17" s="22">
        <f t="shared" ref="V17:Z17" si="61">V12/V$13</f>
        <v>6.1401090260963052E-3</v>
      </c>
      <c r="W17" s="33">
        <f t="shared" si="61"/>
        <v>5.0598854795776234E-3</v>
      </c>
      <c r="X17" s="33">
        <f t="shared" si="61"/>
        <v>4.6536190514069953E-3</v>
      </c>
      <c r="Y17" s="33">
        <f t="shared" si="61"/>
        <v>4.4448431529820684E-3</v>
      </c>
      <c r="Z17" s="33">
        <f t="shared" si="61"/>
        <v>4.2751881928443673E-3</v>
      </c>
      <c r="AA17" s="22">
        <f t="shared" ref="AA17:AE17" si="62">AA12/AA$13</f>
        <v>4.6083969631525298E-3</v>
      </c>
      <c r="AB17" s="33">
        <f t="shared" si="62"/>
        <v>3.3849358403082079E-3</v>
      </c>
      <c r="AC17" s="33">
        <f t="shared" si="62"/>
        <v>3.3732232795773338E-3</v>
      </c>
      <c r="AD17" s="33">
        <f t="shared" si="62"/>
        <v>3.2307548486185489E-3</v>
      </c>
      <c r="AE17" s="33">
        <f t="shared" si="62"/>
        <v>0</v>
      </c>
      <c r="AF17" s="22">
        <f t="shared" ref="AF17:AJ17" si="63">AF12/AF$13</f>
        <v>2.4564324182181833E-3</v>
      </c>
      <c r="AG17" s="33">
        <f t="shared" si="63"/>
        <v>0</v>
      </c>
      <c r="AH17" s="33">
        <f t="shared" si="63"/>
        <v>0</v>
      </c>
      <c r="AI17" s="33">
        <f t="shared" si="63"/>
        <v>0</v>
      </c>
      <c r="AJ17" s="33">
        <f t="shared" si="63"/>
        <v>0</v>
      </c>
      <c r="AK17" s="22">
        <f t="shared" ref="AK17" si="64">AK12/AK$13</f>
        <v>0</v>
      </c>
      <c r="AL17" s="33">
        <f t="shared" ref="AL17:AP17" si="65">AL12/AL$13</f>
        <v>0</v>
      </c>
      <c r="AM17" s="33">
        <f t="shared" si="65"/>
        <v>0</v>
      </c>
      <c r="AN17" s="33">
        <f t="shared" si="65"/>
        <v>0</v>
      </c>
      <c r="AO17" s="33">
        <f t="shared" si="65"/>
        <v>0</v>
      </c>
      <c r="AP17" s="22">
        <f t="shared" si="65"/>
        <v>0</v>
      </c>
      <c r="AQ17" s="33">
        <f t="shared" ref="AQ17:AU17" si="66">AQ12/AQ$13</f>
        <v>0</v>
      </c>
      <c r="AR17" s="33">
        <f t="shared" si="66"/>
        <v>0</v>
      </c>
      <c r="AS17" s="33">
        <f t="shared" si="66"/>
        <v>0</v>
      </c>
      <c r="AT17" s="33">
        <f t="shared" si="66"/>
        <v>0</v>
      </c>
      <c r="AU17" s="22">
        <f t="shared" si="66"/>
        <v>0</v>
      </c>
      <c r="AV17" s="33">
        <f t="shared" ref="AV17:AZ17" si="67">AV12/AV$13</f>
        <v>0</v>
      </c>
      <c r="AW17" s="33">
        <f t="shared" si="67"/>
        <v>0</v>
      </c>
      <c r="AX17" s="33">
        <f t="shared" si="67"/>
        <v>0</v>
      </c>
      <c r="AY17" s="33">
        <f t="shared" si="67"/>
        <v>0</v>
      </c>
      <c r="AZ17" s="22">
        <f t="shared" si="67"/>
        <v>0</v>
      </c>
      <c r="BA17" s="22">
        <f t="shared" ref="BA17" si="68">BA12/BA$13</f>
        <v>0</v>
      </c>
    </row>
    <row r="18" spans="3:60" s="12" customFormat="1" ht="12.75" customHeight="1" outlineLevel="1">
      <c r="C18" s="30"/>
      <c r="D18" s="30"/>
      <c r="E18" s="30"/>
      <c r="F18" s="30"/>
      <c r="G18" s="31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</row>
    <row r="19" spans="3:60" ht="12.75" customHeight="1" outlineLevel="1">
      <c r="C19" s="64" t="s">
        <v>197</v>
      </c>
      <c r="D19" s="13"/>
      <c r="E19" s="13"/>
      <c r="F19" s="13"/>
      <c r="G19" s="14"/>
      <c r="H19" s="15"/>
      <c r="I19" s="15"/>
      <c r="J19" s="15"/>
      <c r="K19" s="16"/>
      <c r="L19" s="15"/>
      <c r="M19" s="114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14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C19" s="1"/>
      <c r="BD19" s="1"/>
      <c r="BE19" s="1"/>
      <c r="BF19" s="1"/>
    </row>
    <row r="20" spans="3:60" ht="12.75" customHeight="1" outlineLevel="1">
      <c r="C20" s="29" t="s">
        <v>198</v>
      </c>
      <c r="G20" s="1"/>
      <c r="BC20" s="1"/>
      <c r="BD20" s="1"/>
      <c r="BE20" s="1"/>
      <c r="BF20" s="1"/>
    </row>
    <row r="21" spans="3:60" ht="12.75" customHeight="1" outlineLevel="1">
      <c r="C21" s="1" t="s">
        <v>92</v>
      </c>
      <c r="G21" s="18" t="s">
        <v>93</v>
      </c>
      <c r="H21" s="70">
        <v>1233379</v>
      </c>
      <c r="I21" s="70">
        <v>1319087</v>
      </c>
      <c r="J21" s="70">
        <v>1428040</v>
      </c>
      <c r="K21" s="70">
        <v>1562561</v>
      </c>
      <c r="L21" s="57">
        <f>SUM(H21:K21)</f>
        <v>5543067</v>
      </c>
      <c r="M21" s="70">
        <v>1723474</v>
      </c>
      <c r="N21" s="70">
        <v>1892537</v>
      </c>
      <c r="O21" s="70">
        <v>2019083</v>
      </c>
      <c r="P21" s="70">
        <v>2137158</v>
      </c>
      <c r="Q21" s="57">
        <f>SUM(M21:P21)</f>
        <v>7772252</v>
      </c>
      <c r="R21" s="70">
        <v>2343674</v>
      </c>
      <c r="S21" s="70">
        <v>2400480</v>
      </c>
      <c r="T21" s="70">
        <v>2432239</v>
      </c>
      <c r="U21" s="70">
        <v>2523426</v>
      </c>
      <c r="V21" s="57">
        <f>SUM(R21:U21)</f>
        <v>9699819</v>
      </c>
      <c r="W21" s="70">
        <v>2561831</v>
      </c>
      <c r="X21" s="70">
        <v>2457235</v>
      </c>
      <c r="Y21" s="70">
        <v>2375814</v>
      </c>
      <c r="Z21" s="70">
        <v>2350135</v>
      </c>
      <c r="AA21" s="57">
        <f>SUM(W21:Z21)</f>
        <v>9745015</v>
      </c>
      <c r="AB21" s="70">
        <v>2517641</v>
      </c>
      <c r="AC21" s="70">
        <v>2562170</v>
      </c>
      <c r="AD21" s="70">
        <v>2693146</v>
      </c>
      <c r="AE21" s="70">
        <v>2783530</v>
      </c>
      <c r="AF21" s="57">
        <f>SUM(AB21:AE21)</f>
        <v>10556487</v>
      </c>
      <c r="AG21" s="71">
        <f>AG25*AG24*3</f>
        <v>2931364.9393788786</v>
      </c>
      <c r="AH21" s="71">
        <f t="shared" ref="AH21:AJ21" si="69">AH25*AH24*3</f>
        <v>3019324.7731899265</v>
      </c>
      <c r="AI21" s="71">
        <f t="shared" si="69"/>
        <v>3197240.7469961178</v>
      </c>
      <c r="AJ21" s="71">
        <f t="shared" si="69"/>
        <v>3419632.8505386044</v>
      </c>
      <c r="AK21" s="57">
        <f>SUM(AG21:AJ21)</f>
        <v>12567563.310103526</v>
      </c>
      <c r="AL21" s="71">
        <f>AL25*AL24*3</f>
        <v>3543626.9234070564</v>
      </c>
      <c r="AM21" s="71">
        <f t="shared" ref="AM21:AO21" si="70">AM25*AM24*3</f>
        <v>3653048.8394455179</v>
      </c>
      <c r="AN21" s="71">
        <f t="shared" si="70"/>
        <v>3873990.4740044279</v>
      </c>
      <c r="AO21" s="71">
        <f t="shared" si="70"/>
        <v>4161759.6429872857</v>
      </c>
      <c r="AP21" s="57">
        <f>SUM(AL21:AO21)</f>
        <v>15232425.879844286</v>
      </c>
      <c r="AQ21" s="71">
        <f>AQ25*AQ24*3</f>
        <v>4295722.8730165809</v>
      </c>
      <c r="AR21" s="71">
        <f t="shared" ref="AR21:AT21" si="71">AR25*AR24*3</f>
        <v>4425555.6623468874</v>
      </c>
      <c r="AS21" s="71">
        <f t="shared" si="71"/>
        <v>4688650.5380492937</v>
      </c>
      <c r="AT21" s="71">
        <f t="shared" si="71"/>
        <v>5036755.7060502879</v>
      </c>
      <c r="AU21" s="57">
        <f>SUM(AQ21:AT21)</f>
        <v>18446684.779463053</v>
      </c>
      <c r="AV21" s="71">
        <f>AV25*AV24*3</f>
        <v>5187849.1993002128</v>
      </c>
      <c r="AW21" s="71">
        <f t="shared" ref="AW21:AY21" si="72">AW25*AW24*3</f>
        <v>5336066.4670785554</v>
      </c>
      <c r="AX21" s="71">
        <f t="shared" si="72"/>
        <v>5639880.7999858633</v>
      </c>
      <c r="AY21" s="71">
        <f t="shared" si="72"/>
        <v>6045278.6300458675</v>
      </c>
      <c r="AZ21" s="57">
        <f>SUM(AV21:AY21)</f>
        <v>22209075.096410498</v>
      </c>
      <c r="BA21" s="215">
        <f>BA25*BA24*3</f>
        <v>6228019.4943018919</v>
      </c>
      <c r="BC21" s="22">
        <f>IFERROR((Q21/L21)^(1/(_xlfn.NUMBERVALUE(LEFT(Q$6,4))-_xlfn.NUMBERVALUE(LEFT(L$6,4))))-1,"NA")</f>
        <v>0.4021573255383708</v>
      </c>
      <c r="BD21" s="22">
        <f>IFERROR((V21/Q21)^(1/(_xlfn.NUMBERVALUE(LEFT(V$6,4))-_xlfn.NUMBERVALUE(LEFT(Q$6,4))))-1,"NA")</f>
        <v>0.24800624066229449</v>
      </c>
      <c r="BE21" s="22">
        <f>IFERROR((AA21/V21)^(1/(_xlfn.NUMBERVALUE(LEFT(AA$6,4))-_xlfn.NUMBERVALUE(LEFT(V$6,4))))-1,"NA")</f>
        <v>4.6594683880183396E-3</v>
      </c>
      <c r="BF21" s="22">
        <f>IFERROR((AF21/AA21)^(1/(_xlfn.NUMBERVALUE(LEFT(AF$6,4))-_xlfn.NUMBERVALUE(LEFT(AA$6,4))))-1,"NA")</f>
        <v>8.3270472133701201E-2</v>
      </c>
      <c r="BH21" s="129"/>
    </row>
    <row r="22" spans="3:60" s="12" customFormat="1" ht="12.75" customHeight="1" outlineLevel="1">
      <c r="C22" s="12" t="s">
        <v>199</v>
      </c>
      <c r="G22" s="31" t="s">
        <v>200</v>
      </c>
      <c r="H22" s="130">
        <v>4724</v>
      </c>
      <c r="I22" s="130">
        <v>1687</v>
      </c>
      <c r="J22" s="130">
        <v>3126</v>
      </c>
      <c r="K22" s="130">
        <v>4423</v>
      </c>
      <c r="L22" s="131">
        <f>SUM(H22:K22)</f>
        <v>13960</v>
      </c>
      <c r="M22" s="130">
        <v>6956</v>
      </c>
      <c r="N22" s="130">
        <v>2749</v>
      </c>
      <c r="O22" s="130">
        <v>759</v>
      </c>
      <c r="P22" s="130">
        <v>4456</v>
      </c>
      <c r="Q22" s="131">
        <f>SUM(M22:P22)</f>
        <v>14920</v>
      </c>
      <c r="R22" s="130">
        <v>1810</v>
      </c>
      <c r="S22" s="130">
        <v>188</v>
      </c>
      <c r="T22" s="130">
        <v>1804</v>
      </c>
      <c r="U22" s="130">
        <v>3536</v>
      </c>
      <c r="V22" s="131">
        <f>SUM(R22:U22)</f>
        <v>7338</v>
      </c>
      <c r="W22" s="130">
        <v>-303</v>
      </c>
      <c r="X22" s="130">
        <v>-767</v>
      </c>
      <c r="Y22" s="130">
        <v>568</v>
      </c>
      <c r="Z22" s="130">
        <v>3195</v>
      </c>
      <c r="AA22" s="131">
        <f>SUM(W22:Z22)</f>
        <v>2693</v>
      </c>
      <c r="AB22" s="130">
        <v>644</v>
      </c>
      <c r="AC22" s="130">
        <v>2434</v>
      </c>
      <c r="AD22" s="130">
        <v>3953</v>
      </c>
      <c r="AE22" s="130">
        <v>5053</v>
      </c>
      <c r="AF22" s="131">
        <f>SUM(AB22:AE22)</f>
        <v>12084</v>
      </c>
      <c r="AG22" s="132">
        <f>Drivers!H13</f>
        <v>798.56</v>
      </c>
      <c r="AH22" s="132">
        <f>Drivers!I13</f>
        <v>2726.0800000000004</v>
      </c>
      <c r="AI22" s="132">
        <f>Drivers!J13</f>
        <v>4617.1039999999994</v>
      </c>
      <c r="AJ22" s="132">
        <f>Drivers!K13</f>
        <v>6144.4479999999994</v>
      </c>
      <c r="AK22" s="131">
        <f>SUM(AG22:AJ22)</f>
        <v>14286.191999999999</v>
      </c>
      <c r="AL22" s="132">
        <f>Drivers!M13</f>
        <v>977.43743999999992</v>
      </c>
      <c r="AM22" s="132">
        <f>Drivers!N13</f>
        <v>3069.5660800000001</v>
      </c>
      <c r="AN22" s="132">
        <f>Drivers!O13</f>
        <v>5328.138015999999</v>
      </c>
      <c r="AO22" s="132">
        <f>Drivers!P13</f>
        <v>7348.7598079999989</v>
      </c>
      <c r="AP22" s="131">
        <f>SUM(AL22:AO22)</f>
        <v>16723.901343999998</v>
      </c>
      <c r="AQ22" s="132">
        <f>Drivers!R13</f>
        <v>1135.7823052799999</v>
      </c>
      <c r="AR22" s="132">
        <f>Drivers!S13</f>
        <v>3401.0792166400001</v>
      </c>
      <c r="AS22" s="132">
        <f>Drivers!T13</f>
        <v>6047.4366481599991</v>
      </c>
      <c r="AT22" s="132">
        <f>Drivers!U13</f>
        <v>8539.258896895999</v>
      </c>
      <c r="AU22" s="131">
        <f>SUM(AQ22:AT22)</f>
        <v>19123.557066975998</v>
      </c>
      <c r="AV22" s="132">
        <f>Drivers!W13</f>
        <v>1274.9156376768001</v>
      </c>
      <c r="AW22" s="132">
        <f>Drivers!X13</f>
        <v>3692.72175946688</v>
      </c>
      <c r="AX22" s="132">
        <f>Drivers!Y13</f>
        <v>6714.1665386196391</v>
      </c>
      <c r="AY22" s="132">
        <f>Drivers!Z13</f>
        <v>9585.3181117657587</v>
      </c>
      <c r="AZ22" s="131">
        <f>SUM(AV22:AY22)</f>
        <v>21267.122047529079</v>
      </c>
      <c r="BA22" s="216">
        <f>Drivers!AB13</f>
        <v>1415.4750867306673</v>
      </c>
      <c r="BC22" s="22">
        <f>IFERROR((Q22/L22)^(1/(_xlfn.NUMBERVALUE(LEFT(Q$6,4))-_xlfn.NUMBERVALUE(LEFT(L$6,4))))-1,"NA")</f>
        <v>6.8767908309455672E-2</v>
      </c>
      <c r="BD22" s="22">
        <f>IFERROR((V22/Q22)^(1/(_xlfn.NUMBERVALUE(LEFT(V$6,4))-_xlfn.NUMBERVALUE(LEFT(Q$6,4))))-1,"NA")</f>
        <v>-0.50817694369973188</v>
      </c>
      <c r="BE22" s="22">
        <f>IFERROR((AA22/V22)^(1/(_xlfn.NUMBERVALUE(LEFT(AA$6,4))-_xlfn.NUMBERVALUE(LEFT(V$6,4))))-1,"NA")</f>
        <v>-0.63300626873807575</v>
      </c>
      <c r="BF22" s="22">
        <f>IFERROR((AF22/AA22)^(1/(_xlfn.NUMBERVALUE(LEFT(AF$6,4))-_xlfn.NUMBERVALUE(LEFT(AA$6,4))))-1,"NA")</f>
        <v>3.4871890085406614</v>
      </c>
    </row>
    <row r="23" spans="3:60" ht="12.75" customHeight="1" outlineLevel="1">
      <c r="C23" s="1" t="s">
        <v>201</v>
      </c>
      <c r="G23" s="18" t="s">
        <v>200</v>
      </c>
      <c r="H23" s="70">
        <v>42542</v>
      </c>
      <c r="I23" s="70">
        <v>44229</v>
      </c>
      <c r="J23" s="70">
        <v>47355</v>
      </c>
      <c r="K23" s="70">
        <v>51778</v>
      </c>
      <c r="L23" s="57">
        <f>K23</f>
        <v>51778</v>
      </c>
      <c r="M23" s="70">
        <v>58734</v>
      </c>
      <c r="N23" s="70">
        <v>61483</v>
      </c>
      <c r="O23" s="70">
        <v>62242</v>
      </c>
      <c r="P23" s="70">
        <v>66698</v>
      </c>
      <c r="Q23" s="57">
        <f>P23</f>
        <v>66698</v>
      </c>
      <c r="R23" s="70">
        <v>68508</v>
      </c>
      <c r="S23" s="70">
        <v>68696</v>
      </c>
      <c r="T23" s="70">
        <v>70500</v>
      </c>
      <c r="U23" s="70">
        <v>74036</v>
      </c>
      <c r="V23" s="57">
        <f>U23</f>
        <v>74036</v>
      </c>
      <c r="W23" s="70">
        <v>73733</v>
      </c>
      <c r="X23" s="70">
        <v>72966</v>
      </c>
      <c r="Y23" s="70">
        <v>73534</v>
      </c>
      <c r="Z23" s="70">
        <v>76729</v>
      </c>
      <c r="AA23" s="57">
        <f>Z23</f>
        <v>76729</v>
      </c>
      <c r="AB23" s="70">
        <v>77373</v>
      </c>
      <c r="AC23" s="70">
        <v>79807</v>
      </c>
      <c r="AD23" s="70">
        <v>83760</v>
      </c>
      <c r="AE23" s="70">
        <v>88813</v>
      </c>
      <c r="AF23" s="57">
        <f>AE23</f>
        <v>88813</v>
      </c>
      <c r="AG23" s="71">
        <f>AF23+AG22</f>
        <v>89611.56</v>
      </c>
      <c r="AH23" s="71">
        <f>AG23+AH22</f>
        <v>92337.64</v>
      </c>
      <c r="AI23" s="71">
        <f>AH23+AI22</f>
        <v>96954.744000000006</v>
      </c>
      <c r="AJ23" s="71">
        <f>AI23+AJ22</f>
        <v>103099.19200000001</v>
      </c>
      <c r="AK23" s="57">
        <f>AJ23</f>
        <v>103099.19200000001</v>
      </c>
      <c r="AL23" s="71">
        <f>AK23+AL22</f>
        <v>104076.62944</v>
      </c>
      <c r="AM23" s="71">
        <f>AL23+AM22</f>
        <v>107146.19552000001</v>
      </c>
      <c r="AN23" s="71">
        <f>AM23+AN22</f>
        <v>112474.33353600001</v>
      </c>
      <c r="AO23" s="71">
        <f>AN23+AO22</f>
        <v>119823.09334400001</v>
      </c>
      <c r="AP23" s="57">
        <f>AO23</f>
        <v>119823.09334400001</v>
      </c>
      <c r="AQ23" s="71">
        <f>AP23+AQ22</f>
        <v>120958.87564928</v>
      </c>
      <c r="AR23" s="71">
        <f>AQ23+AR22</f>
        <v>124359.95486592001</v>
      </c>
      <c r="AS23" s="71">
        <f>AR23+AS22</f>
        <v>130407.39151408001</v>
      </c>
      <c r="AT23" s="71">
        <f>AS23+AT22</f>
        <v>138946.650410976</v>
      </c>
      <c r="AU23" s="57">
        <f>AT23</f>
        <v>138946.650410976</v>
      </c>
      <c r="AV23" s="71">
        <f>AU23+AV22</f>
        <v>140221.56604865281</v>
      </c>
      <c r="AW23" s="71">
        <f>AV23+AW22</f>
        <v>143914.2878081197</v>
      </c>
      <c r="AX23" s="71">
        <f>AW23+AX22</f>
        <v>150628.45434673934</v>
      </c>
      <c r="AY23" s="71">
        <f>AX23+AY22</f>
        <v>160213.77245850509</v>
      </c>
      <c r="AZ23" s="57">
        <f>AY23</f>
        <v>160213.77245850509</v>
      </c>
      <c r="BA23" s="215">
        <f>AZ23+BA22</f>
        <v>161629.24754523576</v>
      </c>
      <c r="BC23" s="22">
        <f>IFERROR((Q23/L23)^(1/(_xlfn.NUMBERVALUE(LEFT(Q$6,4))-_xlfn.NUMBERVALUE(LEFT(L$6,4))))-1,"NA")</f>
        <v>0.28815326972845612</v>
      </c>
      <c r="BD23" s="22">
        <f>IFERROR((V23/Q23)^(1/(_xlfn.NUMBERVALUE(LEFT(V$6,4))-_xlfn.NUMBERVALUE(LEFT(Q$6,4))))-1,"NA")</f>
        <v>0.11001829140304054</v>
      </c>
      <c r="BE23" s="22">
        <f>IFERROR((AA23/V23)^(1/(_xlfn.NUMBERVALUE(LEFT(AA$6,4))-_xlfn.NUMBERVALUE(LEFT(V$6,4))))-1,"NA")</f>
        <v>3.6374196336917075E-2</v>
      </c>
      <c r="BF23" s="22">
        <f>IFERROR((AF23/AA23)^(1/(_xlfn.NUMBERVALUE(LEFT(AF$6,4))-_xlfn.NUMBERVALUE(LEFT(AA$6,4))))-1,"NA")</f>
        <v>0.15748934561899675</v>
      </c>
    </row>
    <row r="24" spans="3:60" ht="12.75" customHeight="1" outlineLevel="1">
      <c r="C24" s="1" t="s">
        <v>202</v>
      </c>
      <c r="G24" s="18" t="s">
        <v>200</v>
      </c>
      <c r="H24" s="70">
        <v>40180</v>
      </c>
      <c r="I24" s="70">
        <v>43386</v>
      </c>
      <c r="J24" s="70">
        <v>45792</v>
      </c>
      <c r="K24" s="70">
        <v>49567</v>
      </c>
      <c r="L24" s="82">
        <f>AVERAGE(H24:K24)</f>
        <v>44731.25</v>
      </c>
      <c r="M24" s="217">
        <v>55256</v>
      </c>
      <c r="N24" s="217">
        <v>60109</v>
      </c>
      <c r="O24" s="217">
        <v>61863</v>
      </c>
      <c r="P24" s="217">
        <v>64470</v>
      </c>
      <c r="Q24" s="82">
        <f>AVERAGE(M24:P24)</f>
        <v>60424.5</v>
      </c>
      <c r="R24" s="217">
        <v>67603</v>
      </c>
      <c r="S24" s="217">
        <v>68602</v>
      </c>
      <c r="T24" s="217">
        <v>69598</v>
      </c>
      <c r="U24" s="217">
        <v>72268</v>
      </c>
      <c r="V24" s="82">
        <f>AVERAGE(R24:U24)</f>
        <v>69517.75</v>
      </c>
      <c r="W24" s="217">
        <v>73885</v>
      </c>
      <c r="X24" s="217">
        <v>73350</v>
      </c>
      <c r="Y24" s="217">
        <v>73250</v>
      </c>
      <c r="Z24" s="217">
        <v>75132</v>
      </c>
      <c r="AA24" s="82">
        <f>AVERAGE(W24:Z24)</f>
        <v>73904.25</v>
      </c>
      <c r="AB24" s="217">
        <v>77051</v>
      </c>
      <c r="AC24" s="217">
        <v>78590</v>
      </c>
      <c r="AD24" s="217">
        <v>81784</v>
      </c>
      <c r="AE24" s="217">
        <v>86287</v>
      </c>
      <c r="AF24" s="82">
        <f>AVERAGE(AB24:AE24)</f>
        <v>80928</v>
      </c>
      <c r="AG24" s="71">
        <f>Drivers!$I$62*Operating!AG23</f>
        <v>86936.809019761145</v>
      </c>
      <c r="AH24" s="71">
        <f>Drivers!$I$62*Operating!AH23</f>
        <v>89581.520219215672</v>
      </c>
      <c r="AI24" s="71">
        <f>Drivers!$I$62*Operating!AI23</f>
        <v>94060.811603858194</v>
      </c>
      <c r="AJ24" s="71">
        <f>Drivers!$I$62*Operating!AJ23</f>
        <v>100021.85839634627</v>
      </c>
      <c r="AK24" s="57">
        <f>AVERAGE(AG24:AJ24)</f>
        <v>92650.249809795321</v>
      </c>
      <c r="AL24" s="71">
        <f>Drivers!$I$62*Operating!AL23</f>
        <v>100970.12100945158</v>
      </c>
      <c r="AM24" s="71">
        <f>Drivers!$I$62*Operating!AM23</f>
        <v>103948.06582003737</v>
      </c>
      <c r="AN24" s="71">
        <f>Drivers!$I$62*Operating!AN23</f>
        <v>109117.16807791483</v>
      </c>
      <c r="AO24" s="71">
        <f>Drivers!$I$62*Operating!AO23</f>
        <v>116246.58004173059</v>
      </c>
      <c r="AP24" s="57">
        <f>AVERAGE(AL24:AO24)</f>
        <v>107570.4837372836</v>
      </c>
      <c r="AQ24" s="71">
        <f>Drivers!$I$62*Operating!AQ23</f>
        <v>117348.46119815896</v>
      </c>
      <c r="AR24" s="71">
        <f>Drivers!$I$62*Operating!AR23</f>
        <v>120648.02404828802</v>
      </c>
      <c r="AS24" s="71">
        <f>Drivers!$I$62*Operating!AS23</f>
        <v>126514.95511097893</v>
      </c>
      <c r="AT24" s="71">
        <f>Drivers!$I$62*Operating!AT23</f>
        <v>134799.33181293283</v>
      </c>
      <c r="AU24" s="57">
        <f>AVERAGE(AQ24:AT24)</f>
        <v>124827.69304258967</v>
      </c>
      <c r="AV24" s="71">
        <f>Drivers!$I$62*Operating!AV23</f>
        <v>136036.19341102368</v>
      </c>
      <c r="AW24" s="71">
        <f>Drivers!$I$62*Operating!AW23</f>
        <v>139618.69377555131</v>
      </c>
      <c r="AX24" s="71">
        <f>Drivers!$I$62*Operating!AX23</f>
        <v>146132.45398790389</v>
      </c>
      <c r="AY24" s="71">
        <f>Drivers!$I$62*Operating!AY23</f>
        <v>155431.66683584714</v>
      </c>
      <c r="AZ24" s="57">
        <f>AVERAGE(AV24:AY24)</f>
        <v>144304.75200258149</v>
      </c>
      <c r="BA24" s="215">
        <f>Drivers!$I$62*Operating!BA23</f>
        <v>156804.89242512753</v>
      </c>
      <c r="BC24" s="22">
        <f>IFERROR((Q24/L24)^(1/(_xlfn.NUMBERVALUE(LEFT(Q$6,4))-_xlfn.NUMBERVALUE(LEFT(L$6,4))))-1,"NA")</f>
        <v>0.35083414838619542</v>
      </c>
      <c r="BD24" s="22">
        <f>IFERROR((V24/Q24)^(1/(_xlfn.NUMBERVALUE(LEFT(V$6,4))-_xlfn.NUMBERVALUE(LEFT(Q$6,4))))-1,"NA")</f>
        <v>0.15048945378116496</v>
      </c>
      <c r="BE24" s="22">
        <f>IFERROR((AA24/V24)^(1/(_xlfn.NUMBERVALUE(LEFT(AA$6,4))-_xlfn.NUMBERVALUE(LEFT(V$6,4))))-1,"NA")</f>
        <v>6.3098992703302326E-2</v>
      </c>
      <c r="BF24" s="22">
        <f>IFERROR((AF24/AA24)^(1/(_xlfn.NUMBERVALUE(LEFT(AF$6,4))-_xlfn.NUMBERVALUE(LEFT(AA$6,4))))-1,"NA")</f>
        <v>9.503851267011032E-2</v>
      </c>
    </row>
    <row r="25" spans="3:60" s="29" customFormat="1" ht="12.75" customHeight="1" outlineLevel="1">
      <c r="C25" s="1" t="s">
        <v>203</v>
      </c>
      <c r="G25" s="18" t="s">
        <v>108</v>
      </c>
      <c r="H25" s="69">
        <v>10.23</v>
      </c>
      <c r="I25" s="69">
        <v>10.130000000000001</v>
      </c>
      <c r="J25" s="69">
        <v>10.4</v>
      </c>
      <c r="K25" s="69">
        <v>10.51</v>
      </c>
      <c r="L25" s="81">
        <f>AVERAGE(H25:K25)</f>
        <v>10.317499999999999</v>
      </c>
      <c r="M25" s="69">
        <v>10.4</v>
      </c>
      <c r="N25" s="69">
        <v>10.5</v>
      </c>
      <c r="O25" s="69">
        <v>10.88</v>
      </c>
      <c r="P25" s="69">
        <v>11.05</v>
      </c>
      <c r="Q25" s="213">
        <f>AVERAGE(M25:P25)</f>
        <v>10.7075</v>
      </c>
      <c r="R25" s="214">
        <v>11.56</v>
      </c>
      <c r="S25" s="214">
        <v>11.66</v>
      </c>
      <c r="T25" s="214">
        <v>11.65</v>
      </c>
      <c r="U25" s="214">
        <v>11.64</v>
      </c>
      <c r="V25" s="213">
        <f>AVERAGE(R25:U25)</f>
        <v>11.6275</v>
      </c>
      <c r="W25" s="214">
        <v>11.56</v>
      </c>
      <c r="X25" s="214">
        <v>11.17</v>
      </c>
      <c r="Y25" s="214">
        <v>10.81</v>
      </c>
      <c r="Z25" s="214">
        <v>10.43</v>
      </c>
      <c r="AA25" s="213">
        <f>AVERAGE(W25:Z25)</f>
        <v>10.9925</v>
      </c>
      <c r="AB25" s="214">
        <v>10.89</v>
      </c>
      <c r="AC25" s="214">
        <v>10.87</v>
      </c>
      <c r="AD25" s="214">
        <v>10.98</v>
      </c>
      <c r="AE25" s="214">
        <v>10.75</v>
      </c>
      <c r="AF25" s="213">
        <f>AVERAGE(AB25:AE25)</f>
        <v>10.872499999999999</v>
      </c>
      <c r="AG25" s="110">
        <f>Drivers!H40</f>
        <v>11.239446874999999</v>
      </c>
      <c r="AH25" s="110">
        <f>Drivers!I40</f>
        <v>11.234924218749999</v>
      </c>
      <c r="AI25" s="110">
        <f>Drivers!J40</f>
        <v>11.330403145507811</v>
      </c>
      <c r="AJ25" s="110">
        <f>Drivers!K40</f>
        <v>11.396285123291014</v>
      </c>
      <c r="AK25" s="81">
        <f>AVERAGE(AG25:AJ25)</f>
        <v>11.300264840637206</v>
      </c>
      <c r="AL25" s="110">
        <f>Drivers!M40</f>
        <v>11.698599176269667</v>
      </c>
      <c r="AM25" s="110">
        <f>Drivers!N40</f>
        <v>11.714339626001147</v>
      </c>
      <c r="AN25" s="110">
        <f>Drivers!O40</f>
        <v>11.834344500944205</v>
      </c>
      <c r="AO25" s="110">
        <f>Drivers!P40</f>
        <v>11.933712061301886</v>
      </c>
      <c r="AP25" s="81">
        <f>AVERAGE(AL25:AO25)</f>
        <v>11.795248841129226</v>
      </c>
      <c r="AQ25" s="110">
        <f>Drivers!R40</f>
        <v>12.202184926148185</v>
      </c>
      <c r="AR25" s="110">
        <f>Drivers!S40</f>
        <v>12.227180945722488</v>
      </c>
      <c r="AS25" s="110">
        <f>Drivers!T40</f>
        <v>12.353349936473014</v>
      </c>
      <c r="AT25" s="110">
        <f>Drivers!U40</f>
        <v>12.454947262003799</v>
      </c>
      <c r="AU25" s="81">
        <f>AVERAGE(AQ25:AT25)</f>
        <v>12.309415767586872</v>
      </c>
      <c r="AV25" s="110">
        <f>Drivers!W40</f>
        <v>12.711933663186961</v>
      </c>
      <c r="AW25" s="110">
        <f>Drivers!X40</f>
        <v>12.739617985675395</v>
      </c>
      <c r="AX25" s="110">
        <f>Drivers!Y40</f>
        <v>12.864769018506786</v>
      </c>
      <c r="AY25" s="110">
        <f>Drivers!Z40</f>
        <v>12.964493772109609</v>
      </c>
      <c r="AZ25" s="81">
        <f>AVERAGE(AV25:AY25)</f>
        <v>12.820203609869687</v>
      </c>
      <c r="BA25" s="173">
        <f>Drivers!AB40</f>
        <v>13.239424267912426</v>
      </c>
      <c r="BC25" s="22">
        <f>IFERROR((Q25/L25)^(1/(_xlfn.NUMBERVALUE(LEFT(Q$6,4))-_xlfn.NUMBERVALUE(LEFT(L$6,4))))-1,"NA")</f>
        <v>3.7799854615943929E-2</v>
      </c>
      <c r="BD25" s="22">
        <f>IFERROR((V25/Q25)^(1/(_xlfn.NUMBERVALUE(LEFT(V$6,4))-_xlfn.NUMBERVALUE(LEFT(Q$6,4))))-1,"NA")</f>
        <v>8.592108335279014E-2</v>
      </c>
      <c r="BE25" s="22">
        <f>IFERROR((AA25/V25)^(1/(_xlfn.NUMBERVALUE(LEFT(AA$6,4))-_xlfn.NUMBERVALUE(LEFT(V$6,4))))-1,"NA")</f>
        <v>-5.4611911416899583E-2</v>
      </c>
      <c r="BF25" s="22">
        <f>IFERROR((AF25/AA25)^(1/(_xlfn.NUMBERVALUE(LEFT(AF$6,4))-_xlfn.NUMBERVALUE(LEFT(AA$6,4))))-1,"NA")</f>
        <v>-1.0916534000454892E-2</v>
      </c>
    </row>
    <row r="26" spans="3:60" ht="12.75" customHeight="1" outlineLevel="1">
      <c r="G26" s="1"/>
      <c r="H26" s="52"/>
      <c r="I26" s="52"/>
      <c r="J26" s="52"/>
      <c r="K26" s="52"/>
      <c r="L26" s="77"/>
      <c r="M26" s="52"/>
      <c r="N26" s="52"/>
      <c r="O26" s="52"/>
      <c r="P26" s="52"/>
      <c r="Q26" s="479">
        <f>Q24/L24-1</f>
        <v>0.35083414838619542</v>
      </c>
      <c r="R26" s="483"/>
      <c r="S26" s="483"/>
      <c r="T26" s="483"/>
      <c r="U26" s="483"/>
      <c r="V26" s="479">
        <f>V24/Q24-1</f>
        <v>0.15048945378116496</v>
      </c>
      <c r="W26" s="483"/>
      <c r="X26" s="483"/>
      <c r="Y26" s="483"/>
      <c r="Z26" s="483"/>
      <c r="AA26" s="479">
        <f>AA24/V24-1</f>
        <v>6.3098992703302326E-2</v>
      </c>
      <c r="AB26" s="12"/>
      <c r="AC26" s="12"/>
      <c r="AD26" s="12"/>
      <c r="AE26" s="12"/>
      <c r="AF26" s="479">
        <f>AF24/AA24-1</f>
        <v>9.503851267011032E-2</v>
      </c>
      <c r="AG26" s="89"/>
      <c r="AH26" s="89"/>
      <c r="AI26" s="89"/>
      <c r="AJ26" s="89"/>
      <c r="AK26" s="479">
        <f>AK24/AF24-1</f>
        <v>0.14484788713171359</v>
      </c>
      <c r="AL26" s="12"/>
      <c r="AM26" s="12"/>
      <c r="AN26" s="12"/>
      <c r="AO26" s="12"/>
      <c r="AP26" s="479">
        <f>AP24/AK24-1</f>
        <v>0.16103824823050683</v>
      </c>
      <c r="AQ26" s="12"/>
      <c r="AR26" s="12"/>
      <c r="AS26" s="12"/>
      <c r="AT26" s="12"/>
      <c r="AU26" s="479">
        <f>AU24/AP24-1</f>
        <v>0.16042699359289747</v>
      </c>
      <c r="AV26" s="12"/>
      <c r="AW26" s="12"/>
      <c r="AX26" s="12"/>
      <c r="AY26" s="12"/>
      <c r="AZ26" s="479">
        <f>AZ24/AU24-1</f>
        <v>0.15603155425892945</v>
      </c>
      <c r="BA26" s="479">
        <f>BA24/AV24-1</f>
        <v>0.15267039229297397</v>
      </c>
      <c r="BC26" s="75">
        <f>(BA24/AF24)^(1/5)-1</f>
        <v>0.14143756250106421</v>
      </c>
      <c r="BD26" s="1"/>
      <c r="BE26" s="1"/>
      <c r="BF26" s="1"/>
    </row>
    <row r="27" spans="3:60" ht="12.75" customHeight="1" outlineLevel="1">
      <c r="C27" s="29" t="s">
        <v>204</v>
      </c>
      <c r="G27" s="1"/>
      <c r="H27" s="52"/>
      <c r="I27" s="52"/>
      <c r="J27" s="52"/>
      <c r="K27" s="52"/>
      <c r="L27" s="52"/>
      <c r="M27" s="52"/>
      <c r="N27" s="52"/>
      <c r="O27" s="52"/>
      <c r="P27" s="52"/>
      <c r="Q27" s="479">
        <f>Q25/L25-1</f>
        <v>3.7799854615943929E-2</v>
      </c>
      <c r="R27" s="484"/>
      <c r="S27" s="484"/>
      <c r="T27" s="484"/>
      <c r="U27" s="484"/>
      <c r="V27" s="479">
        <f>V25/Q25-1</f>
        <v>8.592108335279014E-2</v>
      </c>
      <c r="W27" s="484"/>
      <c r="X27" s="484"/>
      <c r="Y27" s="484"/>
      <c r="Z27" s="484"/>
      <c r="AA27" s="479">
        <f>AA25/V25-1</f>
        <v>-5.4611911416899583E-2</v>
      </c>
      <c r="AB27" s="12"/>
      <c r="AC27" s="12"/>
      <c r="AD27" s="12"/>
      <c r="AE27" s="12"/>
      <c r="AF27" s="479">
        <f>AF25/AA25-1</f>
        <v>-1.0916534000454892E-2</v>
      </c>
      <c r="AG27" s="89"/>
      <c r="AH27" s="89"/>
      <c r="AI27" s="89"/>
      <c r="AJ27" s="89"/>
      <c r="AK27" s="479">
        <f>AK25/AF25-1</f>
        <v>3.9343742528140435E-2</v>
      </c>
      <c r="AL27" s="12"/>
      <c r="AM27" s="12"/>
      <c r="AN27" s="12"/>
      <c r="AO27" s="12"/>
      <c r="AP27" s="479">
        <f>AP25/AK25-1</f>
        <v>4.3802867231216958E-2</v>
      </c>
      <c r="AQ27" s="12"/>
      <c r="AR27" s="12"/>
      <c r="AS27" s="12"/>
      <c r="AT27" s="12"/>
      <c r="AU27" s="479">
        <f>AU25/AP25-1</f>
        <v>4.3591019857485369E-2</v>
      </c>
      <c r="AV27" s="12"/>
      <c r="AW27" s="12"/>
      <c r="AX27" s="12"/>
      <c r="AY27" s="12"/>
      <c r="AZ27" s="479">
        <f>AZ25/AU25-1</f>
        <v>4.1495701496071069E-2</v>
      </c>
      <c r="BA27" s="479">
        <f>BA25/AV25-1</f>
        <v>4.1495701496071069E-2</v>
      </c>
      <c r="BC27" s="1"/>
      <c r="BD27" s="1"/>
      <c r="BE27" s="1"/>
      <c r="BF27" s="1"/>
      <c r="BH27" s="129"/>
    </row>
    <row r="28" spans="3:60" ht="12.75" customHeight="1" outlineLevel="1">
      <c r="C28" s="1" t="s">
        <v>92</v>
      </c>
      <c r="G28" s="18" t="s">
        <v>93</v>
      </c>
      <c r="H28" s="70">
        <v>2256851</v>
      </c>
      <c r="I28" s="70">
        <v>2501199</v>
      </c>
      <c r="J28" s="70">
        <v>2621250</v>
      </c>
      <c r="K28" s="70">
        <v>2671908</v>
      </c>
      <c r="L28" s="57">
        <f>SUM(H28:K28)</f>
        <v>10051208</v>
      </c>
      <c r="M28" s="70">
        <v>2702776</v>
      </c>
      <c r="N28" s="70">
        <v>2839670</v>
      </c>
      <c r="O28" s="70">
        <v>2933445</v>
      </c>
      <c r="P28" s="70">
        <v>2979505</v>
      </c>
      <c r="Q28" s="57">
        <f>SUM(M28:P28)</f>
        <v>11455396</v>
      </c>
      <c r="R28" s="70">
        <v>3170972</v>
      </c>
      <c r="S28" s="70">
        <v>3234643</v>
      </c>
      <c r="T28" s="70">
        <v>3257697</v>
      </c>
      <c r="U28" s="70">
        <v>3308788</v>
      </c>
      <c r="V28" s="57">
        <f>SUM(R28:U28)</f>
        <v>12972100</v>
      </c>
      <c r="W28" s="70">
        <v>3350424</v>
      </c>
      <c r="X28" s="70">
        <v>3537863</v>
      </c>
      <c r="Y28" s="70">
        <v>3601565</v>
      </c>
      <c r="Z28" s="70">
        <v>3594791</v>
      </c>
      <c r="AA28" s="57">
        <f>SUM(W28:Z28)</f>
        <v>14084643</v>
      </c>
      <c r="AB28" s="70">
        <v>3608645</v>
      </c>
      <c r="AC28" s="70">
        <v>3599448</v>
      </c>
      <c r="AD28" s="70">
        <v>3735133</v>
      </c>
      <c r="AE28" s="70">
        <v>3930557</v>
      </c>
      <c r="AF28" s="57">
        <f>SUM(AB28:AE28)</f>
        <v>14873783</v>
      </c>
      <c r="AG28" s="71">
        <f>AG32*AG31*3</f>
        <v>4039647.4748097667</v>
      </c>
      <c r="AH28" s="71">
        <f t="shared" ref="AH28:AJ28" si="73">AH32*AH31*3</f>
        <v>4111214.8865503492</v>
      </c>
      <c r="AI28" s="71">
        <f t="shared" si="73"/>
        <v>4266096.3146146107</v>
      </c>
      <c r="AJ28" s="71">
        <f t="shared" si="73"/>
        <v>4477534.2482981328</v>
      </c>
      <c r="AK28" s="57">
        <f>SUM(AG28:AJ28)</f>
        <v>16894492.924272858</v>
      </c>
      <c r="AL28" s="71">
        <f>AL32*AL31*3</f>
        <v>4605516.6593595874</v>
      </c>
      <c r="AM28" s="71">
        <f t="shared" ref="AM28:AO28" si="74">AM32*AM31*3</f>
        <v>4694781.9678558102</v>
      </c>
      <c r="AN28" s="71">
        <f t="shared" si="74"/>
        <v>4870025.5584878949</v>
      </c>
      <c r="AO28" s="71">
        <f t="shared" si="74"/>
        <v>5127072.1621270105</v>
      </c>
      <c r="AP28" s="57">
        <f>SUM(AL28:AO28)</f>
        <v>19297396.347830303</v>
      </c>
      <c r="AQ28" s="71">
        <f>AQ32*AQ31*3</f>
        <v>5271861.9740027236</v>
      </c>
      <c r="AR28" s="71">
        <f t="shared" ref="AR28:AT28" si="75">AR32*AR31*3</f>
        <v>5375112.5467747375</v>
      </c>
      <c r="AS28" s="71">
        <f t="shared" si="75"/>
        <v>5574463.1940625142</v>
      </c>
      <c r="AT28" s="71">
        <f t="shared" si="75"/>
        <v>5879467.10686565</v>
      </c>
      <c r="AU28" s="57">
        <f>SUM(AQ28:AT28)</f>
        <v>22100904.821705624</v>
      </c>
      <c r="AV28" s="71">
        <f>AV32*AV31*3</f>
        <v>6034203.3052959964</v>
      </c>
      <c r="AW28" s="71">
        <f t="shared" ref="AW28:AY28" si="76">AW32*AW31*3</f>
        <v>6151954.5143561922</v>
      </c>
      <c r="AX28" s="71">
        <f t="shared" si="76"/>
        <v>6375997.2144391062</v>
      </c>
      <c r="AY28" s="71">
        <f t="shared" si="76"/>
        <v>6724480.0248971097</v>
      </c>
      <c r="AZ28" s="57">
        <f>SUM(AV28:AY28)</f>
        <v>25286635.058988404</v>
      </c>
      <c r="BA28" s="215">
        <f t="shared" ref="BA28" si="77">BA32*BA31*3</f>
        <v>6906421.4652973702</v>
      </c>
      <c r="BC28" s="22">
        <f>IFERROR((Q28/L28)^(1/(_xlfn.NUMBERVALUE(LEFT(Q$6,4))-_xlfn.NUMBERVALUE(LEFT(L$6,4))))-1,"NA")</f>
        <v>0.1397034067944869</v>
      </c>
      <c r="BD28" s="22">
        <f>IFERROR((V28/Q28)^(1/(_xlfn.NUMBERVALUE(LEFT(V$6,4))-_xlfn.NUMBERVALUE(LEFT(Q$6,4))))-1,"NA")</f>
        <v>0.13240083537923963</v>
      </c>
      <c r="BE28" s="22">
        <f>IFERROR((AA28/V28)^(1/(_xlfn.NUMBERVALUE(LEFT(AA$6,4))-_xlfn.NUMBERVALUE(LEFT(V$6,4))))-1,"NA")</f>
        <v>8.5764294138959807E-2</v>
      </c>
      <c r="BF28" s="22">
        <f>IFERROR((AF28/AA28)^(1/(_xlfn.NUMBERVALUE(LEFT(AF$6,4))-_xlfn.NUMBERVALUE(LEFT(AA$6,4))))-1,"NA")</f>
        <v>5.6028399157862951E-2</v>
      </c>
      <c r="BH28" s="129"/>
    </row>
    <row r="29" spans="3:60" s="12" customFormat="1" ht="12.75" customHeight="1" outlineLevel="1">
      <c r="C29" s="12" t="s">
        <v>199</v>
      </c>
      <c r="G29" s="31" t="s">
        <v>200</v>
      </c>
      <c r="H29" s="130">
        <v>1876</v>
      </c>
      <c r="I29" s="130">
        <v>-132</v>
      </c>
      <c r="J29" s="130">
        <v>613</v>
      </c>
      <c r="K29" s="130">
        <v>548</v>
      </c>
      <c r="L29" s="131">
        <f>SUM(H29:K29)</f>
        <v>2905</v>
      </c>
      <c r="M29" s="130">
        <v>2307</v>
      </c>
      <c r="N29" s="130">
        <v>2935</v>
      </c>
      <c r="O29" s="130">
        <v>177</v>
      </c>
      <c r="P29" s="130">
        <v>855</v>
      </c>
      <c r="Q29" s="131">
        <f>SUM(M29:P29)</f>
        <v>6274</v>
      </c>
      <c r="R29" s="130">
        <v>448</v>
      </c>
      <c r="S29" s="130">
        <v>-433</v>
      </c>
      <c r="T29" s="130">
        <v>73</v>
      </c>
      <c r="U29" s="130">
        <v>1191</v>
      </c>
      <c r="V29" s="131">
        <f>SUM(R29:U29)</f>
        <v>1279</v>
      </c>
      <c r="W29" s="130">
        <v>-636</v>
      </c>
      <c r="X29" s="130">
        <v>-1296</v>
      </c>
      <c r="Y29" s="130">
        <v>104</v>
      </c>
      <c r="Z29" s="130">
        <v>909</v>
      </c>
      <c r="AA29" s="131">
        <f>SUM(W29:Z29)</f>
        <v>-919</v>
      </c>
      <c r="AB29" s="130">
        <v>102</v>
      </c>
      <c r="AC29" s="130">
        <v>1173</v>
      </c>
      <c r="AD29" s="130">
        <v>1750</v>
      </c>
      <c r="AE29" s="130">
        <v>2807</v>
      </c>
      <c r="AF29" s="131">
        <f>SUM(AB29:AE29)</f>
        <v>5832</v>
      </c>
      <c r="AG29" s="132">
        <f>Drivers!H14</f>
        <v>126.48</v>
      </c>
      <c r="AH29" s="132">
        <f>Drivers!I14</f>
        <v>1299.6840000000002</v>
      </c>
      <c r="AI29" s="132">
        <f>Drivers!J14</f>
        <v>1897.0000000000002</v>
      </c>
      <c r="AJ29" s="132">
        <f>Drivers!K14</f>
        <v>3278.576</v>
      </c>
      <c r="AK29" s="131">
        <f>SUM(AG29:AJ29)</f>
        <v>6601.7400000000007</v>
      </c>
      <c r="AL29" s="132">
        <f>Drivers!M14</f>
        <v>150.32147999999998</v>
      </c>
      <c r="AM29" s="132">
        <f>Drivers!N14</f>
        <v>1450.4473440000004</v>
      </c>
      <c r="AN29" s="132">
        <f>Drivers!O14</f>
        <v>2144.5585000000005</v>
      </c>
      <c r="AO29" s="132">
        <f>Drivers!P14</f>
        <v>3849.0482239999997</v>
      </c>
      <c r="AP29" s="131">
        <f>SUM(AL29:AO29)</f>
        <v>7594.375548</v>
      </c>
      <c r="AQ29" s="132">
        <f>Drivers!R14</f>
        <v>171.36648719999997</v>
      </c>
      <c r="AR29" s="132">
        <f>Drivers!S14</f>
        <v>1592.5911837120007</v>
      </c>
      <c r="AS29" s="132">
        <f>Drivers!T14</f>
        <v>2354.7252330000006</v>
      </c>
      <c r="AT29" s="132">
        <f>Drivers!U14</f>
        <v>4387.9149753599995</v>
      </c>
      <c r="AU29" s="131">
        <f>SUM(AQ29:AT29)</f>
        <v>8506.5978792720016</v>
      </c>
      <c r="AV29" s="132">
        <f>Drivers!W14</f>
        <v>188.84586889439998</v>
      </c>
      <c r="AW29" s="132">
        <f>Drivers!X14</f>
        <v>1734.7299468582969</v>
      </c>
      <c r="AX29" s="132">
        <f>Drivers!Y14</f>
        <v>2564.8844600452508</v>
      </c>
      <c r="AY29" s="132">
        <f>Drivers!Z14</f>
        <v>4835.4823028467199</v>
      </c>
      <c r="AZ29" s="131">
        <f>SUM(AV29:AY29)</f>
        <v>9323.9425786446664</v>
      </c>
      <c r="BA29" s="216">
        <f>Drivers!AB14</f>
        <v>206.90425510742699</v>
      </c>
      <c r="BC29" s="22">
        <f>IFERROR((Q29/L29)^(1/(_xlfn.NUMBERVALUE(LEFT(Q$6,4))-_xlfn.NUMBERVALUE(LEFT(L$6,4))))-1,"NA")</f>
        <v>1.1597246127366607</v>
      </c>
      <c r="BD29" s="22">
        <f>IFERROR((V29/Q29)^(1/(_xlfn.NUMBERVALUE(LEFT(V$6,4))-_xlfn.NUMBERVALUE(LEFT(Q$6,4))))-1,"NA")</f>
        <v>-0.7961428116034428</v>
      </c>
      <c r="BE29" s="22">
        <f>IFERROR((AA29/V29)^(1/(_xlfn.NUMBERVALUE(LEFT(AA$6,4))-_xlfn.NUMBERVALUE(LEFT(V$6,4))))-1,"NA")</f>
        <v>-1.7185301016419077</v>
      </c>
      <c r="BF29" s="22">
        <f>IFERROR((AF29/AA29)^(1/(_xlfn.NUMBERVALUE(LEFT(AF$6,4))-_xlfn.NUMBERVALUE(LEFT(AA$6,4))))-1,"NA")</f>
        <v>-7.3460282916213275</v>
      </c>
    </row>
    <row r="30" spans="3:60" ht="12.75" customHeight="1" outlineLevel="1">
      <c r="C30" s="1" t="s">
        <v>201</v>
      </c>
      <c r="G30" s="18" t="s">
        <v>200</v>
      </c>
      <c r="H30" s="70">
        <v>66633</v>
      </c>
      <c r="I30" s="70">
        <v>66501</v>
      </c>
      <c r="J30" s="70">
        <v>67114</v>
      </c>
      <c r="K30" s="70">
        <v>67662</v>
      </c>
      <c r="L30" s="57">
        <f>K30</f>
        <v>67662</v>
      </c>
      <c r="M30" s="70">
        <v>69969</v>
      </c>
      <c r="N30" s="70">
        <v>72904</v>
      </c>
      <c r="O30" s="70">
        <v>73081</v>
      </c>
      <c r="P30" s="70">
        <v>73936</v>
      </c>
      <c r="Q30" s="57">
        <f>P30</f>
        <v>73936</v>
      </c>
      <c r="R30" s="70">
        <v>74384</v>
      </c>
      <c r="S30" s="70">
        <v>73951</v>
      </c>
      <c r="T30" s="70">
        <v>74024</v>
      </c>
      <c r="U30" s="70">
        <v>75215</v>
      </c>
      <c r="V30" s="57">
        <f>U30</f>
        <v>75215</v>
      </c>
      <c r="W30" s="70">
        <v>74579</v>
      </c>
      <c r="X30" s="70">
        <v>73283</v>
      </c>
      <c r="Y30" s="70">
        <v>73387</v>
      </c>
      <c r="Z30" s="70">
        <v>74296</v>
      </c>
      <c r="AA30" s="57">
        <f>Z30</f>
        <v>74296</v>
      </c>
      <c r="AB30" s="70">
        <v>74398</v>
      </c>
      <c r="AC30" s="70">
        <v>75571</v>
      </c>
      <c r="AD30" s="70">
        <v>77321</v>
      </c>
      <c r="AE30" s="70">
        <v>80128</v>
      </c>
      <c r="AF30" s="57">
        <f>AE30</f>
        <v>80128</v>
      </c>
      <c r="AG30" s="71">
        <f>AF30+AG29</f>
        <v>80254.48</v>
      </c>
      <c r="AH30" s="71">
        <f>AG30+AH29</f>
        <v>81554.16399999999</v>
      </c>
      <c r="AI30" s="71">
        <f>AH30+AI29</f>
        <v>83451.16399999999</v>
      </c>
      <c r="AJ30" s="71">
        <f>AI30+AJ29</f>
        <v>86729.739999999991</v>
      </c>
      <c r="AK30" s="57">
        <f>AJ30</f>
        <v>86729.739999999991</v>
      </c>
      <c r="AL30" s="71">
        <f>AK30+AL29</f>
        <v>86880.061479999989</v>
      </c>
      <c r="AM30" s="71">
        <f>AL30+AM29</f>
        <v>88330.50882399999</v>
      </c>
      <c r="AN30" s="71">
        <f>AM30+AN29</f>
        <v>90475.067323999989</v>
      </c>
      <c r="AO30" s="71">
        <f>AN30+AO29</f>
        <v>94324.115547999987</v>
      </c>
      <c r="AP30" s="57">
        <f>AO30</f>
        <v>94324.115547999987</v>
      </c>
      <c r="AQ30" s="71">
        <f>AP30+AQ29</f>
        <v>94495.482035199981</v>
      </c>
      <c r="AR30" s="71">
        <f>AQ30+AR29</f>
        <v>96088.073218911988</v>
      </c>
      <c r="AS30" s="71">
        <f>AR30+AS29</f>
        <v>98442.798451911993</v>
      </c>
      <c r="AT30" s="71">
        <f>AS30+AT29</f>
        <v>102830.71342727198</v>
      </c>
      <c r="AU30" s="57">
        <f>AT30</f>
        <v>102830.71342727198</v>
      </c>
      <c r="AV30" s="71">
        <f>AU30+AV29</f>
        <v>103019.55929616638</v>
      </c>
      <c r="AW30" s="71">
        <f>AV30+AW29</f>
        <v>104754.28924302467</v>
      </c>
      <c r="AX30" s="71">
        <f>AW30+AX29</f>
        <v>107319.17370306993</v>
      </c>
      <c r="AY30" s="71">
        <f>AX30+AY29</f>
        <v>112154.65600591665</v>
      </c>
      <c r="AZ30" s="57">
        <f>AY30</f>
        <v>112154.65600591665</v>
      </c>
      <c r="BA30" s="215">
        <f>AZ30+BA29</f>
        <v>112361.56026102407</v>
      </c>
      <c r="BC30" s="22">
        <f>IFERROR((Q30/L30)^(1/(_xlfn.NUMBERVALUE(LEFT(Q$6,4))-_xlfn.NUMBERVALUE(LEFT(L$6,4))))-1,"NA")</f>
        <v>9.2725606692087181E-2</v>
      </c>
      <c r="BD30" s="22">
        <f>IFERROR((V30/Q30)^(1/(_xlfn.NUMBERVALUE(LEFT(V$6,4))-_xlfn.NUMBERVALUE(LEFT(Q$6,4))))-1,"NA")</f>
        <v>1.7298744860419824E-2</v>
      </c>
      <c r="BE30" s="22">
        <f>IFERROR((AA30/V30)^(1/(_xlfn.NUMBERVALUE(LEFT(AA$6,4))-_xlfn.NUMBERVALUE(LEFT(V$6,4))))-1,"NA")</f>
        <v>-1.2218307518447102E-2</v>
      </c>
      <c r="BF30" s="22">
        <f>IFERROR((AF30/AA30)^(1/(_xlfn.NUMBERVALUE(LEFT(AF$6,4))-_xlfn.NUMBERVALUE(LEFT(AA$6,4))))-1,"NA")</f>
        <v>7.8496823516743808E-2</v>
      </c>
    </row>
    <row r="31" spans="3:60" ht="12.75" customHeight="1" outlineLevel="1">
      <c r="C31" s="1" t="s">
        <v>202</v>
      </c>
      <c r="G31" s="18" t="s">
        <v>200</v>
      </c>
      <c r="H31" s="70">
        <v>65695</v>
      </c>
      <c r="I31" s="70">
        <v>66567</v>
      </c>
      <c r="J31" s="70">
        <v>66808</v>
      </c>
      <c r="K31" s="70">
        <v>67388</v>
      </c>
      <c r="L31" s="82">
        <f>AVERAGE(H31:K31)</f>
        <v>66614.5</v>
      </c>
      <c r="M31" s="217">
        <v>68816</v>
      </c>
      <c r="N31" s="217">
        <v>71437</v>
      </c>
      <c r="O31" s="217">
        <v>72993</v>
      </c>
      <c r="P31" s="217">
        <v>73509</v>
      </c>
      <c r="Q31" s="82">
        <f>AVERAGE(M31:P31)</f>
        <v>71688.75</v>
      </c>
      <c r="R31" s="217">
        <v>74160</v>
      </c>
      <c r="S31" s="217">
        <v>74168</v>
      </c>
      <c r="T31" s="217">
        <v>73988</v>
      </c>
      <c r="U31" s="217">
        <v>74620</v>
      </c>
      <c r="V31" s="82">
        <f>AVERAGE(R31:U31)</f>
        <v>74234</v>
      </c>
      <c r="W31" s="217">
        <v>74897</v>
      </c>
      <c r="X31" s="217">
        <v>73931</v>
      </c>
      <c r="Y31" s="217">
        <v>73335</v>
      </c>
      <c r="Z31" s="217">
        <v>73842</v>
      </c>
      <c r="AA31" s="82">
        <f>AVERAGE(W31:Z31)</f>
        <v>74001.25</v>
      </c>
      <c r="AB31" s="217">
        <v>74347</v>
      </c>
      <c r="AC31" s="217">
        <v>74985</v>
      </c>
      <c r="AD31" s="217">
        <v>76446</v>
      </c>
      <c r="AE31" s="217">
        <v>78725</v>
      </c>
      <c r="AF31" s="82">
        <f>AVERAGE(AB31:AE31)</f>
        <v>76125.75</v>
      </c>
      <c r="AG31" s="71">
        <f>Drivers!$I$63*Operating!AG30</f>
        <v>79590.684943159722</v>
      </c>
      <c r="AH31" s="71">
        <f>Drivers!$I$63*Operating!AH30</f>
        <v>80879.619090757042</v>
      </c>
      <c r="AI31" s="71">
        <f>Drivers!$I$63*Operating!AI30</f>
        <v>82760.928761409363</v>
      </c>
      <c r="AJ31" s="71">
        <f>Drivers!$I$63*Operating!AJ30</f>
        <v>86012.387240465046</v>
      </c>
      <c r="AK31" s="57">
        <f>AVERAGE(AG31:AJ31)</f>
        <v>82310.905008947797</v>
      </c>
      <c r="AL31" s="71">
        <f>Drivers!$I$63*Operating!AL30</f>
        <v>86161.465392299928</v>
      </c>
      <c r="AM31" s="71">
        <f>Drivers!$I$63*Operating!AM30</f>
        <v>87599.915901018539</v>
      </c>
      <c r="AN31" s="71">
        <f>Drivers!$I$63*Operating!AN30</f>
        <v>89726.736483690998</v>
      </c>
      <c r="AO31" s="71">
        <f>Drivers!$I$63*Operating!AO30</f>
        <v>93543.948738102365</v>
      </c>
      <c r="AP31" s="57">
        <f>AVERAGE(AL31:AO31)</f>
        <v>89258.016628777958</v>
      </c>
      <c r="AQ31" s="71">
        <f>Drivers!$I$63*Operating!AQ30</f>
        <v>93713.897831194117</v>
      </c>
      <c r="AR31" s="71">
        <f>Drivers!$I$63*Operating!AR30</f>
        <v>95293.316489767152</v>
      </c>
      <c r="AS31" s="71">
        <f>Drivers!$I$63*Operating!AS30</f>
        <v>97628.565489541521</v>
      </c>
      <c r="AT31" s="71">
        <f>Drivers!$I$63*Operating!AT30</f>
        <v>101980.18745957047</v>
      </c>
      <c r="AU31" s="57">
        <f>AVERAGE(AQ31:AT31)</f>
        <v>97153.991817518312</v>
      </c>
      <c r="AV31" s="71">
        <f>Drivers!$I$63*Operating!AV30</f>
        <v>102167.47136015759</v>
      </c>
      <c r="AW31" s="71">
        <f>Drivers!$I$63*Operating!AW30</f>
        <v>103887.85313400826</v>
      </c>
      <c r="AX31" s="71">
        <f>Drivers!$I$63*Operating!AX30</f>
        <v>106431.52310701249</v>
      </c>
      <c r="AY31" s="71">
        <f>Drivers!$I$63*Operating!AY30</f>
        <v>111227.01051798441</v>
      </c>
      <c r="AZ31" s="57">
        <f>AVERAGE(AV31:AY31)</f>
        <v>105928.46452979068</v>
      </c>
      <c r="BA31" s="215">
        <f>Drivers!$I$63*Operating!BA30</f>
        <v>111432.20344156517</v>
      </c>
      <c r="BC31" s="22">
        <f>IFERROR((Q31/L31)^(1/(_xlfn.NUMBERVALUE(LEFT(Q$6,4))-_xlfn.NUMBERVALUE(LEFT(L$6,4))))-1,"NA")</f>
        <v>7.6173355650796859E-2</v>
      </c>
      <c r="BD31" s="22">
        <f>IFERROR((V31/Q31)^(1/(_xlfn.NUMBERVALUE(LEFT(V$6,4))-_xlfn.NUMBERVALUE(LEFT(Q$6,4))))-1,"NA")</f>
        <v>3.5504176038778645E-2</v>
      </c>
      <c r="BE31" s="22">
        <f>IFERROR((AA31/V31)^(1/(_xlfn.NUMBERVALUE(LEFT(AA$6,4))-_xlfn.NUMBERVALUE(LEFT(V$6,4))))-1,"NA")</f>
        <v>-3.1353557668992726E-3</v>
      </c>
      <c r="BF31" s="22">
        <f>IFERROR((AF31/AA31)^(1/(_xlfn.NUMBERVALUE(LEFT(AF$6,4))-_xlfn.NUMBERVALUE(LEFT(AA$6,4))))-1,"NA")</f>
        <v>2.8708974510565755E-2</v>
      </c>
    </row>
    <row r="32" spans="3:60" s="29" customFormat="1" ht="12.75" customHeight="1" outlineLevel="1">
      <c r="C32" s="1" t="s">
        <v>203</v>
      </c>
      <c r="G32" s="18" t="s">
        <v>108</v>
      </c>
      <c r="H32" s="69">
        <v>11.45</v>
      </c>
      <c r="I32" s="69">
        <v>12.52</v>
      </c>
      <c r="J32" s="69">
        <v>13.08</v>
      </c>
      <c r="K32" s="69">
        <v>13.22</v>
      </c>
      <c r="L32" s="81">
        <f>AVERAGE(H32:K32)</f>
        <v>12.567499999999999</v>
      </c>
      <c r="M32" s="69">
        <v>13.09</v>
      </c>
      <c r="N32" s="69">
        <v>13.25</v>
      </c>
      <c r="O32" s="69">
        <v>13.4</v>
      </c>
      <c r="P32" s="69">
        <v>13.51</v>
      </c>
      <c r="Q32" s="213">
        <f>AVERAGE(M32:P32)</f>
        <v>13.3125</v>
      </c>
      <c r="R32" s="214">
        <v>14.25</v>
      </c>
      <c r="S32" s="214">
        <v>14.54</v>
      </c>
      <c r="T32" s="214">
        <v>14.68</v>
      </c>
      <c r="U32" s="214">
        <v>14.78</v>
      </c>
      <c r="V32" s="213">
        <f>AVERAGE(R32:U32)</f>
        <v>14.5625</v>
      </c>
      <c r="W32" s="214">
        <v>14.91</v>
      </c>
      <c r="X32" s="214">
        <v>15.95</v>
      </c>
      <c r="Y32" s="214">
        <v>16.37</v>
      </c>
      <c r="Z32" s="214">
        <v>16.23</v>
      </c>
      <c r="AA32" s="213">
        <f>AVERAGE(W32:Z32)</f>
        <v>15.865000000000002</v>
      </c>
      <c r="AB32" s="214">
        <v>16.18</v>
      </c>
      <c r="AC32" s="214">
        <v>16</v>
      </c>
      <c r="AD32" s="214">
        <v>16.29</v>
      </c>
      <c r="AE32" s="214">
        <v>16.64</v>
      </c>
      <c r="AF32" s="213">
        <f>AVERAGE(AB32:AE32)</f>
        <v>16.2775</v>
      </c>
      <c r="AG32" s="110">
        <f>Drivers!H41</f>
        <v>16.918426562499999</v>
      </c>
      <c r="AH32" s="110">
        <f>Drivers!I41</f>
        <v>16.943761328124999</v>
      </c>
      <c r="AI32" s="110">
        <f>Drivers!J41</f>
        <v>17.182408730224608</v>
      </c>
      <c r="AJ32" s="110">
        <f>Drivers!K41</f>
        <v>17.352284525329587</v>
      </c>
      <c r="AK32" s="81">
        <f>AVERAGE(AG32:AJ32)</f>
        <v>17.099220286544799</v>
      </c>
      <c r="AL32" s="110">
        <f>Drivers!M41</f>
        <v>17.81738753857968</v>
      </c>
      <c r="AM32" s="110">
        <f>Drivers!N41</f>
        <v>17.864484303693352</v>
      </c>
      <c r="AN32" s="110">
        <f>Drivers!O41</f>
        <v>18.092063931516797</v>
      </c>
      <c r="AO32" s="110">
        <f>Drivers!P41</f>
        <v>18.269744618405404</v>
      </c>
      <c r="AP32" s="81">
        <f>AVERAGE(AL32:AO32)</f>
        <v>18.010920098048807</v>
      </c>
      <c r="AQ32" s="110">
        <f>Drivers!R41</f>
        <v>18.751619187081069</v>
      </c>
      <c r="AR32" s="110">
        <f>Drivers!S41</f>
        <v>18.801992083575389</v>
      </c>
      <c r="AS32" s="110">
        <f>Drivers!T41</f>
        <v>19.03289665994215</v>
      </c>
      <c r="AT32" s="110">
        <f>Drivers!U41</f>
        <v>19.217677646770149</v>
      </c>
      <c r="AU32" s="81">
        <f>AVERAGE(AQ32:AT32)</f>
        <v>18.951046394342193</v>
      </c>
      <c r="AV32" s="110">
        <f>Drivers!W41</f>
        <v>19.687294546762381</v>
      </c>
      <c r="AW32" s="110">
        <f>Drivers!X41</f>
        <v>19.739088285328187</v>
      </c>
      <c r="AX32" s="110">
        <f>Drivers!Y41</f>
        <v>19.969012401298642</v>
      </c>
      <c r="AY32" s="110">
        <f>Drivers!Z41</f>
        <v>20.152419193806711</v>
      </c>
      <c r="AZ32" s="81">
        <f>AVERAGE(AV32:AY32)</f>
        <v>19.886953606798979</v>
      </c>
      <c r="BA32" s="173">
        <f>Drivers!AB41</f>
        <v>20.659561754423123</v>
      </c>
      <c r="BC32" s="22">
        <f>IFERROR((Q32/L32)^(1/(_xlfn.NUMBERVALUE(LEFT(Q$6,4))-_xlfn.NUMBERVALUE(LEFT(L$6,4))))-1,"NA")</f>
        <v>5.9279888601551756E-2</v>
      </c>
      <c r="BD32" s="22">
        <f>IFERROR((V32/Q32)^(1/(_xlfn.NUMBERVALUE(LEFT(V$6,4))-_xlfn.NUMBERVALUE(LEFT(Q$6,4))))-1,"NA")</f>
        <v>9.3896713615023497E-2</v>
      </c>
      <c r="BE32" s="22">
        <f>IFERROR((AA32/V32)^(1/(_xlfn.NUMBERVALUE(LEFT(AA$6,4))-_xlfn.NUMBERVALUE(LEFT(V$6,4))))-1,"NA")</f>
        <v>8.9442060085836994E-2</v>
      </c>
      <c r="BF32" s="22">
        <f>IFERROR((AF32/AA32)^(1/(_xlfn.NUMBERVALUE(LEFT(AF$6,4))-_xlfn.NUMBERVALUE(LEFT(AA$6,4))))-1,"NA")</f>
        <v>2.600063031831068E-2</v>
      </c>
    </row>
    <row r="33" spans="1:58" ht="12.75" customHeight="1" outlineLevel="1">
      <c r="Q33" s="479">
        <f>Q31/L31-1</f>
        <v>7.6173355650796859E-2</v>
      </c>
      <c r="R33" s="12"/>
      <c r="S33" s="12"/>
      <c r="T33" s="12"/>
      <c r="U33" s="12"/>
      <c r="V33" s="479">
        <f>V31/Q31-1</f>
        <v>3.5504176038778645E-2</v>
      </c>
      <c r="W33" s="12"/>
      <c r="X33" s="12"/>
      <c r="Y33" s="12"/>
      <c r="Z33" s="12"/>
      <c r="AA33" s="479">
        <f>AA31/V31-1</f>
        <v>-3.1353557668992726E-3</v>
      </c>
      <c r="AB33" s="12"/>
      <c r="AC33" s="12"/>
      <c r="AD33" s="12"/>
      <c r="AE33" s="12"/>
      <c r="AF33" s="479">
        <f>AF31/AA31-1</f>
        <v>2.8708974510565755E-2</v>
      </c>
      <c r="AG33" s="12"/>
      <c r="AH33" s="12"/>
      <c r="AI33" s="12"/>
      <c r="AJ33" s="12"/>
      <c r="AK33" s="479">
        <f>AK31/AF31-1</f>
        <v>8.1249183212615872E-2</v>
      </c>
      <c r="AL33" s="12"/>
      <c r="AM33" s="12"/>
      <c r="AN33" s="12"/>
      <c r="AO33" s="12"/>
      <c r="AP33" s="479">
        <f>AP31/AK31-1</f>
        <v>8.4400865463390984E-2</v>
      </c>
      <c r="AQ33" s="12"/>
      <c r="AR33" s="12"/>
      <c r="AS33" s="12"/>
      <c r="AT33" s="12"/>
      <c r="AU33" s="479">
        <f>AU31/AP31-1</f>
        <v>8.8462364356352907E-2</v>
      </c>
      <c r="AV33" s="12"/>
      <c r="AW33" s="12"/>
      <c r="AX33" s="12"/>
      <c r="AY33" s="12"/>
      <c r="AZ33" s="479">
        <f>AZ31/AU31-1</f>
        <v>9.0315102324907359E-2</v>
      </c>
      <c r="BA33" s="479">
        <f>BA31/AV31-1</f>
        <v>9.0681818371992629E-2</v>
      </c>
      <c r="BC33" s="535">
        <f>(BA31/AF31)^(1/5)-1</f>
        <v>7.9184817344949865E-2</v>
      </c>
    </row>
    <row r="34" spans="1:58" ht="12.75" customHeight="1" outlineLevel="1">
      <c r="C34" s="29" t="s">
        <v>205</v>
      </c>
      <c r="G34" s="1"/>
      <c r="H34" s="52"/>
      <c r="I34" s="52"/>
      <c r="J34" s="52"/>
      <c r="K34" s="52"/>
      <c r="L34" s="52"/>
      <c r="M34" s="52"/>
      <c r="N34" s="52"/>
      <c r="O34" s="52"/>
      <c r="P34" s="52"/>
      <c r="Q34" s="479">
        <f>Q32/L32-1</f>
        <v>5.9279888601551756E-2</v>
      </c>
      <c r="R34" s="484"/>
      <c r="S34" s="484"/>
      <c r="T34" s="484"/>
      <c r="U34" s="484"/>
      <c r="V34" s="479">
        <f>V32/Q32-1</f>
        <v>9.3896713615023497E-2</v>
      </c>
      <c r="W34" s="484"/>
      <c r="X34" s="484"/>
      <c r="Y34" s="484"/>
      <c r="Z34" s="484"/>
      <c r="AA34" s="479">
        <f>AA32/V32-1</f>
        <v>8.9442060085836994E-2</v>
      </c>
      <c r="AB34" s="12"/>
      <c r="AC34" s="12"/>
      <c r="AD34" s="12"/>
      <c r="AE34" s="12"/>
      <c r="AF34" s="479">
        <f>AF32/AA32-1</f>
        <v>2.600063031831068E-2</v>
      </c>
      <c r="AG34" s="89"/>
      <c r="AH34" s="89"/>
      <c r="AI34" s="89"/>
      <c r="AJ34" s="89"/>
      <c r="AK34" s="479">
        <f>AK32/AF32-1</f>
        <v>5.0481971220691202E-2</v>
      </c>
      <c r="AL34" s="12"/>
      <c r="AM34" s="12"/>
      <c r="AN34" s="12"/>
      <c r="AO34" s="12"/>
      <c r="AP34" s="479">
        <f>AP32/AK32-1</f>
        <v>5.3318209615757395E-2</v>
      </c>
      <c r="AQ34" s="12"/>
      <c r="AR34" s="12"/>
      <c r="AS34" s="12"/>
      <c r="AT34" s="12"/>
      <c r="AU34" s="479">
        <f>AU32/AP32-1</f>
        <v>5.2197571871702042E-2</v>
      </c>
      <c r="AV34" s="12"/>
      <c r="AW34" s="12"/>
      <c r="AX34" s="12"/>
      <c r="AY34" s="12"/>
      <c r="AZ34" s="479">
        <f>AZ32/AU32-1</f>
        <v>4.9385516397458584E-2</v>
      </c>
      <c r="BA34" s="479">
        <f>BA32/AV32-1</f>
        <v>4.938551639745925E-2</v>
      </c>
      <c r="BC34" s="1"/>
      <c r="BD34" s="1"/>
      <c r="BE34" s="1"/>
      <c r="BF34" s="1"/>
    </row>
    <row r="35" spans="1:58" ht="12.75" customHeight="1" outlineLevel="1">
      <c r="C35" s="1" t="s">
        <v>92</v>
      </c>
      <c r="G35" s="18" t="s">
        <v>93</v>
      </c>
      <c r="H35" s="70">
        <v>630472</v>
      </c>
      <c r="I35" s="70">
        <v>677136</v>
      </c>
      <c r="J35" s="70">
        <v>741434</v>
      </c>
      <c r="K35" s="70">
        <v>746392</v>
      </c>
      <c r="L35" s="57">
        <f>SUM(H35:K35)</f>
        <v>2795434</v>
      </c>
      <c r="M35" s="70">
        <v>793453</v>
      </c>
      <c r="N35" s="70">
        <v>785368</v>
      </c>
      <c r="O35" s="70">
        <v>789384</v>
      </c>
      <c r="P35" s="70">
        <v>788522</v>
      </c>
      <c r="Q35" s="57">
        <f>SUM(M35:P35)</f>
        <v>3156727</v>
      </c>
      <c r="R35" s="70">
        <v>836647</v>
      </c>
      <c r="S35" s="70">
        <v>860882</v>
      </c>
      <c r="T35" s="70">
        <v>915297</v>
      </c>
      <c r="U35" s="70">
        <v>964150</v>
      </c>
      <c r="V35" s="57">
        <f>SUM(R35:U35)</f>
        <v>3576976</v>
      </c>
      <c r="W35" s="70">
        <v>998948</v>
      </c>
      <c r="X35" s="70">
        <v>1030233.9999999999</v>
      </c>
      <c r="Y35" s="70">
        <v>1023945</v>
      </c>
      <c r="Z35" s="70">
        <v>1016846</v>
      </c>
      <c r="AA35" s="57">
        <f>SUM(W35:Z35)</f>
        <v>4069973</v>
      </c>
      <c r="AB35" s="70">
        <v>1070192</v>
      </c>
      <c r="AC35" s="70">
        <v>1077435</v>
      </c>
      <c r="AD35" s="70">
        <v>1142811</v>
      </c>
      <c r="AE35" s="70">
        <v>1156023</v>
      </c>
      <c r="AF35" s="57">
        <f>SUM(AB35:AE35)</f>
        <v>4446461</v>
      </c>
      <c r="AG35" s="71">
        <f>AG39*AG38*3</f>
        <v>1226574.262782095</v>
      </c>
      <c r="AH35" s="71">
        <f t="shared" ref="AH35:AJ35" si="78">AH39*AH38*3</f>
        <v>1264263.7175830151</v>
      </c>
      <c r="AI35" s="71">
        <f t="shared" si="78"/>
        <v>1309499.3204755541</v>
      </c>
      <c r="AJ35" s="71">
        <f t="shared" si="78"/>
        <v>1383646.0736892978</v>
      </c>
      <c r="AK35" s="57">
        <f>SUM(AG35:AJ35)</f>
        <v>5183983.3745299615</v>
      </c>
      <c r="AL35" s="71">
        <f>AL39*AL38*3</f>
        <v>1443079.2475886128</v>
      </c>
      <c r="AM35" s="71">
        <f t="shared" ref="AM35:AO35" si="79">AM39*AM38*3</f>
        <v>1486651.5176100451</v>
      </c>
      <c r="AN35" s="71">
        <f t="shared" si="79"/>
        <v>1536201.6819783133</v>
      </c>
      <c r="AO35" s="71">
        <f t="shared" si="79"/>
        <v>1629174.0516952663</v>
      </c>
      <c r="AP35" s="57">
        <f>SUM(AL35:AO35)</f>
        <v>6095106.4988722373</v>
      </c>
      <c r="AQ35" s="71">
        <f>AQ39*AQ38*3</f>
        <v>1693218.4188972311</v>
      </c>
      <c r="AR35" s="71">
        <f t="shared" ref="AR35:AT35" si="80">AR39*AR38*3</f>
        <v>1743247.3816746138</v>
      </c>
      <c r="AS35" s="71">
        <f t="shared" si="80"/>
        <v>1798935.1190686778</v>
      </c>
      <c r="AT35" s="71">
        <f t="shared" si="80"/>
        <v>1906238.1649233536</v>
      </c>
      <c r="AU35" s="57">
        <f>SUM(AQ35:AT35)</f>
        <v>7141639.0845638756</v>
      </c>
      <c r="AV35" s="71">
        <f>AV39*AV38*3</f>
        <v>1978218.2491309026</v>
      </c>
      <c r="AW35" s="71">
        <f t="shared" ref="AW35:AY35" si="81">AW39*AW38*3</f>
        <v>2034511.0937233539</v>
      </c>
      <c r="AX35" s="71">
        <f t="shared" si="81"/>
        <v>2097116.3201541067</v>
      </c>
      <c r="AY35" s="71">
        <f t="shared" si="81"/>
        <v>2216702.5582656721</v>
      </c>
      <c r="AZ35" s="57">
        <f>SUM(AV35:AY35)</f>
        <v>8326548.221274036</v>
      </c>
      <c r="BA35" s="215">
        <f t="shared" ref="BA35" si="82">BA39*BA38*3</f>
        <v>2298326.8034833553</v>
      </c>
      <c r="BC35" s="22">
        <f>IFERROR((Q35/L35)^(1/(_xlfn.NUMBERVALUE(LEFT(Q$6,4))-_xlfn.NUMBERVALUE(LEFT(L$6,4))))-1,"NA")</f>
        <v>0.12924397428091661</v>
      </c>
      <c r="BD35" s="22">
        <f>IFERROR((V35/Q35)^(1/(_xlfn.NUMBERVALUE(LEFT(V$6,4))-_xlfn.NUMBERVALUE(LEFT(Q$6,4))))-1,"NA")</f>
        <v>0.13312807854464448</v>
      </c>
      <c r="BE35" s="22">
        <f>IFERROR((AA35/V35)^(1/(_xlfn.NUMBERVALUE(LEFT(AA$6,4))-_xlfn.NUMBERVALUE(LEFT(V$6,4))))-1,"NA")</f>
        <v>0.1378250790611959</v>
      </c>
      <c r="BF35" s="22">
        <f>IFERROR((AF35/AA35)^(1/(_xlfn.NUMBERVALUE(LEFT(AF$6,4))-_xlfn.NUMBERVALUE(LEFT(AA$6,4))))-1,"NA")</f>
        <v>9.2503807764818147E-2</v>
      </c>
    </row>
    <row r="36" spans="1:58" s="12" customFormat="1" ht="12.75" customHeight="1" outlineLevel="1">
      <c r="A36" s="133"/>
      <c r="C36" s="12" t="s">
        <v>199</v>
      </c>
      <c r="G36" s="31" t="s">
        <v>200</v>
      </c>
      <c r="H36" s="130">
        <v>1470</v>
      </c>
      <c r="I36" s="130">
        <v>343</v>
      </c>
      <c r="J36" s="130">
        <v>1490</v>
      </c>
      <c r="K36" s="130">
        <v>2037</v>
      </c>
      <c r="L36" s="131">
        <f>SUM(H36:K36)</f>
        <v>5340</v>
      </c>
      <c r="M36" s="130">
        <v>2901</v>
      </c>
      <c r="N36" s="130">
        <v>1750</v>
      </c>
      <c r="O36" s="130">
        <v>256</v>
      </c>
      <c r="P36" s="130">
        <v>1213</v>
      </c>
      <c r="Q36" s="131">
        <f>SUM(M36:P36)</f>
        <v>6120</v>
      </c>
      <c r="R36" s="130">
        <v>357</v>
      </c>
      <c r="S36" s="130">
        <v>764</v>
      </c>
      <c r="T36" s="130">
        <v>330</v>
      </c>
      <c r="U36" s="130">
        <v>973</v>
      </c>
      <c r="V36" s="131">
        <f>SUM(R36:U36)</f>
        <v>2424</v>
      </c>
      <c r="W36" s="130">
        <v>-351</v>
      </c>
      <c r="X36" s="130">
        <v>14</v>
      </c>
      <c r="Y36" s="130">
        <v>312</v>
      </c>
      <c r="Z36" s="130">
        <v>1763</v>
      </c>
      <c r="AA36" s="131">
        <f>SUM(W36:Z36)</f>
        <v>1738</v>
      </c>
      <c r="AB36" s="130">
        <v>-450</v>
      </c>
      <c r="AC36" s="130">
        <v>1217</v>
      </c>
      <c r="AD36" s="130">
        <v>1179</v>
      </c>
      <c r="AE36" s="130">
        <v>2352</v>
      </c>
      <c r="AF36" s="131">
        <f>SUM(AB36:AE36)</f>
        <v>4298</v>
      </c>
      <c r="AG36" s="132">
        <f>Drivers!H15</f>
        <v>973.89599999999996</v>
      </c>
      <c r="AH36" s="132">
        <f>Drivers!I15</f>
        <v>1363.0400000000002</v>
      </c>
      <c r="AI36" s="132">
        <f>Drivers!J15</f>
        <v>1278.0360000000001</v>
      </c>
      <c r="AJ36" s="132">
        <f>Drivers!K15</f>
        <v>2718.9119999999998</v>
      </c>
      <c r="AK36" s="131">
        <f>SUM(AG36:AJ36)</f>
        <v>6333.884</v>
      </c>
      <c r="AL36" s="132">
        <f>Drivers!M15</f>
        <v>1118.519556</v>
      </c>
      <c r="AM36" s="132">
        <f>Drivers!N15</f>
        <v>1528.6493600000001</v>
      </c>
      <c r="AN36" s="132">
        <f>Drivers!O15</f>
        <v>1381.556916</v>
      </c>
      <c r="AO36" s="132">
        <f>Drivers!P15</f>
        <v>3049.2598079999998</v>
      </c>
      <c r="AP36" s="131">
        <f>SUM(AL36:AO36)</f>
        <v>7077.9856399999999</v>
      </c>
      <c r="AQ36" s="132">
        <f>Drivers!R15</f>
        <v>1220.304835596</v>
      </c>
      <c r="AR36" s="132">
        <f>Drivers!S15</f>
        <v>1687.6288934400002</v>
      </c>
      <c r="AS36" s="132">
        <f>Drivers!T15</f>
        <v>1471.35811554</v>
      </c>
      <c r="AT36" s="132">
        <f>Drivers!U15</f>
        <v>3366.3828280319999</v>
      </c>
      <c r="AU36" s="131">
        <f>SUM(AQ36:AT36)</f>
        <v>7745.674672608</v>
      </c>
      <c r="AV36" s="132">
        <f>Drivers!W15</f>
        <v>1306.3363265055179</v>
      </c>
      <c r="AW36" s="132">
        <f>Drivers!X15</f>
        <v>1826.43636992544</v>
      </c>
      <c r="AX36" s="132">
        <f>Drivers!Y15</f>
        <v>1575.0888626855699</v>
      </c>
      <c r="AY36" s="132">
        <f>Drivers!Z15</f>
        <v>3603.7128174082559</v>
      </c>
      <c r="AZ36" s="131">
        <f>SUM(AV36:AY36)</f>
        <v>8311.5743765247826</v>
      </c>
      <c r="BA36" s="216">
        <f>Drivers!AB15</f>
        <v>1402.2704004832669</v>
      </c>
      <c r="BC36" s="22">
        <f>IFERROR((Q36/L36)^(1/(_xlfn.NUMBERVALUE(LEFT(Q$6,4))-_xlfn.NUMBERVALUE(LEFT(L$6,4))))-1,"NA")</f>
        <v>0.14606741573033699</v>
      </c>
      <c r="BD36" s="22">
        <f>IFERROR((V36/Q36)^(1/(_xlfn.NUMBERVALUE(LEFT(V$6,4))-_xlfn.NUMBERVALUE(LEFT(Q$6,4))))-1,"NA")</f>
        <v>-0.60392156862745106</v>
      </c>
      <c r="BE36" s="22">
        <f>IFERROR((AA36/V36)^(1/(_xlfn.NUMBERVALUE(LEFT(AA$6,4))-_xlfn.NUMBERVALUE(LEFT(V$6,4))))-1,"NA")</f>
        <v>-0.28300330033003296</v>
      </c>
      <c r="BF36" s="22">
        <f>IFERROR((AF36/AA36)^(1/(_xlfn.NUMBERVALUE(LEFT(AF$6,4))-_xlfn.NUMBERVALUE(LEFT(AA$6,4))))-1,"NA")</f>
        <v>1.472957422324511</v>
      </c>
    </row>
    <row r="37" spans="1:58" ht="12.75" customHeight="1" outlineLevel="1">
      <c r="C37" s="1" t="s">
        <v>201</v>
      </c>
      <c r="G37" s="18" t="s">
        <v>200</v>
      </c>
      <c r="H37" s="70">
        <v>27547</v>
      </c>
      <c r="I37" s="70">
        <v>27890</v>
      </c>
      <c r="J37" s="70">
        <v>29380</v>
      </c>
      <c r="K37" s="70">
        <v>31417</v>
      </c>
      <c r="L37" s="57">
        <f>K37</f>
        <v>31417</v>
      </c>
      <c r="M37" s="70">
        <v>34318</v>
      </c>
      <c r="N37" s="70">
        <v>36068</v>
      </c>
      <c r="O37" s="70">
        <v>36324</v>
      </c>
      <c r="P37" s="70">
        <v>37537</v>
      </c>
      <c r="Q37" s="57">
        <f>P37</f>
        <v>37537</v>
      </c>
      <c r="R37" s="70">
        <v>37894</v>
      </c>
      <c r="S37" s="70">
        <v>38658</v>
      </c>
      <c r="T37" s="70">
        <v>38988</v>
      </c>
      <c r="U37" s="70">
        <v>39961</v>
      </c>
      <c r="V37" s="57">
        <f>U37</f>
        <v>39961</v>
      </c>
      <c r="W37" s="70">
        <v>39610</v>
      </c>
      <c r="X37" s="70">
        <v>39624</v>
      </c>
      <c r="Y37" s="70">
        <v>39936</v>
      </c>
      <c r="Z37" s="70">
        <v>41699</v>
      </c>
      <c r="AA37" s="57">
        <f>Z37</f>
        <v>41699</v>
      </c>
      <c r="AB37" s="70">
        <v>41249</v>
      </c>
      <c r="AC37" s="70">
        <v>42466</v>
      </c>
      <c r="AD37" s="70">
        <v>43645</v>
      </c>
      <c r="AE37" s="70">
        <v>45997</v>
      </c>
      <c r="AF37" s="57">
        <f>AE37</f>
        <v>45997</v>
      </c>
      <c r="AG37" s="71">
        <f>AF37+AG36</f>
        <v>46970.896000000001</v>
      </c>
      <c r="AH37" s="71">
        <f>AG37+AH36</f>
        <v>48333.936000000002</v>
      </c>
      <c r="AI37" s="71">
        <f>AH37+AI36</f>
        <v>49611.972000000002</v>
      </c>
      <c r="AJ37" s="71">
        <f>AI37+AJ36</f>
        <v>52330.883999999998</v>
      </c>
      <c r="AK37" s="57">
        <f>AJ37</f>
        <v>52330.883999999998</v>
      </c>
      <c r="AL37" s="71">
        <f>AK37+AL36</f>
        <v>53449.403555999997</v>
      </c>
      <c r="AM37" s="71">
        <f>AL37+AM36</f>
        <v>54978.052916000001</v>
      </c>
      <c r="AN37" s="71">
        <f>AM37+AN36</f>
        <v>56359.609832000002</v>
      </c>
      <c r="AO37" s="71">
        <f>AN37+AO36</f>
        <v>59408.869640000004</v>
      </c>
      <c r="AP37" s="57">
        <f>AO37</f>
        <v>59408.869640000004</v>
      </c>
      <c r="AQ37" s="71">
        <f>AP37+AQ36</f>
        <v>60629.174475596003</v>
      </c>
      <c r="AR37" s="71">
        <f>AQ37+AR36</f>
        <v>62316.803369036003</v>
      </c>
      <c r="AS37" s="71">
        <f>AR37+AS36</f>
        <v>63788.161484576005</v>
      </c>
      <c r="AT37" s="71">
        <f>AS37+AT36</f>
        <v>67154.544312608006</v>
      </c>
      <c r="AU37" s="57">
        <f>AT37</f>
        <v>67154.544312608006</v>
      </c>
      <c r="AV37" s="71">
        <f>AU37+AV36</f>
        <v>68460.880639113529</v>
      </c>
      <c r="AW37" s="71">
        <f>AV37+AW36</f>
        <v>70287.317009038976</v>
      </c>
      <c r="AX37" s="71">
        <f>AW37+AX36</f>
        <v>71862.40587172455</v>
      </c>
      <c r="AY37" s="71">
        <f>AX37+AY36</f>
        <v>75466.118689132811</v>
      </c>
      <c r="AZ37" s="57">
        <f>AY37</f>
        <v>75466.118689132811</v>
      </c>
      <c r="BA37" s="215">
        <f>AZ37+BA36</f>
        <v>76868.389089616074</v>
      </c>
      <c r="BC37" s="22">
        <f>IFERROR((Q37/L37)^(1/(_xlfn.NUMBERVALUE(LEFT(Q$6,4))-_xlfn.NUMBERVALUE(LEFT(L$6,4))))-1,"NA")</f>
        <v>0.19479899417512803</v>
      </c>
      <c r="BD37" s="22">
        <f>IFERROR((V37/Q37)^(1/(_xlfn.NUMBERVALUE(LEFT(V$6,4))-_xlfn.NUMBERVALUE(LEFT(Q$6,4))))-1,"NA")</f>
        <v>6.4576284732397404E-2</v>
      </c>
      <c r="BE37" s="22">
        <f>IFERROR((AA37/V37)^(1/(_xlfn.NUMBERVALUE(LEFT(AA$6,4))-_xlfn.NUMBERVALUE(LEFT(V$6,4))))-1,"NA")</f>
        <v>4.3492405094967657E-2</v>
      </c>
      <c r="BF37" s="22">
        <f>IFERROR((AF37/AA37)^(1/(_xlfn.NUMBERVALUE(LEFT(AF$6,4))-_xlfn.NUMBERVALUE(LEFT(AA$6,4))))-1,"NA")</f>
        <v>0.10307201611549432</v>
      </c>
    </row>
    <row r="38" spans="1:58" ht="12.75" customHeight="1" outlineLevel="1">
      <c r="C38" s="1" t="s">
        <v>202</v>
      </c>
      <c r="G38" s="18" t="s">
        <v>200</v>
      </c>
      <c r="H38" s="70">
        <v>26812</v>
      </c>
      <c r="I38" s="70">
        <v>27719</v>
      </c>
      <c r="J38" s="70">
        <v>28635</v>
      </c>
      <c r="K38" s="70">
        <v>30399</v>
      </c>
      <c r="L38" s="82">
        <f>AVERAGE(H38:K38)</f>
        <v>28391.25</v>
      </c>
      <c r="M38" s="217">
        <v>32868</v>
      </c>
      <c r="N38" s="217">
        <v>35193</v>
      </c>
      <c r="O38" s="217">
        <v>36196</v>
      </c>
      <c r="P38" s="217">
        <v>36931</v>
      </c>
      <c r="Q38" s="82">
        <f>AVERAGE(M38:P38)</f>
        <v>35297</v>
      </c>
      <c r="R38" s="217">
        <v>37716</v>
      </c>
      <c r="S38" s="217">
        <v>38276</v>
      </c>
      <c r="T38" s="217">
        <v>38823</v>
      </c>
      <c r="U38" s="217">
        <v>39475</v>
      </c>
      <c r="V38" s="82">
        <f>AVERAGE(R38:U38)</f>
        <v>38572.5</v>
      </c>
      <c r="W38" s="217">
        <v>39786</v>
      </c>
      <c r="X38" s="217">
        <v>39617</v>
      </c>
      <c r="Y38" s="217">
        <v>39780</v>
      </c>
      <c r="Z38" s="217">
        <v>40818</v>
      </c>
      <c r="AA38" s="82">
        <f>AVERAGE(W38:Z38)</f>
        <v>40000.25</v>
      </c>
      <c r="AB38" s="217">
        <v>41474</v>
      </c>
      <c r="AC38" s="217">
        <v>41858</v>
      </c>
      <c r="AD38" s="217">
        <v>43056</v>
      </c>
      <c r="AE38" s="217">
        <v>44821</v>
      </c>
      <c r="AF38" s="82">
        <f>AVERAGE(AB38:AE38)</f>
        <v>42802.25</v>
      </c>
      <c r="AG38" s="71">
        <f>Drivers!$I$64*Operating!AG37</f>
        <v>45961.930547712291</v>
      </c>
      <c r="AH38" s="71">
        <f>Drivers!$I$64*Operating!AH37</f>
        <v>47295.691560356245</v>
      </c>
      <c r="AI38" s="71">
        <f>Drivers!$I$64*Operating!AI37</f>
        <v>48546.274514308752</v>
      </c>
      <c r="AJ38" s="71">
        <f>Drivers!$I$64*Operating!AJ37</f>
        <v>51206.782512907317</v>
      </c>
      <c r="AK38" s="57">
        <f>AVERAGE(AG38:AJ38)</f>
        <v>48252.669783821148</v>
      </c>
      <c r="AL38" s="71">
        <f>Drivers!$I$64*Operating!AL37</f>
        <v>52301.275540017763</v>
      </c>
      <c r="AM38" s="71">
        <f>Drivers!$I$64*Operating!AM37</f>
        <v>53797.088515697957</v>
      </c>
      <c r="AN38" s="71">
        <f>Drivers!$I$64*Operating!AN37</f>
        <v>55148.96868892062</v>
      </c>
      <c r="AO38" s="71">
        <f>Drivers!$I$64*Operating!AO37</f>
        <v>58132.728409348914</v>
      </c>
      <c r="AP38" s="57">
        <f>AVERAGE(AL38:AO38)</f>
        <v>54845.015288496317</v>
      </c>
      <c r="AQ38" s="71">
        <f>Drivers!$I$64*Operating!AQ37</f>
        <v>59326.820301926411</v>
      </c>
      <c r="AR38" s="71">
        <f>Drivers!$I$64*Operating!AR37</f>
        <v>60978.197827077347</v>
      </c>
      <c r="AS38" s="71">
        <f>Drivers!$I$64*Operating!AS37</f>
        <v>62417.950211559481</v>
      </c>
      <c r="AT38" s="71">
        <f>Drivers!$I$64*Operating!AT37</f>
        <v>65712.020942912321</v>
      </c>
      <c r="AU38" s="57">
        <f>AVERAGE(AQ38:AT38)</f>
        <v>62108.74732086889</v>
      </c>
      <c r="AV38" s="71">
        <f>Drivers!$I$64*Operating!AV37</f>
        <v>66990.296313916537</v>
      </c>
      <c r="AW38" s="71">
        <f>Drivers!$I$64*Operating!AW37</f>
        <v>68777.499640511145</v>
      </c>
      <c r="AX38" s="71">
        <f>Drivers!$I$64*Operating!AX37</f>
        <v>70318.754568099263</v>
      </c>
      <c r="AY38" s="71">
        <f>Drivers!$I$64*Operating!AY37</f>
        <v>73845.057286012481</v>
      </c>
      <c r="AZ38" s="57">
        <f>AVERAGE(AV38:AY38)</f>
        <v>69982.901952134853</v>
      </c>
      <c r="BA38" s="215">
        <f>Drivers!$I$64*Operating!BA37</f>
        <v>75217.206004574808</v>
      </c>
      <c r="BC38" s="22">
        <f>IFERROR((Q38/L38)^(1/(_xlfn.NUMBERVALUE(LEFT(Q$6,4))-_xlfn.NUMBERVALUE(LEFT(L$6,4))))-1,"NA")</f>
        <v>0.243235151675252</v>
      </c>
      <c r="BD38" s="22">
        <f>IFERROR((V38/Q38)^(1/(_xlfn.NUMBERVALUE(LEFT(V$6,4))-_xlfn.NUMBERVALUE(LEFT(Q$6,4))))-1,"NA")</f>
        <v>9.2798254809190572E-2</v>
      </c>
      <c r="BE38" s="22">
        <f>IFERROR((AA38/V38)^(1/(_xlfn.NUMBERVALUE(LEFT(AA$6,4))-_xlfn.NUMBERVALUE(LEFT(V$6,4))))-1,"NA")</f>
        <v>3.7014712554280793E-2</v>
      </c>
      <c r="BF38" s="22">
        <f>IFERROR((AF38/AA38)^(1/(_xlfn.NUMBERVALUE(LEFT(AF$6,4))-_xlfn.NUMBERVALUE(LEFT(AA$6,4))))-1,"NA")</f>
        <v>7.0049562190236392E-2</v>
      </c>
    </row>
    <row r="39" spans="1:58" ht="12.75" customHeight="1" outlineLevel="1">
      <c r="C39" s="1" t="s">
        <v>203</v>
      </c>
      <c r="D39" s="29"/>
      <c r="E39" s="29"/>
      <c r="F39" s="29"/>
      <c r="G39" s="18" t="s">
        <v>108</v>
      </c>
      <c r="H39" s="69">
        <v>7.84</v>
      </c>
      <c r="I39" s="69">
        <v>8.14</v>
      </c>
      <c r="J39" s="69">
        <v>8.6300000000000008</v>
      </c>
      <c r="K39" s="69">
        <v>8.18</v>
      </c>
      <c r="L39" s="81">
        <f>AVERAGE(H39:K39)</f>
        <v>8.1974999999999998</v>
      </c>
      <c r="M39" s="69">
        <v>8.0500000000000007</v>
      </c>
      <c r="N39" s="69">
        <v>7.44</v>
      </c>
      <c r="O39" s="69">
        <v>7.27</v>
      </c>
      <c r="P39" s="69">
        <v>7.12</v>
      </c>
      <c r="Q39" s="213">
        <f>AVERAGE(M39:P39)</f>
        <v>7.4700000000000006</v>
      </c>
      <c r="R39" s="214">
        <v>7.39</v>
      </c>
      <c r="S39" s="214">
        <v>7.5</v>
      </c>
      <c r="T39" s="214">
        <v>7.86</v>
      </c>
      <c r="U39" s="214">
        <v>8.14</v>
      </c>
      <c r="V39" s="213">
        <f>AVERAGE(R39:U39)</f>
        <v>7.7225000000000001</v>
      </c>
      <c r="W39" s="214">
        <v>8.3699999999999992</v>
      </c>
      <c r="X39" s="214">
        <v>8.67</v>
      </c>
      <c r="Y39" s="214">
        <v>8.58</v>
      </c>
      <c r="Z39" s="214">
        <v>8.3000000000000007</v>
      </c>
      <c r="AA39" s="213">
        <f>AVERAGE(W39:Z39)</f>
        <v>8.48</v>
      </c>
      <c r="AB39" s="214">
        <v>8.6</v>
      </c>
      <c r="AC39" s="214">
        <v>8.58</v>
      </c>
      <c r="AD39" s="214">
        <v>8.85</v>
      </c>
      <c r="AE39" s="214">
        <v>8.6</v>
      </c>
      <c r="AF39" s="213">
        <f>AVERAGE(AB39:AE39)</f>
        <v>8.6575000000000006</v>
      </c>
      <c r="AG39" s="110">
        <f>Drivers!H42</f>
        <v>8.8955812500000011</v>
      </c>
      <c r="AH39" s="110">
        <f>Drivers!I42</f>
        <v>8.9103515625000007</v>
      </c>
      <c r="AI39" s="110">
        <f>Drivers!J42</f>
        <v>8.9914164960937519</v>
      </c>
      <c r="AJ39" s="110">
        <f>Drivers!K42</f>
        <v>9.006919303710939</v>
      </c>
      <c r="AK39" s="81">
        <f>AVERAGE(AG39:AJ39)</f>
        <v>8.9510671530761741</v>
      </c>
      <c r="AL39" s="110">
        <f>Drivers!M42</f>
        <v>9.1972214997857691</v>
      </c>
      <c r="AM39" s="110">
        <f>Drivers!N42</f>
        <v>9.2114744411384599</v>
      </c>
      <c r="AN39" s="110">
        <f>Drivers!O42</f>
        <v>9.2851641562787428</v>
      </c>
      <c r="AO39" s="110">
        <f>Drivers!P42</f>
        <v>9.3416915409121017</v>
      </c>
      <c r="AP39" s="81">
        <f>AVERAGE(AL39:AO39)</f>
        <v>9.2588879095287684</v>
      </c>
      <c r="AQ39" s="110">
        <f>Drivers!R42</f>
        <v>9.5135073270408093</v>
      </c>
      <c r="AR39" s="110">
        <f>Drivers!S42</f>
        <v>9.5293478860435439</v>
      </c>
      <c r="AS39" s="110">
        <f>Drivers!T42</f>
        <v>9.6069325836097086</v>
      </c>
      <c r="AT39" s="110">
        <f>Drivers!U42</f>
        <v>9.6696572791930429</v>
      </c>
      <c r="AU39" s="81">
        <f>AVERAGE(AQ39:AT39)</f>
        <v>9.5798612689717757</v>
      </c>
      <c r="AV39" s="110">
        <f>Drivers!W42</f>
        <v>9.8433074538685013</v>
      </c>
      <c r="AW39" s="110">
        <f>Drivers!X42</f>
        <v>9.8603521227020181</v>
      </c>
      <c r="AX39" s="110">
        <f>Drivers!Y42</f>
        <v>9.941000486687054</v>
      </c>
      <c r="AY39" s="110">
        <f>Drivers!Z42</f>
        <v>10.006097630791391</v>
      </c>
      <c r="AZ39" s="81">
        <f>AVERAGE(AV39:AY39)</f>
        <v>9.9126894235122407</v>
      </c>
      <c r="BA39" s="173">
        <f>Drivers!AB42</f>
        <v>10.185288382658829</v>
      </c>
      <c r="BC39" s="22">
        <f>IFERROR((Q39/L39)^(1/(_xlfn.NUMBERVALUE(LEFT(Q$6,4))-_xlfn.NUMBERVALUE(LEFT(L$6,4))))-1,"NA")</f>
        <v>-8.8746569075937698E-2</v>
      </c>
      <c r="BD39" s="22">
        <f>IFERROR((V39/Q39)^(1/(_xlfn.NUMBERVALUE(LEFT(V$6,4))-_xlfn.NUMBERVALUE(LEFT(Q$6,4))))-1,"NA")</f>
        <v>3.3801874163319923E-2</v>
      </c>
      <c r="BE39" s="22">
        <f>IFERROR((AA39/V39)^(1/(_xlfn.NUMBERVALUE(LEFT(AA$6,4))-_xlfn.NUMBERVALUE(LEFT(V$6,4))))-1,"NA")</f>
        <v>9.8089996762706466E-2</v>
      </c>
      <c r="BF39" s="22">
        <f>IFERROR((AF39/AA39)^(1/(_xlfn.NUMBERVALUE(LEFT(AF$6,4))-_xlfn.NUMBERVALUE(LEFT(AA$6,4))))-1,"NA")</f>
        <v>2.0931603773584939E-2</v>
      </c>
    </row>
    <row r="40" spans="1:58" ht="12.75" customHeight="1" outlineLevel="1">
      <c r="G40" s="1"/>
      <c r="H40" s="52"/>
      <c r="I40" s="52"/>
      <c r="J40" s="52"/>
      <c r="K40" s="52"/>
      <c r="L40" s="52"/>
      <c r="M40" s="52"/>
      <c r="N40" s="52"/>
      <c r="O40" s="52"/>
      <c r="P40" s="52"/>
      <c r="Q40" s="479">
        <f>Q38/L38-1</f>
        <v>0.243235151675252</v>
      </c>
      <c r="R40" s="483"/>
      <c r="S40" s="483"/>
      <c r="T40" s="483"/>
      <c r="U40" s="483"/>
      <c r="V40" s="479">
        <f>V38/Q38-1</f>
        <v>9.2798254809190572E-2</v>
      </c>
      <c r="W40" s="483"/>
      <c r="X40" s="483"/>
      <c r="Y40" s="483"/>
      <c r="Z40" s="483"/>
      <c r="AA40" s="479">
        <f>AA38/V38-1</f>
        <v>3.7014712554280793E-2</v>
      </c>
      <c r="AB40" s="12"/>
      <c r="AC40" s="12"/>
      <c r="AD40" s="12"/>
      <c r="AE40" s="12"/>
      <c r="AF40" s="479">
        <f>AF38/AA38-1</f>
        <v>7.0049562190236392E-2</v>
      </c>
      <c r="AG40" s="89"/>
      <c r="AH40" s="89"/>
      <c r="AI40" s="89"/>
      <c r="AJ40" s="89"/>
      <c r="AK40" s="479">
        <f>AK38/AF38-1</f>
        <v>0.12733956237864019</v>
      </c>
      <c r="AL40" s="12"/>
      <c r="AM40" s="12"/>
      <c r="AN40" s="12"/>
      <c r="AO40" s="12"/>
      <c r="AP40" s="479">
        <f>AP38/AK38-1</f>
        <v>0.1366213628014743</v>
      </c>
      <c r="AQ40" s="12"/>
      <c r="AR40" s="12"/>
      <c r="AS40" s="12"/>
      <c r="AT40" s="12"/>
      <c r="AU40" s="479">
        <f>AU38/AP38-1</f>
        <v>0.13244106131001732</v>
      </c>
      <c r="AV40" s="12"/>
      <c r="AW40" s="12"/>
      <c r="AX40" s="12"/>
      <c r="AY40" s="12"/>
      <c r="AZ40" s="479">
        <f>AZ38/AU38-1</f>
        <v>0.12678012310546483</v>
      </c>
      <c r="BA40" s="479">
        <f>BA38/AV38-1</f>
        <v>0.12280748322274881</v>
      </c>
      <c r="BC40" s="535">
        <f>(BA38/AF38)^(1/5)-1</f>
        <v>0.11936086631713505</v>
      </c>
      <c r="BD40" s="1"/>
      <c r="BE40" s="1"/>
      <c r="BF40" s="1"/>
    </row>
    <row r="41" spans="1:58" ht="12.75" customHeight="1" outlineLevel="1">
      <c r="C41" s="29" t="s">
        <v>206</v>
      </c>
      <c r="G41" s="1"/>
      <c r="H41" s="52"/>
      <c r="I41" s="52"/>
      <c r="J41" s="52"/>
      <c r="K41" s="52"/>
      <c r="L41" s="52"/>
      <c r="M41" s="52"/>
      <c r="N41" s="52"/>
      <c r="O41" s="52"/>
      <c r="P41" s="52"/>
      <c r="Q41" s="479">
        <f>Q39/L39-1</f>
        <v>-8.8746569075937698E-2</v>
      </c>
      <c r="R41" s="484"/>
      <c r="S41" s="484"/>
      <c r="T41" s="484"/>
      <c r="U41" s="484"/>
      <c r="V41" s="479">
        <f>V39/Q39-1</f>
        <v>3.3801874163319923E-2</v>
      </c>
      <c r="W41" s="484"/>
      <c r="X41" s="484"/>
      <c r="Y41" s="484"/>
      <c r="Z41" s="484"/>
      <c r="AA41" s="479">
        <f>AA39/V39-1</f>
        <v>9.8089996762706466E-2</v>
      </c>
      <c r="AB41" s="12"/>
      <c r="AC41" s="12"/>
      <c r="AD41" s="12"/>
      <c r="AE41" s="12"/>
      <c r="AF41" s="479">
        <f>AF39/AA39-1</f>
        <v>2.0931603773584939E-2</v>
      </c>
      <c r="AG41" s="89"/>
      <c r="AH41" s="89"/>
      <c r="AI41" s="89"/>
      <c r="AJ41" s="89"/>
      <c r="AK41" s="479">
        <f>AK39/AF39-1</f>
        <v>3.3908998333950224E-2</v>
      </c>
      <c r="AL41" s="12"/>
      <c r="AM41" s="12"/>
      <c r="AN41" s="12"/>
      <c r="AO41" s="12"/>
      <c r="AP41" s="479">
        <f>AP39/AK39-1</f>
        <v>3.4389280204071282E-2</v>
      </c>
      <c r="AQ41" s="12"/>
      <c r="AR41" s="12"/>
      <c r="AS41" s="12"/>
      <c r="AT41" s="12"/>
      <c r="AU41" s="479">
        <f>AU39/AP39-1</f>
        <v>3.4666513147078692E-2</v>
      </c>
      <c r="AV41" s="12"/>
      <c r="AW41" s="12"/>
      <c r="AX41" s="12"/>
      <c r="AY41" s="12"/>
      <c r="AZ41" s="479">
        <f>AZ39/AU39-1</f>
        <v>3.4742481670215986E-2</v>
      </c>
      <c r="BA41" s="479">
        <f>BA39/AV39-1</f>
        <v>3.4742481670215986E-2</v>
      </c>
      <c r="BC41" s="1"/>
      <c r="BD41" s="1"/>
      <c r="BE41" s="1"/>
      <c r="BF41" s="1"/>
    </row>
    <row r="42" spans="1:58" ht="12.75" customHeight="1" outlineLevel="1">
      <c r="C42" s="1" t="s">
        <v>92</v>
      </c>
      <c r="G42" s="18" t="s">
        <v>93</v>
      </c>
      <c r="H42" s="70">
        <v>319602</v>
      </c>
      <c r="I42" s="70">
        <v>349494</v>
      </c>
      <c r="J42" s="70">
        <v>382304</v>
      </c>
      <c r="K42" s="70">
        <v>418121</v>
      </c>
      <c r="L42" s="57">
        <f>SUM(H42:K42)</f>
        <v>1469521</v>
      </c>
      <c r="M42" s="70">
        <v>483660</v>
      </c>
      <c r="N42" s="70">
        <v>569140</v>
      </c>
      <c r="O42" s="70">
        <v>634891</v>
      </c>
      <c r="P42" s="70">
        <v>684609</v>
      </c>
      <c r="Q42" s="57">
        <f>SUM(M42:P42)</f>
        <v>2372300</v>
      </c>
      <c r="R42" s="70">
        <v>762414</v>
      </c>
      <c r="S42" s="70">
        <v>799480</v>
      </c>
      <c r="T42" s="70">
        <v>834002</v>
      </c>
      <c r="U42" s="70">
        <v>870705</v>
      </c>
      <c r="V42" s="57">
        <f>SUM(R42:U42)</f>
        <v>3266601</v>
      </c>
      <c r="W42" s="70">
        <v>916754</v>
      </c>
      <c r="X42" s="70">
        <v>907719</v>
      </c>
      <c r="Y42" s="70">
        <v>889037</v>
      </c>
      <c r="Z42" s="70">
        <v>856711</v>
      </c>
      <c r="AA42" s="57">
        <f>SUM(W42:Z42)</f>
        <v>3570221</v>
      </c>
      <c r="AB42" s="70">
        <v>933523</v>
      </c>
      <c r="AC42" s="70">
        <v>919273</v>
      </c>
      <c r="AD42" s="70">
        <v>948216</v>
      </c>
      <c r="AE42" s="70">
        <v>962715</v>
      </c>
      <c r="AF42" s="57">
        <f>SUM(AB42:AE42)</f>
        <v>3763727</v>
      </c>
      <c r="AG42" s="71">
        <f>AG46*AG45*3</f>
        <v>1070555.9162132374</v>
      </c>
      <c r="AH42" s="71">
        <f t="shared" ref="AH42:AJ42" si="83">AH46*AH45*3</f>
        <v>1084850.8984146309</v>
      </c>
      <c r="AI42" s="71">
        <f t="shared" si="83"/>
        <v>1142857.7478652054</v>
      </c>
      <c r="AJ42" s="71">
        <f t="shared" si="83"/>
        <v>1228788.6325158447</v>
      </c>
      <c r="AK42" s="57">
        <f>SUM(AG42:AJ42)</f>
        <v>4527053.1950089186</v>
      </c>
      <c r="AL42" s="71">
        <f>AL46*AL45*3</f>
        <v>1308212.4767426364</v>
      </c>
      <c r="AM42" s="71">
        <f t="shared" ref="AM42:AO42" si="84">AM46*AM45*3</f>
        <v>1338358.1058110085</v>
      </c>
      <c r="AN42" s="71">
        <f t="shared" si="84"/>
        <v>1410117.0981273286</v>
      </c>
      <c r="AO42" s="71">
        <f t="shared" si="84"/>
        <v>1518228.1002670117</v>
      </c>
      <c r="AP42" s="57">
        <f>SUM(AL42:AO42)</f>
        <v>5574915.7809479851</v>
      </c>
      <c r="AQ42" s="71">
        <f>AQ46*AQ45*3</f>
        <v>1605937.5790950768</v>
      </c>
      <c r="AR42" s="71">
        <f t="shared" ref="AR42:AT42" si="85">AR46*AR45*3</f>
        <v>1644086.7483358406</v>
      </c>
      <c r="AS42" s="71">
        <f t="shared" si="85"/>
        <v>1727824.0054698032</v>
      </c>
      <c r="AT42" s="71">
        <f t="shared" si="85"/>
        <v>1856454.9943624721</v>
      </c>
      <c r="AU42" s="57">
        <f>SUM(AQ42:AT42)</f>
        <v>6834303.3272631932</v>
      </c>
      <c r="AV42" s="71">
        <f>AV46*AV45*3</f>
        <v>1958851.7232694118</v>
      </c>
      <c r="AW42" s="71">
        <f t="shared" ref="AW42:AY42" si="86">AW46*AW45*3</f>
        <v>2002448.5274877753</v>
      </c>
      <c r="AX42" s="71">
        <f t="shared" si="86"/>
        <v>2098535.4334349358</v>
      </c>
      <c r="AY42" s="71">
        <f t="shared" si="86"/>
        <v>2247280.6886599474</v>
      </c>
      <c r="AZ42" s="57">
        <f>SUM(AV42:AY42)</f>
        <v>8307116.3728520703</v>
      </c>
      <c r="BA42" s="215">
        <f t="shared" ref="BA42" si="87">BA46*BA45*3</f>
        <v>2366365.644976987</v>
      </c>
      <c r="BC42" s="22">
        <f>IFERROR((Q42/L42)^(1/(_xlfn.NUMBERVALUE(LEFT(Q$6,4))-_xlfn.NUMBERVALUE(LEFT(L$6,4))))-1,"NA")</f>
        <v>0.61433555559940967</v>
      </c>
      <c r="BD42" s="22">
        <f>IFERROR((V42/Q42)^(1/(_xlfn.NUMBERVALUE(LEFT(V$6,4))-_xlfn.NUMBERVALUE(LEFT(Q$6,4))))-1,"NA")</f>
        <v>0.37697635206339841</v>
      </c>
      <c r="BE42" s="22">
        <f>IFERROR((AA42/V42)^(1/(_xlfn.NUMBERVALUE(LEFT(AA$6,4))-_xlfn.NUMBERVALUE(LEFT(V$6,4))))-1,"NA")</f>
        <v>9.2946766378875223E-2</v>
      </c>
      <c r="BF42" s="22">
        <f>IFERROR((AF42/AA42)^(1/(_xlfn.NUMBERVALUE(LEFT(AF$6,4))-_xlfn.NUMBERVALUE(LEFT(AA$6,4))))-1,"NA")</f>
        <v>5.4200006106064569E-2</v>
      </c>
    </row>
    <row r="43" spans="1:58" s="12" customFormat="1" ht="12.75" customHeight="1" outlineLevel="1">
      <c r="A43" s="133"/>
      <c r="C43" s="12" t="s">
        <v>199</v>
      </c>
      <c r="G43" s="31" t="s">
        <v>200</v>
      </c>
      <c r="H43" s="130">
        <v>1534</v>
      </c>
      <c r="I43" s="130">
        <v>801</v>
      </c>
      <c r="J43" s="130">
        <v>1543</v>
      </c>
      <c r="K43" s="130">
        <v>1748</v>
      </c>
      <c r="L43" s="131">
        <f>SUM(H43:K43)</f>
        <v>5626</v>
      </c>
      <c r="M43" s="130">
        <v>3602</v>
      </c>
      <c r="N43" s="130">
        <v>2657</v>
      </c>
      <c r="O43" s="130">
        <v>1012</v>
      </c>
      <c r="P43" s="130">
        <v>1988</v>
      </c>
      <c r="Q43" s="131">
        <f>SUM(M43:P43)</f>
        <v>9259</v>
      </c>
      <c r="R43" s="130">
        <v>1361</v>
      </c>
      <c r="S43" s="130">
        <v>1022</v>
      </c>
      <c r="T43" s="130">
        <v>2176</v>
      </c>
      <c r="U43" s="130">
        <v>2581</v>
      </c>
      <c r="V43" s="131">
        <f>SUM(R43:U43)</f>
        <v>7140</v>
      </c>
      <c r="W43" s="130">
        <v>1087</v>
      </c>
      <c r="X43" s="130">
        <v>1080</v>
      </c>
      <c r="Y43" s="130">
        <v>1429</v>
      </c>
      <c r="Z43" s="130">
        <v>1795</v>
      </c>
      <c r="AA43" s="131">
        <f>SUM(W43:Z43)</f>
        <v>5391</v>
      </c>
      <c r="AB43" s="130">
        <v>1455</v>
      </c>
      <c r="AC43" s="130">
        <v>1068</v>
      </c>
      <c r="AD43" s="130">
        <v>1881</v>
      </c>
      <c r="AE43" s="130">
        <v>2911</v>
      </c>
      <c r="AF43" s="131">
        <f>SUM(AB43:AE43)</f>
        <v>7315</v>
      </c>
      <c r="AG43" s="132">
        <f>Drivers!H16</f>
        <v>1804.2</v>
      </c>
      <c r="AH43" s="132">
        <f>Drivers!I16</f>
        <v>1221.7919999999999</v>
      </c>
      <c r="AI43" s="132">
        <f>Drivers!J16</f>
        <v>2242.152</v>
      </c>
      <c r="AJ43" s="132">
        <f>Drivers!K16</f>
        <v>3539.7759999999998</v>
      </c>
      <c r="AK43" s="131">
        <f>SUM(AG43:AJ43)</f>
        <v>8807.92</v>
      </c>
      <c r="AL43" s="132">
        <f>Drivers!M16</f>
        <v>2179.4735999999998</v>
      </c>
      <c r="AM43" s="132">
        <f>Drivers!N16</f>
        <v>1364.7416639999999</v>
      </c>
      <c r="AN43" s="132">
        <f>Drivers!O16</f>
        <v>2562.779736</v>
      </c>
      <c r="AO43" s="132">
        <f>Drivers!P16</f>
        <v>4184.0152319999997</v>
      </c>
      <c r="AP43" s="131">
        <f>SUM(AL43:AO43)</f>
        <v>10291.010231999999</v>
      </c>
      <c r="AQ43" s="132">
        <f>Drivers!R16</f>
        <v>2506.3946399999995</v>
      </c>
      <c r="AR43" s="132">
        <f>Drivers!S16</f>
        <v>1501.2158304</v>
      </c>
      <c r="AS43" s="132">
        <f>Drivers!T16</f>
        <v>2883.127203</v>
      </c>
      <c r="AT43" s="132">
        <f>Drivers!U16</f>
        <v>4811.6175167999991</v>
      </c>
      <c r="AU43" s="131">
        <f>SUM(AQ43:AT43)</f>
        <v>11702.355190199998</v>
      </c>
      <c r="AV43" s="132">
        <f>Drivers!W16</f>
        <v>2788.3640369999994</v>
      </c>
      <c r="AW43" s="132">
        <f>Drivers!X16</f>
        <v>1619.4365770440002</v>
      </c>
      <c r="AX43" s="132">
        <f>Drivers!Y16</f>
        <v>3175.0438323037502</v>
      </c>
      <c r="AY43" s="132">
        <f>Drivers!Z16</f>
        <v>5352.9244874399992</v>
      </c>
      <c r="AZ43" s="131">
        <f>SUM(AV43:AY43)</f>
        <v>12935.768933787749</v>
      </c>
      <c r="BA43" s="216">
        <f>Drivers!AB16</f>
        <v>3070.6858957462496</v>
      </c>
      <c r="BC43" s="22">
        <f>IFERROR((Q43/L43)^(1/(_xlfn.NUMBERVALUE(LEFT(Q$6,4))-_xlfn.NUMBERVALUE(LEFT(L$6,4))))-1,"NA")</f>
        <v>0.6457518663348738</v>
      </c>
      <c r="BD43" s="22">
        <f>IFERROR((V43/Q43)^(1/(_xlfn.NUMBERVALUE(LEFT(V$6,4))-_xlfn.NUMBERVALUE(LEFT(Q$6,4))))-1,"NA")</f>
        <v>-0.22885840803542501</v>
      </c>
      <c r="BE43" s="22">
        <f>IFERROR((AA43/V43)^(1/(_xlfn.NUMBERVALUE(LEFT(AA$6,4))-_xlfn.NUMBERVALUE(LEFT(V$6,4))))-1,"NA")</f>
        <v>-0.24495798319327733</v>
      </c>
      <c r="BF43" s="22">
        <f>IFERROR((AF43/AA43)^(1/(_xlfn.NUMBERVALUE(LEFT(AF$6,4))-_xlfn.NUMBERVALUE(LEFT(AA$6,4))))-1,"NA")</f>
        <v>0.35689111482099789</v>
      </c>
    </row>
    <row r="44" spans="1:58" s="12" customFormat="1" ht="12.75" customHeight="1" outlineLevel="1">
      <c r="C44" s="1" t="s">
        <v>201</v>
      </c>
      <c r="D44" s="1"/>
      <c r="E44" s="1"/>
      <c r="F44" s="1"/>
      <c r="G44" s="18" t="s">
        <v>200</v>
      </c>
      <c r="H44" s="70">
        <v>12141</v>
      </c>
      <c r="I44" s="70">
        <v>12942</v>
      </c>
      <c r="J44" s="70">
        <v>14485</v>
      </c>
      <c r="K44" s="70">
        <v>16233</v>
      </c>
      <c r="L44" s="57">
        <f>K44</f>
        <v>16233</v>
      </c>
      <c r="M44" s="70">
        <v>19835</v>
      </c>
      <c r="N44" s="70">
        <v>22492</v>
      </c>
      <c r="O44" s="70">
        <v>23504</v>
      </c>
      <c r="P44" s="70">
        <v>25492</v>
      </c>
      <c r="Q44" s="57">
        <f>P44</f>
        <v>25492</v>
      </c>
      <c r="R44" s="70">
        <v>26853</v>
      </c>
      <c r="S44" s="70">
        <v>27875</v>
      </c>
      <c r="T44" s="70">
        <v>30051</v>
      </c>
      <c r="U44" s="70">
        <v>32632</v>
      </c>
      <c r="V44" s="57">
        <f>U44</f>
        <v>32632</v>
      </c>
      <c r="W44" s="70">
        <v>33719</v>
      </c>
      <c r="X44" s="70">
        <v>34799</v>
      </c>
      <c r="Y44" s="70">
        <v>36228</v>
      </c>
      <c r="Z44" s="70">
        <v>38023</v>
      </c>
      <c r="AA44" s="57">
        <f>Z44</f>
        <v>38023</v>
      </c>
      <c r="AB44" s="70">
        <v>39478</v>
      </c>
      <c r="AC44" s="70">
        <v>40546</v>
      </c>
      <c r="AD44" s="70">
        <v>42427</v>
      </c>
      <c r="AE44" s="70">
        <v>45338</v>
      </c>
      <c r="AF44" s="57">
        <f>AE44</f>
        <v>45338</v>
      </c>
      <c r="AG44" s="71">
        <f>AF44+AG43</f>
        <v>47142.2</v>
      </c>
      <c r="AH44" s="71">
        <f>AG44+AH43</f>
        <v>48363.991999999998</v>
      </c>
      <c r="AI44" s="71">
        <f>AH44+AI43</f>
        <v>50606.144</v>
      </c>
      <c r="AJ44" s="71">
        <f>AI44+AJ43</f>
        <v>54145.919999999998</v>
      </c>
      <c r="AK44" s="57">
        <f>AJ44</f>
        <v>54145.919999999998</v>
      </c>
      <c r="AL44" s="71">
        <f>AK44+AL43</f>
        <v>56325.393599999996</v>
      </c>
      <c r="AM44" s="71">
        <f>AL44+AM43</f>
        <v>57690.135263999997</v>
      </c>
      <c r="AN44" s="71">
        <f>AM44+AN43</f>
        <v>60252.914999999994</v>
      </c>
      <c r="AO44" s="71">
        <f>AN44+AO43</f>
        <v>64436.930231999992</v>
      </c>
      <c r="AP44" s="57">
        <f>AO44</f>
        <v>64436.930231999992</v>
      </c>
      <c r="AQ44" s="71">
        <f>AP44+AQ43</f>
        <v>66943.324871999997</v>
      </c>
      <c r="AR44" s="71">
        <f>AQ44+AR43</f>
        <v>68444.540702400001</v>
      </c>
      <c r="AS44" s="71">
        <f>AR44+AS43</f>
        <v>71327.667905399998</v>
      </c>
      <c r="AT44" s="71">
        <f>AS44+AT43</f>
        <v>76139.285422200002</v>
      </c>
      <c r="AU44" s="57">
        <f>AT44</f>
        <v>76139.285422200002</v>
      </c>
      <c r="AV44" s="71">
        <f>AU44+AV43</f>
        <v>78927.649459200009</v>
      </c>
      <c r="AW44" s="71">
        <f>AV44+AW43</f>
        <v>80547.086036244014</v>
      </c>
      <c r="AX44" s="71">
        <f>AW44+AX43</f>
        <v>83722.129868547767</v>
      </c>
      <c r="AY44" s="71">
        <f>AX44+AY43</f>
        <v>89075.05435598777</v>
      </c>
      <c r="AZ44" s="57">
        <f>AY44</f>
        <v>89075.05435598777</v>
      </c>
      <c r="BA44" s="215">
        <f>AZ44+BA43</f>
        <v>92145.740251734023</v>
      </c>
      <c r="BC44" s="22">
        <f>IFERROR((Q44/L44)^(1/(_xlfn.NUMBERVALUE(LEFT(Q$6,4))-_xlfn.NUMBERVALUE(LEFT(L$6,4))))-1,"NA")</f>
        <v>0.57038132199839842</v>
      </c>
      <c r="BD44" s="22">
        <f>IFERROR((V44/Q44)^(1/(_xlfn.NUMBERVALUE(LEFT(V$6,4))-_xlfn.NUMBERVALUE(LEFT(Q$6,4))))-1,"NA")</f>
        <v>0.28008787070453467</v>
      </c>
      <c r="BE44" s="22">
        <f>IFERROR((AA44/V44)^(1/(_xlfn.NUMBERVALUE(LEFT(AA$6,4))-_xlfn.NUMBERVALUE(LEFT(V$6,4))))-1,"NA")</f>
        <v>0.16520593282667329</v>
      </c>
      <c r="BF44" s="22">
        <f>IFERROR((AF44/AA44)^(1/(_xlfn.NUMBERVALUE(LEFT(AF$6,4))-_xlfn.NUMBERVALUE(LEFT(AA$6,4))))-1,"NA")</f>
        <v>0.19238355732056922</v>
      </c>
    </row>
    <row r="45" spans="1:58" ht="12.75" customHeight="1" outlineLevel="1">
      <c r="C45" s="1" t="s">
        <v>202</v>
      </c>
      <c r="G45" s="18" t="s">
        <v>200</v>
      </c>
      <c r="H45" s="70">
        <v>11374</v>
      </c>
      <c r="I45" s="70">
        <v>12542</v>
      </c>
      <c r="J45" s="70">
        <v>13714</v>
      </c>
      <c r="K45" s="70">
        <v>15359</v>
      </c>
      <c r="L45" s="82">
        <f>AVERAGE(H45:K45)</f>
        <v>13247.25</v>
      </c>
      <c r="M45" s="217">
        <v>18034</v>
      </c>
      <c r="N45" s="217">
        <v>21164</v>
      </c>
      <c r="O45" s="217">
        <v>22998</v>
      </c>
      <c r="P45" s="217">
        <v>24498</v>
      </c>
      <c r="Q45" s="82">
        <f>AVERAGE(M45:P45)</f>
        <v>21673.5</v>
      </c>
      <c r="R45" s="217">
        <v>26173</v>
      </c>
      <c r="S45" s="217">
        <v>27364</v>
      </c>
      <c r="T45" s="217">
        <v>28963</v>
      </c>
      <c r="U45" s="217">
        <v>31342</v>
      </c>
      <c r="V45" s="82">
        <f>AVERAGE(R45:U45)</f>
        <v>28460.5</v>
      </c>
      <c r="W45" s="217">
        <v>33176</v>
      </c>
      <c r="X45" s="217">
        <v>34259</v>
      </c>
      <c r="Y45" s="217">
        <v>35514</v>
      </c>
      <c r="Z45" s="217">
        <v>37126</v>
      </c>
      <c r="AA45" s="82">
        <f>AVERAGE(W45:Z45)</f>
        <v>35018.75</v>
      </c>
      <c r="AB45" s="217">
        <v>38751</v>
      </c>
      <c r="AC45" s="217">
        <v>40012</v>
      </c>
      <c r="AD45" s="217">
        <v>41487</v>
      </c>
      <c r="AE45" s="217">
        <v>43883</v>
      </c>
      <c r="AF45" s="82">
        <f>AVERAGE(AB45:AE45)</f>
        <v>41033.25</v>
      </c>
      <c r="AG45" s="71">
        <f>Drivers!$I$65*Operating!AG44</f>
        <v>45369.195214053645</v>
      </c>
      <c r="AH45" s="71">
        <f>Drivers!$I$65*Operating!AH44</f>
        <v>46545.035963084643</v>
      </c>
      <c r="AI45" s="71">
        <f>Drivers!$I$65*Operating!AI44</f>
        <v>48702.861261598096</v>
      </c>
      <c r="AJ45" s="71">
        <f>Drivers!$I$65*Operating!AJ44</f>
        <v>52109.507289106827</v>
      </c>
      <c r="AK45" s="57">
        <f>AVERAGE(AG45:AJ45)</f>
        <v>48181.649931960797</v>
      </c>
      <c r="AL45" s="71">
        <f>Drivers!$I$65*Operating!AL44</f>
        <v>54207.011504486596</v>
      </c>
      <c r="AM45" s="71">
        <f>Drivers!$I$65*Operating!AM44</f>
        <v>55520.425621154216</v>
      </c>
      <c r="AN45" s="71">
        <f>Drivers!$I$65*Operating!AN44</f>
        <v>57986.819937355089</v>
      </c>
      <c r="AO45" s="71">
        <f>Drivers!$I$65*Operating!AO44</f>
        <v>62013.475541870408</v>
      </c>
      <c r="AP45" s="57">
        <f>AVERAGE(AL45:AO45)</f>
        <v>57431.933151216574</v>
      </c>
      <c r="AQ45" s="71">
        <f>Drivers!$I$65*Operating!AQ44</f>
        <v>64425.605389557146</v>
      </c>
      <c r="AR45" s="71">
        <f>Drivers!$I$65*Operating!AR44</f>
        <v>65870.360917891536</v>
      </c>
      <c r="AS45" s="71">
        <f>Drivers!$I$65*Operating!AS44</f>
        <v>68645.054523617524</v>
      </c>
      <c r="AT45" s="71">
        <f>Drivers!$I$65*Operating!AT44</f>
        <v>73275.708468810131</v>
      </c>
      <c r="AU45" s="57">
        <f>AVERAGE(AQ45:AT45)</f>
        <v>68054.182324969093</v>
      </c>
      <c r="AV45" s="71">
        <f>Drivers!$I$65*Operating!AV44</f>
        <v>75959.202924361642</v>
      </c>
      <c r="AW45" s="71">
        <f>Drivers!$I$65*Operating!AW44</f>
        <v>77517.732950552367</v>
      </c>
      <c r="AX45" s="71">
        <f>Drivers!$I$65*Operating!AX44</f>
        <v>80573.3642838581</v>
      </c>
      <c r="AY45" s="71">
        <f>Drivers!$I$65*Operating!AY44</f>
        <v>85724.966797884888</v>
      </c>
      <c r="AZ45" s="57">
        <f>AVERAGE(AV45:AY45)</f>
        <v>79943.816739164249</v>
      </c>
      <c r="BA45" s="215">
        <f>Drivers!$I$65*Operating!BA44</f>
        <v>88680.165067060982</v>
      </c>
      <c r="BC45" s="22">
        <f>IFERROR((Q45/L45)^(1/(_xlfn.NUMBERVALUE(LEFT(Q$6,4))-_xlfn.NUMBERVALUE(LEFT(L$6,4))))-1,"NA")</f>
        <v>0.63607541187793704</v>
      </c>
      <c r="BD45" s="22">
        <f>IFERROR((V45/Q45)^(1/(_xlfn.NUMBERVALUE(LEFT(V$6,4))-_xlfn.NUMBERVALUE(LEFT(Q$6,4))))-1,"NA")</f>
        <v>0.31314739197637675</v>
      </c>
      <c r="BE45" s="22">
        <f>IFERROR((AA45/V45)^(1/(_xlfn.NUMBERVALUE(LEFT(AA$6,4))-_xlfn.NUMBERVALUE(LEFT(V$6,4))))-1,"NA")</f>
        <v>0.2304334077054162</v>
      </c>
      <c r="BF45" s="22">
        <f>IFERROR((AF45/AA45)^(1/(_xlfn.NUMBERVALUE(LEFT(AF$6,4))-_xlfn.NUMBERVALUE(LEFT(AA$6,4))))-1,"NA")</f>
        <v>0.17175084776012861</v>
      </c>
    </row>
    <row r="46" spans="1:58" ht="12.75" customHeight="1" outlineLevel="1">
      <c r="C46" s="1" t="s">
        <v>203</v>
      </c>
      <c r="D46" s="29"/>
      <c r="E46" s="29"/>
      <c r="F46" s="29"/>
      <c r="G46" s="18" t="s">
        <v>108</v>
      </c>
      <c r="H46" s="69">
        <v>9.3699999999999992</v>
      </c>
      <c r="I46" s="69">
        <v>9.2899999999999991</v>
      </c>
      <c r="J46" s="69">
        <v>9.2899999999999991</v>
      </c>
      <c r="K46" s="69">
        <v>9.07</v>
      </c>
      <c r="L46" s="81">
        <f>AVERAGE(H46:K46)</f>
        <v>9.254999999999999</v>
      </c>
      <c r="M46" s="69">
        <v>8.94</v>
      </c>
      <c r="N46" s="69">
        <v>8.9600000000000009</v>
      </c>
      <c r="O46" s="69">
        <v>9.1999999999999993</v>
      </c>
      <c r="P46" s="69">
        <v>9.32</v>
      </c>
      <c r="Q46" s="213">
        <f>AVERAGE(M46:P46)</f>
        <v>9.1050000000000004</v>
      </c>
      <c r="R46" s="214">
        <v>9.7100000000000009</v>
      </c>
      <c r="S46" s="214">
        <v>9.74</v>
      </c>
      <c r="T46" s="214">
        <v>9.6</v>
      </c>
      <c r="U46" s="214">
        <v>9.26</v>
      </c>
      <c r="V46" s="213">
        <f>AVERAGE(R46:U46)</f>
        <v>9.5775000000000006</v>
      </c>
      <c r="W46" s="214">
        <v>9.2100000000000009</v>
      </c>
      <c r="X46" s="214">
        <v>8.83</v>
      </c>
      <c r="Y46" s="214">
        <v>8.34</v>
      </c>
      <c r="Z46" s="214">
        <v>7.69</v>
      </c>
      <c r="AA46" s="213">
        <f>AVERAGE(W46:Z46)</f>
        <v>8.5175000000000001</v>
      </c>
      <c r="AB46" s="214">
        <v>8.0299999999999994</v>
      </c>
      <c r="AC46" s="214">
        <v>7.66</v>
      </c>
      <c r="AD46" s="214">
        <v>7.62</v>
      </c>
      <c r="AE46" s="214">
        <v>7.31</v>
      </c>
      <c r="AF46" s="213">
        <f>AVERAGE(AB46:AE46)</f>
        <v>7.6549999999999994</v>
      </c>
      <c r="AG46" s="110">
        <f>Drivers!H43</f>
        <v>7.8655125000000004</v>
      </c>
      <c r="AH46" s="110">
        <f>Drivers!I43</f>
        <v>7.7691843750000009</v>
      </c>
      <c r="AI46" s="110">
        <f>Drivers!J43</f>
        <v>7.8219753984375009</v>
      </c>
      <c r="AJ46" s="110">
        <f>Drivers!K43</f>
        <v>7.8602971347656263</v>
      </c>
      <c r="AK46" s="81">
        <f>AVERAGE(AG46:AJ46)</f>
        <v>7.8292423520507821</v>
      </c>
      <c r="AL46" s="110">
        <f>Drivers!M43</f>
        <v>8.0445465167321792</v>
      </c>
      <c r="AM46" s="110">
        <f>Drivers!N43</f>
        <v>8.0352296224777238</v>
      </c>
      <c r="AN46" s="110">
        <f>Drivers!O43</f>
        <v>8.1059632726351758</v>
      </c>
      <c r="AO46" s="110">
        <f>Drivers!P43</f>
        <v>8.160742951435509</v>
      </c>
      <c r="AP46" s="81">
        <f>AVERAGE(AL46:AO46)</f>
        <v>8.0866205908201465</v>
      </c>
      <c r="AQ46" s="110">
        <f>Drivers!R43</f>
        <v>8.3090026570677011</v>
      </c>
      <c r="AR46" s="110">
        <f>Drivers!S43</f>
        <v>8.3198104348490478</v>
      </c>
      <c r="AS46" s="110">
        <f>Drivers!T43</f>
        <v>8.3901358831093482</v>
      </c>
      <c r="AT46" s="110">
        <f>Drivers!U43</f>
        <v>8.4450678729030368</v>
      </c>
      <c r="AU46" s="81">
        <f>AVERAGE(AQ46:AT46)</f>
        <v>8.3660042119822826</v>
      </c>
      <c r="AV46" s="110">
        <f>Drivers!W43</f>
        <v>8.5960693278117972</v>
      </c>
      <c r="AW46" s="110">
        <f>Drivers!X43</f>
        <v>8.610711602230479</v>
      </c>
      <c r="AX46" s="110">
        <f>Drivers!Y43</f>
        <v>8.6816756053602866</v>
      </c>
      <c r="AY46" s="110">
        <f>Drivers!Z43</f>
        <v>8.7383359932095264</v>
      </c>
      <c r="AZ46" s="81">
        <f>AVERAGE(AV46:AY46)</f>
        <v>8.6566981321530232</v>
      </c>
      <c r="BA46" s="173">
        <f>Drivers!AB43</f>
        <v>8.8947573307872307</v>
      </c>
      <c r="BC46" s="22">
        <f>IFERROR((Q46/L46)^(1/(_xlfn.NUMBERVALUE(LEFT(Q$6,4))-_xlfn.NUMBERVALUE(LEFT(L$6,4))))-1,"NA")</f>
        <v>-1.6207455429497419E-2</v>
      </c>
      <c r="BD46" s="22">
        <f>IFERROR((V46/Q46)^(1/(_xlfn.NUMBERVALUE(LEFT(V$6,4))-_xlfn.NUMBERVALUE(LEFT(Q$6,4))))-1,"NA")</f>
        <v>5.1894563426688745E-2</v>
      </c>
      <c r="BE46" s="22">
        <f>IFERROR((AA46/V46)^(1/(_xlfn.NUMBERVALUE(LEFT(AA$6,4))-_xlfn.NUMBERVALUE(LEFT(V$6,4))))-1,"NA")</f>
        <v>-0.11067606369094241</v>
      </c>
      <c r="BF46" s="22">
        <f>IFERROR((AF46/AA46)^(1/(_xlfn.NUMBERVALUE(LEFT(AF$6,4))-_xlfn.NUMBERVALUE(LEFT(AA$6,4))))-1,"NA")</f>
        <v>-0.10126210742588793</v>
      </c>
    </row>
    <row r="47" spans="1:58" ht="12.75" customHeight="1" outlineLevel="1">
      <c r="D47" s="29"/>
      <c r="E47" s="29"/>
      <c r="F47" s="29"/>
      <c r="G47" s="29"/>
      <c r="H47" s="73"/>
      <c r="I47" s="73"/>
      <c r="J47" s="73"/>
      <c r="K47" s="74"/>
      <c r="L47" s="45"/>
      <c r="M47" s="73"/>
      <c r="N47" s="73"/>
      <c r="O47" s="73"/>
      <c r="P47" s="74"/>
      <c r="Q47" s="479">
        <f>Q45/L45-1</f>
        <v>0.63607541187793704</v>
      </c>
      <c r="R47" s="480"/>
      <c r="S47" s="480"/>
      <c r="T47" s="480"/>
      <c r="U47" s="480"/>
      <c r="V47" s="479">
        <f>V45/Q45-1</f>
        <v>0.31314739197637675</v>
      </c>
      <c r="W47" s="480"/>
      <c r="X47" s="480"/>
      <c r="Y47" s="480"/>
      <c r="Z47" s="480"/>
      <c r="AA47" s="479">
        <f>AA45/V45-1</f>
        <v>0.2304334077054162</v>
      </c>
      <c r="AB47" s="481"/>
      <c r="AC47" s="481"/>
      <c r="AD47" s="481"/>
      <c r="AE47" s="482"/>
      <c r="AF47" s="479">
        <f>AF45/AA45-1</f>
        <v>0.17175084776012861</v>
      </c>
      <c r="AG47" s="481"/>
      <c r="AH47" s="481"/>
      <c r="AI47" s="481"/>
      <c r="AJ47" s="482"/>
      <c r="AK47" s="479">
        <f>AK45/AF45-1</f>
        <v>0.17420993784213534</v>
      </c>
      <c r="AL47" s="481"/>
      <c r="AM47" s="481"/>
      <c r="AN47" s="481"/>
      <c r="AO47" s="482"/>
      <c r="AP47" s="479">
        <f>AP45/AK45-1</f>
        <v>0.19198768062775895</v>
      </c>
      <c r="AQ47" s="481"/>
      <c r="AR47" s="481"/>
      <c r="AS47" s="481"/>
      <c r="AT47" s="482"/>
      <c r="AU47" s="479">
        <f>AU45/AP45-1</f>
        <v>0.18495371113113079</v>
      </c>
      <c r="AV47" s="481"/>
      <c r="AW47" s="481"/>
      <c r="AX47" s="481"/>
      <c r="AY47" s="482"/>
      <c r="AZ47" s="479">
        <f>AZ45/AU45-1</f>
        <v>0.17470835748816049</v>
      </c>
      <c r="BA47" s="479">
        <f>BA45/AV45-1</f>
        <v>0.16747097985436432</v>
      </c>
      <c r="BC47" s="535">
        <f>(BA45/AF45)^(1/5)-1</f>
        <v>0.16664336467818242</v>
      </c>
      <c r="BD47" s="1"/>
      <c r="BE47" s="1"/>
      <c r="BF47" s="1"/>
    </row>
    <row r="48" spans="1:58" ht="12.75" customHeight="1" outlineLevel="1">
      <c r="D48" s="29"/>
      <c r="E48" s="29"/>
      <c r="F48" s="29"/>
      <c r="G48" s="29"/>
      <c r="H48" s="73"/>
      <c r="I48" s="73"/>
      <c r="J48" s="73"/>
      <c r="K48" s="74"/>
      <c r="L48" s="45"/>
      <c r="M48" s="73"/>
      <c r="N48" s="73"/>
      <c r="O48" s="73"/>
      <c r="P48" s="74"/>
      <c r="Q48" s="479">
        <f>Q46/L46-1</f>
        <v>-1.6207455429497419E-2</v>
      </c>
      <c r="R48" s="480"/>
      <c r="S48" s="480"/>
      <c r="T48" s="480"/>
      <c r="U48" s="480"/>
      <c r="V48" s="479">
        <f>V46/Q46-1</f>
        <v>5.1894563426688745E-2</v>
      </c>
      <c r="W48" s="480"/>
      <c r="X48" s="480"/>
      <c r="Y48" s="480"/>
      <c r="Z48" s="480"/>
      <c r="AA48" s="479">
        <f>AA46/V46-1</f>
        <v>-0.11067606369094241</v>
      </c>
      <c r="AB48" s="481"/>
      <c r="AC48" s="481"/>
      <c r="AD48" s="481"/>
      <c r="AE48" s="482"/>
      <c r="AF48" s="479">
        <f>AF46/AA46-1</f>
        <v>-0.10126210742588793</v>
      </c>
      <c r="AG48" s="481"/>
      <c r="AH48" s="481"/>
      <c r="AI48" s="481"/>
      <c r="AJ48" s="482"/>
      <c r="AK48" s="479">
        <f>AK46/AF46-1</f>
        <v>2.2761900986385752E-2</v>
      </c>
      <c r="AL48" s="481"/>
      <c r="AM48" s="481"/>
      <c r="AN48" s="481"/>
      <c r="AO48" s="482"/>
      <c r="AP48" s="479">
        <f>AP46/AK46-1</f>
        <v>3.2873964963154645E-2</v>
      </c>
      <c r="AQ48" s="481"/>
      <c r="AR48" s="481"/>
      <c r="AS48" s="481"/>
      <c r="AT48" s="482"/>
      <c r="AU48" s="479">
        <f>AU46/AP46-1</f>
        <v>3.4548872180214518E-2</v>
      </c>
      <c r="AV48" s="481"/>
      <c r="AW48" s="481"/>
      <c r="AX48" s="481"/>
      <c r="AY48" s="482"/>
      <c r="AZ48" s="479">
        <f>AZ46/AU46-1</f>
        <v>3.4747044443796948E-2</v>
      </c>
      <c r="BA48" s="479">
        <f>BA46/AV46-1</f>
        <v>3.4747044443796726E-2</v>
      </c>
      <c r="BC48" s="1"/>
      <c r="BD48" s="1"/>
      <c r="BE48" s="1"/>
      <c r="BF48" s="1"/>
    </row>
    <row r="49" spans="1:16361" ht="12.75" customHeight="1" outlineLevel="1">
      <c r="C49" s="64" t="s">
        <v>207</v>
      </c>
      <c r="D49" s="13"/>
      <c r="E49" s="13"/>
      <c r="F49" s="13"/>
      <c r="G49" s="14"/>
      <c r="H49" s="15"/>
      <c r="I49" s="15"/>
      <c r="J49" s="15"/>
      <c r="K49" s="16"/>
      <c r="L49" s="15"/>
      <c r="M49" s="17"/>
      <c r="N49" s="17"/>
      <c r="O49" s="17"/>
      <c r="P49" s="17"/>
      <c r="Q49" s="17"/>
      <c r="R49" s="76"/>
      <c r="S49" s="76"/>
      <c r="T49" s="76"/>
      <c r="U49" s="76"/>
      <c r="V49" s="76"/>
      <c r="W49" s="76"/>
      <c r="X49" s="76"/>
      <c r="Y49" s="76"/>
      <c r="Z49" s="76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C49" s="1"/>
      <c r="BD49" s="1"/>
      <c r="BE49" s="1"/>
      <c r="BF49" s="1"/>
    </row>
    <row r="50" spans="1:16361" ht="12.75" customHeight="1" outlineLevel="1">
      <c r="C50" s="1" t="s">
        <v>92</v>
      </c>
      <c r="F50" s="29"/>
      <c r="G50" s="29"/>
      <c r="H50" s="70">
        <v>80688</v>
      </c>
      <c r="I50" s="70">
        <v>76200</v>
      </c>
      <c r="J50" s="70">
        <v>71877</v>
      </c>
      <c r="K50" s="70">
        <v>68452</v>
      </c>
      <c r="L50" s="75">
        <f>SUM(H50:K50)</f>
        <v>297217</v>
      </c>
      <c r="M50" s="70">
        <v>64328</v>
      </c>
      <c r="N50" s="70">
        <v>61571</v>
      </c>
      <c r="O50" s="70">
        <v>58834</v>
      </c>
      <c r="P50" s="70">
        <v>54648</v>
      </c>
      <c r="Q50" s="75">
        <f>SUM(M50:P50)</f>
        <v>239381</v>
      </c>
      <c r="R50" s="70">
        <v>49575</v>
      </c>
      <c r="S50" s="70">
        <v>46292</v>
      </c>
      <c r="T50" s="70">
        <v>44232</v>
      </c>
      <c r="U50" s="70">
        <v>42249</v>
      </c>
      <c r="V50" s="75">
        <f>SUM(R50:U50)</f>
        <v>182348</v>
      </c>
      <c r="W50" s="70">
        <v>39810</v>
      </c>
      <c r="X50" s="70">
        <v>37090</v>
      </c>
      <c r="Y50" s="70">
        <v>35228</v>
      </c>
      <c r="Z50" s="70">
        <v>33569</v>
      </c>
      <c r="AA50" s="75">
        <f>SUM(W50:Z50)</f>
        <v>145697</v>
      </c>
      <c r="AB50" s="20">
        <v>27613</v>
      </c>
      <c r="AC50" s="20">
        <v>27613</v>
      </c>
      <c r="AD50" s="20">
        <v>27613</v>
      </c>
      <c r="AE50" s="23"/>
      <c r="AF50" s="23"/>
      <c r="AG50" s="23"/>
      <c r="AH50" s="23"/>
      <c r="AI50" s="23"/>
      <c r="AJ50" s="24"/>
      <c r="AK50" s="23"/>
      <c r="AL50" s="23"/>
      <c r="AM50" s="23"/>
      <c r="AN50" s="23"/>
      <c r="AO50" s="24"/>
      <c r="AP50" s="23"/>
      <c r="AQ50" s="23"/>
      <c r="AR50" s="23"/>
      <c r="AS50" s="23"/>
      <c r="AT50" s="24"/>
      <c r="AU50" s="23"/>
      <c r="AV50" s="23"/>
      <c r="AW50" s="23"/>
      <c r="AX50" s="23"/>
      <c r="AY50" s="24"/>
      <c r="AZ50" s="23"/>
      <c r="BA50" s="23"/>
      <c r="BC50" s="1"/>
      <c r="BD50" s="1"/>
      <c r="BE50" s="1"/>
      <c r="BF50" s="1"/>
    </row>
    <row r="51" spans="1:16361" ht="12.75" customHeight="1" outlineLevel="1">
      <c r="G51" s="1"/>
      <c r="BC51" s="1"/>
      <c r="BD51" s="1"/>
      <c r="BE51" s="1"/>
      <c r="BF51" s="1"/>
    </row>
    <row r="52" spans="1:16361" ht="12.75" customHeight="1" outlineLevel="1">
      <c r="C52" s="64" t="s">
        <v>208</v>
      </c>
      <c r="D52" s="13"/>
      <c r="E52" s="13"/>
      <c r="F52" s="13"/>
      <c r="G52" s="14"/>
      <c r="H52" s="15"/>
      <c r="I52" s="15"/>
      <c r="J52" s="15"/>
      <c r="K52" s="16"/>
      <c r="L52" s="15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</row>
    <row r="53" spans="1:16361" ht="12.75" customHeight="1" outlineLevel="1">
      <c r="C53" s="29" t="s">
        <v>209</v>
      </c>
      <c r="D53" s="29"/>
      <c r="E53" s="29"/>
      <c r="F53" s="29"/>
      <c r="G53" s="34"/>
      <c r="H53" s="35"/>
      <c r="I53" s="35"/>
      <c r="J53" s="35"/>
      <c r="K53" s="35"/>
      <c r="L53" s="35"/>
      <c r="M53" s="35"/>
      <c r="N53" s="35"/>
      <c r="O53" s="35"/>
      <c r="P53" s="29"/>
      <c r="Q53" s="29"/>
      <c r="R53" s="35"/>
      <c r="S53" s="35"/>
      <c r="T53" s="35"/>
      <c r="U53" s="29"/>
      <c r="V53" s="29"/>
      <c r="W53" s="35"/>
      <c r="X53" s="35"/>
      <c r="Y53" s="35"/>
      <c r="Z53" s="29"/>
      <c r="AA53" s="29"/>
      <c r="AB53" s="35"/>
      <c r="AC53" s="35"/>
      <c r="AD53" s="35"/>
      <c r="AE53" s="29"/>
      <c r="AF53" s="29"/>
      <c r="AG53" s="35"/>
      <c r="AH53" s="35"/>
      <c r="AI53" s="35"/>
      <c r="AJ53" s="29"/>
      <c r="AK53" s="29"/>
      <c r="AL53" s="35"/>
      <c r="AM53" s="35"/>
      <c r="AN53" s="35"/>
      <c r="AO53" s="29"/>
      <c r="AP53" s="29"/>
      <c r="AQ53" s="35"/>
      <c r="AR53" s="35"/>
      <c r="AS53" s="35"/>
      <c r="AT53" s="29"/>
      <c r="AU53" s="29"/>
      <c r="AV53" s="35"/>
      <c r="AW53" s="35"/>
      <c r="AX53" s="35"/>
      <c r="AY53" s="29"/>
      <c r="AZ53" s="29"/>
      <c r="BA53" s="29"/>
      <c r="BB53" s="29"/>
      <c r="BC53" s="36"/>
      <c r="BD53" s="36"/>
      <c r="BE53" s="36"/>
      <c r="BF53" s="36"/>
    </row>
    <row r="54" spans="1:16361" ht="12.75" customHeight="1" outlineLevel="1">
      <c r="C54" s="32" t="s">
        <v>92</v>
      </c>
      <c r="D54" s="32"/>
      <c r="E54" s="32"/>
      <c r="F54" s="32"/>
      <c r="G54" s="18" t="s">
        <v>93</v>
      </c>
      <c r="H54" s="101">
        <f>SUM(H21,H28,H35,H42)</f>
        <v>4440304</v>
      </c>
      <c r="I54" s="101">
        <f>SUM(I21,I28,I35,I42)</f>
        <v>4846916</v>
      </c>
      <c r="J54" s="101">
        <f>SUM(J21,J28,J35,J42)</f>
        <v>5173028</v>
      </c>
      <c r="K54" s="101">
        <f>SUM(K21,K28,K35,K42)</f>
        <v>5398982</v>
      </c>
      <c r="L54" s="57">
        <f>SUM(H54:K54)</f>
        <v>19859230</v>
      </c>
      <c r="M54" s="101">
        <f>SUM(M21,M28,M35,M42)</f>
        <v>5703363</v>
      </c>
      <c r="N54" s="101">
        <f>SUM(N21,N28,N35,N42)</f>
        <v>6086715</v>
      </c>
      <c r="O54" s="101">
        <f>SUM(O21,O28,O35,O42)</f>
        <v>6376803</v>
      </c>
      <c r="P54" s="101">
        <f>SUM(P21,P28,P35,P42)</f>
        <v>6589794</v>
      </c>
      <c r="Q54" s="57">
        <f>SUM(M54:P54)</f>
        <v>24756675</v>
      </c>
      <c r="R54" s="101">
        <f>SUM(R21,R28,R35,R42)</f>
        <v>7113707</v>
      </c>
      <c r="S54" s="101">
        <f>SUM(S21,S28,S35,S42)</f>
        <v>7295485</v>
      </c>
      <c r="T54" s="101">
        <f>SUM(T21,T28,T35,T42)</f>
        <v>7439235</v>
      </c>
      <c r="U54" s="101">
        <f>SUM(U21,U28,U35,U42)</f>
        <v>7667069</v>
      </c>
      <c r="V54" s="57">
        <f>SUM(R54:U54)</f>
        <v>29515496</v>
      </c>
      <c r="W54" s="101">
        <f>SUM(W21,W28,W35,W42)</f>
        <v>7827957</v>
      </c>
      <c r="X54" s="101">
        <f>SUM(X21,X28,X35,X42)</f>
        <v>7933051</v>
      </c>
      <c r="Y54" s="101">
        <f>SUM(Y21,Y28,Y35,Y42)</f>
        <v>7890361</v>
      </c>
      <c r="Z54" s="101">
        <f>SUM(Z21,Z28,Z35,Z42)</f>
        <v>7818483</v>
      </c>
      <c r="AA54" s="57">
        <f>SUM(W54:Z54)</f>
        <v>31469852</v>
      </c>
      <c r="AB54" s="101">
        <f>SUM(AB21,AB28,AB35,AB42)</f>
        <v>8130001</v>
      </c>
      <c r="AC54" s="101">
        <f>SUM(AC21,AC28,AC35,AC42)</f>
        <v>8158326</v>
      </c>
      <c r="AD54" s="101">
        <f>SUM(AD21,AD28,AD35,AD42)</f>
        <v>8519306</v>
      </c>
      <c r="AE54" s="101">
        <f>SUM(AE21,AE28,AE35,AE42)</f>
        <v>8832825</v>
      </c>
      <c r="AF54" s="57">
        <f>SUM(AB54:AE54)</f>
        <v>33640458</v>
      </c>
      <c r="AG54" s="101">
        <f>SUM(AG21,AG28,AG35,AG42)</f>
        <v>9268142.5931839775</v>
      </c>
      <c r="AH54" s="101">
        <f>SUM(AH21,AH28,AH35,AH42)</f>
        <v>9479654.2757379208</v>
      </c>
      <c r="AI54" s="101">
        <f>SUM(AI21,AI28,AI35,AI42)</f>
        <v>9915694.1299514882</v>
      </c>
      <c r="AJ54" s="101">
        <f>SUM(AJ21,AJ28,AJ35,AJ42)</f>
        <v>10509601.805041879</v>
      </c>
      <c r="AK54" s="57">
        <f>SUM(AG54:AJ54)</f>
        <v>39173092.803915262</v>
      </c>
      <c r="AL54" s="101">
        <f>SUM(AL21,AL28,AL35,AL42)</f>
        <v>10900435.307097893</v>
      </c>
      <c r="AM54" s="101">
        <f>SUM(AM21,AM28,AM35,AM42)</f>
        <v>11172840.430722382</v>
      </c>
      <c r="AN54" s="101">
        <f>SUM(AN21,AN28,AN35,AN42)</f>
        <v>11690334.812597964</v>
      </c>
      <c r="AO54" s="101">
        <f>SUM(AO21,AO28,AO35,AO42)</f>
        <v>12436233.957076574</v>
      </c>
      <c r="AP54" s="57">
        <f>SUM(AL54:AO54)</f>
        <v>46199844.507494815</v>
      </c>
      <c r="AQ54" s="101">
        <f>SUM(AQ21,AQ28,AQ35,AQ42)</f>
        <v>12866740.845011611</v>
      </c>
      <c r="AR54" s="101">
        <f>SUM(AR21,AR28,AR35,AR42)</f>
        <v>13188002.33913208</v>
      </c>
      <c r="AS54" s="101">
        <f>SUM(AS21,AS28,AS35,AS42)</f>
        <v>13789872.856650289</v>
      </c>
      <c r="AT54" s="101">
        <f>SUM(AT21,AT28,AT35,AT42)</f>
        <v>14678915.972201763</v>
      </c>
      <c r="AU54" s="57">
        <f>SUM(AQ54:AT54)</f>
        <v>54523532.01299575</v>
      </c>
      <c r="AV54" s="101">
        <f>SUM(AV21,AV28,AV35,AV42)</f>
        <v>15159122.476996524</v>
      </c>
      <c r="AW54" s="101">
        <f>SUM(AW21,AW28,AW35,AW42)</f>
        <v>15524980.602645876</v>
      </c>
      <c r="AX54" s="101">
        <f>SUM(AX21,AX28,AX35,AX42)</f>
        <v>16211529.76801401</v>
      </c>
      <c r="AY54" s="101">
        <f>SUM(AY21,AY28,AY35,AY42)</f>
        <v>17233741.901868597</v>
      </c>
      <c r="AZ54" s="57">
        <f>SUM(AV54:AY54)</f>
        <v>64129374.749525011</v>
      </c>
      <c r="BA54" s="57">
        <f>SUM(BA21,BA28,BA35,BA42)*4</f>
        <v>71196533.632238418</v>
      </c>
      <c r="BC54" s="22"/>
      <c r="BD54" s="22"/>
      <c r="BE54" s="22"/>
      <c r="BF54" s="22"/>
    </row>
    <row r="55" spans="1:16361" ht="12.75" customHeight="1" outlineLevel="1">
      <c r="C55" s="32"/>
      <c r="D55" s="32"/>
      <c r="E55" s="32"/>
      <c r="F55" s="32"/>
      <c r="H55" s="19"/>
      <c r="I55" s="19"/>
      <c r="J55" s="19"/>
      <c r="K55" s="21"/>
      <c r="L55" s="19"/>
      <c r="M55" s="19"/>
      <c r="N55" s="19"/>
      <c r="O55" s="19"/>
      <c r="P55" s="21"/>
      <c r="Q55" s="19"/>
      <c r="R55" s="19"/>
      <c r="S55" s="19"/>
      <c r="T55" s="19"/>
      <c r="U55" s="21"/>
      <c r="V55" s="19"/>
      <c r="W55" s="19"/>
      <c r="X55" s="19"/>
      <c r="Y55" s="19"/>
      <c r="Z55" s="21"/>
      <c r="AA55" s="19"/>
      <c r="AB55" s="19"/>
      <c r="AC55" s="19"/>
      <c r="AD55" s="19"/>
      <c r="AE55" s="21"/>
      <c r="AF55" s="19"/>
      <c r="AG55" s="19"/>
      <c r="AH55" s="19"/>
      <c r="AI55" s="19"/>
      <c r="AJ55" s="21"/>
      <c r="AK55" s="19"/>
      <c r="AL55" s="19"/>
      <c r="AM55" s="19"/>
      <c r="AN55" s="19"/>
      <c r="AO55" s="21"/>
      <c r="AP55" s="19"/>
      <c r="AQ55" s="19"/>
      <c r="AR55" s="19"/>
      <c r="AS55" s="19"/>
      <c r="AT55" s="21"/>
      <c r="AU55" s="19"/>
      <c r="AV55" s="19"/>
      <c r="AW55" s="19"/>
      <c r="AX55" s="19"/>
      <c r="AY55" s="21"/>
      <c r="AZ55" s="19"/>
      <c r="BA55" s="21"/>
      <c r="BC55" s="22"/>
      <c r="BD55" s="22"/>
      <c r="BE55" s="22"/>
      <c r="BF55" s="22"/>
    </row>
    <row r="56" spans="1:16361" ht="12.75" customHeight="1" outlineLevel="1">
      <c r="C56" s="29" t="s">
        <v>210</v>
      </c>
      <c r="D56" s="29"/>
      <c r="E56" s="29"/>
      <c r="F56" s="29"/>
      <c r="G56" s="31"/>
      <c r="H56" s="38"/>
      <c r="I56" s="38"/>
      <c r="J56" s="38"/>
      <c r="K56" s="38"/>
      <c r="L56" s="38"/>
      <c r="M56" s="38"/>
      <c r="N56" s="38"/>
      <c r="O56" s="38"/>
      <c r="P56" s="38"/>
      <c r="Q56" s="39"/>
      <c r="R56" s="38"/>
      <c r="S56" s="38"/>
      <c r="T56" s="38"/>
      <c r="U56" s="38"/>
      <c r="V56" s="39"/>
      <c r="W56" s="38"/>
      <c r="X56" s="38"/>
      <c r="Y56" s="38"/>
      <c r="Z56" s="38"/>
      <c r="AA56" s="39"/>
      <c r="AB56" s="38"/>
      <c r="AC56" s="38"/>
      <c r="AD56" s="38"/>
      <c r="AE56" s="38"/>
      <c r="AF56" s="39"/>
      <c r="AG56" s="38"/>
      <c r="AH56" s="38"/>
      <c r="AI56" s="38"/>
      <c r="AJ56" s="38"/>
      <c r="AK56" s="39"/>
      <c r="AL56" s="38"/>
      <c r="AM56" s="38"/>
      <c r="AN56" s="38"/>
      <c r="AO56" s="38"/>
      <c r="AP56" s="39"/>
      <c r="AQ56" s="38"/>
      <c r="AR56" s="38"/>
      <c r="AS56" s="38"/>
      <c r="AT56" s="38"/>
      <c r="AU56" s="39"/>
      <c r="AV56" s="38"/>
      <c r="AW56" s="38"/>
      <c r="AX56" s="38"/>
      <c r="AY56" s="38"/>
      <c r="AZ56" s="39"/>
      <c r="BA56" s="38"/>
      <c r="BB56" s="29"/>
      <c r="BC56" s="36"/>
      <c r="BD56" s="36"/>
      <c r="BE56" s="36"/>
      <c r="BF56" s="36"/>
    </row>
    <row r="57" spans="1:16361" ht="12.75" customHeight="1" outlineLevel="1">
      <c r="C57" s="32" t="s">
        <v>92</v>
      </c>
      <c r="D57" s="32"/>
      <c r="E57" s="32"/>
      <c r="F57" s="32"/>
      <c r="G57" s="18" t="s">
        <v>93</v>
      </c>
      <c r="H57" s="101">
        <f t="shared" ref="H57:AD57" si="88">H50</f>
        <v>80688</v>
      </c>
      <c r="I57" s="101">
        <f t="shared" si="88"/>
        <v>76200</v>
      </c>
      <c r="J57" s="101">
        <f t="shared" si="88"/>
        <v>71877</v>
      </c>
      <c r="K57" s="101">
        <f t="shared" si="88"/>
        <v>68452</v>
      </c>
      <c r="L57" s="57">
        <f t="shared" si="88"/>
        <v>297217</v>
      </c>
      <c r="M57" s="101">
        <f t="shared" si="88"/>
        <v>64328</v>
      </c>
      <c r="N57" s="101">
        <f t="shared" si="88"/>
        <v>61571</v>
      </c>
      <c r="O57" s="101">
        <f t="shared" si="88"/>
        <v>58834</v>
      </c>
      <c r="P57" s="101">
        <f t="shared" si="88"/>
        <v>54648</v>
      </c>
      <c r="Q57" s="57">
        <f t="shared" si="88"/>
        <v>239381</v>
      </c>
      <c r="R57" s="101">
        <f t="shared" si="88"/>
        <v>49575</v>
      </c>
      <c r="S57" s="101">
        <f t="shared" si="88"/>
        <v>46292</v>
      </c>
      <c r="T57" s="101">
        <f t="shared" si="88"/>
        <v>44232</v>
      </c>
      <c r="U57" s="101">
        <f t="shared" si="88"/>
        <v>42249</v>
      </c>
      <c r="V57" s="57">
        <f t="shared" si="88"/>
        <v>182348</v>
      </c>
      <c r="W57" s="101">
        <f t="shared" si="88"/>
        <v>39810</v>
      </c>
      <c r="X57" s="101">
        <f t="shared" si="88"/>
        <v>37090</v>
      </c>
      <c r="Y57" s="101">
        <f t="shared" si="88"/>
        <v>35228</v>
      </c>
      <c r="Z57" s="101">
        <f t="shared" si="88"/>
        <v>33569</v>
      </c>
      <c r="AA57" s="57">
        <f t="shared" si="88"/>
        <v>145697</v>
      </c>
      <c r="AB57" s="20">
        <f t="shared" si="88"/>
        <v>27613</v>
      </c>
      <c r="AC57" s="20">
        <f t="shared" si="88"/>
        <v>27613</v>
      </c>
      <c r="AD57" s="20">
        <f t="shared" si="88"/>
        <v>27613</v>
      </c>
      <c r="AE57" s="23"/>
      <c r="AF57" s="23"/>
      <c r="AG57" s="23"/>
      <c r="AH57" s="23"/>
      <c r="AI57" s="23"/>
      <c r="AJ57" s="24"/>
      <c r="AK57" s="23"/>
      <c r="AL57" s="23"/>
      <c r="AM57" s="23"/>
      <c r="AN57" s="23"/>
      <c r="AO57" s="24"/>
      <c r="AP57" s="23"/>
      <c r="AQ57" s="23"/>
      <c r="AR57" s="23"/>
      <c r="AS57" s="23"/>
      <c r="AT57" s="24"/>
      <c r="AU57" s="23"/>
      <c r="AV57" s="23"/>
      <c r="AW57" s="23"/>
      <c r="AX57" s="23"/>
      <c r="AY57" s="24"/>
      <c r="AZ57" s="23"/>
      <c r="BA57" s="23"/>
      <c r="BC57" s="22"/>
      <c r="BD57" s="22"/>
      <c r="BE57" s="22"/>
      <c r="BF57" s="22"/>
    </row>
    <row r="59" spans="1:16361" ht="12.75" customHeight="1">
      <c r="C59" s="62" t="s">
        <v>211</v>
      </c>
      <c r="D59" s="62"/>
      <c r="E59" s="62"/>
      <c r="F59" s="62"/>
      <c r="G59" s="63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</row>
    <row r="60" spans="1:16361" ht="12.75" customHeight="1" outlineLevel="1"/>
    <row r="61" spans="1:16361" ht="12.75" customHeight="1" outlineLevel="1">
      <c r="C61" s="64" t="s">
        <v>190</v>
      </c>
      <c r="D61" s="13"/>
      <c r="E61" s="13"/>
      <c r="F61" s="13"/>
      <c r="G61" s="14"/>
      <c r="H61" s="15"/>
      <c r="I61" s="15"/>
      <c r="J61" s="15"/>
      <c r="K61" s="16"/>
      <c r="L61" s="15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</row>
    <row r="62" spans="1:16361" ht="12.75" customHeight="1" outlineLevel="1">
      <c r="A62" s="1" t="s">
        <v>91</v>
      </c>
      <c r="B62" s="1" t="s">
        <v>91</v>
      </c>
      <c r="C62" s="32" t="s">
        <v>94</v>
      </c>
      <c r="D62" s="32"/>
      <c r="E62" s="32"/>
      <c r="F62" s="32"/>
      <c r="G62" s="18" t="s">
        <v>93</v>
      </c>
      <c r="H62" s="101">
        <f>'Financial Statements'!H11*-1</f>
        <v>2870614</v>
      </c>
      <c r="I62" s="101">
        <f>'Financial Statements'!I11*-1</f>
        <v>3005657</v>
      </c>
      <c r="J62" s="101">
        <f>'Financial Statements'!J11*-1</f>
        <v>3097919</v>
      </c>
      <c r="K62" s="101">
        <f>'Financial Statements'!K11*-1</f>
        <v>3466023</v>
      </c>
      <c r="L62" s="57">
        <f>SUM(H62:K62)</f>
        <v>12440213</v>
      </c>
      <c r="M62" s="101">
        <f>'Financial Statements'!M11*-1</f>
        <v>3599701</v>
      </c>
      <c r="N62" s="101">
        <f>'Financial Statements'!N11*-1</f>
        <v>3643707</v>
      </c>
      <c r="O62" s="101">
        <f>'Financial Statements'!O11*-1</f>
        <v>3867751</v>
      </c>
      <c r="P62" s="101">
        <f>'Financial Statements'!P11*-1</f>
        <v>4165160</v>
      </c>
      <c r="Q62" s="57">
        <f>SUM(M62:P62)</f>
        <v>15276319</v>
      </c>
      <c r="R62" s="101">
        <f>'Financial Statements'!R11*-1</f>
        <v>3868511</v>
      </c>
      <c r="S62" s="101">
        <f>'Financial Statements'!S11*-1</f>
        <v>4018008</v>
      </c>
      <c r="T62" s="101">
        <f>'Financial Statements'!T11*-1</f>
        <v>4206589</v>
      </c>
      <c r="U62" s="101">
        <f>'Financial Statements'!U11*-1</f>
        <v>5239575</v>
      </c>
      <c r="V62" s="57">
        <f>SUM(R62:U62)</f>
        <v>17332683</v>
      </c>
      <c r="W62" s="101">
        <f>'Financial Statements'!W11*-1</f>
        <v>4284705</v>
      </c>
      <c r="X62" s="101">
        <f>'Financial Statements'!X11*-1</f>
        <v>4690755</v>
      </c>
      <c r="Y62" s="101">
        <f>'Financial Statements'!Y11*-1</f>
        <v>4788665</v>
      </c>
      <c r="Z62" s="101">
        <f>'Financial Statements'!Z11*-1</f>
        <v>5404160</v>
      </c>
      <c r="AA62" s="57">
        <f>SUM(W62:Z62)</f>
        <v>19168285</v>
      </c>
      <c r="AB62" s="101">
        <f>'Financial Statements'!AB11*-1</f>
        <v>4803625</v>
      </c>
      <c r="AC62" s="101">
        <f>'Financial Statements'!AC11*-1</f>
        <v>4673470</v>
      </c>
      <c r="AD62" s="101">
        <f>'Financial Statements'!AD11*-1</f>
        <v>4930788</v>
      </c>
      <c r="AE62" s="101">
        <f>'Financial Statements'!AE11*-1</f>
        <v>5307485</v>
      </c>
      <c r="AF62" s="57">
        <f>SUM(AB62:AE62)</f>
        <v>19715368</v>
      </c>
      <c r="AG62" s="101">
        <f>SUM(AG67,AG76)</f>
        <v>5457841.7677218076</v>
      </c>
      <c r="AH62" s="101">
        <f t="shared" ref="AH62:AZ62" si="89">SUM(AH67,AH76)</f>
        <v>5468641.3258488197</v>
      </c>
      <c r="AI62" s="101">
        <f>SUM(AI67,AI76)</f>
        <v>5581365.123975263</v>
      </c>
      <c r="AJ62" s="101">
        <f t="shared" si="89"/>
        <v>5768530.6015826762</v>
      </c>
      <c r="AK62" s="45">
        <f>SUM(AK67,AK76)</f>
        <v>22276378.819128565</v>
      </c>
      <c r="AL62" s="101">
        <f>SUM(AL67,AL76)</f>
        <v>6190160.3222837206</v>
      </c>
      <c r="AM62" s="101">
        <f t="shared" si="89"/>
        <v>6311335.7503927397</v>
      </c>
      <c r="AN62" s="101">
        <f t="shared" si="89"/>
        <v>6521826.6358073242</v>
      </c>
      <c r="AO62" s="101">
        <f t="shared" si="89"/>
        <v>6826024.1901288638</v>
      </c>
      <c r="AP62" s="45">
        <f t="shared" si="89"/>
        <v>25849346.898612648</v>
      </c>
      <c r="AQ62" s="101">
        <f>SUM(AQ67,AQ76)</f>
        <v>6933654.2364551974</v>
      </c>
      <c r="AR62" s="101">
        <f t="shared" si="89"/>
        <v>6974896.2294742651</v>
      </c>
      <c r="AS62" s="101">
        <f t="shared" si="89"/>
        <v>7155315.9463642836</v>
      </c>
      <c r="AT62" s="101">
        <f t="shared" si="89"/>
        <v>7469835.2010010686</v>
      </c>
      <c r="AU62" s="45">
        <f t="shared" si="89"/>
        <v>28533701.613294814</v>
      </c>
      <c r="AV62" s="101">
        <f>SUM(AV67,AV76)</f>
        <v>7562612.3928129962</v>
      </c>
      <c r="AW62" s="101">
        <f t="shared" si="89"/>
        <v>7589882.5973772369</v>
      </c>
      <c r="AX62" s="101">
        <f t="shared" si="89"/>
        <v>7763408.7858824907</v>
      </c>
      <c r="AY62" s="101">
        <f t="shared" si="89"/>
        <v>8080590.294106571</v>
      </c>
      <c r="AZ62" s="45">
        <f t="shared" si="89"/>
        <v>30996494.070179291</v>
      </c>
      <c r="BA62" s="57">
        <f t="shared" ref="BA62" si="90">SUM(BA67,BA76)</f>
        <v>33700391.577625915</v>
      </c>
      <c r="BC62" s="12" t="s">
        <v>91</v>
      </c>
      <c r="BG62" s="1" t="s">
        <v>91</v>
      </c>
      <c r="BH62" s="1" t="s">
        <v>91</v>
      </c>
      <c r="BI62" s="1" t="s">
        <v>91</v>
      </c>
      <c r="BJ62" s="1" t="s">
        <v>91</v>
      </c>
      <c r="BK62" s="1" t="s">
        <v>91</v>
      </c>
      <c r="BL62" s="1" t="s">
        <v>91</v>
      </c>
      <c r="BM62" s="1" t="s">
        <v>91</v>
      </c>
      <c r="BN62" s="1" t="s">
        <v>91</v>
      </c>
      <c r="BO62" s="1" t="s">
        <v>91</v>
      </c>
      <c r="BP62" s="1" t="s">
        <v>91</v>
      </c>
      <c r="BQ62" s="1" t="s">
        <v>91</v>
      </c>
      <c r="BR62" s="1" t="s">
        <v>91</v>
      </c>
      <c r="BS62" s="1" t="s">
        <v>91</v>
      </c>
      <c r="BT62" s="1" t="s">
        <v>91</v>
      </c>
      <c r="BU62" s="1" t="s">
        <v>91</v>
      </c>
      <c r="BV62" s="1" t="s">
        <v>91</v>
      </c>
      <c r="BW62" s="1" t="s">
        <v>91</v>
      </c>
      <c r="BX62" s="1" t="s">
        <v>91</v>
      </c>
      <c r="BY62" s="1" t="s">
        <v>91</v>
      </c>
      <c r="BZ62" s="1" t="s">
        <v>91</v>
      </c>
      <c r="CA62" s="1" t="s">
        <v>91</v>
      </c>
      <c r="CB62" s="1" t="s">
        <v>91</v>
      </c>
      <c r="CC62" s="1" t="s">
        <v>91</v>
      </c>
      <c r="CD62" s="1" t="s">
        <v>91</v>
      </c>
      <c r="CE62" s="1" t="s">
        <v>91</v>
      </c>
      <c r="CF62" s="1" t="s">
        <v>91</v>
      </c>
      <c r="CG62" s="1" t="s">
        <v>91</v>
      </c>
      <c r="CH62" s="1" t="s">
        <v>91</v>
      </c>
      <c r="CI62" s="1" t="s">
        <v>91</v>
      </c>
      <c r="CJ62" s="1" t="s">
        <v>91</v>
      </c>
      <c r="CK62" s="1" t="s">
        <v>91</v>
      </c>
      <c r="CL62" s="1" t="s">
        <v>91</v>
      </c>
      <c r="CM62" s="1" t="s">
        <v>91</v>
      </c>
      <c r="CN62" s="1" t="s">
        <v>91</v>
      </c>
      <c r="CO62" s="1" t="s">
        <v>91</v>
      </c>
      <c r="CP62" s="1" t="s">
        <v>91</v>
      </c>
      <c r="CQ62" s="1" t="s">
        <v>91</v>
      </c>
      <c r="CR62" s="1" t="s">
        <v>91</v>
      </c>
      <c r="CS62" s="1" t="s">
        <v>91</v>
      </c>
      <c r="CT62" s="1" t="s">
        <v>91</v>
      </c>
      <c r="CU62" s="1" t="s">
        <v>91</v>
      </c>
      <c r="CV62" s="1" t="s">
        <v>91</v>
      </c>
      <c r="CW62" s="1" t="s">
        <v>91</v>
      </c>
      <c r="CX62" s="1" t="s">
        <v>91</v>
      </c>
      <c r="CY62" s="1" t="s">
        <v>91</v>
      </c>
      <c r="CZ62" s="1" t="s">
        <v>91</v>
      </c>
      <c r="DA62" s="1" t="s">
        <v>91</v>
      </c>
      <c r="DB62" s="1" t="s">
        <v>91</v>
      </c>
      <c r="DC62" s="1" t="s">
        <v>91</v>
      </c>
      <c r="DD62" s="1" t="s">
        <v>91</v>
      </c>
      <c r="DE62" s="1" t="s">
        <v>91</v>
      </c>
      <c r="DF62" s="1" t="s">
        <v>91</v>
      </c>
      <c r="DG62" s="1" t="s">
        <v>91</v>
      </c>
      <c r="DH62" s="1" t="s">
        <v>91</v>
      </c>
      <c r="DI62" s="1" t="s">
        <v>91</v>
      </c>
      <c r="DJ62" s="1" t="s">
        <v>91</v>
      </c>
      <c r="DK62" s="1" t="s">
        <v>91</v>
      </c>
      <c r="DL62" s="1" t="s">
        <v>91</v>
      </c>
      <c r="DM62" s="1" t="s">
        <v>91</v>
      </c>
      <c r="DN62" s="1" t="s">
        <v>91</v>
      </c>
      <c r="DO62" s="1" t="s">
        <v>91</v>
      </c>
      <c r="DP62" s="1" t="s">
        <v>91</v>
      </c>
      <c r="DQ62" s="1" t="s">
        <v>91</v>
      </c>
      <c r="DR62" s="1" t="s">
        <v>91</v>
      </c>
      <c r="DS62" s="1" t="s">
        <v>91</v>
      </c>
      <c r="DT62" s="1" t="s">
        <v>91</v>
      </c>
      <c r="DU62" s="1" t="s">
        <v>91</v>
      </c>
      <c r="DV62" s="1" t="s">
        <v>91</v>
      </c>
      <c r="DW62" s="1" t="s">
        <v>91</v>
      </c>
      <c r="DX62" s="1" t="s">
        <v>91</v>
      </c>
      <c r="DY62" s="1" t="s">
        <v>91</v>
      </c>
      <c r="DZ62" s="1" t="s">
        <v>91</v>
      </c>
      <c r="EA62" s="1" t="s">
        <v>91</v>
      </c>
      <c r="EB62" s="1" t="s">
        <v>91</v>
      </c>
      <c r="EC62" s="1" t="s">
        <v>91</v>
      </c>
      <c r="ED62" s="1" t="s">
        <v>91</v>
      </c>
      <c r="EE62" s="1" t="s">
        <v>91</v>
      </c>
      <c r="EF62" s="1" t="s">
        <v>91</v>
      </c>
      <c r="EG62" s="1" t="s">
        <v>91</v>
      </c>
      <c r="EH62" s="1" t="s">
        <v>91</v>
      </c>
      <c r="EI62" s="1" t="s">
        <v>91</v>
      </c>
      <c r="EJ62" s="1" t="s">
        <v>91</v>
      </c>
      <c r="EK62" s="1" t="s">
        <v>91</v>
      </c>
      <c r="EL62" s="1" t="s">
        <v>91</v>
      </c>
      <c r="EM62" s="1" t="s">
        <v>91</v>
      </c>
      <c r="EN62" s="1" t="s">
        <v>91</v>
      </c>
      <c r="EO62" s="1" t="s">
        <v>91</v>
      </c>
      <c r="EP62" s="1" t="s">
        <v>91</v>
      </c>
      <c r="EQ62" s="1" t="s">
        <v>91</v>
      </c>
      <c r="ER62" s="1" t="s">
        <v>91</v>
      </c>
      <c r="ES62" s="1" t="s">
        <v>91</v>
      </c>
      <c r="ET62" s="1" t="s">
        <v>91</v>
      </c>
      <c r="EU62" s="1" t="s">
        <v>91</v>
      </c>
      <c r="EV62" s="1" t="s">
        <v>91</v>
      </c>
      <c r="EW62" s="1" t="s">
        <v>91</v>
      </c>
      <c r="EX62" s="1" t="s">
        <v>91</v>
      </c>
      <c r="EY62" s="1" t="s">
        <v>91</v>
      </c>
      <c r="EZ62" s="1" t="s">
        <v>91</v>
      </c>
      <c r="FA62" s="1" t="s">
        <v>91</v>
      </c>
      <c r="FB62" s="1" t="s">
        <v>91</v>
      </c>
      <c r="FC62" s="1" t="s">
        <v>91</v>
      </c>
      <c r="FD62" s="1" t="s">
        <v>91</v>
      </c>
      <c r="FE62" s="1" t="s">
        <v>91</v>
      </c>
      <c r="FF62" s="1" t="s">
        <v>91</v>
      </c>
      <c r="FG62" s="1" t="s">
        <v>91</v>
      </c>
      <c r="FH62" s="1" t="s">
        <v>91</v>
      </c>
      <c r="FI62" s="1" t="s">
        <v>91</v>
      </c>
      <c r="FJ62" s="1" t="s">
        <v>91</v>
      </c>
      <c r="FK62" s="1" t="s">
        <v>91</v>
      </c>
      <c r="FL62" s="1" t="s">
        <v>91</v>
      </c>
      <c r="FM62" s="1" t="s">
        <v>91</v>
      </c>
      <c r="FN62" s="1" t="s">
        <v>91</v>
      </c>
      <c r="FO62" s="1" t="s">
        <v>91</v>
      </c>
      <c r="FP62" s="1" t="s">
        <v>91</v>
      </c>
      <c r="FQ62" s="1" t="s">
        <v>91</v>
      </c>
      <c r="FR62" s="1" t="s">
        <v>91</v>
      </c>
      <c r="FS62" s="1" t="s">
        <v>91</v>
      </c>
      <c r="FT62" s="1" t="s">
        <v>91</v>
      </c>
      <c r="FU62" s="1" t="s">
        <v>91</v>
      </c>
      <c r="FV62" s="1" t="s">
        <v>91</v>
      </c>
      <c r="FW62" s="1" t="s">
        <v>91</v>
      </c>
      <c r="FX62" s="1" t="s">
        <v>91</v>
      </c>
      <c r="FY62" s="1" t="s">
        <v>91</v>
      </c>
      <c r="FZ62" s="1" t="s">
        <v>91</v>
      </c>
      <c r="GA62" s="1" t="s">
        <v>91</v>
      </c>
      <c r="GB62" s="1" t="s">
        <v>91</v>
      </c>
      <c r="GC62" s="1" t="s">
        <v>91</v>
      </c>
      <c r="GD62" s="1" t="s">
        <v>91</v>
      </c>
      <c r="GE62" s="1" t="s">
        <v>91</v>
      </c>
      <c r="GF62" s="1" t="s">
        <v>91</v>
      </c>
      <c r="GG62" s="1" t="s">
        <v>91</v>
      </c>
      <c r="GH62" s="1" t="s">
        <v>91</v>
      </c>
      <c r="GI62" s="1" t="s">
        <v>91</v>
      </c>
      <c r="GJ62" s="1" t="s">
        <v>91</v>
      </c>
      <c r="GK62" s="1" t="s">
        <v>91</v>
      </c>
      <c r="GL62" s="1" t="s">
        <v>91</v>
      </c>
      <c r="GM62" s="1" t="s">
        <v>91</v>
      </c>
      <c r="GN62" s="1" t="s">
        <v>91</v>
      </c>
      <c r="GO62" s="1" t="s">
        <v>91</v>
      </c>
      <c r="GP62" s="1" t="s">
        <v>91</v>
      </c>
      <c r="GQ62" s="1" t="s">
        <v>91</v>
      </c>
      <c r="GR62" s="1" t="s">
        <v>91</v>
      </c>
      <c r="GS62" s="1" t="s">
        <v>91</v>
      </c>
      <c r="GT62" s="1" t="s">
        <v>91</v>
      </c>
      <c r="GU62" s="1" t="s">
        <v>91</v>
      </c>
      <c r="GV62" s="1" t="s">
        <v>91</v>
      </c>
      <c r="GW62" s="1" t="s">
        <v>91</v>
      </c>
      <c r="GX62" s="1" t="s">
        <v>91</v>
      </c>
      <c r="GY62" s="1" t="s">
        <v>91</v>
      </c>
      <c r="GZ62" s="1" t="s">
        <v>91</v>
      </c>
      <c r="HA62" s="1" t="s">
        <v>91</v>
      </c>
      <c r="HB62" s="1" t="s">
        <v>91</v>
      </c>
      <c r="HC62" s="1" t="s">
        <v>91</v>
      </c>
      <c r="HD62" s="1" t="s">
        <v>91</v>
      </c>
      <c r="HE62" s="1" t="s">
        <v>91</v>
      </c>
      <c r="HF62" s="1" t="s">
        <v>91</v>
      </c>
      <c r="HG62" s="1" t="s">
        <v>91</v>
      </c>
      <c r="HH62" s="1" t="s">
        <v>91</v>
      </c>
      <c r="HI62" s="1" t="s">
        <v>91</v>
      </c>
      <c r="HJ62" s="1" t="s">
        <v>91</v>
      </c>
      <c r="HK62" s="1" t="s">
        <v>91</v>
      </c>
      <c r="HL62" s="1" t="s">
        <v>91</v>
      </c>
      <c r="HM62" s="1" t="s">
        <v>91</v>
      </c>
      <c r="HN62" s="1" t="s">
        <v>91</v>
      </c>
      <c r="HO62" s="1" t="s">
        <v>91</v>
      </c>
      <c r="HP62" s="1" t="s">
        <v>91</v>
      </c>
      <c r="HQ62" s="1" t="s">
        <v>91</v>
      </c>
      <c r="HR62" s="1" t="s">
        <v>91</v>
      </c>
      <c r="HS62" s="1" t="s">
        <v>91</v>
      </c>
      <c r="HT62" s="1" t="s">
        <v>91</v>
      </c>
      <c r="HU62" s="1" t="s">
        <v>91</v>
      </c>
      <c r="HV62" s="1" t="s">
        <v>91</v>
      </c>
      <c r="HW62" s="1" t="s">
        <v>91</v>
      </c>
      <c r="HX62" s="1" t="s">
        <v>91</v>
      </c>
      <c r="HY62" s="1" t="s">
        <v>91</v>
      </c>
      <c r="HZ62" s="1" t="s">
        <v>91</v>
      </c>
      <c r="IA62" s="1" t="s">
        <v>91</v>
      </c>
      <c r="IB62" s="1" t="s">
        <v>91</v>
      </c>
      <c r="IC62" s="1" t="s">
        <v>91</v>
      </c>
      <c r="ID62" s="1" t="s">
        <v>91</v>
      </c>
      <c r="IE62" s="1" t="s">
        <v>91</v>
      </c>
      <c r="IF62" s="1" t="s">
        <v>91</v>
      </c>
      <c r="IG62" s="1" t="s">
        <v>91</v>
      </c>
      <c r="IH62" s="1" t="s">
        <v>91</v>
      </c>
      <c r="II62" s="1" t="s">
        <v>91</v>
      </c>
      <c r="IJ62" s="1" t="s">
        <v>91</v>
      </c>
      <c r="IK62" s="1" t="s">
        <v>91</v>
      </c>
      <c r="IL62" s="1" t="s">
        <v>91</v>
      </c>
      <c r="IM62" s="1" t="s">
        <v>91</v>
      </c>
      <c r="IN62" s="1" t="s">
        <v>91</v>
      </c>
      <c r="IO62" s="1" t="s">
        <v>91</v>
      </c>
      <c r="IP62" s="1" t="s">
        <v>91</v>
      </c>
      <c r="IQ62" s="1" t="s">
        <v>91</v>
      </c>
      <c r="IR62" s="1" t="s">
        <v>91</v>
      </c>
      <c r="IS62" s="1" t="s">
        <v>91</v>
      </c>
      <c r="IT62" s="1" t="s">
        <v>91</v>
      </c>
      <c r="IU62" s="1" t="s">
        <v>91</v>
      </c>
      <c r="IV62" s="1" t="s">
        <v>91</v>
      </c>
      <c r="IW62" s="1" t="s">
        <v>91</v>
      </c>
      <c r="IX62" s="1" t="s">
        <v>91</v>
      </c>
      <c r="IY62" s="1" t="s">
        <v>91</v>
      </c>
      <c r="IZ62" s="1" t="s">
        <v>91</v>
      </c>
      <c r="JA62" s="1" t="s">
        <v>91</v>
      </c>
      <c r="JB62" s="1" t="s">
        <v>91</v>
      </c>
      <c r="JC62" s="1" t="s">
        <v>91</v>
      </c>
      <c r="JD62" s="1" t="s">
        <v>91</v>
      </c>
      <c r="JE62" s="1" t="s">
        <v>91</v>
      </c>
      <c r="JF62" s="1" t="s">
        <v>91</v>
      </c>
      <c r="JG62" s="1" t="s">
        <v>91</v>
      </c>
      <c r="JH62" s="1" t="s">
        <v>91</v>
      </c>
      <c r="JI62" s="1" t="s">
        <v>91</v>
      </c>
      <c r="JJ62" s="1" t="s">
        <v>91</v>
      </c>
      <c r="JK62" s="1" t="s">
        <v>91</v>
      </c>
      <c r="JL62" s="1" t="s">
        <v>91</v>
      </c>
      <c r="JM62" s="1" t="s">
        <v>91</v>
      </c>
      <c r="JN62" s="1" t="s">
        <v>91</v>
      </c>
      <c r="JO62" s="1" t="s">
        <v>91</v>
      </c>
      <c r="JP62" s="1" t="s">
        <v>91</v>
      </c>
      <c r="JQ62" s="1" t="s">
        <v>91</v>
      </c>
      <c r="JR62" s="1" t="s">
        <v>91</v>
      </c>
      <c r="JS62" s="1" t="s">
        <v>91</v>
      </c>
      <c r="JT62" s="1" t="s">
        <v>91</v>
      </c>
      <c r="JU62" s="1" t="s">
        <v>91</v>
      </c>
      <c r="JV62" s="1" t="s">
        <v>91</v>
      </c>
      <c r="JW62" s="1" t="s">
        <v>91</v>
      </c>
      <c r="JX62" s="1" t="s">
        <v>91</v>
      </c>
      <c r="JY62" s="1" t="s">
        <v>91</v>
      </c>
      <c r="JZ62" s="1" t="s">
        <v>91</v>
      </c>
      <c r="KA62" s="1" t="s">
        <v>91</v>
      </c>
      <c r="KB62" s="1" t="s">
        <v>91</v>
      </c>
      <c r="KC62" s="1" t="s">
        <v>91</v>
      </c>
      <c r="KD62" s="1" t="s">
        <v>91</v>
      </c>
      <c r="KE62" s="1" t="s">
        <v>91</v>
      </c>
      <c r="KF62" s="1" t="s">
        <v>91</v>
      </c>
      <c r="KG62" s="1" t="s">
        <v>91</v>
      </c>
      <c r="KH62" s="1" t="s">
        <v>91</v>
      </c>
      <c r="KI62" s="1" t="s">
        <v>91</v>
      </c>
      <c r="KJ62" s="1" t="s">
        <v>91</v>
      </c>
      <c r="KK62" s="1" t="s">
        <v>91</v>
      </c>
      <c r="KL62" s="1" t="s">
        <v>91</v>
      </c>
      <c r="KM62" s="1" t="s">
        <v>91</v>
      </c>
      <c r="KN62" s="1" t="s">
        <v>91</v>
      </c>
      <c r="KO62" s="1" t="s">
        <v>91</v>
      </c>
      <c r="KP62" s="1" t="s">
        <v>91</v>
      </c>
      <c r="KQ62" s="1" t="s">
        <v>91</v>
      </c>
      <c r="KR62" s="1" t="s">
        <v>91</v>
      </c>
      <c r="KS62" s="1" t="s">
        <v>91</v>
      </c>
      <c r="KT62" s="1" t="s">
        <v>91</v>
      </c>
      <c r="KU62" s="1" t="s">
        <v>91</v>
      </c>
      <c r="KV62" s="1" t="s">
        <v>91</v>
      </c>
      <c r="KW62" s="1" t="s">
        <v>91</v>
      </c>
      <c r="KX62" s="1" t="s">
        <v>91</v>
      </c>
      <c r="KY62" s="1" t="s">
        <v>91</v>
      </c>
      <c r="KZ62" s="1" t="s">
        <v>91</v>
      </c>
      <c r="LA62" s="1" t="s">
        <v>91</v>
      </c>
      <c r="LB62" s="1" t="s">
        <v>91</v>
      </c>
      <c r="LC62" s="1" t="s">
        <v>91</v>
      </c>
      <c r="LD62" s="1" t="s">
        <v>91</v>
      </c>
      <c r="LE62" s="1" t="s">
        <v>91</v>
      </c>
      <c r="LF62" s="1" t="s">
        <v>91</v>
      </c>
      <c r="LG62" s="1" t="s">
        <v>91</v>
      </c>
      <c r="LH62" s="1" t="s">
        <v>91</v>
      </c>
      <c r="LI62" s="1" t="s">
        <v>91</v>
      </c>
      <c r="LJ62" s="1" t="s">
        <v>91</v>
      </c>
      <c r="LK62" s="1" t="s">
        <v>91</v>
      </c>
      <c r="LL62" s="1" t="s">
        <v>91</v>
      </c>
      <c r="LM62" s="1" t="s">
        <v>91</v>
      </c>
      <c r="LN62" s="1" t="s">
        <v>91</v>
      </c>
      <c r="LO62" s="1" t="s">
        <v>91</v>
      </c>
      <c r="LP62" s="1" t="s">
        <v>91</v>
      </c>
      <c r="LQ62" s="1" t="s">
        <v>91</v>
      </c>
      <c r="LR62" s="1" t="s">
        <v>91</v>
      </c>
      <c r="LS62" s="1" t="s">
        <v>91</v>
      </c>
      <c r="LT62" s="1" t="s">
        <v>91</v>
      </c>
      <c r="LU62" s="1" t="s">
        <v>91</v>
      </c>
      <c r="LV62" s="1" t="s">
        <v>91</v>
      </c>
      <c r="LW62" s="1" t="s">
        <v>91</v>
      </c>
      <c r="LX62" s="1" t="s">
        <v>91</v>
      </c>
      <c r="LY62" s="1" t="s">
        <v>91</v>
      </c>
      <c r="LZ62" s="1" t="s">
        <v>91</v>
      </c>
      <c r="MA62" s="1" t="s">
        <v>91</v>
      </c>
      <c r="MB62" s="1" t="s">
        <v>91</v>
      </c>
      <c r="MC62" s="1" t="s">
        <v>91</v>
      </c>
      <c r="MD62" s="1" t="s">
        <v>91</v>
      </c>
      <c r="ME62" s="1" t="s">
        <v>91</v>
      </c>
      <c r="MF62" s="1" t="s">
        <v>91</v>
      </c>
      <c r="MG62" s="1" t="s">
        <v>91</v>
      </c>
      <c r="MH62" s="1" t="s">
        <v>91</v>
      </c>
      <c r="MI62" s="1" t="s">
        <v>91</v>
      </c>
      <c r="MJ62" s="1" t="s">
        <v>91</v>
      </c>
      <c r="MK62" s="1" t="s">
        <v>91</v>
      </c>
      <c r="ML62" s="1" t="s">
        <v>91</v>
      </c>
      <c r="MM62" s="1" t="s">
        <v>91</v>
      </c>
      <c r="MN62" s="1" t="s">
        <v>91</v>
      </c>
      <c r="MO62" s="1" t="s">
        <v>91</v>
      </c>
      <c r="MP62" s="1" t="s">
        <v>91</v>
      </c>
      <c r="MQ62" s="1" t="s">
        <v>91</v>
      </c>
      <c r="MR62" s="1" t="s">
        <v>91</v>
      </c>
      <c r="MS62" s="1" t="s">
        <v>91</v>
      </c>
      <c r="MT62" s="1" t="s">
        <v>91</v>
      </c>
      <c r="MU62" s="1" t="s">
        <v>91</v>
      </c>
      <c r="MV62" s="1" t="s">
        <v>91</v>
      </c>
      <c r="MW62" s="1" t="s">
        <v>91</v>
      </c>
      <c r="MX62" s="1" t="s">
        <v>91</v>
      </c>
      <c r="MY62" s="1" t="s">
        <v>91</v>
      </c>
      <c r="MZ62" s="1" t="s">
        <v>91</v>
      </c>
      <c r="NA62" s="1" t="s">
        <v>91</v>
      </c>
      <c r="NB62" s="1" t="s">
        <v>91</v>
      </c>
      <c r="NC62" s="1" t="s">
        <v>91</v>
      </c>
      <c r="ND62" s="1" t="s">
        <v>91</v>
      </c>
      <c r="NE62" s="1" t="s">
        <v>91</v>
      </c>
      <c r="NF62" s="1" t="s">
        <v>91</v>
      </c>
      <c r="NG62" s="1" t="s">
        <v>91</v>
      </c>
      <c r="NH62" s="1" t="s">
        <v>91</v>
      </c>
      <c r="NI62" s="1" t="s">
        <v>91</v>
      </c>
      <c r="NJ62" s="1" t="s">
        <v>91</v>
      </c>
      <c r="NK62" s="1" t="s">
        <v>91</v>
      </c>
      <c r="NL62" s="1" t="s">
        <v>91</v>
      </c>
      <c r="NM62" s="1" t="s">
        <v>91</v>
      </c>
      <c r="NN62" s="1" t="s">
        <v>91</v>
      </c>
      <c r="NO62" s="1" t="s">
        <v>91</v>
      </c>
      <c r="NP62" s="1" t="s">
        <v>91</v>
      </c>
      <c r="NQ62" s="1" t="s">
        <v>91</v>
      </c>
      <c r="NR62" s="1" t="s">
        <v>91</v>
      </c>
      <c r="NS62" s="1" t="s">
        <v>91</v>
      </c>
      <c r="NT62" s="1" t="s">
        <v>91</v>
      </c>
      <c r="NU62" s="1" t="s">
        <v>91</v>
      </c>
      <c r="NV62" s="1" t="s">
        <v>91</v>
      </c>
      <c r="NW62" s="1" t="s">
        <v>91</v>
      </c>
      <c r="NX62" s="1" t="s">
        <v>91</v>
      </c>
      <c r="NY62" s="1" t="s">
        <v>91</v>
      </c>
      <c r="NZ62" s="1" t="s">
        <v>91</v>
      </c>
      <c r="OA62" s="1" t="s">
        <v>91</v>
      </c>
      <c r="OB62" s="1" t="s">
        <v>91</v>
      </c>
      <c r="OC62" s="1" t="s">
        <v>91</v>
      </c>
      <c r="OD62" s="1" t="s">
        <v>91</v>
      </c>
      <c r="OE62" s="1" t="s">
        <v>91</v>
      </c>
      <c r="OF62" s="1" t="s">
        <v>91</v>
      </c>
      <c r="OG62" s="1" t="s">
        <v>91</v>
      </c>
      <c r="OH62" s="1" t="s">
        <v>91</v>
      </c>
      <c r="OI62" s="1" t="s">
        <v>91</v>
      </c>
      <c r="OJ62" s="1" t="s">
        <v>91</v>
      </c>
      <c r="OK62" s="1" t="s">
        <v>91</v>
      </c>
      <c r="OL62" s="1" t="s">
        <v>91</v>
      </c>
      <c r="OM62" s="1" t="s">
        <v>91</v>
      </c>
      <c r="ON62" s="1" t="s">
        <v>91</v>
      </c>
      <c r="OO62" s="1" t="s">
        <v>91</v>
      </c>
      <c r="OP62" s="1" t="s">
        <v>91</v>
      </c>
      <c r="OQ62" s="1" t="s">
        <v>91</v>
      </c>
      <c r="OR62" s="1" t="s">
        <v>91</v>
      </c>
      <c r="OS62" s="1" t="s">
        <v>91</v>
      </c>
      <c r="OT62" s="1" t="s">
        <v>91</v>
      </c>
      <c r="OU62" s="1" t="s">
        <v>91</v>
      </c>
      <c r="OV62" s="1" t="s">
        <v>91</v>
      </c>
      <c r="OW62" s="1" t="s">
        <v>91</v>
      </c>
      <c r="OX62" s="1" t="s">
        <v>91</v>
      </c>
      <c r="OY62" s="1" t="s">
        <v>91</v>
      </c>
      <c r="OZ62" s="1" t="s">
        <v>91</v>
      </c>
      <c r="PA62" s="1" t="s">
        <v>91</v>
      </c>
      <c r="PB62" s="1" t="s">
        <v>91</v>
      </c>
      <c r="PC62" s="1" t="s">
        <v>91</v>
      </c>
      <c r="PD62" s="1" t="s">
        <v>91</v>
      </c>
      <c r="PE62" s="1" t="s">
        <v>91</v>
      </c>
      <c r="PF62" s="1" t="s">
        <v>91</v>
      </c>
      <c r="PG62" s="1" t="s">
        <v>91</v>
      </c>
      <c r="PH62" s="1" t="s">
        <v>91</v>
      </c>
      <c r="PI62" s="1" t="s">
        <v>91</v>
      </c>
      <c r="PJ62" s="1" t="s">
        <v>91</v>
      </c>
      <c r="PK62" s="1" t="s">
        <v>91</v>
      </c>
      <c r="PL62" s="1" t="s">
        <v>91</v>
      </c>
      <c r="PM62" s="1" t="s">
        <v>91</v>
      </c>
      <c r="PN62" s="1" t="s">
        <v>91</v>
      </c>
      <c r="PO62" s="1" t="s">
        <v>91</v>
      </c>
      <c r="PP62" s="1" t="s">
        <v>91</v>
      </c>
      <c r="PQ62" s="1" t="s">
        <v>91</v>
      </c>
      <c r="PR62" s="1" t="s">
        <v>91</v>
      </c>
      <c r="PS62" s="1" t="s">
        <v>91</v>
      </c>
      <c r="PT62" s="1" t="s">
        <v>91</v>
      </c>
      <c r="PU62" s="1" t="s">
        <v>91</v>
      </c>
      <c r="PV62" s="1" t="s">
        <v>91</v>
      </c>
      <c r="PW62" s="1" t="s">
        <v>91</v>
      </c>
      <c r="PX62" s="1" t="s">
        <v>91</v>
      </c>
      <c r="PY62" s="1" t="s">
        <v>91</v>
      </c>
      <c r="PZ62" s="1" t="s">
        <v>91</v>
      </c>
      <c r="QA62" s="1" t="s">
        <v>91</v>
      </c>
      <c r="QB62" s="1" t="s">
        <v>91</v>
      </c>
      <c r="QC62" s="1" t="s">
        <v>91</v>
      </c>
      <c r="QD62" s="1" t="s">
        <v>91</v>
      </c>
      <c r="QE62" s="1" t="s">
        <v>91</v>
      </c>
      <c r="QF62" s="1" t="s">
        <v>91</v>
      </c>
      <c r="QG62" s="1" t="s">
        <v>91</v>
      </c>
      <c r="QH62" s="1" t="s">
        <v>91</v>
      </c>
      <c r="QI62" s="1" t="s">
        <v>91</v>
      </c>
      <c r="QJ62" s="1" t="s">
        <v>91</v>
      </c>
      <c r="QK62" s="1" t="s">
        <v>91</v>
      </c>
      <c r="QL62" s="1" t="s">
        <v>91</v>
      </c>
      <c r="QM62" s="1" t="s">
        <v>91</v>
      </c>
      <c r="QN62" s="1" t="s">
        <v>91</v>
      </c>
      <c r="QO62" s="1" t="s">
        <v>91</v>
      </c>
      <c r="QP62" s="1" t="s">
        <v>91</v>
      </c>
      <c r="QQ62" s="1" t="s">
        <v>91</v>
      </c>
      <c r="QR62" s="1" t="s">
        <v>91</v>
      </c>
      <c r="QS62" s="1" t="s">
        <v>91</v>
      </c>
      <c r="QT62" s="1" t="s">
        <v>91</v>
      </c>
      <c r="QU62" s="1" t="s">
        <v>91</v>
      </c>
      <c r="QV62" s="1" t="s">
        <v>91</v>
      </c>
      <c r="QW62" s="1" t="s">
        <v>91</v>
      </c>
      <c r="QX62" s="1" t="s">
        <v>91</v>
      </c>
      <c r="QY62" s="1" t="s">
        <v>91</v>
      </c>
      <c r="QZ62" s="1" t="s">
        <v>91</v>
      </c>
      <c r="RA62" s="1" t="s">
        <v>91</v>
      </c>
      <c r="RB62" s="1" t="s">
        <v>91</v>
      </c>
      <c r="RC62" s="1" t="s">
        <v>91</v>
      </c>
      <c r="RD62" s="1" t="s">
        <v>91</v>
      </c>
      <c r="RE62" s="1" t="s">
        <v>91</v>
      </c>
      <c r="RF62" s="1" t="s">
        <v>91</v>
      </c>
      <c r="RG62" s="1" t="s">
        <v>91</v>
      </c>
      <c r="RH62" s="1" t="s">
        <v>91</v>
      </c>
      <c r="RI62" s="1" t="s">
        <v>91</v>
      </c>
      <c r="RJ62" s="1" t="s">
        <v>91</v>
      </c>
      <c r="RK62" s="1" t="s">
        <v>91</v>
      </c>
      <c r="RL62" s="1" t="s">
        <v>91</v>
      </c>
      <c r="RM62" s="1" t="s">
        <v>91</v>
      </c>
      <c r="RN62" s="1" t="s">
        <v>91</v>
      </c>
      <c r="RO62" s="1" t="s">
        <v>91</v>
      </c>
      <c r="RP62" s="1" t="s">
        <v>91</v>
      </c>
      <c r="RQ62" s="1" t="s">
        <v>91</v>
      </c>
      <c r="RR62" s="1" t="s">
        <v>91</v>
      </c>
      <c r="RS62" s="1" t="s">
        <v>91</v>
      </c>
      <c r="RT62" s="1" t="s">
        <v>91</v>
      </c>
      <c r="RU62" s="1" t="s">
        <v>91</v>
      </c>
      <c r="RV62" s="1" t="s">
        <v>91</v>
      </c>
      <c r="RW62" s="1" t="s">
        <v>91</v>
      </c>
      <c r="RX62" s="1" t="s">
        <v>91</v>
      </c>
      <c r="RY62" s="1" t="s">
        <v>91</v>
      </c>
      <c r="RZ62" s="1" t="s">
        <v>91</v>
      </c>
      <c r="SA62" s="1" t="s">
        <v>91</v>
      </c>
      <c r="SB62" s="1" t="s">
        <v>91</v>
      </c>
      <c r="SC62" s="1" t="s">
        <v>91</v>
      </c>
      <c r="SD62" s="1" t="s">
        <v>91</v>
      </c>
      <c r="SE62" s="1" t="s">
        <v>91</v>
      </c>
      <c r="SF62" s="1" t="s">
        <v>91</v>
      </c>
      <c r="SG62" s="1" t="s">
        <v>91</v>
      </c>
      <c r="SH62" s="1" t="s">
        <v>91</v>
      </c>
      <c r="SI62" s="1" t="s">
        <v>91</v>
      </c>
      <c r="SJ62" s="1" t="s">
        <v>91</v>
      </c>
      <c r="SK62" s="1" t="s">
        <v>91</v>
      </c>
      <c r="SL62" s="1" t="s">
        <v>91</v>
      </c>
      <c r="SM62" s="1" t="s">
        <v>91</v>
      </c>
      <c r="SN62" s="1" t="s">
        <v>91</v>
      </c>
      <c r="SO62" s="1" t="s">
        <v>91</v>
      </c>
      <c r="SP62" s="1" t="s">
        <v>91</v>
      </c>
      <c r="SQ62" s="1" t="s">
        <v>91</v>
      </c>
      <c r="SR62" s="1" t="s">
        <v>91</v>
      </c>
      <c r="SS62" s="1" t="s">
        <v>91</v>
      </c>
      <c r="ST62" s="1" t="s">
        <v>91</v>
      </c>
      <c r="SU62" s="1" t="s">
        <v>91</v>
      </c>
      <c r="SV62" s="1" t="s">
        <v>91</v>
      </c>
      <c r="SW62" s="1" t="s">
        <v>91</v>
      </c>
      <c r="SX62" s="1" t="s">
        <v>91</v>
      </c>
      <c r="SY62" s="1" t="s">
        <v>91</v>
      </c>
      <c r="SZ62" s="1" t="s">
        <v>91</v>
      </c>
      <c r="TA62" s="1" t="s">
        <v>91</v>
      </c>
      <c r="TB62" s="1" t="s">
        <v>91</v>
      </c>
      <c r="TC62" s="1" t="s">
        <v>91</v>
      </c>
      <c r="TD62" s="1" t="s">
        <v>91</v>
      </c>
      <c r="TE62" s="1" t="s">
        <v>91</v>
      </c>
      <c r="TF62" s="1" t="s">
        <v>91</v>
      </c>
      <c r="TG62" s="1" t="s">
        <v>91</v>
      </c>
      <c r="TH62" s="1" t="s">
        <v>91</v>
      </c>
      <c r="TI62" s="1" t="s">
        <v>91</v>
      </c>
      <c r="TJ62" s="1" t="s">
        <v>91</v>
      </c>
      <c r="TK62" s="1" t="s">
        <v>91</v>
      </c>
      <c r="TL62" s="1" t="s">
        <v>91</v>
      </c>
      <c r="TM62" s="1" t="s">
        <v>91</v>
      </c>
      <c r="TN62" s="1" t="s">
        <v>91</v>
      </c>
      <c r="TO62" s="1" t="s">
        <v>91</v>
      </c>
      <c r="TP62" s="1" t="s">
        <v>91</v>
      </c>
      <c r="TQ62" s="1" t="s">
        <v>91</v>
      </c>
      <c r="TR62" s="1" t="s">
        <v>91</v>
      </c>
      <c r="TS62" s="1" t="s">
        <v>91</v>
      </c>
      <c r="TT62" s="1" t="s">
        <v>91</v>
      </c>
      <c r="TU62" s="1" t="s">
        <v>91</v>
      </c>
      <c r="TV62" s="1" t="s">
        <v>91</v>
      </c>
      <c r="TW62" s="1" t="s">
        <v>91</v>
      </c>
      <c r="TX62" s="1" t="s">
        <v>91</v>
      </c>
      <c r="TY62" s="1" t="s">
        <v>91</v>
      </c>
      <c r="TZ62" s="1" t="s">
        <v>91</v>
      </c>
      <c r="UA62" s="1" t="s">
        <v>91</v>
      </c>
      <c r="UB62" s="1" t="s">
        <v>91</v>
      </c>
      <c r="UC62" s="1" t="s">
        <v>91</v>
      </c>
      <c r="UD62" s="1" t="s">
        <v>91</v>
      </c>
      <c r="UE62" s="1" t="s">
        <v>91</v>
      </c>
      <c r="UF62" s="1" t="s">
        <v>91</v>
      </c>
      <c r="UG62" s="1" t="s">
        <v>91</v>
      </c>
      <c r="UH62" s="1" t="s">
        <v>91</v>
      </c>
      <c r="UI62" s="1" t="s">
        <v>91</v>
      </c>
      <c r="UJ62" s="1" t="s">
        <v>91</v>
      </c>
      <c r="UK62" s="1" t="s">
        <v>91</v>
      </c>
      <c r="UL62" s="1" t="s">
        <v>91</v>
      </c>
      <c r="UM62" s="1" t="s">
        <v>91</v>
      </c>
      <c r="UN62" s="1" t="s">
        <v>91</v>
      </c>
      <c r="UO62" s="1" t="s">
        <v>91</v>
      </c>
      <c r="UP62" s="1" t="s">
        <v>91</v>
      </c>
      <c r="UQ62" s="1" t="s">
        <v>91</v>
      </c>
      <c r="UR62" s="1" t="s">
        <v>91</v>
      </c>
      <c r="US62" s="1" t="s">
        <v>91</v>
      </c>
      <c r="UT62" s="1" t="s">
        <v>91</v>
      </c>
      <c r="UU62" s="1" t="s">
        <v>91</v>
      </c>
      <c r="UV62" s="1" t="s">
        <v>91</v>
      </c>
      <c r="UW62" s="1" t="s">
        <v>91</v>
      </c>
      <c r="UX62" s="1" t="s">
        <v>91</v>
      </c>
      <c r="UY62" s="1" t="s">
        <v>91</v>
      </c>
      <c r="UZ62" s="1" t="s">
        <v>91</v>
      </c>
      <c r="VA62" s="1" t="s">
        <v>91</v>
      </c>
      <c r="VB62" s="1" t="s">
        <v>91</v>
      </c>
      <c r="VC62" s="1" t="s">
        <v>91</v>
      </c>
      <c r="VD62" s="1" t="s">
        <v>91</v>
      </c>
      <c r="VE62" s="1" t="s">
        <v>91</v>
      </c>
      <c r="VF62" s="1" t="s">
        <v>91</v>
      </c>
      <c r="VG62" s="1" t="s">
        <v>91</v>
      </c>
      <c r="VH62" s="1" t="s">
        <v>91</v>
      </c>
      <c r="VI62" s="1" t="s">
        <v>91</v>
      </c>
      <c r="VJ62" s="1" t="s">
        <v>91</v>
      </c>
      <c r="VK62" s="1" t="s">
        <v>91</v>
      </c>
      <c r="VL62" s="1" t="s">
        <v>91</v>
      </c>
      <c r="VM62" s="1" t="s">
        <v>91</v>
      </c>
      <c r="VN62" s="1" t="s">
        <v>91</v>
      </c>
      <c r="VO62" s="1" t="s">
        <v>91</v>
      </c>
      <c r="VP62" s="1" t="s">
        <v>91</v>
      </c>
      <c r="VQ62" s="1" t="s">
        <v>91</v>
      </c>
      <c r="VR62" s="1" t="s">
        <v>91</v>
      </c>
      <c r="VS62" s="1" t="s">
        <v>91</v>
      </c>
      <c r="VT62" s="1" t="s">
        <v>91</v>
      </c>
      <c r="VU62" s="1" t="s">
        <v>91</v>
      </c>
      <c r="VV62" s="1" t="s">
        <v>91</v>
      </c>
      <c r="VW62" s="1" t="s">
        <v>91</v>
      </c>
      <c r="VX62" s="1" t="s">
        <v>91</v>
      </c>
      <c r="VY62" s="1" t="s">
        <v>91</v>
      </c>
      <c r="VZ62" s="1" t="s">
        <v>91</v>
      </c>
      <c r="WA62" s="1" t="s">
        <v>91</v>
      </c>
      <c r="WB62" s="1" t="s">
        <v>91</v>
      </c>
      <c r="WC62" s="1" t="s">
        <v>91</v>
      </c>
      <c r="WD62" s="1" t="s">
        <v>91</v>
      </c>
      <c r="WE62" s="1" t="s">
        <v>91</v>
      </c>
      <c r="WF62" s="1" t="s">
        <v>91</v>
      </c>
      <c r="WG62" s="1" t="s">
        <v>91</v>
      </c>
      <c r="WH62" s="1" t="s">
        <v>91</v>
      </c>
      <c r="WI62" s="1" t="s">
        <v>91</v>
      </c>
      <c r="WJ62" s="1" t="s">
        <v>91</v>
      </c>
      <c r="WK62" s="1" t="s">
        <v>91</v>
      </c>
      <c r="WL62" s="1" t="s">
        <v>91</v>
      </c>
      <c r="WM62" s="1" t="s">
        <v>91</v>
      </c>
      <c r="WN62" s="1" t="s">
        <v>91</v>
      </c>
      <c r="WO62" s="1" t="s">
        <v>91</v>
      </c>
      <c r="WP62" s="1" t="s">
        <v>91</v>
      </c>
      <c r="WQ62" s="1" t="s">
        <v>91</v>
      </c>
      <c r="WR62" s="1" t="s">
        <v>91</v>
      </c>
      <c r="WS62" s="1" t="s">
        <v>91</v>
      </c>
      <c r="WT62" s="1" t="s">
        <v>91</v>
      </c>
      <c r="WU62" s="1" t="s">
        <v>91</v>
      </c>
      <c r="WV62" s="1" t="s">
        <v>91</v>
      </c>
      <c r="WW62" s="1" t="s">
        <v>91</v>
      </c>
      <c r="WX62" s="1" t="s">
        <v>91</v>
      </c>
      <c r="WY62" s="1" t="s">
        <v>91</v>
      </c>
      <c r="WZ62" s="1" t="s">
        <v>91</v>
      </c>
      <c r="XA62" s="1" t="s">
        <v>91</v>
      </c>
      <c r="XB62" s="1" t="s">
        <v>91</v>
      </c>
      <c r="XC62" s="1" t="s">
        <v>91</v>
      </c>
      <c r="XD62" s="1" t="s">
        <v>91</v>
      </c>
      <c r="XE62" s="1" t="s">
        <v>91</v>
      </c>
      <c r="XF62" s="1" t="s">
        <v>91</v>
      </c>
      <c r="XG62" s="1" t="s">
        <v>91</v>
      </c>
      <c r="XH62" s="1" t="s">
        <v>91</v>
      </c>
      <c r="XI62" s="1" t="s">
        <v>91</v>
      </c>
      <c r="XJ62" s="1" t="s">
        <v>91</v>
      </c>
      <c r="XK62" s="1" t="s">
        <v>91</v>
      </c>
      <c r="XL62" s="1" t="s">
        <v>91</v>
      </c>
      <c r="XM62" s="1" t="s">
        <v>91</v>
      </c>
      <c r="XN62" s="1" t="s">
        <v>91</v>
      </c>
      <c r="XO62" s="1" t="s">
        <v>91</v>
      </c>
      <c r="XP62" s="1" t="s">
        <v>91</v>
      </c>
      <c r="XQ62" s="1" t="s">
        <v>91</v>
      </c>
      <c r="XR62" s="1" t="s">
        <v>91</v>
      </c>
      <c r="XS62" s="1" t="s">
        <v>91</v>
      </c>
      <c r="XT62" s="1" t="s">
        <v>91</v>
      </c>
      <c r="XU62" s="1" t="s">
        <v>91</v>
      </c>
      <c r="XV62" s="1" t="s">
        <v>91</v>
      </c>
      <c r="XW62" s="1" t="s">
        <v>91</v>
      </c>
      <c r="XX62" s="1" t="s">
        <v>91</v>
      </c>
      <c r="XY62" s="1" t="s">
        <v>91</v>
      </c>
      <c r="XZ62" s="1" t="s">
        <v>91</v>
      </c>
      <c r="YA62" s="1" t="s">
        <v>91</v>
      </c>
      <c r="YB62" s="1" t="s">
        <v>91</v>
      </c>
      <c r="YC62" s="1" t="s">
        <v>91</v>
      </c>
      <c r="YD62" s="1" t="s">
        <v>91</v>
      </c>
      <c r="YE62" s="1" t="s">
        <v>91</v>
      </c>
      <c r="YF62" s="1" t="s">
        <v>91</v>
      </c>
      <c r="YG62" s="1" t="s">
        <v>91</v>
      </c>
      <c r="YH62" s="1" t="s">
        <v>91</v>
      </c>
      <c r="YI62" s="1" t="s">
        <v>91</v>
      </c>
      <c r="YJ62" s="1" t="s">
        <v>91</v>
      </c>
      <c r="YK62" s="1" t="s">
        <v>91</v>
      </c>
      <c r="YL62" s="1" t="s">
        <v>91</v>
      </c>
      <c r="YM62" s="1" t="s">
        <v>91</v>
      </c>
      <c r="YN62" s="1" t="s">
        <v>91</v>
      </c>
      <c r="YO62" s="1" t="s">
        <v>91</v>
      </c>
      <c r="YP62" s="1" t="s">
        <v>91</v>
      </c>
      <c r="YQ62" s="1" t="s">
        <v>91</v>
      </c>
      <c r="YR62" s="1" t="s">
        <v>91</v>
      </c>
      <c r="YS62" s="1" t="s">
        <v>91</v>
      </c>
      <c r="YT62" s="1" t="s">
        <v>91</v>
      </c>
      <c r="YU62" s="1" t="s">
        <v>91</v>
      </c>
      <c r="YV62" s="1" t="s">
        <v>91</v>
      </c>
      <c r="YW62" s="1" t="s">
        <v>91</v>
      </c>
      <c r="YX62" s="1" t="s">
        <v>91</v>
      </c>
      <c r="YY62" s="1" t="s">
        <v>91</v>
      </c>
      <c r="YZ62" s="1" t="s">
        <v>91</v>
      </c>
      <c r="ZA62" s="1" t="s">
        <v>91</v>
      </c>
      <c r="ZB62" s="1" t="s">
        <v>91</v>
      </c>
      <c r="ZC62" s="1" t="s">
        <v>91</v>
      </c>
      <c r="ZD62" s="1" t="s">
        <v>91</v>
      </c>
      <c r="ZE62" s="1" t="s">
        <v>91</v>
      </c>
      <c r="ZF62" s="1" t="s">
        <v>91</v>
      </c>
      <c r="ZG62" s="1" t="s">
        <v>91</v>
      </c>
      <c r="ZH62" s="1" t="s">
        <v>91</v>
      </c>
      <c r="ZI62" s="1" t="s">
        <v>91</v>
      </c>
      <c r="ZJ62" s="1" t="s">
        <v>91</v>
      </c>
      <c r="ZK62" s="1" t="s">
        <v>91</v>
      </c>
      <c r="ZL62" s="1" t="s">
        <v>91</v>
      </c>
      <c r="ZM62" s="1" t="s">
        <v>91</v>
      </c>
      <c r="ZN62" s="1" t="s">
        <v>91</v>
      </c>
      <c r="ZO62" s="1" t="s">
        <v>91</v>
      </c>
      <c r="ZP62" s="1" t="s">
        <v>91</v>
      </c>
      <c r="ZQ62" s="1" t="s">
        <v>91</v>
      </c>
      <c r="ZR62" s="1" t="s">
        <v>91</v>
      </c>
      <c r="ZS62" s="1" t="s">
        <v>91</v>
      </c>
      <c r="ZT62" s="1" t="s">
        <v>91</v>
      </c>
      <c r="ZU62" s="1" t="s">
        <v>91</v>
      </c>
      <c r="ZV62" s="1" t="s">
        <v>91</v>
      </c>
      <c r="ZW62" s="1" t="s">
        <v>91</v>
      </c>
      <c r="ZX62" s="1" t="s">
        <v>91</v>
      </c>
      <c r="ZY62" s="1" t="s">
        <v>91</v>
      </c>
      <c r="ZZ62" s="1" t="s">
        <v>91</v>
      </c>
      <c r="AAA62" s="1" t="s">
        <v>91</v>
      </c>
      <c r="AAB62" s="1" t="s">
        <v>91</v>
      </c>
      <c r="AAC62" s="1" t="s">
        <v>91</v>
      </c>
      <c r="AAD62" s="1" t="s">
        <v>91</v>
      </c>
      <c r="AAE62" s="1" t="s">
        <v>91</v>
      </c>
      <c r="AAF62" s="1" t="s">
        <v>91</v>
      </c>
      <c r="AAG62" s="1" t="s">
        <v>91</v>
      </c>
      <c r="AAH62" s="1" t="s">
        <v>91</v>
      </c>
      <c r="AAI62" s="1" t="s">
        <v>91</v>
      </c>
      <c r="AAJ62" s="1" t="s">
        <v>91</v>
      </c>
      <c r="AAK62" s="1" t="s">
        <v>91</v>
      </c>
      <c r="AAL62" s="1" t="s">
        <v>91</v>
      </c>
      <c r="AAM62" s="1" t="s">
        <v>91</v>
      </c>
      <c r="AAN62" s="1" t="s">
        <v>91</v>
      </c>
      <c r="AAO62" s="1" t="s">
        <v>91</v>
      </c>
      <c r="AAP62" s="1" t="s">
        <v>91</v>
      </c>
      <c r="AAQ62" s="1" t="s">
        <v>91</v>
      </c>
      <c r="AAR62" s="1" t="s">
        <v>91</v>
      </c>
      <c r="AAS62" s="1" t="s">
        <v>91</v>
      </c>
      <c r="AAT62" s="1" t="s">
        <v>91</v>
      </c>
      <c r="AAU62" s="1" t="s">
        <v>91</v>
      </c>
      <c r="AAV62" s="1" t="s">
        <v>91</v>
      </c>
      <c r="AAW62" s="1" t="s">
        <v>91</v>
      </c>
      <c r="AAX62" s="1" t="s">
        <v>91</v>
      </c>
      <c r="AAY62" s="1" t="s">
        <v>91</v>
      </c>
      <c r="AAZ62" s="1" t="s">
        <v>91</v>
      </c>
      <c r="ABA62" s="1" t="s">
        <v>91</v>
      </c>
      <c r="ABB62" s="1" t="s">
        <v>91</v>
      </c>
      <c r="ABC62" s="1" t="s">
        <v>91</v>
      </c>
      <c r="ABD62" s="1" t="s">
        <v>91</v>
      </c>
      <c r="ABE62" s="1" t="s">
        <v>91</v>
      </c>
      <c r="ABF62" s="1" t="s">
        <v>91</v>
      </c>
      <c r="ABG62" s="1" t="s">
        <v>91</v>
      </c>
      <c r="ABH62" s="1" t="s">
        <v>91</v>
      </c>
      <c r="ABI62" s="1" t="s">
        <v>91</v>
      </c>
      <c r="ABJ62" s="1" t="s">
        <v>91</v>
      </c>
      <c r="ABK62" s="1" t="s">
        <v>91</v>
      </c>
      <c r="ABL62" s="1" t="s">
        <v>91</v>
      </c>
      <c r="ABM62" s="1" t="s">
        <v>91</v>
      </c>
      <c r="ABN62" s="1" t="s">
        <v>91</v>
      </c>
      <c r="ABO62" s="1" t="s">
        <v>91</v>
      </c>
      <c r="ABP62" s="1" t="s">
        <v>91</v>
      </c>
      <c r="ABQ62" s="1" t="s">
        <v>91</v>
      </c>
      <c r="ABR62" s="1" t="s">
        <v>91</v>
      </c>
      <c r="ABS62" s="1" t="s">
        <v>91</v>
      </c>
      <c r="ABT62" s="1" t="s">
        <v>91</v>
      </c>
      <c r="ABU62" s="1" t="s">
        <v>91</v>
      </c>
      <c r="ABV62" s="1" t="s">
        <v>91</v>
      </c>
      <c r="ABW62" s="1" t="s">
        <v>91</v>
      </c>
      <c r="ABX62" s="1" t="s">
        <v>91</v>
      </c>
      <c r="ABY62" s="1" t="s">
        <v>91</v>
      </c>
      <c r="ABZ62" s="1" t="s">
        <v>91</v>
      </c>
      <c r="ACA62" s="1" t="s">
        <v>91</v>
      </c>
      <c r="ACB62" s="1" t="s">
        <v>91</v>
      </c>
      <c r="ACC62" s="1" t="s">
        <v>91</v>
      </c>
      <c r="ACD62" s="1" t="s">
        <v>91</v>
      </c>
      <c r="ACE62" s="1" t="s">
        <v>91</v>
      </c>
      <c r="ACF62" s="1" t="s">
        <v>91</v>
      </c>
      <c r="ACG62" s="1" t="s">
        <v>91</v>
      </c>
      <c r="ACH62" s="1" t="s">
        <v>91</v>
      </c>
      <c r="ACI62" s="1" t="s">
        <v>91</v>
      </c>
      <c r="ACJ62" s="1" t="s">
        <v>91</v>
      </c>
      <c r="ACK62" s="1" t="s">
        <v>91</v>
      </c>
      <c r="ACL62" s="1" t="s">
        <v>91</v>
      </c>
      <c r="ACM62" s="1" t="s">
        <v>91</v>
      </c>
      <c r="ACN62" s="1" t="s">
        <v>91</v>
      </c>
      <c r="ACO62" s="1" t="s">
        <v>91</v>
      </c>
      <c r="ACP62" s="1" t="s">
        <v>91</v>
      </c>
      <c r="ACQ62" s="1" t="s">
        <v>91</v>
      </c>
      <c r="ACR62" s="1" t="s">
        <v>91</v>
      </c>
      <c r="ACS62" s="1" t="s">
        <v>91</v>
      </c>
      <c r="ACT62" s="1" t="s">
        <v>91</v>
      </c>
      <c r="ACU62" s="1" t="s">
        <v>91</v>
      </c>
      <c r="ACV62" s="1" t="s">
        <v>91</v>
      </c>
      <c r="ACW62" s="1" t="s">
        <v>91</v>
      </c>
      <c r="ACX62" s="1" t="s">
        <v>91</v>
      </c>
      <c r="ACY62" s="1" t="s">
        <v>91</v>
      </c>
      <c r="ACZ62" s="1" t="s">
        <v>91</v>
      </c>
      <c r="ADA62" s="1" t="s">
        <v>91</v>
      </c>
      <c r="ADB62" s="1" t="s">
        <v>91</v>
      </c>
      <c r="ADC62" s="1" t="s">
        <v>91</v>
      </c>
      <c r="ADD62" s="1" t="s">
        <v>91</v>
      </c>
      <c r="ADE62" s="1" t="s">
        <v>91</v>
      </c>
      <c r="ADF62" s="1" t="s">
        <v>91</v>
      </c>
      <c r="ADG62" s="1" t="s">
        <v>91</v>
      </c>
      <c r="ADH62" s="1" t="s">
        <v>91</v>
      </c>
      <c r="ADI62" s="1" t="s">
        <v>91</v>
      </c>
      <c r="ADJ62" s="1" t="s">
        <v>91</v>
      </c>
      <c r="ADK62" s="1" t="s">
        <v>91</v>
      </c>
      <c r="ADL62" s="1" t="s">
        <v>91</v>
      </c>
      <c r="ADM62" s="1" t="s">
        <v>91</v>
      </c>
      <c r="ADN62" s="1" t="s">
        <v>91</v>
      </c>
      <c r="ADO62" s="1" t="s">
        <v>91</v>
      </c>
      <c r="ADP62" s="1" t="s">
        <v>91</v>
      </c>
      <c r="ADQ62" s="1" t="s">
        <v>91</v>
      </c>
      <c r="ADR62" s="1" t="s">
        <v>91</v>
      </c>
      <c r="ADS62" s="1" t="s">
        <v>91</v>
      </c>
      <c r="ADT62" s="1" t="s">
        <v>91</v>
      </c>
      <c r="ADU62" s="1" t="s">
        <v>91</v>
      </c>
      <c r="ADV62" s="1" t="s">
        <v>91</v>
      </c>
      <c r="ADW62" s="1" t="s">
        <v>91</v>
      </c>
      <c r="ADX62" s="1" t="s">
        <v>91</v>
      </c>
      <c r="ADY62" s="1" t="s">
        <v>91</v>
      </c>
      <c r="ADZ62" s="1" t="s">
        <v>91</v>
      </c>
      <c r="AEA62" s="1" t="s">
        <v>91</v>
      </c>
      <c r="AEB62" s="1" t="s">
        <v>91</v>
      </c>
      <c r="AEC62" s="1" t="s">
        <v>91</v>
      </c>
      <c r="AED62" s="1" t="s">
        <v>91</v>
      </c>
      <c r="AEE62" s="1" t="s">
        <v>91</v>
      </c>
      <c r="AEF62" s="1" t="s">
        <v>91</v>
      </c>
      <c r="AEG62" s="1" t="s">
        <v>91</v>
      </c>
      <c r="AEH62" s="1" t="s">
        <v>91</v>
      </c>
      <c r="AEI62" s="1" t="s">
        <v>91</v>
      </c>
      <c r="AEJ62" s="1" t="s">
        <v>91</v>
      </c>
      <c r="AEK62" s="1" t="s">
        <v>91</v>
      </c>
      <c r="AEL62" s="1" t="s">
        <v>91</v>
      </c>
      <c r="AEM62" s="1" t="s">
        <v>91</v>
      </c>
      <c r="AEN62" s="1" t="s">
        <v>91</v>
      </c>
      <c r="AEO62" s="1" t="s">
        <v>91</v>
      </c>
      <c r="AEP62" s="1" t="s">
        <v>91</v>
      </c>
      <c r="AEQ62" s="1" t="s">
        <v>91</v>
      </c>
      <c r="AER62" s="1" t="s">
        <v>91</v>
      </c>
      <c r="AES62" s="1" t="s">
        <v>91</v>
      </c>
      <c r="AET62" s="1" t="s">
        <v>91</v>
      </c>
      <c r="AEU62" s="1" t="s">
        <v>91</v>
      </c>
      <c r="AEV62" s="1" t="s">
        <v>91</v>
      </c>
      <c r="AEW62" s="1" t="s">
        <v>91</v>
      </c>
      <c r="AEX62" s="1" t="s">
        <v>91</v>
      </c>
      <c r="AEY62" s="1" t="s">
        <v>91</v>
      </c>
      <c r="AEZ62" s="1" t="s">
        <v>91</v>
      </c>
      <c r="AFA62" s="1" t="s">
        <v>91</v>
      </c>
      <c r="AFB62" s="1" t="s">
        <v>91</v>
      </c>
      <c r="AFC62" s="1" t="s">
        <v>91</v>
      </c>
      <c r="AFD62" s="1" t="s">
        <v>91</v>
      </c>
      <c r="AFE62" s="1" t="s">
        <v>91</v>
      </c>
      <c r="AFF62" s="1" t="s">
        <v>91</v>
      </c>
      <c r="AFG62" s="1" t="s">
        <v>91</v>
      </c>
      <c r="AFH62" s="1" t="s">
        <v>91</v>
      </c>
      <c r="AFI62" s="1" t="s">
        <v>91</v>
      </c>
      <c r="AFJ62" s="1" t="s">
        <v>91</v>
      </c>
      <c r="AFK62" s="1" t="s">
        <v>91</v>
      </c>
      <c r="AFL62" s="1" t="s">
        <v>91</v>
      </c>
      <c r="AFM62" s="1" t="s">
        <v>91</v>
      </c>
      <c r="AFN62" s="1" t="s">
        <v>91</v>
      </c>
      <c r="AFO62" s="1" t="s">
        <v>91</v>
      </c>
      <c r="AFP62" s="1" t="s">
        <v>91</v>
      </c>
      <c r="AFQ62" s="1" t="s">
        <v>91</v>
      </c>
      <c r="AFR62" s="1" t="s">
        <v>91</v>
      </c>
      <c r="AFS62" s="1" t="s">
        <v>91</v>
      </c>
      <c r="AFT62" s="1" t="s">
        <v>91</v>
      </c>
      <c r="AFU62" s="1" t="s">
        <v>91</v>
      </c>
      <c r="AFV62" s="1" t="s">
        <v>91</v>
      </c>
      <c r="AFW62" s="1" t="s">
        <v>91</v>
      </c>
      <c r="AFX62" s="1" t="s">
        <v>91</v>
      </c>
      <c r="AFY62" s="1" t="s">
        <v>91</v>
      </c>
      <c r="AFZ62" s="1" t="s">
        <v>91</v>
      </c>
      <c r="AGA62" s="1" t="s">
        <v>91</v>
      </c>
      <c r="AGB62" s="1" t="s">
        <v>91</v>
      </c>
      <c r="AGC62" s="1" t="s">
        <v>91</v>
      </c>
      <c r="AGD62" s="1" t="s">
        <v>91</v>
      </c>
      <c r="AGE62" s="1" t="s">
        <v>91</v>
      </c>
      <c r="AGF62" s="1" t="s">
        <v>91</v>
      </c>
      <c r="AGG62" s="1" t="s">
        <v>91</v>
      </c>
      <c r="AGH62" s="1" t="s">
        <v>91</v>
      </c>
      <c r="AGI62" s="1" t="s">
        <v>91</v>
      </c>
      <c r="AGJ62" s="1" t="s">
        <v>91</v>
      </c>
      <c r="AGK62" s="1" t="s">
        <v>91</v>
      </c>
      <c r="AGL62" s="1" t="s">
        <v>91</v>
      </c>
      <c r="AGM62" s="1" t="s">
        <v>91</v>
      </c>
      <c r="AGN62" s="1" t="s">
        <v>91</v>
      </c>
      <c r="AGO62" s="1" t="s">
        <v>91</v>
      </c>
      <c r="AGP62" s="1" t="s">
        <v>91</v>
      </c>
      <c r="AGQ62" s="1" t="s">
        <v>91</v>
      </c>
      <c r="AGR62" s="1" t="s">
        <v>91</v>
      </c>
      <c r="AGS62" s="1" t="s">
        <v>91</v>
      </c>
      <c r="AGT62" s="1" t="s">
        <v>91</v>
      </c>
      <c r="AGU62" s="1" t="s">
        <v>91</v>
      </c>
      <c r="AGV62" s="1" t="s">
        <v>91</v>
      </c>
      <c r="AGW62" s="1" t="s">
        <v>91</v>
      </c>
      <c r="AGX62" s="1" t="s">
        <v>91</v>
      </c>
      <c r="AGY62" s="1" t="s">
        <v>91</v>
      </c>
      <c r="AGZ62" s="1" t="s">
        <v>91</v>
      </c>
      <c r="AHA62" s="1" t="s">
        <v>91</v>
      </c>
      <c r="AHB62" s="1" t="s">
        <v>91</v>
      </c>
      <c r="AHC62" s="1" t="s">
        <v>91</v>
      </c>
      <c r="AHD62" s="1" t="s">
        <v>91</v>
      </c>
      <c r="AHE62" s="1" t="s">
        <v>91</v>
      </c>
      <c r="AHF62" s="1" t="s">
        <v>91</v>
      </c>
      <c r="AHG62" s="1" t="s">
        <v>91</v>
      </c>
      <c r="AHH62" s="1" t="s">
        <v>91</v>
      </c>
      <c r="AHI62" s="1" t="s">
        <v>91</v>
      </c>
      <c r="AHJ62" s="1" t="s">
        <v>91</v>
      </c>
      <c r="AHK62" s="1" t="s">
        <v>91</v>
      </c>
      <c r="AHL62" s="1" t="s">
        <v>91</v>
      </c>
      <c r="AHM62" s="1" t="s">
        <v>91</v>
      </c>
      <c r="AHN62" s="1" t="s">
        <v>91</v>
      </c>
      <c r="AHO62" s="1" t="s">
        <v>91</v>
      </c>
      <c r="AHP62" s="1" t="s">
        <v>91</v>
      </c>
      <c r="AHQ62" s="1" t="s">
        <v>91</v>
      </c>
      <c r="AHR62" s="1" t="s">
        <v>91</v>
      </c>
      <c r="AHS62" s="1" t="s">
        <v>91</v>
      </c>
      <c r="AHT62" s="1" t="s">
        <v>91</v>
      </c>
      <c r="AHU62" s="1" t="s">
        <v>91</v>
      </c>
      <c r="AHV62" s="1" t="s">
        <v>91</v>
      </c>
      <c r="AHW62" s="1" t="s">
        <v>91</v>
      </c>
      <c r="AHX62" s="1" t="s">
        <v>91</v>
      </c>
      <c r="AHY62" s="1" t="s">
        <v>91</v>
      </c>
      <c r="AHZ62" s="1" t="s">
        <v>91</v>
      </c>
      <c r="AIA62" s="1" t="s">
        <v>91</v>
      </c>
      <c r="AIB62" s="1" t="s">
        <v>91</v>
      </c>
      <c r="AIC62" s="1" t="s">
        <v>91</v>
      </c>
      <c r="AID62" s="1" t="s">
        <v>91</v>
      </c>
      <c r="AIE62" s="1" t="s">
        <v>91</v>
      </c>
      <c r="AIF62" s="1" t="s">
        <v>91</v>
      </c>
      <c r="AIG62" s="1" t="s">
        <v>91</v>
      </c>
      <c r="AIH62" s="1" t="s">
        <v>91</v>
      </c>
      <c r="AII62" s="1" t="s">
        <v>91</v>
      </c>
      <c r="AIJ62" s="1" t="s">
        <v>91</v>
      </c>
      <c r="AIK62" s="1" t="s">
        <v>91</v>
      </c>
      <c r="AIL62" s="1" t="s">
        <v>91</v>
      </c>
      <c r="AIM62" s="1" t="s">
        <v>91</v>
      </c>
      <c r="AIN62" s="1" t="s">
        <v>91</v>
      </c>
      <c r="AIO62" s="1" t="s">
        <v>91</v>
      </c>
      <c r="AIP62" s="1" t="s">
        <v>91</v>
      </c>
      <c r="AIQ62" s="1" t="s">
        <v>91</v>
      </c>
      <c r="AIR62" s="1" t="s">
        <v>91</v>
      </c>
      <c r="AIS62" s="1" t="s">
        <v>91</v>
      </c>
      <c r="AIT62" s="1" t="s">
        <v>91</v>
      </c>
      <c r="AIU62" s="1" t="s">
        <v>91</v>
      </c>
      <c r="AIV62" s="1" t="s">
        <v>91</v>
      </c>
      <c r="AIW62" s="1" t="s">
        <v>91</v>
      </c>
      <c r="AIX62" s="1" t="s">
        <v>91</v>
      </c>
      <c r="AIY62" s="1" t="s">
        <v>91</v>
      </c>
      <c r="AIZ62" s="1" t="s">
        <v>91</v>
      </c>
      <c r="AJA62" s="1" t="s">
        <v>91</v>
      </c>
      <c r="AJB62" s="1" t="s">
        <v>91</v>
      </c>
      <c r="AJC62" s="1" t="s">
        <v>91</v>
      </c>
      <c r="AJD62" s="1" t="s">
        <v>91</v>
      </c>
      <c r="AJE62" s="1" t="s">
        <v>91</v>
      </c>
      <c r="AJF62" s="1" t="s">
        <v>91</v>
      </c>
      <c r="AJG62" s="1" t="s">
        <v>91</v>
      </c>
      <c r="AJH62" s="1" t="s">
        <v>91</v>
      </c>
      <c r="AJI62" s="1" t="s">
        <v>91</v>
      </c>
      <c r="AJJ62" s="1" t="s">
        <v>91</v>
      </c>
      <c r="AJK62" s="1" t="s">
        <v>91</v>
      </c>
      <c r="AJL62" s="1" t="s">
        <v>91</v>
      </c>
      <c r="AJM62" s="1" t="s">
        <v>91</v>
      </c>
      <c r="AJN62" s="1" t="s">
        <v>91</v>
      </c>
      <c r="AJO62" s="1" t="s">
        <v>91</v>
      </c>
      <c r="AJP62" s="1" t="s">
        <v>91</v>
      </c>
      <c r="AJQ62" s="1" t="s">
        <v>91</v>
      </c>
      <c r="AJR62" s="1" t="s">
        <v>91</v>
      </c>
      <c r="AJS62" s="1" t="s">
        <v>91</v>
      </c>
      <c r="AJT62" s="1" t="s">
        <v>91</v>
      </c>
      <c r="AJU62" s="1" t="s">
        <v>91</v>
      </c>
      <c r="AJV62" s="1" t="s">
        <v>91</v>
      </c>
      <c r="AJW62" s="1" t="s">
        <v>91</v>
      </c>
      <c r="AJX62" s="1" t="s">
        <v>91</v>
      </c>
      <c r="AJY62" s="1" t="s">
        <v>91</v>
      </c>
      <c r="AJZ62" s="1" t="s">
        <v>91</v>
      </c>
      <c r="AKA62" s="1" t="s">
        <v>91</v>
      </c>
      <c r="AKB62" s="1" t="s">
        <v>91</v>
      </c>
      <c r="AKC62" s="1" t="s">
        <v>91</v>
      </c>
      <c r="AKD62" s="1" t="s">
        <v>91</v>
      </c>
      <c r="AKE62" s="1" t="s">
        <v>91</v>
      </c>
      <c r="AKF62" s="1" t="s">
        <v>91</v>
      </c>
      <c r="AKG62" s="1" t="s">
        <v>91</v>
      </c>
      <c r="AKH62" s="1" t="s">
        <v>91</v>
      </c>
      <c r="AKI62" s="1" t="s">
        <v>91</v>
      </c>
      <c r="AKJ62" s="1" t="s">
        <v>91</v>
      </c>
      <c r="AKK62" s="1" t="s">
        <v>91</v>
      </c>
      <c r="AKL62" s="1" t="s">
        <v>91</v>
      </c>
      <c r="AKM62" s="1" t="s">
        <v>91</v>
      </c>
      <c r="AKN62" s="1" t="s">
        <v>91</v>
      </c>
      <c r="AKO62" s="1" t="s">
        <v>91</v>
      </c>
      <c r="AKP62" s="1" t="s">
        <v>91</v>
      </c>
      <c r="AKQ62" s="1" t="s">
        <v>91</v>
      </c>
      <c r="AKR62" s="1" t="s">
        <v>91</v>
      </c>
      <c r="AKS62" s="1" t="s">
        <v>91</v>
      </c>
      <c r="AKT62" s="1" t="s">
        <v>91</v>
      </c>
      <c r="AKU62" s="1" t="s">
        <v>91</v>
      </c>
      <c r="AKV62" s="1" t="s">
        <v>91</v>
      </c>
      <c r="AKW62" s="1" t="s">
        <v>91</v>
      </c>
      <c r="AKX62" s="1" t="s">
        <v>91</v>
      </c>
      <c r="AKY62" s="1" t="s">
        <v>91</v>
      </c>
      <c r="AKZ62" s="1" t="s">
        <v>91</v>
      </c>
      <c r="ALA62" s="1" t="s">
        <v>91</v>
      </c>
      <c r="ALB62" s="1" t="s">
        <v>91</v>
      </c>
      <c r="ALC62" s="1" t="s">
        <v>91</v>
      </c>
      <c r="ALD62" s="1" t="s">
        <v>91</v>
      </c>
      <c r="ALE62" s="1" t="s">
        <v>91</v>
      </c>
      <c r="ALF62" s="1" t="s">
        <v>91</v>
      </c>
      <c r="ALG62" s="1" t="s">
        <v>91</v>
      </c>
      <c r="ALH62" s="1" t="s">
        <v>91</v>
      </c>
      <c r="ALI62" s="1" t="s">
        <v>91</v>
      </c>
      <c r="ALJ62" s="1" t="s">
        <v>91</v>
      </c>
      <c r="ALK62" s="1" t="s">
        <v>91</v>
      </c>
      <c r="ALL62" s="1" t="s">
        <v>91</v>
      </c>
      <c r="ALM62" s="1" t="s">
        <v>91</v>
      </c>
      <c r="ALN62" s="1" t="s">
        <v>91</v>
      </c>
      <c r="ALO62" s="1" t="s">
        <v>91</v>
      </c>
      <c r="ALP62" s="1" t="s">
        <v>91</v>
      </c>
      <c r="ALQ62" s="1" t="s">
        <v>91</v>
      </c>
      <c r="ALR62" s="1" t="s">
        <v>91</v>
      </c>
      <c r="ALS62" s="1" t="s">
        <v>91</v>
      </c>
      <c r="ALT62" s="1" t="s">
        <v>91</v>
      </c>
      <c r="ALU62" s="1" t="s">
        <v>91</v>
      </c>
      <c r="ALV62" s="1" t="s">
        <v>91</v>
      </c>
      <c r="ALW62" s="1" t="s">
        <v>91</v>
      </c>
      <c r="ALX62" s="1" t="s">
        <v>91</v>
      </c>
      <c r="ALY62" s="1" t="s">
        <v>91</v>
      </c>
      <c r="ALZ62" s="1" t="s">
        <v>91</v>
      </c>
      <c r="AMA62" s="1" t="s">
        <v>91</v>
      </c>
      <c r="AMB62" s="1" t="s">
        <v>91</v>
      </c>
      <c r="AMC62" s="1" t="s">
        <v>91</v>
      </c>
      <c r="AMD62" s="1" t="s">
        <v>91</v>
      </c>
      <c r="AME62" s="1" t="s">
        <v>91</v>
      </c>
      <c r="AMF62" s="1" t="s">
        <v>91</v>
      </c>
      <c r="AMG62" s="1" t="s">
        <v>91</v>
      </c>
      <c r="AMH62" s="1" t="s">
        <v>91</v>
      </c>
      <c r="AMI62" s="1" t="s">
        <v>91</v>
      </c>
      <c r="AMJ62" s="1" t="s">
        <v>91</v>
      </c>
      <c r="AMK62" s="1" t="s">
        <v>91</v>
      </c>
      <c r="AML62" s="1" t="s">
        <v>91</v>
      </c>
      <c r="AMM62" s="1" t="s">
        <v>91</v>
      </c>
      <c r="AMN62" s="1" t="s">
        <v>91</v>
      </c>
      <c r="AMO62" s="1" t="s">
        <v>91</v>
      </c>
      <c r="AMP62" s="1" t="s">
        <v>91</v>
      </c>
      <c r="AMQ62" s="1" t="s">
        <v>91</v>
      </c>
      <c r="AMR62" s="1" t="s">
        <v>91</v>
      </c>
      <c r="AMS62" s="1" t="s">
        <v>91</v>
      </c>
      <c r="AMT62" s="1" t="s">
        <v>91</v>
      </c>
      <c r="AMU62" s="1" t="s">
        <v>91</v>
      </c>
      <c r="AMV62" s="1" t="s">
        <v>91</v>
      </c>
      <c r="AMW62" s="1" t="s">
        <v>91</v>
      </c>
      <c r="AMX62" s="1" t="s">
        <v>91</v>
      </c>
      <c r="AMY62" s="1" t="s">
        <v>91</v>
      </c>
      <c r="AMZ62" s="1" t="s">
        <v>91</v>
      </c>
      <c r="ANA62" s="1" t="s">
        <v>91</v>
      </c>
      <c r="ANB62" s="1" t="s">
        <v>91</v>
      </c>
      <c r="ANC62" s="1" t="s">
        <v>91</v>
      </c>
      <c r="AND62" s="1" t="s">
        <v>91</v>
      </c>
      <c r="ANE62" s="1" t="s">
        <v>91</v>
      </c>
      <c r="ANF62" s="1" t="s">
        <v>91</v>
      </c>
      <c r="ANG62" s="1" t="s">
        <v>91</v>
      </c>
      <c r="ANH62" s="1" t="s">
        <v>91</v>
      </c>
      <c r="ANI62" s="1" t="s">
        <v>91</v>
      </c>
      <c r="ANJ62" s="1" t="s">
        <v>91</v>
      </c>
      <c r="ANK62" s="1" t="s">
        <v>91</v>
      </c>
      <c r="ANL62" s="1" t="s">
        <v>91</v>
      </c>
      <c r="ANM62" s="1" t="s">
        <v>91</v>
      </c>
      <c r="ANN62" s="1" t="s">
        <v>91</v>
      </c>
      <c r="ANO62" s="1" t="s">
        <v>91</v>
      </c>
      <c r="ANP62" s="1" t="s">
        <v>91</v>
      </c>
      <c r="ANQ62" s="1" t="s">
        <v>91</v>
      </c>
      <c r="ANR62" s="1" t="s">
        <v>91</v>
      </c>
      <c r="ANS62" s="1" t="s">
        <v>91</v>
      </c>
      <c r="ANT62" s="1" t="s">
        <v>91</v>
      </c>
      <c r="ANU62" s="1" t="s">
        <v>91</v>
      </c>
      <c r="ANV62" s="1" t="s">
        <v>91</v>
      </c>
      <c r="ANW62" s="1" t="s">
        <v>91</v>
      </c>
      <c r="ANX62" s="1" t="s">
        <v>91</v>
      </c>
      <c r="ANY62" s="1" t="s">
        <v>91</v>
      </c>
      <c r="ANZ62" s="1" t="s">
        <v>91</v>
      </c>
      <c r="AOA62" s="1" t="s">
        <v>91</v>
      </c>
      <c r="AOB62" s="1" t="s">
        <v>91</v>
      </c>
      <c r="AOC62" s="1" t="s">
        <v>91</v>
      </c>
      <c r="AOD62" s="1" t="s">
        <v>91</v>
      </c>
      <c r="AOE62" s="1" t="s">
        <v>91</v>
      </c>
      <c r="AOF62" s="1" t="s">
        <v>91</v>
      </c>
      <c r="AOG62" s="1" t="s">
        <v>91</v>
      </c>
      <c r="AOH62" s="1" t="s">
        <v>91</v>
      </c>
      <c r="AOI62" s="1" t="s">
        <v>91</v>
      </c>
      <c r="AOJ62" s="1" t="s">
        <v>91</v>
      </c>
      <c r="AOK62" s="1" t="s">
        <v>91</v>
      </c>
      <c r="AOL62" s="1" t="s">
        <v>91</v>
      </c>
      <c r="AOM62" s="1" t="s">
        <v>91</v>
      </c>
      <c r="AON62" s="1" t="s">
        <v>91</v>
      </c>
      <c r="AOO62" s="1" t="s">
        <v>91</v>
      </c>
      <c r="AOP62" s="1" t="s">
        <v>91</v>
      </c>
      <c r="AOQ62" s="1" t="s">
        <v>91</v>
      </c>
      <c r="AOR62" s="1" t="s">
        <v>91</v>
      </c>
      <c r="AOS62" s="1" t="s">
        <v>91</v>
      </c>
      <c r="AOT62" s="1" t="s">
        <v>91</v>
      </c>
      <c r="AOU62" s="1" t="s">
        <v>91</v>
      </c>
      <c r="AOV62" s="1" t="s">
        <v>91</v>
      </c>
      <c r="AOW62" s="1" t="s">
        <v>91</v>
      </c>
      <c r="AOX62" s="1" t="s">
        <v>91</v>
      </c>
      <c r="AOY62" s="1" t="s">
        <v>91</v>
      </c>
      <c r="AOZ62" s="1" t="s">
        <v>91</v>
      </c>
      <c r="APA62" s="1" t="s">
        <v>91</v>
      </c>
      <c r="APB62" s="1" t="s">
        <v>91</v>
      </c>
      <c r="APC62" s="1" t="s">
        <v>91</v>
      </c>
      <c r="APD62" s="1" t="s">
        <v>91</v>
      </c>
      <c r="APE62" s="1" t="s">
        <v>91</v>
      </c>
      <c r="APF62" s="1" t="s">
        <v>91</v>
      </c>
      <c r="APG62" s="1" t="s">
        <v>91</v>
      </c>
      <c r="APH62" s="1" t="s">
        <v>91</v>
      </c>
      <c r="API62" s="1" t="s">
        <v>91</v>
      </c>
      <c r="APJ62" s="1" t="s">
        <v>91</v>
      </c>
      <c r="APK62" s="1" t="s">
        <v>91</v>
      </c>
      <c r="APL62" s="1" t="s">
        <v>91</v>
      </c>
      <c r="APM62" s="1" t="s">
        <v>91</v>
      </c>
      <c r="APN62" s="1" t="s">
        <v>91</v>
      </c>
      <c r="APO62" s="1" t="s">
        <v>91</v>
      </c>
      <c r="APP62" s="1" t="s">
        <v>91</v>
      </c>
      <c r="APQ62" s="1" t="s">
        <v>91</v>
      </c>
      <c r="APR62" s="1" t="s">
        <v>91</v>
      </c>
      <c r="APS62" s="1" t="s">
        <v>91</v>
      </c>
      <c r="APT62" s="1" t="s">
        <v>91</v>
      </c>
      <c r="APU62" s="1" t="s">
        <v>91</v>
      </c>
      <c r="APV62" s="1" t="s">
        <v>91</v>
      </c>
      <c r="APW62" s="1" t="s">
        <v>91</v>
      </c>
      <c r="APX62" s="1" t="s">
        <v>91</v>
      </c>
      <c r="APY62" s="1" t="s">
        <v>91</v>
      </c>
      <c r="APZ62" s="1" t="s">
        <v>91</v>
      </c>
      <c r="AQA62" s="1" t="s">
        <v>91</v>
      </c>
      <c r="AQB62" s="1" t="s">
        <v>91</v>
      </c>
      <c r="AQC62" s="1" t="s">
        <v>91</v>
      </c>
      <c r="AQD62" s="1" t="s">
        <v>91</v>
      </c>
      <c r="AQE62" s="1" t="s">
        <v>91</v>
      </c>
      <c r="AQF62" s="1" t="s">
        <v>91</v>
      </c>
      <c r="AQG62" s="1" t="s">
        <v>91</v>
      </c>
      <c r="AQH62" s="1" t="s">
        <v>91</v>
      </c>
      <c r="AQI62" s="1" t="s">
        <v>91</v>
      </c>
      <c r="AQJ62" s="1" t="s">
        <v>91</v>
      </c>
      <c r="AQK62" s="1" t="s">
        <v>91</v>
      </c>
      <c r="AQL62" s="1" t="s">
        <v>91</v>
      </c>
      <c r="AQM62" s="1" t="s">
        <v>91</v>
      </c>
      <c r="AQN62" s="1" t="s">
        <v>91</v>
      </c>
      <c r="AQO62" s="1" t="s">
        <v>91</v>
      </c>
      <c r="AQP62" s="1" t="s">
        <v>91</v>
      </c>
      <c r="AQQ62" s="1" t="s">
        <v>91</v>
      </c>
      <c r="AQR62" s="1" t="s">
        <v>91</v>
      </c>
      <c r="AQS62" s="1" t="s">
        <v>91</v>
      </c>
      <c r="AQT62" s="1" t="s">
        <v>91</v>
      </c>
      <c r="AQU62" s="1" t="s">
        <v>91</v>
      </c>
      <c r="AQV62" s="1" t="s">
        <v>91</v>
      </c>
      <c r="AQW62" s="1" t="s">
        <v>91</v>
      </c>
      <c r="AQX62" s="1" t="s">
        <v>91</v>
      </c>
      <c r="AQY62" s="1" t="s">
        <v>91</v>
      </c>
      <c r="AQZ62" s="1" t="s">
        <v>91</v>
      </c>
      <c r="ARA62" s="1" t="s">
        <v>91</v>
      </c>
      <c r="ARB62" s="1" t="s">
        <v>91</v>
      </c>
      <c r="ARC62" s="1" t="s">
        <v>91</v>
      </c>
      <c r="ARD62" s="1" t="s">
        <v>91</v>
      </c>
      <c r="ARE62" s="1" t="s">
        <v>91</v>
      </c>
      <c r="ARF62" s="1" t="s">
        <v>91</v>
      </c>
      <c r="ARG62" s="1" t="s">
        <v>91</v>
      </c>
      <c r="ARH62" s="1" t="s">
        <v>91</v>
      </c>
      <c r="ARI62" s="1" t="s">
        <v>91</v>
      </c>
      <c r="ARJ62" s="1" t="s">
        <v>91</v>
      </c>
      <c r="ARK62" s="1" t="s">
        <v>91</v>
      </c>
      <c r="ARL62" s="1" t="s">
        <v>91</v>
      </c>
      <c r="ARM62" s="1" t="s">
        <v>91</v>
      </c>
      <c r="ARN62" s="1" t="s">
        <v>91</v>
      </c>
      <c r="ARO62" s="1" t="s">
        <v>91</v>
      </c>
      <c r="ARP62" s="1" t="s">
        <v>91</v>
      </c>
      <c r="ARQ62" s="1" t="s">
        <v>91</v>
      </c>
      <c r="ARR62" s="1" t="s">
        <v>91</v>
      </c>
      <c r="ARS62" s="1" t="s">
        <v>91</v>
      </c>
      <c r="ART62" s="1" t="s">
        <v>91</v>
      </c>
      <c r="ARU62" s="1" t="s">
        <v>91</v>
      </c>
      <c r="ARV62" s="1" t="s">
        <v>91</v>
      </c>
      <c r="ARW62" s="1" t="s">
        <v>91</v>
      </c>
      <c r="ARX62" s="1" t="s">
        <v>91</v>
      </c>
      <c r="ARY62" s="1" t="s">
        <v>91</v>
      </c>
      <c r="ARZ62" s="1" t="s">
        <v>91</v>
      </c>
      <c r="ASA62" s="1" t="s">
        <v>91</v>
      </c>
      <c r="ASB62" s="1" t="s">
        <v>91</v>
      </c>
      <c r="ASC62" s="1" t="s">
        <v>91</v>
      </c>
      <c r="ASD62" s="1" t="s">
        <v>91</v>
      </c>
      <c r="ASE62" s="1" t="s">
        <v>91</v>
      </c>
      <c r="ASF62" s="1" t="s">
        <v>91</v>
      </c>
      <c r="ASG62" s="1" t="s">
        <v>91</v>
      </c>
      <c r="ASH62" s="1" t="s">
        <v>91</v>
      </c>
      <c r="ASI62" s="1" t="s">
        <v>91</v>
      </c>
      <c r="ASJ62" s="1" t="s">
        <v>91</v>
      </c>
      <c r="ASK62" s="1" t="s">
        <v>91</v>
      </c>
      <c r="ASL62" s="1" t="s">
        <v>91</v>
      </c>
      <c r="ASM62" s="1" t="s">
        <v>91</v>
      </c>
      <c r="ASN62" s="1" t="s">
        <v>91</v>
      </c>
      <c r="ASO62" s="1" t="s">
        <v>91</v>
      </c>
      <c r="ASP62" s="1" t="s">
        <v>91</v>
      </c>
      <c r="ASQ62" s="1" t="s">
        <v>91</v>
      </c>
      <c r="ASR62" s="1" t="s">
        <v>91</v>
      </c>
      <c r="ASS62" s="1" t="s">
        <v>91</v>
      </c>
      <c r="AST62" s="1" t="s">
        <v>91</v>
      </c>
      <c r="ASU62" s="1" t="s">
        <v>91</v>
      </c>
      <c r="ASV62" s="1" t="s">
        <v>91</v>
      </c>
      <c r="ASW62" s="1" t="s">
        <v>91</v>
      </c>
      <c r="ASX62" s="1" t="s">
        <v>91</v>
      </c>
      <c r="ASY62" s="1" t="s">
        <v>91</v>
      </c>
      <c r="ASZ62" s="1" t="s">
        <v>91</v>
      </c>
      <c r="ATA62" s="1" t="s">
        <v>91</v>
      </c>
      <c r="ATB62" s="1" t="s">
        <v>91</v>
      </c>
      <c r="ATC62" s="1" t="s">
        <v>91</v>
      </c>
      <c r="ATD62" s="1" t="s">
        <v>91</v>
      </c>
      <c r="ATE62" s="1" t="s">
        <v>91</v>
      </c>
      <c r="ATF62" s="1" t="s">
        <v>91</v>
      </c>
      <c r="ATG62" s="1" t="s">
        <v>91</v>
      </c>
      <c r="ATH62" s="1" t="s">
        <v>91</v>
      </c>
      <c r="ATI62" s="1" t="s">
        <v>91</v>
      </c>
      <c r="ATJ62" s="1" t="s">
        <v>91</v>
      </c>
      <c r="ATK62" s="1" t="s">
        <v>91</v>
      </c>
      <c r="ATL62" s="1" t="s">
        <v>91</v>
      </c>
      <c r="ATM62" s="1" t="s">
        <v>91</v>
      </c>
      <c r="ATN62" s="1" t="s">
        <v>91</v>
      </c>
      <c r="ATO62" s="1" t="s">
        <v>91</v>
      </c>
      <c r="ATP62" s="1" t="s">
        <v>91</v>
      </c>
      <c r="ATQ62" s="1" t="s">
        <v>91</v>
      </c>
      <c r="ATR62" s="1" t="s">
        <v>91</v>
      </c>
      <c r="ATS62" s="1" t="s">
        <v>91</v>
      </c>
      <c r="ATT62" s="1" t="s">
        <v>91</v>
      </c>
      <c r="ATU62" s="1" t="s">
        <v>91</v>
      </c>
      <c r="ATV62" s="1" t="s">
        <v>91</v>
      </c>
      <c r="ATW62" s="1" t="s">
        <v>91</v>
      </c>
      <c r="ATX62" s="1" t="s">
        <v>91</v>
      </c>
      <c r="ATY62" s="1" t="s">
        <v>91</v>
      </c>
      <c r="ATZ62" s="1" t="s">
        <v>91</v>
      </c>
      <c r="AUA62" s="1" t="s">
        <v>91</v>
      </c>
      <c r="AUB62" s="1" t="s">
        <v>91</v>
      </c>
      <c r="AUC62" s="1" t="s">
        <v>91</v>
      </c>
      <c r="AUD62" s="1" t="s">
        <v>91</v>
      </c>
      <c r="AUE62" s="1" t="s">
        <v>91</v>
      </c>
      <c r="AUF62" s="1" t="s">
        <v>91</v>
      </c>
      <c r="AUG62" s="1" t="s">
        <v>91</v>
      </c>
      <c r="AUH62" s="1" t="s">
        <v>91</v>
      </c>
      <c r="AUI62" s="1" t="s">
        <v>91</v>
      </c>
      <c r="AUJ62" s="1" t="s">
        <v>91</v>
      </c>
      <c r="AUK62" s="1" t="s">
        <v>91</v>
      </c>
      <c r="AUL62" s="1" t="s">
        <v>91</v>
      </c>
      <c r="AUM62" s="1" t="s">
        <v>91</v>
      </c>
      <c r="AUN62" s="1" t="s">
        <v>91</v>
      </c>
      <c r="AUO62" s="1" t="s">
        <v>91</v>
      </c>
      <c r="AUP62" s="1" t="s">
        <v>91</v>
      </c>
      <c r="AUQ62" s="1" t="s">
        <v>91</v>
      </c>
      <c r="AUR62" s="1" t="s">
        <v>91</v>
      </c>
      <c r="AUS62" s="1" t="s">
        <v>91</v>
      </c>
      <c r="AUT62" s="1" t="s">
        <v>91</v>
      </c>
      <c r="AUU62" s="1" t="s">
        <v>91</v>
      </c>
      <c r="AUV62" s="1" t="s">
        <v>91</v>
      </c>
      <c r="AUW62" s="1" t="s">
        <v>91</v>
      </c>
      <c r="AUX62" s="1" t="s">
        <v>91</v>
      </c>
      <c r="AUY62" s="1" t="s">
        <v>91</v>
      </c>
      <c r="AUZ62" s="1" t="s">
        <v>91</v>
      </c>
      <c r="AVA62" s="1" t="s">
        <v>91</v>
      </c>
      <c r="AVB62" s="1" t="s">
        <v>91</v>
      </c>
      <c r="AVC62" s="1" t="s">
        <v>91</v>
      </c>
      <c r="AVD62" s="1" t="s">
        <v>91</v>
      </c>
      <c r="AVE62" s="1" t="s">
        <v>91</v>
      </c>
      <c r="AVF62" s="1" t="s">
        <v>91</v>
      </c>
      <c r="AVG62" s="1" t="s">
        <v>91</v>
      </c>
      <c r="AVH62" s="1" t="s">
        <v>91</v>
      </c>
      <c r="AVI62" s="1" t="s">
        <v>91</v>
      </c>
      <c r="AVJ62" s="1" t="s">
        <v>91</v>
      </c>
      <c r="AVK62" s="1" t="s">
        <v>91</v>
      </c>
      <c r="AVL62" s="1" t="s">
        <v>91</v>
      </c>
      <c r="AVM62" s="1" t="s">
        <v>91</v>
      </c>
      <c r="AVN62" s="1" t="s">
        <v>91</v>
      </c>
      <c r="AVO62" s="1" t="s">
        <v>91</v>
      </c>
      <c r="AVP62" s="1" t="s">
        <v>91</v>
      </c>
      <c r="AVQ62" s="1" t="s">
        <v>91</v>
      </c>
      <c r="AVR62" s="1" t="s">
        <v>91</v>
      </c>
      <c r="AVS62" s="1" t="s">
        <v>91</v>
      </c>
      <c r="AVT62" s="1" t="s">
        <v>91</v>
      </c>
      <c r="AVU62" s="1" t="s">
        <v>91</v>
      </c>
      <c r="AVV62" s="1" t="s">
        <v>91</v>
      </c>
      <c r="AVW62" s="1" t="s">
        <v>91</v>
      </c>
      <c r="AVX62" s="1" t="s">
        <v>91</v>
      </c>
      <c r="AVY62" s="1" t="s">
        <v>91</v>
      </c>
      <c r="AVZ62" s="1" t="s">
        <v>91</v>
      </c>
      <c r="AWA62" s="1" t="s">
        <v>91</v>
      </c>
      <c r="AWB62" s="1" t="s">
        <v>91</v>
      </c>
      <c r="AWC62" s="1" t="s">
        <v>91</v>
      </c>
      <c r="AWD62" s="1" t="s">
        <v>91</v>
      </c>
      <c r="AWE62" s="1" t="s">
        <v>91</v>
      </c>
      <c r="AWF62" s="1" t="s">
        <v>91</v>
      </c>
      <c r="AWG62" s="1" t="s">
        <v>91</v>
      </c>
      <c r="AWH62" s="1" t="s">
        <v>91</v>
      </c>
      <c r="AWI62" s="1" t="s">
        <v>91</v>
      </c>
      <c r="AWJ62" s="1" t="s">
        <v>91</v>
      </c>
      <c r="AWK62" s="1" t="s">
        <v>91</v>
      </c>
      <c r="AWL62" s="1" t="s">
        <v>91</v>
      </c>
      <c r="AWM62" s="1" t="s">
        <v>91</v>
      </c>
      <c r="AWN62" s="1" t="s">
        <v>91</v>
      </c>
      <c r="AWO62" s="1" t="s">
        <v>91</v>
      </c>
      <c r="AWP62" s="1" t="s">
        <v>91</v>
      </c>
      <c r="AWQ62" s="1" t="s">
        <v>91</v>
      </c>
      <c r="AWR62" s="1" t="s">
        <v>91</v>
      </c>
      <c r="AWS62" s="1" t="s">
        <v>91</v>
      </c>
      <c r="AWT62" s="1" t="s">
        <v>91</v>
      </c>
      <c r="AWU62" s="1" t="s">
        <v>91</v>
      </c>
      <c r="AWV62" s="1" t="s">
        <v>91</v>
      </c>
      <c r="AWW62" s="1" t="s">
        <v>91</v>
      </c>
      <c r="AWX62" s="1" t="s">
        <v>91</v>
      </c>
      <c r="AWY62" s="1" t="s">
        <v>91</v>
      </c>
      <c r="AWZ62" s="1" t="s">
        <v>91</v>
      </c>
      <c r="AXA62" s="1" t="s">
        <v>91</v>
      </c>
      <c r="AXB62" s="1" t="s">
        <v>91</v>
      </c>
      <c r="AXC62" s="1" t="s">
        <v>91</v>
      </c>
      <c r="AXD62" s="1" t="s">
        <v>91</v>
      </c>
      <c r="AXE62" s="1" t="s">
        <v>91</v>
      </c>
      <c r="AXF62" s="1" t="s">
        <v>91</v>
      </c>
      <c r="AXG62" s="1" t="s">
        <v>91</v>
      </c>
      <c r="AXH62" s="1" t="s">
        <v>91</v>
      </c>
      <c r="AXI62" s="1" t="s">
        <v>91</v>
      </c>
      <c r="AXJ62" s="1" t="s">
        <v>91</v>
      </c>
      <c r="AXK62" s="1" t="s">
        <v>91</v>
      </c>
      <c r="AXL62" s="1" t="s">
        <v>91</v>
      </c>
      <c r="AXM62" s="1" t="s">
        <v>91</v>
      </c>
      <c r="AXN62" s="1" t="s">
        <v>91</v>
      </c>
      <c r="AXO62" s="1" t="s">
        <v>91</v>
      </c>
      <c r="AXP62" s="1" t="s">
        <v>91</v>
      </c>
      <c r="AXQ62" s="1" t="s">
        <v>91</v>
      </c>
      <c r="AXR62" s="1" t="s">
        <v>91</v>
      </c>
      <c r="AXS62" s="1" t="s">
        <v>91</v>
      </c>
      <c r="AXT62" s="1" t="s">
        <v>91</v>
      </c>
      <c r="AXU62" s="1" t="s">
        <v>91</v>
      </c>
      <c r="AXV62" s="1" t="s">
        <v>91</v>
      </c>
      <c r="AXW62" s="1" t="s">
        <v>91</v>
      </c>
      <c r="AXX62" s="1" t="s">
        <v>91</v>
      </c>
      <c r="AXY62" s="1" t="s">
        <v>91</v>
      </c>
      <c r="AXZ62" s="1" t="s">
        <v>91</v>
      </c>
      <c r="AYA62" s="1" t="s">
        <v>91</v>
      </c>
      <c r="AYB62" s="1" t="s">
        <v>91</v>
      </c>
      <c r="AYC62" s="1" t="s">
        <v>91</v>
      </c>
      <c r="AYD62" s="1" t="s">
        <v>91</v>
      </c>
      <c r="AYE62" s="1" t="s">
        <v>91</v>
      </c>
      <c r="AYF62" s="1" t="s">
        <v>91</v>
      </c>
      <c r="AYG62" s="1" t="s">
        <v>91</v>
      </c>
      <c r="AYH62" s="1" t="s">
        <v>91</v>
      </c>
      <c r="AYI62" s="1" t="s">
        <v>91</v>
      </c>
      <c r="AYJ62" s="1" t="s">
        <v>91</v>
      </c>
      <c r="AYK62" s="1" t="s">
        <v>91</v>
      </c>
      <c r="AYL62" s="1" t="s">
        <v>91</v>
      </c>
      <c r="AYM62" s="1" t="s">
        <v>91</v>
      </c>
      <c r="AYN62" s="1" t="s">
        <v>91</v>
      </c>
      <c r="AYO62" s="1" t="s">
        <v>91</v>
      </c>
      <c r="AYP62" s="1" t="s">
        <v>91</v>
      </c>
      <c r="AYQ62" s="1" t="s">
        <v>91</v>
      </c>
      <c r="AYR62" s="1" t="s">
        <v>91</v>
      </c>
      <c r="AYS62" s="1" t="s">
        <v>91</v>
      </c>
      <c r="AYT62" s="1" t="s">
        <v>91</v>
      </c>
      <c r="AYU62" s="1" t="s">
        <v>91</v>
      </c>
      <c r="AYV62" s="1" t="s">
        <v>91</v>
      </c>
      <c r="AYW62" s="1" t="s">
        <v>91</v>
      </c>
      <c r="AYX62" s="1" t="s">
        <v>91</v>
      </c>
      <c r="AYY62" s="1" t="s">
        <v>91</v>
      </c>
      <c r="AYZ62" s="1" t="s">
        <v>91</v>
      </c>
      <c r="AZA62" s="1" t="s">
        <v>91</v>
      </c>
      <c r="AZB62" s="1" t="s">
        <v>91</v>
      </c>
      <c r="AZC62" s="1" t="s">
        <v>91</v>
      </c>
      <c r="AZD62" s="1" t="s">
        <v>91</v>
      </c>
      <c r="AZE62" s="1" t="s">
        <v>91</v>
      </c>
      <c r="AZF62" s="1" t="s">
        <v>91</v>
      </c>
      <c r="AZG62" s="1" t="s">
        <v>91</v>
      </c>
      <c r="AZH62" s="1" t="s">
        <v>91</v>
      </c>
      <c r="AZI62" s="1" t="s">
        <v>91</v>
      </c>
      <c r="AZJ62" s="1" t="s">
        <v>91</v>
      </c>
      <c r="AZK62" s="1" t="s">
        <v>91</v>
      </c>
      <c r="AZL62" s="1" t="s">
        <v>91</v>
      </c>
      <c r="AZM62" s="1" t="s">
        <v>91</v>
      </c>
      <c r="AZN62" s="1" t="s">
        <v>91</v>
      </c>
      <c r="AZO62" s="1" t="s">
        <v>91</v>
      </c>
      <c r="AZP62" s="1" t="s">
        <v>91</v>
      </c>
      <c r="AZQ62" s="1" t="s">
        <v>91</v>
      </c>
      <c r="AZR62" s="1" t="s">
        <v>91</v>
      </c>
      <c r="AZS62" s="1" t="s">
        <v>91</v>
      </c>
      <c r="AZT62" s="1" t="s">
        <v>91</v>
      </c>
      <c r="AZU62" s="1" t="s">
        <v>91</v>
      </c>
      <c r="AZV62" s="1" t="s">
        <v>91</v>
      </c>
      <c r="AZW62" s="1" t="s">
        <v>91</v>
      </c>
      <c r="AZX62" s="1" t="s">
        <v>91</v>
      </c>
      <c r="AZY62" s="1" t="s">
        <v>91</v>
      </c>
      <c r="AZZ62" s="1" t="s">
        <v>91</v>
      </c>
      <c r="BAA62" s="1" t="s">
        <v>91</v>
      </c>
      <c r="BAB62" s="1" t="s">
        <v>91</v>
      </c>
      <c r="BAC62" s="1" t="s">
        <v>91</v>
      </c>
      <c r="BAD62" s="1" t="s">
        <v>91</v>
      </c>
      <c r="BAE62" s="1" t="s">
        <v>91</v>
      </c>
      <c r="BAF62" s="1" t="s">
        <v>91</v>
      </c>
      <c r="BAG62" s="1" t="s">
        <v>91</v>
      </c>
      <c r="BAH62" s="1" t="s">
        <v>91</v>
      </c>
      <c r="BAI62" s="1" t="s">
        <v>91</v>
      </c>
      <c r="BAJ62" s="1" t="s">
        <v>91</v>
      </c>
      <c r="BAK62" s="1" t="s">
        <v>91</v>
      </c>
      <c r="BAL62" s="1" t="s">
        <v>91</v>
      </c>
      <c r="BAM62" s="1" t="s">
        <v>91</v>
      </c>
      <c r="BAN62" s="1" t="s">
        <v>91</v>
      </c>
      <c r="BAO62" s="1" t="s">
        <v>91</v>
      </c>
      <c r="BAP62" s="1" t="s">
        <v>91</v>
      </c>
      <c r="BAQ62" s="1" t="s">
        <v>91</v>
      </c>
      <c r="BAR62" s="1" t="s">
        <v>91</v>
      </c>
      <c r="BAS62" s="1" t="s">
        <v>91</v>
      </c>
      <c r="BAT62" s="1" t="s">
        <v>91</v>
      </c>
      <c r="BAU62" s="1" t="s">
        <v>91</v>
      </c>
      <c r="BAV62" s="1" t="s">
        <v>91</v>
      </c>
      <c r="BAW62" s="1" t="s">
        <v>91</v>
      </c>
      <c r="BAX62" s="1" t="s">
        <v>91</v>
      </c>
      <c r="BAY62" s="1" t="s">
        <v>91</v>
      </c>
      <c r="BAZ62" s="1" t="s">
        <v>91</v>
      </c>
      <c r="BBA62" s="1" t="s">
        <v>91</v>
      </c>
      <c r="BBB62" s="1" t="s">
        <v>91</v>
      </c>
      <c r="BBC62" s="1" t="s">
        <v>91</v>
      </c>
      <c r="BBD62" s="1" t="s">
        <v>91</v>
      </c>
      <c r="BBE62" s="1" t="s">
        <v>91</v>
      </c>
      <c r="BBF62" s="1" t="s">
        <v>91</v>
      </c>
      <c r="BBG62" s="1" t="s">
        <v>91</v>
      </c>
      <c r="BBH62" s="1" t="s">
        <v>91</v>
      </c>
      <c r="BBI62" s="1" t="s">
        <v>91</v>
      </c>
      <c r="BBJ62" s="1" t="s">
        <v>91</v>
      </c>
      <c r="BBK62" s="1" t="s">
        <v>91</v>
      </c>
      <c r="BBL62" s="1" t="s">
        <v>91</v>
      </c>
      <c r="BBM62" s="1" t="s">
        <v>91</v>
      </c>
      <c r="BBN62" s="1" t="s">
        <v>91</v>
      </c>
      <c r="BBO62" s="1" t="s">
        <v>91</v>
      </c>
      <c r="BBP62" s="1" t="s">
        <v>91</v>
      </c>
      <c r="BBQ62" s="1" t="s">
        <v>91</v>
      </c>
      <c r="BBR62" s="1" t="s">
        <v>91</v>
      </c>
      <c r="BBS62" s="1" t="s">
        <v>91</v>
      </c>
      <c r="BBT62" s="1" t="s">
        <v>91</v>
      </c>
      <c r="BBU62" s="1" t="s">
        <v>91</v>
      </c>
      <c r="BBV62" s="1" t="s">
        <v>91</v>
      </c>
      <c r="BBW62" s="1" t="s">
        <v>91</v>
      </c>
      <c r="BBX62" s="1" t="s">
        <v>91</v>
      </c>
      <c r="BBY62" s="1" t="s">
        <v>91</v>
      </c>
      <c r="BBZ62" s="1" t="s">
        <v>91</v>
      </c>
      <c r="BCA62" s="1" t="s">
        <v>91</v>
      </c>
      <c r="BCB62" s="1" t="s">
        <v>91</v>
      </c>
      <c r="BCC62" s="1" t="s">
        <v>91</v>
      </c>
      <c r="BCD62" s="1" t="s">
        <v>91</v>
      </c>
      <c r="BCE62" s="1" t="s">
        <v>91</v>
      </c>
      <c r="BCF62" s="1" t="s">
        <v>91</v>
      </c>
      <c r="BCG62" s="1" t="s">
        <v>91</v>
      </c>
      <c r="BCH62" s="1" t="s">
        <v>91</v>
      </c>
      <c r="BCI62" s="1" t="s">
        <v>91</v>
      </c>
      <c r="BCJ62" s="1" t="s">
        <v>91</v>
      </c>
      <c r="BCK62" s="1" t="s">
        <v>91</v>
      </c>
      <c r="BCL62" s="1" t="s">
        <v>91</v>
      </c>
      <c r="BCM62" s="1" t="s">
        <v>91</v>
      </c>
      <c r="BCN62" s="1" t="s">
        <v>91</v>
      </c>
      <c r="BCO62" s="1" t="s">
        <v>91</v>
      </c>
      <c r="BCP62" s="1" t="s">
        <v>91</v>
      </c>
      <c r="BCQ62" s="1" t="s">
        <v>91</v>
      </c>
      <c r="BCR62" s="1" t="s">
        <v>91</v>
      </c>
      <c r="BCS62" s="1" t="s">
        <v>91</v>
      </c>
      <c r="BCT62" s="1" t="s">
        <v>91</v>
      </c>
      <c r="BCU62" s="1" t="s">
        <v>91</v>
      </c>
      <c r="BCV62" s="1" t="s">
        <v>91</v>
      </c>
      <c r="BCW62" s="1" t="s">
        <v>91</v>
      </c>
      <c r="BCX62" s="1" t="s">
        <v>91</v>
      </c>
      <c r="BCY62" s="1" t="s">
        <v>91</v>
      </c>
      <c r="BCZ62" s="1" t="s">
        <v>91</v>
      </c>
      <c r="BDA62" s="1" t="s">
        <v>91</v>
      </c>
      <c r="BDB62" s="1" t="s">
        <v>91</v>
      </c>
      <c r="BDC62" s="1" t="s">
        <v>91</v>
      </c>
      <c r="BDD62" s="1" t="s">
        <v>91</v>
      </c>
      <c r="BDE62" s="1" t="s">
        <v>91</v>
      </c>
      <c r="BDF62" s="1" t="s">
        <v>91</v>
      </c>
      <c r="BDG62" s="1" t="s">
        <v>91</v>
      </c>
      <c r="BDH62" s="1" t="s">
        <v>91</v>
      </c>
      <c r="BDI62" s="1" t="s">
        <v>91</v>
      </c>
      <c r="BDJ62" s="1" t="s">
        <v>91</v>
      </c>
      <c r="BDK62" s="1" t="s">
        <v>91</v>
      </c>
      <c r="BDL62" s="1" t="s">
        <v>91</v>
      </c>
      <c r="BDM62" s="1" t="s">
        <v>91</v>
      </c>
      <c r="BDN62" s="1" t="s">
        <v>91</v>
      </c>
      <c r="BDO62" s="1" t="s">
        <v>91</v>
      </c>
      <c r="BDP62" s="1" t="s">
        <v>91</v>
      </c>
      <c r="BDQ62" s="1" t="s">
        <v>91</v>
      </c>
      <c r="BDR62" s="1" t="s">
        <v>91</v>
      </c>
      <c r="BDS62" s="1" t="s">
        <v>91</v>
      </c>
      <c r="BDT62" s="1" t="s">
        <v>91</v>
      </c>
      <c r="BDU62" s="1" t="s">
        <v>91</v>
      </c>
      <c r="BDV62" s="1" t="s">
        <v>91</v>
      </c>
      <c r="BDW62" s="1" t="s">
        <v>91</v>
      </c>
      <c r="BDX62" s="1" t="s">
        <v>91</v>
      </c>
      <c r="BDY62" s="1" t="s">
        <v>91</v>
      </c>
      <c r="BDZ62" s="1" t="s">
        <v>91</v>
      </c>
      <c r="BEA62" s="1" t="s">
        <v>91</v>
      </c>
      <c r="BEB62" s="1" t="s">
        <v>91</v>
      </c>
      <c r="BEC62" s="1" t="s">
        <v>91</v>
      </c>
      <c r="BED62" s="1" t="s">
        <v>91</v>
      </c>
      <c r="BEE62" s="1" t="s">
        <v>91</v>
      </c>
      <c r="BEF62" s="1" t="s">
        <v>91</v>
      </c>
      <c r="BEG62" s="1" t="s">
        <v>91</v>
      </c>
      <c r="BEH62" s="1" t="s">
        <v>91</v>
      </c>
      <c r="BEI62" s="1" t="s">
        <v>91</v>
      </c>
      <c r="BEJ62" s="1" t="s">
        <v>91</v>
      </c>
      <c r="BEK62" s="1" t="s">
        <v>91</v>
      </c>
      <c r="BEL62" s="1" t="s">
        <v>91</v>
      </c>
      <c r="BEM62" s="1" t="s">
        <v>91</v>
      </c>
      <c r="BEN62" s="1" t="s">
        <v>91</v>
      </c>
      <c r="BEO62" s="1" t="s">
        <v>91</v>
      </c>
      <c r="BEP62" s="1" t="s">
        <v>91</v>
      </c>
      <c r="BEQ62" s="1" t="s">
        <v>91</v>
      </c>
      <c r="BER62" s="1" t="s">
        <v>91</v>
      </c>
      <c r="BES62" s="1" t="s">
        <v>91</v>
      </c>
      <c r="BET62" s="1" t="s">
        <v>91</v>
      </c>
      <c r="BEU62" s="1" t="s">
        <v>91</v>
      </c>
      <c r="BEV62" s="1" t="s">
        <v>91</v>
      </c>
      <c r="BEW62" s="1" t="s">
        <v>91</v>
      </c>
      <c r="BEX62" s="1" t="s">
        <v>91</v>
      </c>
      <c r="BEY62" s="1" t="s">
        <v>91</v>
      </c>
      <c r="BEZ62" s="1" t="s">
        <v>91</v>
      </c>
      <c r="BFA62" s="1" t="s">
        <v>91</v>
      </c>
      <c r="BFB62" s="1" t="s">
        <v>91</v>
      </c>
      <c r="BFC62" s="1" t="s">
        <v>91</v>
      </c>
      <c r="BFD62" s="1" t="s">
        <v>91</v>
      </c>
      <c r="BFE62" s="1" t="s">
        <v>91</v>
      </c>
      <c r="BFF62" s="1" t="s">
        <v>91</v>
      </c>
      <c r="BFG62" s="1" t="s">
        <v>91</v>
      </c>
      <c r="BFH62" s="1" t="s">
        <v>91</v>
      </c>
      <c r="BFI62" s="1" t="s">
        <v>91</v>
      </c>
      <c r="BFJ62" s="1" t="s">
        <v>91</v>
      </c>
      <c r="BFK62" s="1" t="s">
        <v>91</v>
      </c>
      <c r="BFL62" s="1" t="s">
        <v>91</v>
      </c>
      <c r="BFM62" s="1" t="s">
        <v>91</v>
      </c>
      <c r="BFN62" s="1" t="s">
        <v>91</v>
      </c>
      <c r="BFO62" s="1" t="s">
        <v>91</v>
      </c>
      <c r="BFP62" s="1" t="s">
        <v>91</v>
      </c>
      <c r="BFQ62" s="1" t="s">
        <v>91</v>
      </c>
      <c r="BFR62" s="1" t="s">
        <v>91</v>
      </c>
      <c r="BFS62" s="1" t="s">
        <v>91</v>
      </c>
      <c r="BFT62" s="1" t="s">
        <v>91</v>
      </c>
      <c r="BFU62" s="1" t="s">
        <v>91</v>
      </c>
      <c r="BFV62" s="1" t="s">
        <v>91</v>
      </c>
      <c r="BFW62" s="1" t="s">
        <v>91</v>
      </c>
      <c r="BFX62" s="1" t="s">
        <v>91</v>
      </c>
      <c r="BFY62" s="1" t="s">
        <v>91</v>
      </c>
      <c r="BFZ62" s="1" t="s">
        <v>91</v>
      </c>
      <c r="BGA62" s="1" t="s">
        <v>91</v>
      </c>
      <c r="BGB62" s="1" t="s">
        <v>91</v>
      </c>
      <c r="BGC62" s="1" t="s">
        <v>91</v>
      </c>
      <c r="BGD62" s="1" t="s">
        <v>91</v>
      </c>
      <c r="BGE62" s="1" t="s">
        <v>91</v>
      </c>
      <c r="BGF62" s="1" t="s">
        <v>91</v>
      </c>
      <c r="BGG62" s="1" t="s">
        <v>91</v>
      </c>
      <c r="BGH62" s="1" t="s">
        <v>91</v>
      </c>
      <c r="BGI62" s="1" t="s">
        <v>91</v>
      </c>
      <c r="BGJ62" s="1" t="s">
        <v>91</v>
      </c>
      <c r="BGK62" s="1" t="s">
        <v>91</v>
      </c>
      <c r="BGL62" s="1" t="s">
        <v>91</v>
      </c>
      <c r="BGM62" s="1" t="s">
        <v>91</v>
      </c>
      <c r="BGN62" s="1" t="s">
        <v>91</v>
      </c>
      <c r="BGO62" s="1" t="s">
        <v>91</v>
      </c>
      <c r="BGP62" s="1" t="s">
        <v>91</v>
      </c>
      <c r="BGQ62" s="1" t="s">
        <v>91</v>
      </c>
      <c r="BGR62" s="1" t="s">
        <v>91</v>
      </c>
      <c r="BGS62" s="1" t="s">
        <v>91</v>
      </c>
      <c r="BGT62" s="1" t="s">
        <v>91</v>
      </c>
      <c r="BGU62" s="1" t="s">
        <v>91</v>
      </c>
      <c r="BGV62" s="1" t="s">
        <v>91</v>
      </c>
      <c r="BGW62" s="1" t="s">
        <v>91</v>
      </c>
      <c r="BGX62" s="1" t="s">
        <v>91</v>
      </c>
      <c r="BGY62" s="1" t="s">
        <v>91</v>
      </c>
      <c r="BGZ62" s="1" t="s">
        <v>91</v>
      </c>
      <c r="BHA62" s="1" t="s">
        <v>91</v>
      </c>
      <c r="BHB62" s="1" t="s">
        <v>91</v>
      </c>
      <c r="BHC62" s="1" t="s">
        <v>91</v>
      </c>
      <c r="BHD62" s="1" t="s">
        <v>91</v>
      </c>
      <c r="BHE62" s="1" t="s">
        <v>91</v>
      </c>
      <c r="BHF62" s="1" t="s">
        <v>91</v>
      </c>
      <c r="BHG62" s="1" t="s">
        <v>91</v>
      </c>
      <c r="BHH62" s="1" t="s">
        <v>91</v>
      </c>
      <c r="BHI62" s="1" t="s">
        <v>91</v>
      </c>
      <c r="BHJ62" s="1" t="s">
        <v>91</v>
      </c>
      <c r="BHK62" s="1" t="s">
        <v>91</v>
      </c>
      <c r="BHL62" s="1" t="s">
        <v>91</v>
      </c>
      <c r="BHM62" s="1" t="s">
        <v>91</v>
      </c>
      <c r="BHN62" s="1" t="s">
        <v>91</v>
      </c>
      <c r="BHO62" s="1" t="s">
        <v>91</v>
      </c>
      <c r="BHP62" s="1" t="s">
        <v>91</v>
      </c>
      <c r="BHQ62" s="1" t="s">
        <v>91</v>
      </c>
      <c r="BHR62" s="1" t="s">
        <v>91</v>
      </c>
      <c r="BHS62" s="1" t="s">
        <v>91</v>
      </c>
      <c r="BHT62" s="1" t="s">
        <v>91</v>
      </c>
      <c r="BHU62" s="1" t="s">
        <v>91</v>
      </c>
      <c r="BHV62" s="1" t="s">
        <v>91</v>
      </c>
      <c r="BHW62" s="1" t="s">
        <v>91</v>
      </c>
      <c r="BHX62" s="1" t="s">
        <v>91</v>
      </c>
      <c r="BHY62" s="1" t="s">
        <v>91</v>
      </c>
      <c r="BHZ62" s="1" t="s">
        <v>91</v>
      </c>
      <c r="BIA62" s="1" t="s">
        <v>91</v>
      </c>
      <c r="BIB62" s="1" t="s">
        <v>91</v>
      </c>
      <c r="BIC62" s="1" t="s">
        <v>91</v>
      </c>
      <c r="BID62" s="1" t="s">
        <v>91</v>
      </c>
      <c r="BIE62" s="1" t="s">
        <v>91</v>
      </c>
      <c r="BIF62" s="1" t="s">
        <v>91</v>
      </c>
      <c r="BIG62" s="1" t="s">
        <v>91</v>
      </c>
      <c r="BIH62" s="1" t="s">
        <v>91</v>
      </c>
      <c r="BII62" s="1" t="s">
        <v>91</v>
      </c>
      <c r="BIJ62" s="1" t="s">
        <v>91</v>
      </c>
      <c r="BIK62" s="1" t="s">
        <v>91</v>
      </c>
      <c r="BIL62" s="1" t="s">
        <v>91</v>
      </c>
      <c r="BIM62" s="1" t="s">
        <v>91</v>
      </c>
      <c r="BIN62" s="1" t="s">
        <v>91</v>
      </c>
      <c r="BIO62" s="1" t="s">
        <v>91</v>
      </c>
      <c r="BIP62" s="1" t="s">
        <v>91</v>
      </c>
      <c r="BIQ62" s="1" t="s">
        <v>91</v>
      </c>
      <c r="BIR62" s="1" t="s">
        <v>91</v>
      </c>
      <c r="BIS62" s="1" t="s">
        <v>91</v>
      </c>
      <c r="BIT62" s="1" t="s">
        <v>91</v>
      </c>
      <c r="BIU62" s="1" t="s">
        <v>91</v>
      </c>
      <c r="BIV62" s="1" t="s">
        <v>91</v>
      </c>
      <c r="BIW62" s="1" t="s">
        <v>91</v>
      </c>
      <c r="BIX62" s="1" t="s">
        <v>91</v>
      </c>
      <c r="BIY62" s="1" t="s">
        <v>91</v>
      </c>
      <c r="BIZ62" s="1" t="s">
        <v>91</v>
      </c>
      <c r="BJA62" s="1" t="s">
        <v>91</v>
      </c>
      <c r="BJB62" s="1" t="s">
        <v>91</v>
      </c>
      <c r="BJC62" s="1" t="s">
        <v>91</v>
      </c>
      <c r="BJD62" s="1" t="s">
        <v>91</v>
      </c>
      <c r="BJE62" s="1" t="s">
        <v>91</v>
      </c>
      <c r="BJF62" s="1" t="s">
        <v>91</v>
      </c>
      <c r="BJG62" s="1" t="s">
        <v>91</v>
      </c>
      <c r="BJH62" s="1" t="s">
        <v>91</v>
      </c>
      <c r="BJI62" s="1" t="s">
        <v>91</v>
      </c>
      <c r="BJJ62" s="1" t="s">
        <v>91</v>
      </c>
      <c r="BJK62" s="1" t="s">
        <v>91</v>
      </c>
      <c r="BJL62" s="1" t="s">
        <v>91</v>
      </c>
      <c r="BJM62" s="1" t="s">
        <v>91</v>
      </c>
      <c r="BJN62" s="1" t="s">
        <v>91</v>
      </c>
      <c r="BJO62" s="1" t="s">
        <v>91</v>
      </c>
      <c r="BJP62" s="1" t="s">
        <v>91</v>
      </c>
      <c r="BJQ62" s="1" t="s">
        <v>91</v>
      </c>
      <c r="BJR62" s="1" t="s">
        <v>91</v>
      </c>
      <c r="BJS62" s="1" t="s">
        <v>91</v>
      </c>
      <c r="BJT62" s="1" t="s">
        <v>91</v>
      </c>
      <c r="BJU62" s="1" t="s">
        <v>91</v>
      </c>
      <c r="BJV62" s="1" t="s">
        <v>91</v>
      </c>
      <c r="BJW62" s="1" t="s">
        <v>91</v>
      </c>
      <c r="BJX62" s="1" t="s">
        <v>91</v>
      </c>
      <c r="BJY62" s="1" t="s">
        <v>91</v>
      </c>
      <c r="BJZ62" s="1" t="s">
        <v>91</v>
      </c>
      <c r="BKA62" s="1" t="s">
        <v>91</v>
      </c>
      <c r="BKB62" s="1" t="s">
        <v>91</v>
      </c>
      <c r="BKC62" s="1" t="s">
        <v>91</v>
      </c>
      <c r="BKD62" s="1" t="s">
        <v>91</v>
      </c>
      <c r="BKE62" s="1" t="s">
        <v>91</v>
      </c>
      <c r="BKF62" s="1" t="s">
        <v>91</v>
      </c>
      <c r="BKG62" s="1" t="s">
        <v>91</v>
      </c>
      <c r="BKH62" s="1" t="s">
        <v>91</v>
      </c>
      <c r="BKI62" s="1" t="s">
        <v>91</v>
      </c>
      <c r="BKJ62" s="1" t="s">
        <v>91</v>
      </c>
      <c r="BKK62" s="1" t="s">
        <v>91</v>
      </c>
      <c r="BKL62" s="1" t="s">
        <v>91</v>
      </c>
      <c r="BKM62" s="1" t="s">
        <v>91</v>
      </c>
      <c r="BKN62" s="1" t="s">
        <v>91</v>
      </c>
      <c r="BKO62" s="1" t="s">
        <v>91</v>
      </c>
      <c r="BKP62" s="1" t="s">
        <v>91</v>
      </c>
      <c r="BKQ62" s="1" t="s">
        <v>91</v>
      </c>
      <c r="BKR62" s="1" t="s">
        <v>91</v>
      </c>
      <c r="BKS62" s="1" t="s">
        <v>91</v>
      </c>
      <c r="BKT62" s="1" t="s">
        <v>91</v>
      </c>
      <c r="BKU62" s="1" t="s">
        <v>91</v>
      </c>
      <c r="BKV62" s="1" t="s">
        <v>91</v>
      </c>
      <c r="BKW62" s="1" t="s">
        <v>91</v>
      </c>
      <c r="BKX62" s="1" t="s">
        <v>91</v>
      </c>
      <c r="BKY62" s="1" t="s">
        <v>91</v>
      </c>
      <c r="BKZ62" s="1" t="s">
        <v>91</v>
      </c>
      <c r="BLA62" s="1" t="s">
        <v>91</v>
      </c>
      <c r="BLB62" s="1" t="s">
        <v>91</v>
      </c>
      <c r="BLC62" s="1" t="s">
        <v>91</v>
      </c>
      <c r="BLD62" s="1" t="s">
        <v>91</v>
      </c>
      <c r="BLE62" s="1" t="s">
        <v>91</v>
      </c>
      <c r="BLF62" s="1" t="s">
        <v>91</v>
      </c>
      <c r="BLG62" s="1" t="s">
        <v>91</v>
      </c>
      <c r="BLH62" s="1" t="s">
        <v>91</v>
      </c>
      <c r="BLI62" s="1" t="s">
        <v>91</v>
      </c>
      <c r="BLJ62" s="1" t="s">
        <v>91</v>
      </c>
      <c r="BLK62" s="1" t="s">
        <v>91</v>
      </c>
      <c r="BLL62" s="1" t="s">
        <v>91</v>
      </c>
      <c r="BLM62" s="1" t="s">
        <v>91</v>
      </c>
      <c r="BLN62" s="1" t="s">
        <v>91</v>
      </c>
      <c r="BLO62" s="1" t="s">
        <v>91</v>
      </c>
      <c r="BLP62" s="1" t="s">
        <v>91</v>
      </c>
      <c r="BLQ62" s="1" t="s">
        <v>91</v>
      </c>
      <c r="BLR62" s="1" t="s">
        <v>91</v>
      </c>
      <c r="BLS62" s="1" t="s">
        <v>91</v>
      </c>
      <c r="BLT62" s="1" t="s">
        <v>91</v>
      </c>
      <c r="BLU62" s="1" t="s">
        <v>91</v>
      </c>
      <c r="BLV62" s="1" t="s">
        <v>91</v>
      </c>
      <c r="BLW62" s="1" t="s">
        <v>91</v>
      </c>
      <c r="BLX62" s="1" t="s">
        <v>91</v>
      </c>
      <c r="BLY62" s="1" t="s">
        <v>91</v>
      </c>
      <c r="BLZ62" s="1" t="s">
        <v>91</v>
      </c>
      <c r="BMA62" s="1" t="s">
        <v>91</v>
      </c>
      <c r="BMB62" s="1" t="s">
        <v>91</v>
      </c>
      <c r="BMC62" s="1" t="s">
        <v>91</v>
      </c>
      <c r="BMD62" s="1" t="s">
        <v>91</v>
      </c>
      <c r="BME62" s="1" t="s">
        <v>91</v>
      </c>
      <c r="BMF62" s="1" t="s">
        <v>91</v>
      </c>
      <c r="BMG62" s="1" t="s">
        <v>91</v>
      </c>
      <c r="BMH62" s="1" t="s">
        <v>91</v>
      </c>
      <c r="BMI62" s="1" t="s">
        <v>91</v>
      </c>
      <c r="BMJ62" s="1" t="s">
        <v>91</v>
      </c>
      <c r="BMK62" s="1" t="s">
        <v>91</v>
      </c>
      <c r="BML62" s="1" t="s">
        <v>91</v>
      </c>
      <c r="BMM62" s="1" t="s">
        <v>91</v>
      </c>
      <c r="BMN62" s="1" t="s">
        <v>91</v>
      </c>
      <c r="BMO62" s="1" t="s">
        <v>91</v>
      </c>
      <c r="BMP62" s="1" t="s">
        <v>91</v>
      </c>
      <c r="BMQ62" s="1" t="s">
        <v>91</v>
      </c>
      <c r="BMR62" s="1" t="s">
        <v>91</v>
      </c>
      <c r="BMS62" s="1" t="s">
        <v>91</v>
      </c>
      <c r="BMT62" s="1" t="s">
        <v>91</v>
      </c>
      <c r="BMU62" s="1" t="s">
        <v>91</v>
      </c>
      <c r="BMV62" s="1" t="s">
        <v>91</v>
      </c>
      <c r="BMW62" s="1" t="s">
        <v>91</v>
      </c>
      <c r="BMX62" s="1" t="s">
        <v>91</v>
      </c>
      <c r="BMY62" s="1" t="s">
        <v>91</v>
      </c>
      <c r="BMZ62" s="1" t="s">
        <v>91</v>
      </c>
      <c r="BNA62" s="1" t="s">
        <v>91</v>
      </c>
      <c r="BNB62" s="1" t="s">
        <v>91</v>
      </c>
      <c r="BNC62" s="1" t="s">
        <v>91</v>
      </c>
      <c r="BND62" s="1" t="s">
        <v>91</v>
      </c>
      <c r="BNE62" s="1" t="s">
        <v>91</v>
      </c>
      <c r="BNF62" s="1" t="s">
        <v>91</v>
      </c>
      <c r="BNG62" s="1" t="s">
        <v>91</v>
      </c>
      <c r="BNH62" s="1" t="s">
        <v>91</v>
      </c>
      <c r="BNI62" s="1" t="s">
        <v>91</v>
      </c>
      <c r="BNJ62" s="1" t="s">
        <v>91</v>
      </c>
      <c r="BNK62" s="1" t="s">
        <v>91</v>
      </c>
      <c r="BNL62" s="1" t="s">
        <v>91</v>
      </c>
      <c r="BNM62" s="1" t="s">
        <v>91</v>
      </c>
      <c r="BNN62" s="1" t="s">
        <v>91</v>
      </c>
      <c r="BNO62" s="1" t="s">
        <v>91</v>
      </c>
      <c r="BNP62" s="1" t="s">
        <v>91</v>
      </c>
      <c r="BNQ62" s="1" t="s">
        <v>91</v>
      </c>
      <c r="BNR62" s="1" t="s">
        <v>91</v>
      </c>
      <c r="BNS62" s="1" t="s">
        <v>91</v>
      </c>
      <c r="BNT62" s="1" t="s">
        <v>91</v>
      </c>
      <c r="BNU62" s="1" t="s">
        <v>91</v>
      </c>
      <c r="BNV62" s="1" t="s">
        <v>91</v>
      </c>
      <c r="BNW62" s="1" t="s">
        <v>91</v>
      </c>
      <c r="BNX62" s="1" t="s">
        <v>91</v>
      </c>
      <c r="BNY62" s="1" t="s">
        <v>91</v>
      </c>
      <c r="BNZ62" s="1" t="s">
        <v>91</v>
      </c>
      <c r="BOA62" s="1" t="s">
        <v>91</v>
      </c>
      <c r="BOB62" s="1" t="s">
        <v>91</v>
      </c>
      <c r="BOC62" s="1" t="s">
        <v>91</v>
      </c>
      <c r="BOD62" s="1" t="s">
        <v>91</v>
      </c>
      <c r="BOE62" s="1" t="s">
        <v>91</v>
      </c>
      <c r="BOF62" s="1" t="s">
        <v>91</v>
      </c>
      <c r="BOG62" s="1" t="s">
        <v>91</v>
      </c>
      <c r="BOH62" s="1" t="s">
        <v>91</v>
      </c>
      <c r="BOI62" s="1" t="s">
        <v>91</v>
      </c>
      <c r="BOJ62" s="1" t="s">
        <v>91</v>
      </c>
      <c r="BOK62" s="1" t="s">
        <v>91</v>
      </c>
      <c r="BOL62" s="1" t="s">
        <v>91</v>
      </c>
      <c r="BOM62" s="1" t="s">
        <v>91</v>
      </c>
      <c r="BON62" s="1" t="s">
        <v>91</v>
      </c>
      <c r="BOO62" s="1" t="s">
        <v>91</v>
      </c>
      <c r="BOP62" s="1" t="s">
        <v>91</v>
      </c>
      <c r="BOQ62" s="1" t="s">
        <v>91</v>
      </c>
      <c r="BOR62" s="1" t="s">
        <v>91</v>
      </c>
      <c r="BOS62" s="1" t="s">
        <v>91</v>
      </c>
      <c r="BOT62" s="1" t="s">
        <v>91</v>
      </c>
      <c r="BOU62" s="1" t="s">
        <v>91</v>
      </c>
      <c r="BOV62" s="1" t="s">
        <v>91</v>
      </c>
      <c r="BOW62" s="1" t="s">
        <v>91</v>
      </c>
      <c r="BOX62" s="1" t="s">
        <v>91</v>
      </c>
      <c r="BOY62" s="1" t="s">
        <v>91</v>
      </c>
      <c r="BOZ62" s="1" t="s">
        <v>91</v>
      </c>
      <c r="BPA62" s="1" t="s">
        <v>91</v>
      </c>
      <c r="BPB62" s="1" t="s">
        <v>91</v>
      </c>
      <c r="BPC62" s="1" t="s">
        <v>91</v>
      </c>
      <c r="BPD62" s="1" t="s">
        <v>91</v>
      </c>
      <c r="BPE62" s="1" t="s">
        <v>91</v>
      </c>
      <c r="BPF62" s="1" t="s">
        <v>91</v>
      </c>
      <c r="BPG62" s="1" t="s">
        <v>91</v>
      </c>
      <c r="BPH62" s="1" t="s">
        <v>91</v>
      </c>
      <c r="BPI62" s="1" t="s">
        <v>91</v>
      </c>
      <c r="BPJ62" s="1" t="s">
        <v>91</v>
      </c>
      <c r="BPK62" s="1" t="s">
        <v>91</v>
      </c>
      <c r="BPL62" s="1" t="s">
        <v>91</v>
      </c>
      <c r="BPM62" s="1" t="s">
        <v>91</v>
      </c>
      <c r="BPN62" s="1" t="s">
        <v>91</v>
      </c>
      <c r="BPO62" s="1" t="s">
        <v>91</v>
      </c>
      <c r="BPP62" s="1" t="s">
        <v>91</v>
      </c>
      <c r="BPQ62" s="1" t="s">
        <v>91</v>
      </c>
      <c r="BPR62" s="1" t="s">
        <v>91</v>
      </c>
      <c r="BPS62" s="1" t="s">
        <v>91</v>
      </c>
      <c r="BPT62" s="1" t="s">
        <v>91</v>
      </c>
      <c r="BPU62" s="1" t="s">
        <v>91</v>
      </c>
      <c r="BPV62" s="1" t="s">
        <v>91</v>
      </c>
      <c r="BPW62" s="1" t="s">
        <v>91</v>
      </c>
      <c r="BPX62" s="1" t="s">
        <v>91</v>
      </c>
      <c r="BPY62" s="1" t="s">
        <v>91</v>
      </c>
      <c r="BPZ62" s="1" t="s">
        <v>91</v>
      </c>
      <c r="BQA62" s="1" t="s">
        <v>91</v>
      </c>
      <c r="BQB62" s="1" t="s">
        <v>91</v>
      </c>
      <c r="BQC62" s="1" t="s">
        <v>91</v>
      </c>
      <c r="BQD62" s="1" t="s">
        <v>91</v>
      </c>
      <c r="BQE62" s="1" t="s">
        <v>91</v>
      </c>
      <c r="BQF62" s="1" t="s">
        <v>91</v>
      </c>
      <c r="BQG62" s="1" t="s">
        <v>91</v>
      </c>
      <c r="BQH62" s="1" t="s">
        <v>91</v>
      </c>
      <c r="BQI62" s="1" t="s">
        <v>91</v>
      </c>
      <c r="BQJ62" s="1" t="s">
        <v>91</v>
      </c>
      <c r="BQK62" s="1" t="s">
        <v>91</v>
      </c>
      <c r="BQL62" s="1" t="s">
        <v>91</v>
      </c>
      <c r="BQM62" s="1" t="s">
        <v>91</v>
      </c>
      <c r="BQN62" s="1" t="s">
        <v>91</v>
      </c>
      <c r="BQO62" s="1" t="s">
        <v>91</v>
      </c>
      <c r="BQP62" s="1" t="s">
        <v>91</v>
      </c>
      <c r="BQQ62" s="1" t="s">
        <v>91</v>
      </c>
      <c r="BQR62" s="1" t="s">
        <v>91</v>
      </c>
      <c r="BQS62" s="1" t="s">
        <v>91</v>
      </c>
      <c r="BQT62" s="1" t="s">
        <v>91</v>
      </c>
      <c r="BQU62" s="1" t="s">
        <v>91</v>
      </c>
      <c r="BQV62" s="1" t="s">
        <v>91</v>
      </c>
      <c r="BQW62" s="1" t="s">
        <v>91</v>
      </c>
      <c r="BQX62" s="1" t="s">
        <v>91</v>
      </c>
      <c r="BQY62" s="1" t="s">
        <v>91</v>
      </c>
      <c r="BQZ62" s="1" t="s">
        <v>91</v>
      </c>
      <c r="BRA62" s="1" t="s">
        <v>91</v>
      </c>
      <c r="BRB62" s="1" t="s">
        <v>91</v>
      </c>
      <c r="BRC62" s="1" t="s">
        <v>91</v>
      </c>
      <c r="BRD62" s="1" t="s">
        <v>91</v>
      </c>
      <c r="BRE62" s="1" t="s">
        <v>91</v>
      </c>
      <c r="BRF62" s="1" t="s">
        <v>91</v>
      </c>
      <c r="BRG62" s="1" t="s">
        <v>91</v>
      </c>
      <c r="BRH62" s="1" t="s">
        <v>91</v>
      </c>
      <c r="BRI62" s="1" t="s">
        <v>91</v>
      </c>
      <c r="BRJ62" s="1" t="s">
        <v>91</v>
      </c>
      <c r="BRK62" s="1" t="s">
        <v>91</v>
      </c>
      <c r="BRL62" s="1" t="s">
        <v>91</v>
      </c>
      <c r="BRM62" s="1" t="s">
        <v>91</v>
      </c>
      <c r="BRN62" s="1" t="s">
        <v>91</v>
      </c>
      <c r="BRO62" s="1" t="s">
        <v>91</v>
      </c>
      <c r="BRP62" s="1" t="s">
        <v>91</v>
      </c>
      <c r="BRQ62" s="1" t="s">
        <v>91</v>
      </c>
      <c r="BRR62" s="1" t="s">
        <v>91</v>
      </c>
      <c r="BRS62" s="1" t="s">
        <v>91</v>
      </c>
      <c r="BRT62" s="1" t="s">
        <v>91</v>
      </c>
      <c r="BRU62" s="1" t="s">
        <v>91</v>
      </c>
      <c r="BRV62" s="1" t="s">
        <v>91</v>
      </c>
      <c r="BRW62" s="1" t="s">
        <v>91</v>
      </c>
      <c r="BRX62" s="1" t="s">
        <v>91</v>
      </c>
      <c r="BRY62" s="1" t="s">
        <v>91</v>
      </c>
      <c r="BRZ62" s="1" t="s">
        <v>91</v>
      </c>
      <c r="BSA62" s="1" t="s">
        <v>91</v>
      </c>
      <c r="BSB62" s="1" t="s">
        <v>91</v>
      </c>
      <c r="BSC62" s="1" t="s">
        <v>91</v>
      </c>
      <c r="BSD62" s="1" t="s">
        <v>91</v>
      </c>
      <c r="BSE62" s="1" t="s">
        <v>91</v>
      </c>
      <c r="BSF62" s="1" t="s">
        <v>91</v>
      </c>
      <c r="BSG62" s="1" t="s">
        <v>91</v>
      </c>
      <c r="BSH62" s="1" t="s">
        <v>91</v>
      </c>
      <c r="BSI62" s="1" t="s">
        <v>91</v>
      </c>
      <c r="BSJ62" s="1" t="s">
        <v>91</v>
      </c>
      <c r="BSK62" s="1" t="s">
        <v>91</v>
      </c>
      <c r="BSL62" s="1" t="s">
        <v>91</v>
      </c>
      <c r="BSM62" s="1" t="s">
        <v>91</v>
      </c>
      <c r="BSN62" s="1" t="s">
        <v>91</v>
      </c>
      <c r="BSO62" s="1" t="s">
        <v>91</v>
      </c>
      <c r="BSP62" s="1" t="s">
        <v>91</v>
      </c>
      <c r="BSQ62" s="1" t="s">
        <v>91</v>
      </c>
      <c r="BSR62" s="1" t="s">
        <v>91</v>
      </c>
      <c r="BSS62" s="1" t="s">
        <v>91</v>
      </c>
      <c r="BST62" s="1" t="s">
        <v>91</v>
      </c>
      <c r="BSU62" s="1" t="s">
        <v>91</v>
      </c>
      <c r="BSV62" s="1" t="s">
        <v>91</v>
      </c>
      <c r="BSW62" s="1" t="s">
        <v>91</v>
      </c>
      <c r="BSX62" s="1" t="s">
        <v>91</v>
      </c>
      <c r="BSY62" s="1" t="s">
        <v>91</v>
      </c>
      <c r="BSZ62" s="1" t="s">
        <v>91</v>
      </c>
      <c r="BTA62" s="1" t="s">
        <v>91</v>
      </c>
      <c r="BTB62" s="1" t="s">
        <v>91</v>
      </c>
      <c r="BTC62" s="1" t="s">
        <v>91</v>
      </c>
      <c r="BTD62" s="1" t="s">
        <v>91</v>
      </c>
      <c r="BTE62" s="1" t="s">
        <v>91</v>
      </c>
      <c r="BTF62" s="1" t="s">
        <v>91</v>
      </c>
      <c r="BTG62" s="1" t="s">
        <v>91</v>
      </c>
      <c r="BTH62" s="1" t="s">
        <v>91</v>
      </c>
      <c r="BTI62" s="1" t="s">
        <v>91</v>
      </c>
      <c r="BTJ62" s="1" t="s">
        <v>91</v>
      </c>
      <c r="BTK62" s="1" t="s">
        <v>91</v>
      </c>
      <c r="BTL62" s="1" t="s">
        <v>91</v>
      </c>
      <c r="BTM62" s="1" t="s">
        <v>91</v>
      </c>
      <c r="BTN62" s="1" t="s">
        <v>91</v>
      </c>
      <c r="BTO62" s="1" t="s">
        <v>91</v>
      </c>
      <c r="BTP62" s="1" t="s">
        <v>91</v>
      </c>
      <c r="BTQ62" s="1" t="s">
        <v>91</v>
      </c>
      <c r="BTR62" s="1" t="s">
        <v>91</v>
      </c>
      <c r="BTS62" s="1" t="s">
        <v>91</v>
      </c>
      <c r="BTT62" s="1" t="s">
        <v>91</v>
      </c>
      <c r="BTU62" s="1" t="s">
        <v>91</v>
      </c>
      <c r="BTV62" s="1" t="s">
        <v>91</v>
      </c>
      <c r="BTW62" s="1" t="s">
        <v>91</v>
      </c>
      <c r="BTX62" s="1" t="s">
        <v>91</v>
      </c>
      <c r="BTY62" s="1" t="s">
        <v>91</v>
      </c>
      <c r="BTZ62" s="1" t="s">
        <v>91</v>
      </c>
      <c r="BUA62" s="1" t="s">
        <v>91</v>
      </c>
      <c r="BUB62" s="1" t="s">
        <v>91</v>
      </c>
      <c r="BUC62" s="1" t="s">
        <v>91</v>
      </c>
      <c r="BUD62" s="1" t="s">
        <v>91</v>
      </c>
      <c r="BUE62" s="1" t="s">
        <v>91</v>
      </c>
      <c r="BUF62" s="1" t="s">
        <v>91</v>
      </c>
      <c r="BUG62" s="1" t="s">
        <v>91</v>
      </c>
      <c r="BUH62" s="1" t="s">
        <v>91</v>
      </c>
      <c r="BUI62" s="1" t="s">
        <v>91</v>
      </c>
      <c r="BUJ62" s="1" t="s">
        <v>91</v>
      </c>
      <c r="BUK62" s="1" t="s">
        <v>91</v>
      </c>
      <c r="BUL62" s="1" t="s">
        <v>91</v>
      </c>
      <c r="BUM62" s="1" t="s">
        <v>91</v>
      </c>
      <c r="BUN62" s="1" t="s">
        <v>91</v>
      </c>
      <c r="BUO62" s="1" t="s">
        <v>91</v>
      </c>
      <c r="BUP62" s="1" t="s">
        <v>91</v>
      </c>
      <c r="BUQ62" s="1" t="s">
        <v>91</v>
      </c>
      <c r="BUR62" s="1" t="s">
        <v>91</v>
      </c>
      <c r="BUS62" s="1" t="s">
        <v>91</v>
      </c>
      <c r="BUT62" s="1" t="s">
        <v>91</v>
      </c>
      <c r="BUU62" s="1" t="s">
        <v>91</v>
      </c>
      <c r="BUV62" s="1" t="s">
        <v>91</v>
      </c>
      <c r="BUW62" s="1" t="s">
        <v>91</v>
      </c>
      <c r="BUX62" s="1" t="s">
        <v>91</v>
      </c>
      <c r="BUY62" s="1" t="s">
        <v>91</v>
      </c>
      <c r="BUZ62" s="1" t="s">
        <v>91</v>
      </c>
      <c r="BVA62" s="1" t="s">
        <v>91</v>
      </c>
      <c r="BVB62" s="1" t="s">
        <v>91</v>
      </c>
      <c r="BVC62" s="1" t="s">
        <v>91</v>
      </c>
      <c r="BVD62" s="1" t="s">
        <v>91</v>
      </c>
      <c r="BVE62" s="1" t="s">
        <v>91</v>
      </c>
      <c r="BVF62" s="1" t="s">
        <v>91</v>
      </c>
      <c r="BVG62" s="1" t="s">
        <v>91</v>
      </c>
      <c r="BVH62" s="1" t="s">
        <v>91</v>
      </c>
      <c r="BVI62" s="1" t="s">
        <v>91</v>
      </c>
      <c r="BVJ62" s="1" t="s">
        <v>91</v>
      </c>
      <c r="BVK62" s="1" t="s">
        <v>91</v>
      </c>
      <c r="BVL62" s="1" t="s">
        <v>91</v>
      </c>
      <c r="BVM62" s="1" t="s">
        <v>91</v>
      </c>
      <c r="BVN62" s="1" t="s">
        <v>91</v>
      </c>
      <c r="BVO62" s="1" t="s">
        <v>91</v>
      </c>
      <c r="BVP62" s="1" t="s">
        <v>91</v>
      </c>
      <c r="BVQ62" s="1" t="s">
        <v>91</v>
      </c>
      <c r="BVR62" s="1" t="s">
        <v>91</v>
      </c>
      <c r="BVS62" s="1" t="s">
        <v>91</v>
      </c>
      <c r="BVT62" s="1" t="s">
        <v>91</v>
      </c>
      <c r="BVU62" s="1" t="s">
        <v>91</v>
      </c>
      <c r="BVV62" s="1" t="s">
        <v>91</v>
      </c>
      <c r="BVW62" s="1" t="s">
        <v>91</v>
      </c>
      <c r="BVX62" s="1" t="s">
        <v>91</v>
      </c>
      <c r="BVY62" s="1" t="s">
        <v>91</v>
      </c>
      <c r="BVZ62" s="1" t="s">
        <v>91</v>
      </c>
      <c r="BWA62" s="1" t="s">
        <v>91</v>
      </c>
      <c r="BWB62" s="1" t="s">
        <v>91</v>
      </c>
      <c r="BWC62" s="1" t="s">
        <v>91</v>
      </c>
      <c r="BWD62" s="1" t="s">
        <v>91</v>
      </c>
      <c r="BWE62" s="1" t="s">
        <v>91</v>
      </c>
      <c r="BWF62" s="1" t="s">
        <v>91</v>
      </c>
      <c r="BWG62" s="1" t="s">
        <v>91</v>
      </c>
      <c r="BWH62" s="1" t="s">
        <v>91</v>
      </c>
      <c r="BWI62" s="1" t="s">
        <v>91</v>
      </c>
      <c r="BWJ62" s="1" t="s">
        <v>91</v>
      </c>
      <c r="BWK62" s="1" t="s">
        <v>91</v>
      </c>
      <c r="BWL62" s="1" t="s">
        <v>91</v>
      </c>
      <c r="BWM62" s="1" t="s">
        <v>91</v>
      </c>
      <c r="BWN62" s="1" t="s">
        <v>91</v>
      </c>
      <c r="BWO62" s="1" t="s">
        <v>91</v>
      </c>
      <c r="BWP62" s="1" t="s">
        <v>91</v>
      </c>
      <c r="BWQ62" s="1" t="s">
        <v>91</v>
      </c>
      <c r="BWR62" s="1" t="s">
        <v>91</v>
      </c>
      <c r="BWS62" s="1" t="s">
        <v>91</v>
      </c>
      <c r="BWT62" s="1" t="s">
        <v>91</v>
      </c>
      <c r="BWU62" s="1" t="s">
        <v>91</v>
      </c>
      <c r="BWV62" s="1" t="s">
        <v>91</v>
      </c>
      <c r="BWW62" s="1" t="s">
        <v>91</v>
      </c>
      <c r="BWX62" s="1" t="s">
        <v>91</v>
      </c>
      <c r="BWY62" s="1" t="s">
        <v>91</v>
      </c>
      <c r="BWZ62" s="1" t="s">
        <v>91</v>
      </c>
      <c r="BXA62" s="1" t="s">
        <v>91</v>
      </c>
      <c r="BXB62" s="1" t="s">
        <v>91</v>
      </c>
      <c r="BXC62" s="1" t="s">
        <v>91</v>
      </c>
      <c r="BXD62" s="1" t="s">
        <v>91</v>
      </c>
      <c r="BXE62" s="1" t="s">
        <v>91</v>
      </c>
      <c r="BXF62" s="1" t="s">
        <v>91</v>
      </c>
      <c r="BXG62" s="1" t="s">
        <v>91</v>
      </c>
      <c r="BXH62" s="1" t="s">
        <v>91</v>
      </c>
      <c r="BXI62" s="1" t="s">
        <v>91</v>
      </c>
      <c r="BXJ62" s="1" t="s">
        <v>91</v>
      </c>
      <c r="BXK62" s="1" t="s">
        <v>91</v>
      </c>
      <c r="BXL62" s="1" t="s">
        <v>91</v>
      </c>
      <c r="BXM62" s="1" t="s">
        <v>91</v>
      </c>
      <c r="BXN62" s="1" t="s">
        <v>91</v>
      </c>
      <c r="BXO62" s="1" t="s">
        <v>91</v>
      </c>
      <c r="BXP62" s="1" t="s">
        <v>91</v>
      </c>
      <c r="BXQ62" s="1" t="s">
        <v>91</v>
      </c>
      <c r="BXR62" s="1" t="s">
        <v>91</v>
      </c>
      <c r="BXS62" s="1" t="s">
        <v>91</v>
      </c>
      <c r="BXT62" s="1" t="s">
        <v>91</v>
      </c>
      <c r="BXU62" s="1" t="s">
        <v>91</v>
      </c>
      <c r="BXV62" s="1" t="s">
        <v>91</v>
      </c>
      <c r="BXW62" s="1" t="s">
        <v>91</v>
      </c>
      <c r="BXX62" s="1" t="s">
        <v>91</v>
      </c>
      <c r="BXY62" s="1" t="s">
        <v>91</v>
      </c>
      <c r="BXZ62" s="1" t="s">
        <v>91</v>
      </c>
      <c r="BYA62" s="1" t="s">
        <v>91</v>
      </c>
      <c r="BYB62" s="1" t="s">
        <v>91</v>
      </c>
      <c r="BYC62" s="1" t="s">
        <v>91</v>
      </c>
      <c r="BYD62" s="1" t="s">
        <v>91</v>
      </c>
      <c r="BYE62" s="1" t="s">
        <v>91</v>
      </c>
      <c r="BYF62" s="1" t="s">
        <v>91</v>
      </c>
      <c r="BYG62" s="1" t="s">
        <v>91</v>
      </c>
      <c r="BYH62" s="1" t="s">
        <v>91</v>
      </c>
      <c r="BYI62" s="1" t="s">
        <v>91</v>
      </c>
      <c r="BYJ62" s="1" t="s">
        <v>91</v>
      </c>
      <c r="BYK62" s="1" t="s">
        <v>91</v>
      </c>
      <c r="BYL62" s="1" t="s">
        <v>91</v>
      </c>
      <c r="BYM62" s="1" t="s">
        <v>91</v>
      </c>
      <c r="BYN62" s="1" t="s">
        <v>91</v>
      </c>
      <c r="BYO62" s="1" t="s">
        <v>91</v>
      </c>
      <c r="BYP62" s="1" t="s">
        <v>91</v>
      </c>
      <c r="BYQ62" s="1" t="s">
        <v>91</v>
      </c>
      <c r="BYR62" s="1" t="s">
        <v>91</v>
      </c>
      <c r="BYS62" s="1" t="s">
        <v>91</v>
      </c>
      <c r="BYT62" s="1" t="s">
        <v>91</v>
      </c>
      <c r="BYU62" s="1" t="s">
        <v>91</v>
      </c>
      <c r="BYV62" s="1" t="s">
        <v>91</v>
      </c>
      <c r="BYW62" s="1" t="s">
        <v>91</v>
      </c>
      <c r="BYX62" s="1" t="s">
        <v>91</v>
      </c>
      <c r="BYY62" s="1" t="s">
        <v>91</v>
      </c>
      <c r="BYZ62" s="1" t="s">
        <v>91</v>
      </c>
      <c r="BZA62" s="1" t="s">
        <v>91</v>
      </c>
      <c r="BZB62" s="1" t="s">
        <v>91</v>
      </c>
      <c r="BZC62" s="1" t="s">
        <v>91</v>
      </c>
      <c r="BZD62" s="1" t="s">
        <v>91</v>
      </c>
      <c r="BZE62" s="1" t="s">
        <v>91</v>
      </c>
      <c r="BZF62" s="1" t="s">
        <v>91</v>
      </c>
      <c r="BZG62" s="1" t="s">
        <v>91</v>
      </c>
      <c r="BZH62" s="1" t="s">
        <v>91</v>
      </c>
      <c r="BZI62" s="1" t="s">
        <v>91</v>
      </c>
      <c r="BZJ62" s="1" t="s">
        <v>91</v>
      </c>
      <c r="BZK62" s="1" t="s">
        <v>91</v>
      </c>
      <c r="BZL62" s="1" t="s">
        <v>91</v>
      </c>
      <c r="BZM62" s="1" t="s">
        <v>91</v>
      </c>
      <c r="BZN62" s="1" t="s">
        <v>91</v>
      </c>
      <c r="BZO62" s="1" t="s">
        <v>91</v>
      </c>
      <c r="BZP62" s="1" t="s">
        <v>91</v>
      </c>
      <c r="BZQ62" s="1" t="s">
        <v>91</v>
      </c>
      <c r="BZR62" s="1" t="s">
        <v>91</v>
      </c>
      <c r="BZS62" s="1" t="s">
        <v>91</v>
      </c>
      <c r="BZT62" s="1" t="s">
        <v>91</v>
      </c>
      <c r="BZU62" s="1" t="s">
        <v>91</v>
      </c>
      <c r="BZV62" s="1" t="s">
        <v>91</v>
      </c>
      <c r="BZW62" s="1" t="s">
        <v>91</v>
      </c>
      <c r="BZX62" s="1" t="s">
        <v>91</v>
      </c>
      <c r="BZY62" s="1" t="s">
        <v>91</v>
      </c>
      <c r="BZZ62" s="1" t="s">
        <v>91</v>
      </c>
      <c r="CAA62" s="1" t="s">
        <v>91</v>
      </c>
      <c r="CAB62" s="1" t="s">
        <v>91</v>
      </c>
      <c r="CAC62" s="1" t="s">
        <v>91</v>
      </c>
      <c r="CAD62" s="1" t="s">
        <v>91</v>
      </c>
      <c r="CAE62" s="1" t="s">
        <v>91</v>
      </c>
      <c r="CAF62" s="1" t="s">
        <v>91</v>
      </c>
      <c r="CAG62" s="1" t="s">
        <v>91</v>
      </c>
      <c r="CAH62" s="1" t="s">
        <v>91</v>
      </c>
      <c r="CAI62" s="1" t="s">
        <v>91</v>
      </c>
      <c r="CAJ62" s="1" t="s">
        <v>91</v>
      </c>
      <c r="CAK62" s="1" t="s">
        <v>91</v>
      </c>
      <c r="CAL62" s="1" t="s">
        <v>91</v>
      </c>
      <c r="CAM62" s="1" t="s">
        <v>91</v>
      </c>
      <c r="CAN62" s="1" t="s">
        <v>91</v>
      </c>
      <c r="CAO62" s="1" t="s">
        <v>91</v>
      </c>
      <c r="CAP62" s="1" t="s">
        <v>91</v>
      </c>
      <c r="CAQ62" s="1" t="s">
        <v>91</v>
      </c>
      <c r="CAR62" s="1" t="s">
        <v>91</v>
      </c>
      <c r="CAS62" s="1" t="s">
        <v>91</v>
      </c>
      <c r="CAT62" s="1" t="s">
        <v>91</v>
      </c>
      <c r="CAU62" s="1" t="s">
        <v>91</v>
      </c>
      <c r="CAV62" s="1" t="s">
        <v>91</v>
      </c>
      <c r="CAW62" s="1" t="s">
        <v>91</v>
      </c>
      <c r="CAX62" s="1" t="s">
        <v>91</v>
      </c>
      <c r="CAY62" s="1" t="s">
        <v>91</v>
      </c>
      <c r="CAZ62" s="1" t="s">
        <v>91</v>
      </c>
      <c r="CBA62" s="1" t="s">
        <v>91</v>
      </c>
      <c r="CBB62" s="1" t="s">
        <v>91</v>
      </c>
      <c r="CBC62" s="1" t="s">
        <v>91</v>
      </c>
      <c r="CBD62" s="1" t="s">
        <v>91</v>
      </c>
      <c r="CBE62" s="1" t="s">
        <v>91</v>
      </c>
      <c r="CBF62" s="1" t="s">
        <v>91</v>
      </c>
      <c r="CBG62" s="1" t="s">
        <v>91</v>
      </c>
      <c r="CBH62" s="1" t="s">
        <v>91</v>
      </c>
      <c r="CBI62" s="1" t="s">
        <v>91</v>
      </c>
      <c r="CBJ62" s="1" t="s">
        <v>91</v>
      </c>
      <c r="CBK62" s="1" t="s">
        <v>91</v>
      </c>
      <c r="CBL62" s="1" t="s">
        <v>91</v>
      </c>
      <c r="CBM62" s="1" t="s">
        <v>91</v>
      </c>
      <c r="CBN62" s="1" t="s">
        <v>91</v>
      </c>
      <c r="CBO62" s="1" t="s">
        <v>91</v>
      </c>
      <c r="CBP62" s="1" t="s">
        <v>91</v>
      </c>
      <c r="CBQ62" s="1" t="s">
        <v>91</v>
      </c>
      <c r="CBR62" s="1" t="s">
        <v>91</v>
      </c>
      <c r="CBS62" s="1" t="s">
        <v>91</v>
      </c>
      <c r="CBT62" s="1" t="s">
        <v>91</v>
      </c>
      <c r="CBU62" s="1" t="s">
        <v>91</v>
      </c>
      <c r="CBV62" s="1" t="s">
        <v>91</v>
      </c>
      <c r="CBW62" s="1" t="s">
        <v>91</v>
      </c>
      <c r="CBX62" s="1" t="s">
        <v>91</v>
      </c>
      <c r="CBY62" s="1" t="s">
        <v>91</v>
      </c>
      <c r="CBZ62" s="1" t="s">
        <v>91</v>
      </c>
      <c r="CCA62" s="1" t="s">
        <v>91</v>
      </c>
      <c r="CCB62" s="1" t="s">
        <v>91</v>
      </c>
      <c r="CCC62" s="1" t="s">
        <v>91</v>
      </c>
      <c r="CCD62" s="1" t="s">
        <v>91</v>
      </c>
      <c r="CCE62" s="1" t="s">
        <v>91</v>
      </c>
      <c r="CCF62" s="1" t="s">
        <v>91</v>
      </c>
      <c r="CCG62" s="1" t="s">
        <v>91</v>
      </c>
      <c r="CCH62" s="1" t="s">
        <v>91</v>
      </c>
      <c r="CCI62" s="1" t="s">
        <v>91</v>
      </c>
      <c r="CCJ62" s="1" t="s">
        <v>91</v>
      </c>
      <c r="CCK62" s="1" t="s">
        <v>91</v>
      </c>
      <c r="CCL62" s="1" t="s">
        <v>91</v>
      </c>
      <c r="CCM62" s="1" t="s">
        <v>91</v>
      </c>
      <c r="CCN62" s="1" t="s">
        <v>91</v>
      </c>
      <c r="CCO62" s="1" t="s">
        <v>91</v>
      </c>
      <c r="CCP62" s="1" t="s">
        <v>91</v>
      </c>
      <c r="CCQ62" s="1" t="s">
        <v>91</v>
      </c>
      <c r="CCR62" s="1" t="s">
        <v>91</v>
      </c>
      <c r="CCS62" s="1" t="s">
        <v>91</v>
      </c>
      <c r="CCT62" s="1" t="s">
        <v>91</v>
      </c>
      <c r="CCU62" s="1" t="s">
        <v>91</v>
      </c>
      <c r="CCV62" s="1" t="s">
        <v>91</v>
      </c>
      <c r="CCW62" s="1" t="s">
        <v>91</v>
      </c>
      <c r="CCX62" s="1" t="s">
        <v>91</v>
      </c>
      <c r="CCY62" s="1" t="s">
        <v>91</v>
      </c>
      <c r="CCZ62" s="1" t="s">
        <v>91</v>
      </c>
      <c r="CDA62" s="1" t="s">
        <v>91</v>
      </c>
      <c r="CDB62" s="1" t="s">
        <v>91</v>
      </c>
      <c r="CDC62" s="1" t="s">
        <v>91</v>
      </c>
      <c r="CDD62" s="1" t="s">
        <v>91</v>
      </c>
      <c r="CDE62" s="1" t="s">
        <v>91</v>
      </c>
      <c r="CDF62" s="1" t="s">
        <v>91</v>
      </c>
      <c r="CDG62" s="1" t="s">
        <v>91</v>
      </c>
      <c r="CDH62" s="1" t="s">
        <v>91</v>
      </c>
      <c r="CDI62" s="1" t="s">
        <v>91</v>
      </c>
      <c r="CDJ62" s="1" t="s">
        <v>91</v>
      </c>
      <c r="CDK62" s="1" t="s">
        <v>91</v>
      </c>
      <c r="CDL62" s="1" t="s">
        <v>91</v>
      </c>
      <c r="CDM62" s="1" t="s">
        <v>91</v>
      </c>
      <c r="CDN62" s="1" t="s">
        <v>91</v>
      </c>
      <c r="CDO62" s="1" t="s">
        <v>91</v>
      </c>
      <c r="CDP62" s="1" t="s">
        <v>91</v>
      </c>
      <c r="CDQ62" s="1" t="s">
        <v>91</v>
      </c>
      <c r="CDR62" s="1" t="s">
        <v>91</v>
      </c>
      <c r="CDS62" s="1" t="s">
        <v>91</v>
      </c>
      <c r="CDT62" s="1" t="s">
        <v>91</v>
      </c>
      <c r="CDU62" s="1" t="s">
        <v>91</v>
      </c>
      <c r="CDV62" s="1" t="s">
        <v>91</v>
      </c>
      <c r="CDW62" s="1" t="s">
        <v>91</v>
      </c>
      <c r="CDX62" s="1" t="s">
        <v>91</v>
      </c>
      <c r="CDY62" s="1" t="s">
        <v>91</v>
      </c>
      <c r="CDZ62" s="1" t="s">
        <v>91</v>
      </c>
      <c r="CEA62" s="1" t="s">
        <v>91</v>
      </c>
      <c r="CEB62" s="1" t="s">
        <v>91</v>
      </c>
      <c r="CEC62" s="1" t="s">
        <v>91</v>
      </c>
      <c r="CED62" s="1" t="s">
        <v>91</v>
      </c>
      <c r="CEE62" s="1" t="s">
        <v>91</v>
      </c>
      <c r="CEF62" s="1" t="s">
        <v>91</v>
      </c>
      <c r="CEG62" s="1" t="s">
        <v>91</v>
      </c>
      <c r="CEH62" s="1" t="s">
        <v>91</v>
      </c>
      <c r="CEI62" s="1" t="s">
        <v>91</v>
      </c>
      <c r="CEJ62" s="1" t="s">
        <v>91</v>
      </c>
      <c r="CEK62" s="1" t="s">
        <v>91</v>
      </c>
      <c r="CEL62" s="1" t="s">
        <v>91</v>
      </c>
      <c r="CEM62" s="1" t="s">
        <v>91</v>
      </c>
      <c r="CEN62" s="1" t="s">
        <v>91</v>
      </c>
      <c r="CEO62" s="1" t="s">
        <v>91</v>
      </c>
      <c r="CEP62" s="1" t="s">
        <v>91</v>
      </c>
      <c r="CEQ62" s="1" t="s">
        <v>91</v>
      </c>
      <c r="CER62" s="1" t="s">
        <v>91</v>
      </c>
      <c r="CES62" s="1" t="s">
        <v>91</v>
      </c>
      <c r="CET62" s="1" t="s">
        <v>91</v>
      </c>
      <c r="CEU62" s="1" t="s">
        <v>91</v>
      </c>
      <c r="CEV62" s="1" t="s">
        <v>91</v>
      </c>
      <c r="CEW62" s="1" t="s">
        <v>91</v>
      </c>
      <c r="CEX62" s="1" t="s">
        <v>91</v>
      </c>
      <c r="CEY62" s="1" t="s">
        <v>91</v>
      </c>
      <c r="CEZ62" s="1" t="s">
        <v>91</v>
      </c>
      <c r="CFA62" s="1" t="s">
        <v>91</v>
      </c>
      <c r="CFB62" s="1" t="s">
        <v>91</v>
      </c>
      <c r="CFC62" s="1" t="s">
        <v>91</v>
      </c>
      <c r="CFD62" s="1" t="s">
        <v>91</v>
      </c>
      <c r="CFE62" s="1" t="s">
        <v>91</v>
      </c>
      <c r="CFF62" s="1" t="s">
        <v>91</v>
      </c>
      <c r="CFG62" s="1" t="s">
        <v>91</v>
      </c>
      <c r="CFH62" s="1" t="s">
        <v>91</v>
      </c>
      <c r="CFI62" s="1" t="s">
        <v>91</v>
      </c>
      <c r="CFJ62" s="1" t="s">
        <v>91</v>
      </c>
      <c r="CFK62" s="1" t="s">
        <v>91</v>
      </c>
      <c r="CFL62" s="1" t="s">
        <v>91</v>
      </c>
      <c r="CFM62" s="1" t="s">
        <v>91</v>
      </c>
      <c r="CFN62" s="1" t="s">
        <v>91</v>
      </c>
      <c r="CFO62" s="1" t="s">
        <v>91</v>
      </c>
      <c r="CFP62" s="1" t="s">
        <v>91</v>
      </c>
      <c r="CFQ62" s="1" t="s">
        <v>91</v>
      </c>
      <c r="CFR62" s="1" t="s">
        <v>91</v>
      </c>
      <c r="CFS62" s="1" t="s">
        <v>91</v>
      </c>
      <c r="CFT62" s="1" t="s">
        <v>91</v>
      </c>
      <c r="CFU62" s="1" t="s">
        <v>91</v>
      </c>
      <c r="CFV62" s="1" t="s">
        <v>91</v>
      </c>
      <c r="CFW62" s="1" t="s">
        <v>91</v>
      </c>
      <c r="CFX62" s="1" t="s">
        <v>91</v>
      </c>
      <c r="CFY62" s="1" t="s">
        <v>91</v>
      </c>
      <c r="CFZ62" s="1" t="s">
        <v>91</v>
      </c>
      <c r="CGA62" s="1" t="s">
        <v>91</v>
      </c>
      <c r="CGB62" s="1" t="s">
        <v>91</v>
      </c>
      <c r="CGC62" s="1" t="s">
        <v>91</v>
      </c>
      <c r="CGD62" s="1" t="s">
        <v>91</v>
      </c>
      <c r="CGE62" s="1" t="s">
        <v>91</v>
      </c>
      <c r="CGF62" s="1" t="s">
        <v>91</v>
      </c>
      <c r="CGG62" s="1" t="s">
        <v>91</v>
      </c>
      <c r="CGH62" s="1" t="s">
        <v>91</v>
      </c>
      <c r="CGI62" s="1" t="s">
        <v>91</v>
      </c>
      <c r="CGJ62" s="1" t="s">
        <v>91</v>
      </c>
      <c r="CGK62" s="1" t="s">
        <v>91</v>
      </c>
      <c r="CGL62" s="1" t="s">
        <v>91</v>
      </c>
      <c r="CGM62" s="1" t="s">
        <v>91</v>
      </c>
      <c r="CGN62" s="1" t="s">
        <v>91</v>
      </c>
      <c r="CGO62" s="1" t="s">
        <v>91</v>
      </c>
      <c r="CGP62" s="1" t="s">
        <v>91</v>
      </c>
      <c r="CGQ62" s="1" t="s">
        <v>91</v>
      </c>
      <c r="CGR62" s="1" t="s">
        <v>91</v>
      </c>
      <c r="CGS62" s="1" t="s">
        <v>91</v>
      </c>
      <c r="CGT62" s="1" t="s">
        <v>91</v>
      </c>
      <c r="CGU62" s="1" t="s">
        <v>91</v>
      </c>
      <c r="CGV62" s="1" t="s">
        <v>91</v>
      </c>
      <c r="CGW62" s="1" t="s">
        <v>91</v>
      </c>
      <c r="CGX62" s="1" t="s">
        <v>91</v>
      </c>
      <c r="CGY62" s="1" t="s">
        <v>91</v>
      </c>
      <c r="CGZ62" s="1" t="s">
        <v>91</v>
      </c>
      <c r="CHA62" s="1" t="s">
        <v>91</v>
      </c>
      <c r="CHB62" s="1" t="s">
        <v>91</v>
      </c>
      <c r="CHC62" s="1" t="s">
        <v>91</v>
      </c>
      <c r="CHD62" s="1" t="s">
        <v>91</v>
      </c>
      <c r="CHE62" s="1" t="s">
        <v>91</v>
      </c>
      <c r="CHF62" s="1" t="s">
        <v>91</v>
      </c>
      <c r="CHG62" s="1" t="s">
        <v>91</v>
      </c>
      <c r="CHH62" s="1" t="s">
        <v>91</v>
      </c>
      <c r="CHI62" s="1" t="s">
        <v>91</v>
      </c>
      <c r="CHJ62" s="1" t="s">
        <v>91</v>
      </c>
      <c r="CHK62" s="1" t="s">
        <v>91</v>
      </c>
      <c r="CHL62" s="1" t="s">
        <v>91</v>
      </c>
      <c r="CHM62" s="1" t="s">
        <v>91</v>
      </c>
      <c r="CHN62" s="1" t="s">
        <v>91</v>
      </c>
      <c r="CHO62" s="1" t="s">
        <v>91</v>
      </c>
      <c r="CHP62" s="1" t="s">
        <v>91</v>
      </c>
      <c r="CHQ62" s="1" t="s">
        <v>91</v>
      </c>
      <c r="CHR62" s="1" t="s">
        <v>91</v>
      </c>
      <c r="CHS62" s="1" t="s">
        <v>91</v>
      </c>
      <c r="CHT62" s="1" t="s">
        <v>91</v>
      </c>
      <c r="CHU62" s="1" t="s">
        <v>91</v>
      </c>
      <c r="CHV62" s="1" t="s">
        <v>91</v>
      </c>
      <c r="CHW62" s="1" t="s">
        <v>91</v>
      </c>
      <c r="CHX62" s="1" t="s">
        <v>91</v>
      </c>
      <c r="CHY62" s="1" t="s">
        <v>91</v>
      </c>
      <c r="CHZ62" s="1" t="s">
        <v>91</v>
      </c>
      <c r="CIA62" s="1" t="s">
        <v>91</v>
      </c>
      <c r="CIB62" s="1" t="s">
        <v>91</v>
      </c>
      <c r="CIC62" s="1" t="s">
        <v>91</v>
      </c>
      <c r="CID62" s="1" t="s">
        <v>91</v>
      </c>
      <c r="CIE62" s="1" t="s">
        <v>91</v>
      </c>
      <c r="CIF62" s="1" t="s">
        <v>91</v>
      </c>
      <c r="CIG62" s="1" t="s">
        <v>91</v>
      </c>
      <c r="CIH62" s="1" t="s">
        <v>91</v>
      </c>
      <c r="CII62" s="1" t="s">
        <v>91</v>
      </c>
      <c r="CIJ62" s="1" t="s">
        <v>91</v>
      </c>
      <c r="CIK62" s="1" t="s">
        <v>91</v>
      </c>
      <c r="CIL62" s="1" t="s">
        <v>91</v>
      </c>
      <c r="CIM62" s="1" t="s">
        <v>91</v>
      </c>
      <c r="CIN62" s="1" t="s">
        <v>91</v>
      </c>
      <c r="CIO62" s="1" t="s">
        <v>91</v>
      </c>
      <c r="CIP62" s="1" t="s">
        <v>91</v>
      </c>
      <c r="CIQ62" s="1" t="s">
        <v>91</v>
      </c>
      <c r="CIR62" s="1" t="s">
        <v>91</v>
      </c>
      <c r="CIS62" s="1" t="s">
        <v>91</v>
      </c>
      <c r="CIT62" s="1" t="s">
        <v>91</v>
      </c>
      <c r="CIU62" s="1" t="s">
        <v>91</v>
      </c>
      <c r="CIV62" s="1" t="s">
        <v>91</v>
      </c>
      <c r="CIW62" s="1" t="s">
        <v>91</v>
      </c>
      <c r="CIX62" s="1" t="s">
        <v>91</v>
      </c>
      <c r="CIY62" s="1" t="s">
        <v>91</v>
      </c>
      <c r="CIZ62" s="1" t="s">
        <v>91</v>
      </c>
      <c r="CJA62" s="1" t="s">
        <v>91</v>
      </c>
      <c r="CJB62" s="1" t="s">
        <v>91</v>
      </c>
      <c r="CJC62" s="1" t="s">
        <v>91</v>
      </c>
      <c r="CJD62" s="1" t="s">
        <v>91</v>
      </c>
      <c r="CJE62" s="1" t="s">
        <v>91</v>
      </c>
      <c r="CJF62" s="1" t="s">
        <v>91</v>
      </c>
      <c r="CJG62" s="1" t="s">
        <v>91</v>
      </c>
      <c r="CJH62" s="1" t="s">
        <v>91</v>
      </c>
      <c r="CJI62" s="1" t="s">
        <v>91</v>
      </c>
      <c r="CJJ62" s="1" t="s">
        <v>91</v>
      </c>
      <c r="CJK62" s="1" t="s">
        <v>91</v>
      </c>
      <c r="CJL62" s="1" t="s">
        <v>91</v>
      </c>
      <c r="CJM62" s="1" t="s">
        <v>91</v>
      </c>
      <c r="CJN62" s="1" t="s">
        <v>91</v>
      </c>
      <c r="CJO62" s="1" t="s">
        <v>91</v>
      </c>
      <c r="CJP62" s="1" t="s">
        <v>91</v>
      </c>
      <c r="CJQ62" s="1" t="s">
        <v>91</v>
      </c>
      <c r="CJR62" s="1" t="s">
        <v>91</v>
      </c>
      <c r="CJS62" s="1" t="s">
        <v>91</v>
      </c>
      <c r="CJT62" s="1" t="s">
        <v>91</v>
      </c>
      <c r="CJU62" s="1" t="s">
        <v>91</v>
      </c>
      <c r="CJV62" s="1" t="s">
        <v>91</v>
      </c>
      <c r="CJW62" s="1" t="s">
        <v>91</v>
      </c>
      <c r="CJX62" s="1" t="s">
        <v>91</v>
      </c>
      <c r="CJY62" s="1" t="s">
        <v>91</v>
      </c>
      <c r="CJZ62" s="1" t="s">
        <v>91</v>
      </c>
      <c r="CKA62" s="1" t="s">
        <v>91</v>
      </c>
      <c r="CKB62" s="1" t="s">
        <v>91</v>
      </c>
      <c r="CKC62" s="1" t="s">
        <v>91</v>
      </c>
      <c r="CKD62" s="1" t="s">
        <v>91</v>
      </c>
      <c r="CKE62" s="1" t="s">
        <v>91</v>
      </c>
      <c r="CKF62" s="1" t="s">
        <v>91</v>
      </c>
      <c r="CKG62" s="1" t="s">
        <v>91</v>
      </c>
      <c r="CKH62" s="1" t="s">
        <v>91</v>
      </c>
      <c r="CKI62" s="1" t="s">
        <v>91</v>
      </c>
      <c r="CKJ62" s="1" t="s">
        <v>91</v>
      </c>
      <c r="CKK62" s="1" t="s">
        <v>91</v>
      </c>
      <c r="CKL62" s="1" t="s">
        <v>91</v>
      </c>
      <c r="CKM62" s="1" t="s">
        <v>91</v>
      </c>
      <c r="CKN62" s="1" t="s">
        <v>91</v>
      </c>
      <c r="CKO62" s="1" t="s">
        <v>91</v>
      </c>
      <c r="CKP62" s="1" t="s">
        <v>91</v>
      </c>
      <c r="CKQ62" s="1" t="s">
        <v>91</v>
      </c>
      <c r="CKR62" s="1" t="s">
        <v>91</v>
      </c>
      <c r="CKS62" s="1" t="s">
        <v>91</v>
      </c>
      <c r="CKT62" s="1" t="s">
        <v>91</v>
      </c>
      <c r="CKU62" s="1" t="s">
        <v>91</v>
      </c>
      <c r="CKV62" s="1" t="s">
        <v>91</v>
      </c>
      <c r="CKW62" s="1" t="s">
        <v>91</v>
      </c>
      <c r="CKX62" s="1" t="s">
        <v>91</v>
      </c>
      <c r="CKY62" s="1" t="s">
        <v>91</v>
      </c>
      <c r="CKZ62" s="1" t="s">
        <v>91</v>
      </c>
      <c r="CLA62" s="1" t="s">
        <v>91</v>
      </c>
      <c r="CLB62" s="1" t="s">
        <v>91</v>
      </c>
      <c r="CLC62" s="1" t="s">
        <v>91</v>
      </c>
      <c r="CLD62" s="1" t="s">
        <v>91</v>
      </c>
      <c r="CLE62" s="1" t="s">
        <v>91</v>
      </c>
      <c r="CLF62" s="1" t="s">
        <v>91</v>
      </c>
      <c r="CLG62" s="1" t="s">
        <v>91</v>
      </c>
      <c r="CLH62" s="1" t="s">
        <v>91</v>
      </c>
      <c r="CLI62" s="1" t="s">
        <v>91</v>
      </c>
      <c r="CLJ62" s="1" t="s">
        <v>91</v>
      </c>
      <c r="CLK62" s="1" t="s">
        <v>91</v>
      </c>
      <c r="CLL62" s="1" t="s">
        <v>91</v>
      </c>
      <c r="CLM62" s="1" t="s">
        <v>91</v>
      </c>
      <c r="CLN62" s="1" t="s">
        <v>91</v>
      </c>
      <c r="CLO62" s="1" t="s">
        <v>91</v>
      </c>
      <c r="CLP62" s="1" t="s">
        <v>91</v>
      </c>
      <c r="CLQ62" s="1" t="s">
        <v>91</v>
      </c>
      <c r="CLR62" s="1" t="s">
        <v>91</v>
      </c>
      <c r="CLS62" s="1" t="s">
        <v>91</v>
      </c>
      <c r="CLT62" s="1" t="s">
        <v>91</v>
      </c>
      <c r="CLU62" s="1" t="s">
        <v>91</v>
      </c>
      <c r="CLV62" s="1" t="s">
        <v>91</v>
      </c>
      <c r="CLW62" s="1" t="s">
        <v>91</v>
      </c>
      <c r="CLX62" s="1" t="s">
        <v>91</v>
      </c>
      <c r="CLY62" s="1" t="s">
        <v>91</v>
      </c>
      <c r="CLZ62" s="1" t="s">
        <v>91</v>
      </c>
      <c r="CMA62" s="1" t="s">
        <v>91</v>
      </c>
      <c r="CMB62" s="1" t="s">
        <v>91</v>
      </c>
      <c r="CMC62" s="1" t="s">
        <v>91</v>
      </c>
      <c r="CMD62" s="1" t="s">
        <v>91</v>
      </c>
      <c r="CME62" s="1" t="s">
        <v>91</v>
      </c>
      <c r="CMF62" s="1" t="s">
        <v>91</v>
      </c>
      <c r="CMG62" s="1" t="s">
        <v>91</v>
      </c>
      <c r="CMH62" s="1" t="s">
        <v>91</v>
      </c>
      <c r="CMI62" s="1" t="s">
        <v>91</v>
      </c>
      <c r="CMJ62" s="1" t="s">
        <v>91</v>
      </c>
      <c r="CMK62" s="1" t="s">
        <v>91</v>
      </c>
      <c r="CML62" s="1" t="s">
        <v>91</v>
      </c>
      <c r="CMM62" s="1" t="s">
        <v>91</v>
      </c>
      <c r="CMN62" s="1" t="s">
        <v>91</v>
      </c>
      <c r="CMO62" s="1" t="s">
        <v>91</v>
      </c>
      <c r="CMP62" s="1" t="s">
        <v>91</v>
      </c>
      <c r="CMQ62" s="1" t="s">
        <v>91</v>
      </c>
      <c r="CMR62" s="1" t="s">
        <v>91</v>
      </c>
      <c r="CMS62" s="1" t="s">
        <v>91</v>
      </c>
      <c r="CMT62" s="1" t="s">
        <v>91</v>
      </c>
      <c r="CMU62" s="1" t="s">
        <v>91</v>
      </c>
      <c r="CMV62" s="1" t="s">
        <v>91</v>
      </c>
      <c r="CMW62" s="1" t="s">
        <v>91</v>
      </c>
      <c r="CMX62" s="1" t="s">
        <v>91</v>
      </c>
      <c r="CMY62" s="1" t="s">
        <v>91</v>
      </c>
      <c r="CMZ62" s="1" t="s">
        <v>91</v>
      </c>
      <c r="CNA62" s="1" t="s">
        <v>91</v>
      </c>
      <c r="CNB62" s="1" t="s">
        <v>91</v>
      </c>
      <c r="CNC62" s="1" t="s">
        <v>91</v>
      </c>
      <c r="CND62" s="1" t="s">
        <v>91</v>
      </c>
      <c r="CNE62" s="1" t="s">
        <v>91</v>
      </c>
      <c r="CNF62" s="1" t="s">
        <v>91</v>
      </c>
      <c r="CNG62" s="1" t="s">
        <v>91</v>
      </c>
      <c r="CNH62" s="1" t="s">
        <v>91</v>
      </c>
      <c r="CNI62" s="1" t="s">
        <v>91</v>
      </c>
      <c r="CNJ62" s="1" t="s">
        <v>91</v>
      </c>
      <c r="CNK62" s="1" t="s">
        <v>91</v>
      </c>
      <c r="CNL62" s="1" t="s">
        <v>91</v>
      </c>
      <c r="CNM62" s="1" t="s">
        <v>91</v>
      </c>
      <c r="CNN62" s="1" t="s">
        <v>91</v>
      </c>
      <c r="CNO62" s="1" t="s">
        <v>91</v>
      </c>
      <c r="CNP62" s="1" t="s">
        <v>91</v>
      </c>
      <c r="CNQ62" s="1" t="s">
        <v>91</v>
      </c>
      <c r="CNR62" s="1" t="s">
        <v>91</v>
      </c>
      <c r="CNS62" s="1" t="s">
        <v>91</v>
      </c>
      <c r="CNT62" s="1" t="s">
        <v>91</v>
      </c>
      <c r="CNU62" s="1" t="s">
        <v>91</v>
      </c>
      <c r="CNV62" s="1" t="s">
        <v>91</v>
      </c>
      <c r="CNW62" s="1" t="s">
        <v>91</v>
      </c>
      <c r="CNX62" s="1" t="s">
        <v>91</v>
      </c>
      <c r="CNY62" s="1" t="s">
        <v>91</v>
      </c>
      <c r="CNZ62" s="1" t="s">
        <v>91</v>
      </c>
      <c r="COA62" s="1" t="s">
        <v>91</v>
      </c>
      <c r="COB62" s="1" t="s">
        <v>91</v>
      </c>
      <c r="COC62" s="1" t="s">
        <v>91</v>
      </c>
      <c r="COD62" s="1" t="s">
        <v>91</v>
      </c>
      <c r="COE62" s="1" t="s">
        <v>91</v>
      </c>
      <c r="COF62" s="1" t="s">
        <v>91</v>
      </c>
      <c r="COG62" s="1" t="s">
        <v>91</v>
      </c>
      <c r="COH62" s="1" t="s">
        <v>91</v>
      </c>
      <c r="COI62" s="1" t="s">
        <v>91</v>
      </c>
      <c r="COJ62" s="1" t="s">
        <v>91</v>
      </c>
      <c r="COK62" s="1" t="s">
        <v>91</v>
      </c>
      <c r="COL62" s="1" t="s">
        <v>91</v>
      </c>
      <c r="COM62" s="1" t="s">
        <v>91</v>
      </c>
      <c r="CON62" s="1" t="s">
        <v>91</v>
      </c>
      <c r="COO62" s="1" t="s">
        <v>91</v>
      </c>
      <c r="COP62" s="1" t="s">
        <v>91</v>
      </c>
      <c r="COQ62" s="1" t="s">
        <v>91</v>
      </c>
      <c r="COR62" s="1" t="s">
        <v>91</v>
      </c>
      <c r="COS62" s="1" t="s">
        <v>91</v>
      </c>
      <c r="COT62" s="1" t="s">
        <v>91</v>
      </c>
      <c r="COU62" s="1" t="s">
        <v>91</v>
      </c>
      <c r="COV62" s="1" t="s">
        <v>91</v>
      </c>
      <c r="COW62" s="1" t="s">
        <v>91</v>
      </c>
      <c r="COX62" s="1" t="s">
        <v>91</v>
      </c>
      <c r="COY62" s="1" t="s">
        <v>91</v>
      </c>
      <c r="COZ62" s="1" t="s">
        <v>91</v>
      </c>
      <c r="CPA62" s="1" t="s">
        <v>91</v>
      </c>
      <c r="CPB62" s="1" t="s">
        <v>91</v>
      </c>
      <c r="CPC62" s="1" t="s">
        <v>91</v>
      </c>
      <c r="CPD62" s="1" t="s">
        <v>91</v>
      </c>
      <c r="CPE62" s="1" t="s">
        <v>91</v>
      </c>
      <c r="CPF62" s="1" t="s">
        <v>91</v>
      </c>
      <c r="CPG62" s="1" t="s">
        <v>91</v>
      </c>
      <c r="CPH62" s="1" t="s">
        <v>91</v>
      </c>
      <c r="CPI62" s="1" t="s">
        <v>91</v>
      </c>
      <c r="CPJ62" s="1" t="s">
        <v>91</v>
      </c>
      <c r="CPK62" s="1" t="s">
        <v>91</v>
      </c>
      <c r="CPL62" s="1" t="s">
        <v>91</v>
      </c>
      <c r="CPM62" s="1" t="s">
        <v>91</v>
      </c>
      <c r="CPN62" s="1" t="s">
        <v>91</v>
      </c>
      <c r="CPO62" s="1" t="s">
        <v>91</v>
      </c>
      <c r="CPP62" s="1" t="s">
        <v>91</v>
      </c>
      <c r="CPQ62" s="1" t="s">
        <v>91</v>
      </c>
      <c r="CPR62" s="1" t="s">
        <v>91</v>
      </c>
      <c r="CPS62" s="1" t="s">
        <v>91</v>
      </c>
      <c r="CPT62" s="1" t="s">
        <v>91</v>
      </c>
      <c r="CPU62" s="1" t="s">
        <v>91</v>
      </c>
      <c r="CPV62" s="1" t="s">
        <v>91</v>
      </c>
      <c r="CPW62" s="1" t="s">
        <v>91</v>
      </c>
      <c r="CPX62" s="1" t="s">
        <v>91</v>
      </c>
      <c r="CPY62" s="1" t="s">
        <v>91</v>
      </c>
      <c r="CPZ62" s="1" t="s">
        <v>91</v>
      </c>
      <c r="CQA62" s="1" t="s">
        <v>91</v>
      </c>
      <c r="CQB62" s="1" t="s">
        <v>91</v>
      </c>
      <c r="CQC62" s="1" t="s">
        <v>91</v>
      </c>
      <c r="CQD62" s="1" t="s">
        <v>91</v>
      </c>
      <c r="CQE62" s="1" t="s">
        <v>91</v>
      </c>
      <c r="CQF62" s="1" t="s">
        <v>91</v>
      </c>
      <c r="CQG62" s="1" t="s">
        <v>91</v>
      </c>
      <c r="CQH62" s="1" t="s">
        <v>91</v>
      </c>
      <c r="CQI62" s="1" t="s">
        <v>91</v>
      </c>
      <c r="CQJ62" s="1" t="s">
        <v>91</v>
      </c>
      <c r="CQK62" s="1" t="s">
        <v>91</v>
      </c>
      <c r="CQL62" s="1" t="s">
        <v>91</v>
      </c>
      <c r="CQM62" s="1" t="s">
        <v>91</v>
      </c>
      <c r="CQN62" s="1" t="s">
        <v>91</v>
      </c>
      <c r="CQO62" s="1" t="s">
        <v>91</v>
      </c>
      <c r="CQP62" s="1" t="s">
        <v>91</v>
      </c>
      <c r="CQQ62" s="1" t="s">
        <v>91</v>
      </c>
      <c r="CQR62" s="1" t="s">
        <v>91</v>
      </c>
      <c r="CQS62" s="1" t="s">
        <v>91</v>
      </c>
      <c r="CQT62" s="1" t="s">
        <v>91</v>
      </c>
      <c r="CQU62" s="1" t="s">
        <v>91</v>
      </c>
      <c r="CQV62" s="1" t="s">
        <v>91</v>
      </c>
      <c r="CQW62" s="1" t="s">
        <v>91</v>
      </c>
      <c r="CQX62" s="1" t="s">
        <v>91</v>
      </c>
      <c r="CQY62" s="1" t="s">
        <v>91</v>
      </c>
      <c r="CQZ62" s="1" t="s">
        <v>91</v>
      </c>
      <c r="CRA62" s="1" t="s">
        <v>91</v>
      </c>
      <c r="CRB62" s="1" t="s">
        <v>91</v>
      </c>
      <c r="CRC62" s="1" t="s">
        <v>91</v>
      </c>
      <c r="CRD62" s="1" t="s">
        <v>91</v>
      </c>
      <c r="CRE62" s="1" t="s">
        <v>91</v>
      </c>
      <c r="CRF62" s="1" t="s">
        <v>91</v>
      </c>
      <c r="CRG62" s="1" t="s">
        <v>91</v>
      </c>
      <c r="CRH62" s="1" t="s">
        <v>91</v>
      </c>
      <c r="CRI62" s="1" t="s">
        <v>91</v>
      </c>
      <c r="CRJ62" s="1" t="s">
        <v>91</v>
      </c>
      <c r="CRK62" s="1" t="s">
        <v>91</v>
      </c>
      <c r="CRL62" s="1" t="s">
        <v>91</v>
      </c>
      <c r="CRM62" s="1" t="s">
        <v>91</v>
      </c>
      <c r="CRN62" s="1" t="s">
        <v>91</v>
      </c>
      <c r="CRO62" s="1" t="s">
        <v>91</v>
      </c>
      <c r="CRP62" s="1" t="s">
        <v>91</v>
      </c>
      <c r="CRQ62" s="1" t="s">
        <v>91</v>
      </c>
      <c r="CRR62" s="1" t="s">
        <v>91</v>
      </c>
      <c r="CRS62" s="1" t="s">
        <v>91</v>
      </c>
      <c r="CRT62" s="1" t="s">
        <v>91</v>
      </c>
      <c r="CRU62" s="1" t="s">
        <v>91</v>
      </c>
      <c r="CRV62" s="1" t="s">
        <v>91</v>
      </c>
      <c r="CRW62" s="1" t="s">
        <v>91</v>
      </c>
      <c r="CRX62" s="1" t="s">
        <v>91</v>
      </c>
      <c r="CRY62" s="1" t="s">
        <v>91</v>
      </c>
      <c r="CRZ62" s="1" t="s">
        <v>91</v>
      </c>
      <c r="CSA62" s="1" t="s">
        <v>91</v>
      </c>
      <c r="CSB62" s="1" t="s">
        <v>91</v>
      </c>
      <c r="CSC62" s="1" t="s">
        <v>91</v>
      </c>
      <c r="CSD62" s="1" t="s">
        <v>91</v>
      </c>
      <c r="CSE62" s="1" t="s">
        <v>91</v>
      </c>
      <c r="CSF62" s="1" t="s">
        <v>91</v>
      </c>
      <c r="CSG62" s="1" t="s">
        <v>91</v>
      </c>
      <c r="CSH62" s="1" t="s">
        <v>91</v>
      </c>
      <c r="CSI62" s="1" t="s">
        <v>91</v>
      </c>
      <c r="CSJ62" s="1" t="s">
        <v>91</v>
      </c>
      <c r="CSK62" s="1" t="s">
        <v>91</v>
      </c>
      <c r="CSL62" s="1" t="s">
        <v>91</v>
      </c>
      <c r="CSM62" s="1" t="s">
        <v>91</v>
      </c>
      <c r="CSN62" s="1" t="s">
        <v>91</v>
      </c>
      <c r="CSO62" s="1" t="s">
        <v>91</v>
      </c>
      <c r="CSP62" s="1" t="s">
        <v>91</v>
      </c>
      <c r="CSQ62" s="1" t="s">
        <v>91</v>
      </c>
      <c r="CSR62" s="1" t="s">
        <v>91</v>
      </c>
      <c r="CSS62" s="1" t="s">
        <v>91</v>
      </c>
      <c r="CST62" s="1" t="s">
        <v>91</v>
      </c>
      <c r="CSU62" s="1" t="s">
        <v>91</v>
      </c>
      <c r="CSV62" s="1" t="s">
        <v>91</v>
      </c>
      <c r="CSW62" s="1" t="s">
        <v>91</v>
      </c>
      <c r="CSX62" s="1" t="s">
        <v>91</v>
      </c>
      <c r="CSY62" s="1" t="s">
        <v>91</v>
      </c>
      <c r="CSZ62" s="1" t="s">
        <v>91</v>
      </c>
      <c r="CTA62" s="1" t="s">
        <v>91</v>
      </c>
      <c r="CTB62" s="1" t="s">
        <v>91</v>
      </c>
      <c r="CTC62" s="1" t="s">
        <v>91</v>
      </c>
      <c r="CTD62" s="1" t="s">
        <v>91</v>
      </c>
      <c r="CTE62" s="1" t="s">
        <v>91</v>
      </c>
      <c r="CTF62" s="1" t="s">
        <v>91</v>
      </c>
      <c r="CTG62" s="1" t="s">
        <v>91</v>
      </c>
      <c r="CTH62" s="1" t="s">
        <v>91</v>
      </c>
      <c r="CTI62" s="1" t="s">
        <v>91</v>
      </c>
      <c r="CTJ62" s="1" t="s">
        <v>91</v>
      </c>
      <c r="CTK62" s="1" t="s">
        <v>91</v>
      </c>
      <c r="CTL62" s="1" t="s">
        <v>91</v>
      </c>
      <c r="CTM62" s="1" t="s">
        <v>91</v>
      </c>
      <c r="CTN62" s="1" t="s">
        <v>91</v>
      </c>
      <c r="CTO62" s="1" t="s">
        <v>91</v>
      </c>
      <c r="CTP62" s="1" t="s">
        <v>91</v>
      </c>
      <c r="CTQ62" s="1" t="s">
        <v>91</v>
      </c>
      <c r="CTR62" s="1" t="s">
        <v>91</v>
      </c>
      <c r="CTS62" s="1" t="s">
        <v>91</v>
      </c>
      <c r="CTT62" s="1" t="s">
        <v>91</v>
      </c>
      <c r="CTU62" s="1" t="s">
        <v>91</v>
      </c>
      <c r="CTV62" s="1" t="s">
        <v>91</v>
      </c>
      <c r="CTW62" s="1" t="s">
        <v>91</v>
      </c>
      <c r="CTX62" s="1" t="s">
        <v>91</v>
      </c>
      <c r="CTY62" s="1" t="s">
        <v>91</v>
      </c>
      <c r="CTZ62" s="1" t="s">
        <v>91</v>
      </c>
      <c r="CUA62" s="1" t="s">
        <v>91</v>
      </c>
      <c r="CUB62" s="1" t="s">
        <v>91</v>
      </c>
      <c r="CUC62" s="1" t="s">
        <v>91</v>
      </c>
      <c r="CUD62" s="1" t="s">
        <v>91</v>
      </c>
      <c r="CUE62" s="1" t="s">
        <v>91</v>
      </c>
      <c r="CUF62" s="1" t="s">
        <v>91</v>
      </c>
      <c r="CUG62" s="1" t="s">
        <v>91</v>
      </c>
      <c r="CUH62" s="1" t="s">
        <v>91</v>
      </c>
      <c r="CUI62" s="1" t="s">
        <v>91</v>
      </c>
      <c r="CUJ62" s="1" t="s">
        <v>91</v>
      </c>
      <c r="CUK62" s="1" t="s">
        <v>91</v>
      </c>
      <c r="CUL62" s="1" t="s">
        <v>91</v>
      </c>
      <c r="CUM62" s="1" t="s">
        <v>91</v>
      </c>
      <c r="CUN62" s="1" t="s">
        <v>91</v>
      </c>
      <c r="CUO62" s="1" t="s">
        <v>91</v>
      </c>
      <c r="CUP62" s="1" t="s">
        <v>91</v>
      </c>
      <c r="CUQ62" s="1" t="s">
        <v>91</v>
      </c>
      <c r="CUR62" s="1" t="s">
        <v>91</v>
      </c>
      <c r="CUS62" s="1" t="s">
        <v>91</v>
      </c>
      <c r="CUT62" s="1" t="s">
        <v>91</v>
      </c>
      <c r="CUU62" s="1" t="s">
        <v>91</v>
      </c>
      <c r="CUV62" s="1" t="s">
        <v>91</v>
      </c>
      <c r="CUW62" s="1" t="s">
        <v>91</v>
      </c>
      <c r="CUX62" s="1" t="s">
        <v>91</v>
      </c>
      <c r="CUY62" s="1" t="s">
        <v>91</v>
      </c>
      <c r="CUZ62" s="1" t="s">
        <v>91</v>
      </c>
      <c r="CVA62" s="1" t="s">
        <v>91</v>
      </c>
      <c r="CVB62" s="1" t="s">
        <v>91</v>
      </c>
      <c r="CVC62" s="1" t="s">
        <v>91</v>
      </c>
      <c r="CVD62" s="1" t="s">
        <v>91</v>
      </c>
      <c r="CVE62" s="1" t="s">
        <v>91</v>
      </c>
      <c r="CVF62" s="1" t="s">
        <v>91</v>
      </c>
      <c r="CVG62" s="1" t="s">
        <v>91</v>
      </c>
      <c r="CVH62" s="1" t="s">
        <v>91</v>
      </c>
      <c r="CVI62" s="1" t="s">
        <v>91</v>
      </c>
      <c r="CVJ62" s="1" t="s">
        <v>91</v>
      </c>
      <c r="CVK62" s="1" t="s">
        <v>91</v>
      </c>
      <c r="CVL62" s="1" t="s">
        <v>91</v>
      </c>
      <c r="CVM62" s="1" t="s">
        <v>91</v>
      </c>
      <c r="CVN62" s="1" t="s">
        <v>91</v>
      </c>
      <c r="CVO62" s="1" t="s">
        <v>91</v>
      </c>
      <c r="CVP62" s="1" t="s">
        <v>91</v>
      </c>
      <c r="CVQ62" s="1" t="s">
        <v>91</v>
      </c>
      <c r="CVR62" s="1" t="s">
        <v>91</v>
      </c>
      <c r="CVS62" s="1" t="s">
        <v>91</v>
      </c>
      <c r="CVT62" s="1" t="s">
        <v>91</v>
      </c>
      <c r="CVU62" s="1" t="s">
        <v>91</v>
      </c>
      <c r="CVV62" s="1" t="s">
        <v>91</v>
      </c>
      <c r="CVW62" s="1" t="s">
        <v>91</v>
      </c>
      <c r="CVX62" s="1" t="s">
        <v>91</v>
      </c>
      <c r="CVY62" s="1" t="s">
        <v>91</v>
      </c>
      <c r="CVZ62" s="1" t="s">
        <v>91</v>
      </c>
      <c r="CWA62" s="1" t="s">
        <v>91</v>
      </c>
      <c r="CWB62" s="1" t="s">
        <v>91</v>
      </c>
      <c r="CWC62" s="1" t="s">
        <v>91</v>
      </c>
      <c r="CWD62" s="1" t="s">
        <v>91</v>
      </c>
      <c r="CWE62" s="1" t="s">
        <v>91</v>
      </c>
      <c r="CWF62" s="1" t="s">
        <v>91</v>
      </c>
      <c r="CWG62" s="1" t="s">
        <v>91</v>
      </c>
      <c r="CWH62" s="1" t="s">
        <v>91</v>
      </c>
      <c r="CWI62" s="1" t="s">
        <v>91</v>
      </c>
      <c r="CWJ62" s="1" t="s">
        <v>91</v>
      </c>
      <c r="CWK62" s="1" t="s">
        <v>91</v>
      </c>
      <c r="CWL62" s="1" t="s">
        <v>91</v>
      </c>
      <c r="CWM62" s="1" t="s">
        <v>91</v>
      </c>
      <c r="CWN62" s="1" t="s">
        <v>91</v>
      </c>
      <c r="CWO62" s="1" t="s">
        <v>91</v>
      </c>
      <c r="CWP62" s="1" t="s">
        <v>91</v>
      </c>
      <c r="CWQ62" s="1" t="s">
        <v>91</v>
      </c>
      <c r="CWR62" s="1" t="s">
        <v>91</v>
      </c>
      <c r="CWS62" s="1" t="s">
        <v>91</v>
      </c>
      <c r="CWT62" s="1" t="s">
        <v>91</v>
      </c>
      <c r="CWU62" s="1" t="s">
        <v>91</v>
      </c>
      <c r="CWV62" s="1" t="s">
        <v>91</v>
      </c>
      <c r="CWW62" s="1" t="s">
        <v>91</v>
      </c>
      <c r="CWX62" s="1" t="s">
        <v>91</v>
      </c>
      <c r="CWY62" s="1" t="s">
        <v>91</v>
      </c>
      <c r="CWZ62" s="1" t="s">
        <v>91</v>
      </c>
      <c r="CXA62" s="1" t="s">
        <v>91</v>
      </c>
      <c r="CXB62" s="1" t="s">
        <v>91</v>
      </c>
      <c r="CXC62" s="1" t="s">
        <v>91</v>
      </c>
      <c r="CXD62" s="1" t="s">
        <v>91</v>
      </c>
      <c r="CXE62" s="1" t="s">
        <v>91</v>
      </c>
      <c r="CXF62" s="1" t="s">
        <v>91</v>
      </c>
      <c r="CXG62" s="1" t="s">
        <v>91</v>
      </c>
      <c r="CXH62" s="1" t="s">
        <v>91</v>
      </c>
      <c r="CXI62" s="1" t="s">
        <v>91</v>
      </c>
      <c r="CXJ62" s="1" t="s">
        <v>91</v>
      </c>
      <c r="CXK62" s="1" t="s">
        <v>91</v>
      </c>
      <c r="CXL62" s="1" t="s">
        <v>91</v>
      </c>
      <c r="CXM62" s="1" t="s">
        <v>91</v>
      </c>
      <c r="CXN62" s="1" t="s">
        <v>91</v>
      </c>
      <c r="CXO62" s="1" t="s">
        <v>91</v>
      </c>
      <c r="CXP62" s="1" t="s">
        <v>91</v>
      </c>
      <c r="CXQ62" s="1" t="s">
        <v>91</v>
      </c>
      <c r="CXR62" s="1" t="s">
        <v>91</v>
      </c>
      <c r="CXS62" s="1" t="s">
        <v>91</v>
      </c>
      <c r="CXT62" s="1" t="s">
        <v>91</v>
      </c>
      <c r="CXU62" s="1" t="s">
        <v>91</v>
      </c>
      <c r="CXV62" s="1" t="s">
        <v>91</v>
      </c>
      <c r="CXW62" s="1" t="s">
        <v>91</v>
      </c>
      <c r="CXX62" s="1" t="s">
        <v>91</v>
      </c>
      <c r="CXY62" s="1" t="s">
        <v>91</v>
      </c>
      <c r="CXZ62" s="1" t="s">
        <v>91</v>
      </c>
      <c r="CYA62" s="1" t="s">
        <v>91</v>
      </c>
      <c r="CYB62" s="1" t="s">
        <v>91</v>
      </c>
      <c r="CYC62" s="1" t="s">
        <v>91</v>
      </c>
      <c r="CYD62" s="1" t="s">
        <v>91</v>
      </c>
      <c r="CYE62" s="1" t="s">
        <v>91</v>
      </c>
      <c r="CYF62" s="1" t="s">
        <v>91</v>
      </c>
      <c r="CYG62" s="1" t="s">
        <v>91</v>
      </c>
      <c r="CYH62" s="1" t="s">
        <v>91</v>
      </c>
      <c r="CYI62" s="1" t="s">
        <v>91</v>
      </c>
      <c r="CYJ62" s="1" t="s">
        <v>91</v>
      </c>
      <c r="CYK62" s="1" t="s">
        <v>91</v>
      </c>
      <c r="CYL62" s="1" t="s">
        <v>91</v>
      </c>
      <c r="CYM62" s="1" t="s">
        <v>91</v>
      </c>
      <c r="CYN62" s="1" t="s">
        <v>91</v>
      </c>
      <c r="CYO62" s="1" t="s">
        <v>91</v>
      </c>
      <c r="CYP62" s="1" t="s">
        <v>91</v>
      </c>
      <c r="CYQ62" s="1" t="s">
        <v>91</v>
      </c>
      <c r="CYR62" s="1" t="s">
        <v>91</v>
      </c>
      <c r="CYS62" s="1" t="s">
        <v>91</v>
      </c>
      <c r="CYT62" s="1" t="s">
        <v>91</v>
      </c>
      <c r="CYU62" s="1" t="s">
        <v>91</v>
      </c>
      <c r="CYV62" s="1" t="s">
        <v>91</v>
      </c>
      <c r="CYW62" s="1" t="s">
        <v>91</v>
      </c>
      <c r="CYX62" s="1" t="s">
        <v>91</v>
      </c>
      <c r="CYY62" s="1" t="s">
        <v>91</v>
      </c>
      <c r="CYZ62" s="1" t="s">
        <v>91</v>
      </c>
      <c r="CZA62" s="1" t="s">
        <v>91</v>
      </c>
      <c r="CZB62" s="1" t="s">
        <v>91</v>
      </c>
      <c r="CZC62" s="1" t="s">
        <v>91</v>
      </c>
      <c r="CZD62" s="1" t="s">
        <v>91</v>
      </c>
      <c r="CZE62" s="1" t="s">
        <v>91</v>
      </c>
      <c r="CZF62" s="1" t="s">
        <v>91</v>
      </c>
      <c r="CZG62" s="1" t="s">
        <v>91</v>
      </c>
      <c r="CZH62" s="1" t="s">
        <v>91</v>
      </c>
      <c r="CZI62" s="1" t="s">
        <v>91</v>
      </c>
      <c r="CZJ62" s="1" t="s">
        <v>91</v>
      </c>
      <c r="CZK62" s="1" t="s">
        <v>91</v>
      </c>
      <c r="CZL62" s="1" t="s">
        <v>91</v>
      </c>
      <c r="CZM62" s="1" t="s">
        <v>91</v>
      </c>
      <c r="CZN62" s="1" t="s">
        <v>91</v>
      </c>
      <c r="CZO62" s="1" t="s">
        <v>91</v>
      </c>
      <c r="CZP62" s="1" t="s">
        <v>91</v>
      </c>
      <c r="CZQ62" s="1" t="s">
        <v>91</v>
      </c>
      <c r="CZR62" s="1" t="s">
        <v>91</v>
      </c>
      <c r="CZS62" s="1" t="s">
        <v>91</v>
      </c>
      <c r="CZT62" s="1" t="s">
        <v>91</v>
      </c>
      <c r="CZU62" s="1" t="s">
        <v>91</v>
      </c>
      <c r="CZV62" s="1" t="s">
        <v>91</v>
      </c>
      <c r="CZW62" s="1" t="s">
        <v>91</v>
      </c>
      <c r="CZX62" s="1" t="s">
        <v>91</v>
      </c>
      <c r="CZY62" s="1" t="s">
        <v>91</v>
      </c>
      <c r="CZZ62" s="1" t="s">
        <v>91</v>
      </c>
      <c r="DAA62" s="1" t="s">
        <v>91</v>
      </c>
      <c r="DAB62" s="1" t="s">
        <v>91</v>
      </c>
      <c r="DAC62" s="1" t="s">
        <v>91</v>
      </c>
      <c r="DAD62" s="1" t="s">
        <v>91</v>
      </c>
      <c r="DAE62" s="1" t="s">
        <v>91</v>
      </c>
      <c r="DAF62" s="1" t="s">
        <v>91</v>
      </c>
      <c r="DAG62" s="1" t="s">
        <v>91</v>
      </c>
      <c r="DAH62" s="1" t="s">
        <v>91</v>
      </c>
      <c r="DAI62" s="1" t="s">
        <v>91</v>
      </c>
      <c r="DAJ62" s="1" t="s">
        <v>91</v>
      </c>
      <c r="DAK62" s="1" t="s">
        <v>91</v>
      </c>
      <c r="DAL62" s="1" t="s">
        <v>91</v>
      </c>
      <c r="DAM62" s="1" t="s">
        <v>91</v>
      </c>
      <c r="DAN62" s="1" t="s">
        <v>91</v>
      </c>
      <c r="DAO62" s="1" t="s">
        <v>91</v>
      </c>
      <c r="DAP62" s="1" t="s">
        <v>91</v>
      </c>
      <c r="DAQ62" s="1" t="s">
        <v>91</v>
      </c>
      <c r="DAR62" s="1" t="s">
        <v>91</v>
      </c>
      <c r="DAS62" s="1" t="s">
        <v>91</v>
      </c>
      <c r="DAT62" s="1" t="s">
        <v>91</v>
      </c>
      <c r="DAU62" s="1" t="s">
        <v>91</v>
      </c>
      <c r="DAV62" s="1" t="s">
        <v>91</v>
      </c>
      <c r="DAW62" s="1" t="s">
        <v>91</v>
      </c>
      <c r="DAX62" s="1" t="s">
        <v>91</v>
      </c>
      <c r="DAY62" s="1" t="s">
        <v>91</v>
      </c>
      <c r="DAZ62" s="1" t="s">
        <v>91</v>
      </c>
      <c r="DBA62" s="1" t="s">
        <v>91</v>
      </c>
      <c r="DBB62" s="1" t="s">
        <v>91</v>
      </c>
      <c r="DBC62" s="1" t="s">
        <v>91</v>
      </c>
      <c r="DBD62" s="1" t="s">
        <v>91</v>
      </c>
      <c r="DBE62" s="1" t="s">
        <v>91</v>
      </c>
      <c r="DBF62" s="1" t="s">
        <v>91</v>
      </c>
      <c r="DBG62" s="1" t="s">
        <v>91</v>
      </c>
      <c r="DBH62" s="1" t="s">
        <v>91</v>
      </c>
      <c r="DBI62" s="1" t="s">
        <v>91</v>
      </c>
      <c r="DBJ62" s="1" t="s">
        <v>91</v>
      </c>
      <c r="DBK62" s="1" t="s">
        <v>91</v>
      </c>
      <c r="DBL62" s="1" t="s">
        <v>91</v>
      </c>
      <c r="DBM62" s="1" t="s">
        <v>91</v>
      </c>
      <c r="DBN62" s="1" t="s">
        <v>91</v>
      </c>
      <c r="DBO62" s="1" t="s">
        <v>91</v>
      </c>
      <c r="DBP62" s="1" t="s">
        <v>91</v>
      </c>
      <c r="DBQ62" s="1" t="s">
        <v>91</v>
      </c>
      <c r="DBR62" s="1" t="s">
        <v>91</v>
      </c>
      <c r="DBS62" s="1" t="s">
        <v>91</v>
      </c>
      <c r="DBT62" s="1" t="s">
        <v>91</v>
      </c>
      <c r="DBU62" s="1" t="s">
        <v>91</v>
      </c>
      <c r="DBV62" s="1" t="s">
        <v>91</v>
      </c>
      <c r="DBW62" s="1" t="s">
        <v>91</v>
      </c>
      <c r="DBX62" s="1" t="s">
        <v>91</v>
      </c>
      <c r="DBY62" s="1" t="s">
        <v>91</v>
      </c>
      <c r="DBZ62" s="1" t="s">
        <v>91</v>
      </c>
      <c r="DCA62" s="1" t="s">
        <v>91</v>
      </c>
      <c r="DCB62" s="1" t="s">
        <v>91</v>
      </c>
      <c r="DCC62" s="1" t="s">
        <v>91</v>
      </c>
      <c r="DCD62" s="1" t="s">
        <v>91</v>
      </c>
      <c r="DCE62" s="1" t="s">
        <v>91</v>
      </c>
      <c r="DCF62" s="1" t="s">
        <v>91</v>
      </c>
      <c r="DCG62" s="1" t="s">
        <v>91</v>
      </c>
      <c r="DCH62" s="1" t="s">
        <v>91</v>
      </c>
      <c r="DCI62" s="1" t="s">
        <v>91</v>
      </c>
      <c r="DCJ62" s="1" t="s">
        <v>91</v>
      </c>
      <c r="DCK62" s="1" t="s">
        <v>91</v>
      </c>
      <c r="DCL62" s="1" t="s">
        <v>91</v>
      </c>
      <c r="DCM62" s="1" t="s">
        <v>91</v>
      </c>
      <c r="DCN62" s="1" t="s">
        <v>91</v>
      </c>
      <c r="DCO62" s="1" t="s">
        <v>91</v>
      </c>
      <c r="DCP62" s="1" t="s">
        <v>91</v>
      </c>
      <c r="DCQ62" s="1" t="s">
        <v>91</v>
      </c>
      <c r="DCR62" s="1" t="s">
        <v>91</v>
      </c>
      <c r="DCS62" s="1" t="s">
        <v>91</v>
      </c>
      <c r="DCT62" s="1" t="s">
        <v>91</v>
      </c>
      <c r="DCU62" s="1" t="s">
        <v>91</v>
      </c>
      <c r="DCV62" s="1" t="s">
        <v>91</v>
      </c>
      <c r="DCW62" s="1" t="s">
        <v>91</v>
      </c>
      <c r="DCX62" s="1" t="s">
        <v>91</v>
      </c>
      <c r="DCY62" s="1" t="s">
        <v>91</v>
      </c>
      <c r="DCZ62" s="1" t="s">
        <v>91</v>
      </c>
      <c r="DDA62" s="1" t="s">
        <v>91</v>
      </c>
      <c r="DDB62" s="1" t="s">
        <v>91</v>
      </c>
      <c r="DDC62" s="1" t="s">
        <v>91</v>
      </c>
      <c r="DDD62" s="1" t="s">
        <v>91</v>
      </c>
      <c r="DDE62" s="1" t="s">
        <v>91</v>
      </c>
      <c r="DDF62" s="1" t="s">
        <v>91</v>
      </c>
      <c r="DDG62" s="1" t="s">
        <v>91</v>
      </c>
      <c r="DDH62" s="1" t="s">
        <v>91</v>
      </c>
      <c r="DDI62" s="1" t="s">
        <v>91</v>
      </c>
      <c r="DDJ62" s="1" t="s">
        <v>91</v>
      </c>
      <c r="DDK62" s="1" t="s">
        <v>91</v>
      </c>
      <c r="DDL62" s="1" t="s">
        <v>91</v>
      </c>
      <c r="DDM62" s="1" t="s">
        <v>91</v>
      </c>
      <c r="DDN62" s="1" t="s">
        <v>91</v>
      </c>
      <c r="DDO62" s="1" t="s">
        <v>91</v>
      </c>
      <c r="DDP62" s="1" t="s">
        <v>91</v>
      </c>
      <c r="DDQ62" s="1" t="s">
        <v>91</v>
      </c>
      <c r="DDR62" s="1" t="s">
        <v>91</v>
      </c>
      <c r="DDS62" s="1" t="s">
        <v>91</v>
      </c>
      <c r="DDT62" s="1" t="s">
        <v>91</v>
      </c>
      <c r="DDU62" s="1" t="s">
        <v>91</v>
      </c>
      <c r="DDV62" s="1" t="s">
        <v>91</v>
      </c>
      <c r="DDW62" s="1" t="s">
        <v>91</v>
      </c>
      <c r="DDX62" s="1" t="s">
        <v>91</v>
      </c>
      <c r="DDY62" s="1" t="s">
        <v>91</v>
      </c>
      <c r="DDZ62" s="1" t="s">
        <v>91</v>
      </c>
      <c r="DEA62" s="1" t="s">
        <v>91</v>
      </c>
      <c r="DEB62" s="1" t="s">
        <v>91</v>
      </c>
      <c r="DEC62" s="1" t="s">
        <v>91</v>
      </c>
      <c r="DED62" s="1" t="s">
        <v>91</v>
      </c>
      <c r="DEE62" s="1" t="s">
        <v>91</v>
      </c>
      <c r="DEF62" s="1" t="s">
        <v>91</v>
      </c>
      <c r="DEG62" s="1" t="s">
        <v>91</v>
      </c>
      <c r="DEH62" s="1" t="s">
        <v>91</v>
      </c>
      <c r="DEI62" s="1" t="s">
        <v>91</v>
      </c>
      <c r="DEJ62" s="1" t="s">
        <v>91</v>
      </c>
      <c r="DEK62" s="1" t="s">
        <v>91</v>
      </c>
      <c r="DEL62" s="1" t="s">
        <v>91</v>
      </c>
      <c r="DEM62" s="1" t="s">
        <v>91</v>
      </c>
      <c r="DEN62" s="1" t="s">
        <v>91</v>
      </c>
      <c r="DEO62" s="1" t="s">
        <v>91</v>
      </c>
      <c r="DEP62" s="1" t="s">
        <v>91</v>
      </c>
      <c r="DEQ62" s="1" t="s">
        <v>91</v>
      </c>
      <c r="DER62" s="1" t="s">
        <v>91</v>
      </c>
      <c r="DES62" s="1" t="s">
        <v>91</v>
      </c>
      <c r="DET62" s="1" t="s">
        <v>91</v>
      </c>
      <c r="DEU62" s="1" t="s">
        <v>91</v>
      </c>
      <c r="DEV62" s="1" t="s">
        <v>91</v>
      </c>
      <c r="DEW62" s="1" t="s">
        <v>91</v>
      </c>
      <c r="DEX62" s="1" t="s">
        <v>91</v>
      </c>
      <c r="DEY62" s="1" t="s">
        <v>91</v>
      </c>
      <c r="DEZ62" s="1" t="s">
        <v>91</v>
      </c>
      <c r="DFA62" s="1" t="s">
        <v>91</v>
      </c>
      <c r="DFB62" s="1" t="s">
        <v>91</v>
      </c>
      <c r="DFC62" s="1" t="s">
        <v>91</v>
      </c>
      <c r="DFD62" s="1" t="s">
        <v>91</v>
      </c>
      <c r="DFE62" s="1" t="s">
        <v>91</v>
      </c>
      <c r="DFF62" s="1" t="s">
        <v>91</v>
      </c>
      <c r="DFG62" s="1" t="s">
        <v>91</v>
      </c>
      <c r="DFH62" s="1" t="s">
        <v>91</v>
      </c>
      <c r="DFI62" s="1" t="s">
        <v>91</v>
      </c>
      <c r="DFJ62" s="1" t="s">
        <v>91</v>
      </c>
      <c r="DFK62" s="1" t="s">
        <v>91</v>
      </c>
      <c r="DFL62" s="1" t="s">
        <v>91</v>
      </c>
      <c r="DFM62" s="1" t="s">
        <v>91</v>
      </c>
      <c r="DFN62" s="1" t="s">
        <v>91</v>
      </c>
      <c r="DFO62" s="1" t="s">
        <v>91</v>
      </c>
      <c r="DFP62" s="1" t="s">
        <v>91</v>
      </c>
      <c r="DFQ62" s="1" t="s">
        <v>91</v>
      </c>
      <c r="DFR62" s="1" t="s">
        <v>91</v>
      </c>
      <c r="DFS62" s="1" t="s">
        <v>91</v>
      </c>
      <c r="DFT62" s="1" t="s">
        <v>91</v>
      </c>
      <c r="DFU62" s="1" t="s">
        <v>91</v>
      </c>
      <c r="DFV62" s="1" t="s">
        <v>91</v>
      </c>
      <c r="DFW62" s="1" t="s">
        <v>91</v>
      </c>
      <c r="DFX62" s="1" t="s">
        <v>91</v>
      </c>
      <c r="DFY62" s="1" t="s">
        <v>91</v>
      </c>
      <c r="DFZ62" s="1" t="s">
        <v>91</v>
      </c>
      <c r="DGA62" s="1" t="s">
        <v>91</v>
      </c>
      <c r="DGB62" s="1" t="s">
        <v>91</v>
      </c>
      <c r="DGC62" s="1" t="s">
        <v>91</v>
      </c>
      <c r="DGD62" s="1" t="s">
        <v>91</v>
      </c>
      <c r="DGE62" s="1" t="s">
        <v>91</v>
      </c>
      <c r="DGF62" s="1" t="s">
        <v>91</v>
      </c>
      <c r="DGG62" s="1" t="s">
        <v>91</v>
      </c>
      <c r="DGH62" s="1" t="s">
        <v>91</v>
      </c>
      <c r="DGI62" s="1" t="s">
        <v>91</v>
      </c>
      <c r="DGJ62" s="1" t="s">
        <v>91</v>
      </c>
      <c r="DGK62" s="1" t="s">
        <v>91</v>
      </c>
      <c r="DGL62" s="1" t="s">
        <v>91</v>
      </c>
      <c r="DGM62" s="1" t="s">
        <v>91</v>
      </c>
      <c r="DGN62" s="1" t="s">
        <v>91</v>
      </c>
      <c r="DGO62" s="1" t="s">
        <v>91</v>
      </c>
      <c r="DGP62" s="1" t="s">
        <v>91</v>
      </c>
      <c r="DGQ62" s="1" t="s">
        <v>91</v>
      </c>
      <c r="DGR62" s="1" t="s">
        <v>91</v>
      </c>
      <c r="DGS62" s="1" t="s">
        <v>91</v>
      </c>
      <c r="DGT62" s="1" t="s">
        <v>91</v>
      </c>
      <c r="DGU62" s="1" t="s">
        <v>91</v>
      </c>
      <c r="DGV62" s="1" t="s">
        <v>91</v>
      </c>
      <c r="DGW62" s="1" t="s">
        <v>91</v>
      </c>
      <c r="DGX62" s="1" t="s">
        <v>91</v>
      </c>
      <c r="DGY62" s="1" t="s">
        <v>91</v>
      </c>
      <c r="DGZ62" s="1" t="s">
        <v>91</v>
      </c>
      <c r="DHA62" s="1" t="s">
        <v>91</v>
      </c>
      <c r="DHB62" s="1" t="s">
        <v>91</v>
      </c>
      <c r="DHC62" s="1" t="s">
        <v>91</v>
      </c>
      <c r="DHD62" s="1" t="s">
        <v>91</v>
      </c>
      <c r="DHE62" s="1" t="s">
        <v>91</v>
      </c>
      <c r="DHF62" s="1" t="s">
        <v>91</v>
      </c>
      <c r="DHG62" s="1" t="s">
        <v>91</v>
      </c>
      <c r="DHH62" s="1" t="s">
        <v>91</v>
      </c>
      <c r="DHI62" s="1" t="s">
        <v>91</v>
      </c>
      <c r="DHJ62" s="1" t="s">
        <v>91</v>
      </c>
      <c r="DHK62" s="1" t="s">
        <v>91</v>
      </c>
      <c r="DHL62" s="1" t="s">
        <v>91</v>
      </c>
      <c r="DHM62" s="1" t="s">
        <v>91</v>
      </c>
      <c r="DHN62" s="1" t="s">
        <v>91</v>
      </c>
      <c r="DHO62" s="1" t="s">
        <v>91</v>
      </c>
      <c r="DHP62" s="1" t="s">
        <v>91</v>
      </c>
      <c r="DHQ62" s="1" t="s">
        <v>91</v>
      </c>
      <c r="DHR62" s="1" t="s">
        <v>91</v>
      </c>
      <c r="DHS62" s="1" t="s">
        <v>91</v>
      </c>
      <c r="DHT62" s="1" t="s">
        <v>91</v>
      </c>
      <c r="DHU62" s="1" t="s">
        <v>91</v>
      </c>
      <c r="DHV62" s="1" t="s">
        <v>91</v>
      </c>
      <c r="DHW62" s="1" t="s">
        <v>91</v>
      </c>
      <c r="DHX62" s="1" t="s">
        <v>91</v>
      </c>
      <c r="DHY62" s="1" t="s">
        <v>91</v>
      </c>
      <c r="DHZ62" s="1" t="s">
        <v>91</v>
      </c>
      <c r="DIA62" s="1" t="s">
        <v>91</v>
      </c>
      <c r="DIB62" s="1" t="s">
        <v>91</v>
      </c>
      <c r="DIC62" s="1" t="s">
        <v>91</v>
      </c>
      <c r="DID62" s="1" t="s">
        <v>91</v>
      </c>
      <c r="DIE62" s="1" t="s">
        <v>91</v>
      </c>
      <c r="DIF62" s="1" t="s">
        <v>91</v>
      </c>
      <c r="DIG62" s="1" t="s">
        <v>91</v>
      </c>
      <c r="DIH62" s="1" t="s">
        <v>91</v>
      </c>
      <c r="DII62" s="1" t="s">
        <v>91</v>
      </c>
      <c r="DIJ62" s="1" t="s">
        <v>91</v>
      </c>
      <c r="DIK62" s="1" t="s">
        <v>91</v>
      </c>
      <c r="DIL62" s="1" t="s">
        <v>91</v>
      </c>
      <c r="DIM62" s="1" t="s">
        <v>91</v>
      </c>
      <c r="DIN62" s="1" t="s">
        <v>91</v>
      </c>
      <c r="DIO62" s="1" t="s">
        <v>91</v>
      </c>
      <c r="DIP62" s="1" t="s">
        <v>91</v>
      </c>
      <c r="DIQ62" s="1" t="s">
        <v>91</v>
      </c>
      <c r="DIR62" s="1" t="s">
        <v>91</v>
      </c>
      <c r="DIS62" s="1" t="s">
        <v>91</v>
      </c>
      <c r="DIT62" s="1" t="s">
        <v>91</v>
      </c>
      <c r="DIU62" s="1" t="s">
        <v>91</v>
      </c>
      <c r="DIV62" s="1" t="s">
        <v>91</v>
      </c>
      <c r="DIW62" s="1" t="s">
        <v>91</v>
      </c>
      <c r="DIX62" s="1" t="s">
        <v>91</v>
      </c>
      <c r="DIY62" s="1" t="s">
        <v>91</v>
      </c>
      <c r="DIZ62" s="1" t="s">
        <v>91</v>
      </c>
      <c r="DJA62" s="1" t="s">
        <v>91</v>
      </c>
      <c r="DJB62" s="1" t="s">
        <v>91</v>
      </c>
      <c r="DJC62" s="1" t="s">
        <v>91</v>
      </c>
      <c r="DJD62" s="1" t="s">
        <v>91</v>
      </c>
      <c r="DJE62" s="1" t="s">
        <v>91</v>
      </c>
      <c r="DJF62" s="1" t="s">
        <v>91</v>
      </c>
      <c r="DJG62" s="1" t="s">
        <v>91</v>
      </c>
      <c r="DJH62" s="1" t="s">
        <v>91</v>
      </c>
      <c r="DJI62" s="1" t="s">
        <v>91</v>
      </c>
      <c r="DJJ62" s="1" t="s">
        <v>91</v>
      </c>
      <c r="DJK62" s="1" t="s">
        <v>91</v>
      </c>
      <c r="DJL62" s="1" t="s">
        <v>91</v>
      </c>
      <c r="DJM62" s="1" t="s">
        <v>91</v>
      </c>
      <c r="DJN62" s="1" t="s">
        <v>91</v>
      </c>
      <c r="DJO62" s="1" t="s">
        <v>91</v>
      </c>
      <c r="DJP62" s="1" t="s">
        <v>91</v>
      </c>
      <c r="DJQ62" s="1" t="s">
        <v>91</v>
      </c>
      <c r="DJR62" s="1" t="s">
        <v>91</v>
      </c>
      <c r="DJS62" s="1" t="s">
        <v>91</v>
      </c>
      <c r="DJT62" s="1" t="s">
        <v>91</v>
      </c>
      <c r="DJU62" s="1" t="s">
        <v>91</v>
      </c>
      <c r="DJV62" s="1" t="s">
        <v>91</v>
      </c>
      <c r="DJW62" s="1" t="s">
        <v>91</v>
      </c>
      <c r="DJX62" s="1" t="s">
        <v>91</v>
      </c>
      <c r="DJY62" s="1" t="s">
        <v>91</v>
      </c>
      <c r="DJZ62" s="1" t="s">
        <v>91</v>
      </c>
      <c r="DKA62" s="1" t="s">
        <v>91</v>
      </c>
      <c r="DKB62" s="1" t="s">
        <v>91</v>
      </c>
      <c r="DKC62" s="1" t="s">
        <v>91</v>
      </c>
      <c r="DKD62" s="1" t="s">
        <v>91</v>
      </c>
      <c r="DKE62" s="1" t="s">
        <v>91</v>
      </c>
      <c r="DKF62" s="1" t="s">
        <v>91</v>
      </c>
      <c r="DKG62" s="1" t="s">
        <v>91</v>
      </c>
      <c r="DKH62" s="1" t="s">
        <v>91</v>
      </c>
      <c r="DKI62" s="1" t="s">
        <v>91</v>
      </c>
      <c r="DKJ62" s="1" t="s">
        <v>91</v>
      </c>
      <c r="DKK62" s="1" t="s">
        <v>91</v>
      </c>
      <c r="DKL62" s="1" t="s">
        <v>91</v>
      </c>
      <c r="DKM62" s="1" t="s">
        <v>91</v>
      </c>
      <c r="DKN62" s="1" t="s">
        <v>91</v>
      </c>
      <c r="DKO62" s="1" t="s">
        <v>91</v>
      </c>
      <c r="DKP62" s="1" t="s">
        <v>91</v>
      </c>
      <c r="DKQ62" s="1" t="s">
        <v>91</v>
      </c>
      <c r="DKR62" s="1" t="s">
        <v>91</v>
      </c>
      <c r="DKS62" s="1" t="s">
        <v>91</v>
      </c>
      <c r="DKT62" s="1" t="s">
        <v>91</v>
      </c>
      <c r="DKU62" s="1" t="s">
        <v>91</v>
      </c>
      <c r="DKV62" s="1" t="s">
        <v>91</v>
      </c>
      <c r="DKW62" s="1" t="s">
        <v>91</v>
      </c>
      <c r="DKX62" s="1" t="s">
        <v>91</v>
      </c>
      <c r="DKY62" s="1" t="s">
        <v>91</v>
      </c>
      <c r="DKZ62" s="1" t="s">
        <v>91</v>
      </c>
      <c r="DLA62" s="1" t="s">
        <v>91</v>
      </c>
      <c r="DLB62" s="1" t="s">
        <v>91</v>
      </c>
      <c r="DLC62" s="1" t="s">
        <v>91</v>
      </c>
      <c r="DLD62" s="1" t="s">
        <v>91</v>
      </c>
      <c r="DLE62" s="1" t="s">
        <v>91</v>
      </c>
      <c r="DLF62" s="1" t="s">
        <v>91</v>
      </c>
      <c r="DLG62" s="1" t="s">
        <v>91</v>
      </c>
      <c r="DLH62" s="1" t="s">
        <v>91</v>
      </c>
      <c r="DLI62" s="1" t="s">
        <v>91</v>
      </c>
      <c r="DLJ62" s="1" t="s">
        <v>91</v>
      </c>
      <c r="DLK62" s="1" t="s">
        <v>91</v>
      </c>
      <c r="DLL62" s="1" t="s">
        <v>91</v>
      </c>
      <c r="DLM62" s="1" t="s">
        <v>91</v>
      </c>
      <c r="DLN62" s="1" t="s">
        <v>91</v>
      </c>
      <c r="DLO62" s="1" t="s">
        <v>91</v>
      </c>
      <c r="DLP62" s="1" t="s">
        <v>91</v>
      </c>
      <c r="DLQ62" s="1" t="s">
        <v>91</v>
      </c>
      <c r="DLR62" s="1" t="s">
        <v>91</v>
      </c>
      <c r="DLS62" s="1" t="s">
        <v>91</v>
      </c>
      <c r="DLT62" s="1" t="s">
        <v>91</v>
      </c>
      <c r="DLU62" s="1" t="s">
        <v>91</v>
      </c>
      <c r="DLV62" s="1" t="s">
        <v>91</v>
      </c>
      <c r="DLW62" s="1" t="s">
        <v>91</v>
      </c>
      <c r="DLX62" s="1" t="s">
        <v>91</v>
      </c>
      <c r="DLY62" s="1" t="s">
        <v>91</v>
      </c>
      <c r="DLZ62" s="1" t="s">
        <v>91</v>
      </c>
      <c r="DMA62" s="1" t="s">
        <v>91</v>
      </c>
      <c r="DMB62" s="1" t="s">
        <v>91</v>
      </c>
      <c r="DMC62" s="1" t="s">
        <v>91</v>
      </c>
      <c r="DMD62" s="1" t="s">
        <v>91</v>
      </c>
      <c r="DME62" s="1" t="s">
        <v>91</v>
      </c>
      <c r="DMF62" s="1" t="s">
        <v>91</v>
      </c>
      <c r="DMG62" s="1" t="s">
        <v>91</v>
      </c>
      <c r="DMH62" s="1" t="s">
        <v>91</v>
      </c>
      <c r="DMI62" s="1" t="s">
        <v>91</v>
      </c>
      <c r="DMJ62" s="1" t="s">
        <v>91</v>
      </c>
      <c r="DMK62" s="1" t="s">
        <v>91</v>
      </c>
      <c r="DML62" s="1" t="s">
        <v>91</v>
      </c>
      <c r="DMM62" s="1" t="s">
        <v>91</v>
      </c>
      <c r="DMN62" s="1" t="s">
        <v>91</v>
      </c>
      <c r="DMO62" s="1" t="s">
        <v>91</v>
      </c>
      <c r="DMP62" s="1" t="s">
        <v>91</v>
      </c>
      <c r="DMQ62" s="1" t="s">
        <v>91</v>
      </c>
      <c r="DMR62" s="1" t="s">
        <v>91</v>
      </c>
      <c r="DMS62" s="1" t="s">
        <v>91</v>
      </c>
      <c r="DMT62" s="1" t="s">
        <v>91</v>
      </c>
      <c r="DMU62" s="1" t="s">
        <v>91</v>
      </c>
      <c r="DMV62" s="1" t="s">
        <v>91</v>
      </c>
      <c r="DMW62" s="1" t="s">
        <v>91</v>
      </c>
      <c r="DMX62" s="1" t="s">
        <v>91</v>
      </c>
      <c r="DMY62" s="1" t="s">
        <v>91</v>
      </c>
      <c r="DMZ62" s="1" t="s">
        <v>91</v>
      </c>
      <c r="DNA62" s="1" t="s">
        <v>91</v>
      </c>
      <c r="DNB62" s="1" t="s">
        <v>91</v>
      </c>
      <c r="DNC62" s="1" t="s">
        <v>91</v>
      </c>
      <c r="DND62" s="1" t="s">
        <v>91</v>
      </c>
      <c r="DNE62" s="1" t="s">
        <v>91</v>
      </c>
      <c r="DNF62" s="1" t="s">
        <v>91</v>
      </c>
      <c r="DNG62" s="1" t="s">
        <v>91</v>
      </c>
      <c r="DNH62" s="1" t="s">
        <v>91</v>
      </c>
      <c r="DNI62" s="1" t="s">
        <v>91</v>
      </c>
      <c r="DNJ62" s="1" t="s">
        <v>91</v>
      </c>
      <c r="DNK62" s="1" t="s">
        <v>91</v>
      </c>
      <c r="DNL62" s="1" t="s">
        <v>91</v>
      </c>
      <c r="DNM62" s="1" t="s">
        <v>91</v>
      </c>
      <c r="DNN62" s="1" t="s">
        <v>91</v>
      </c>
      <c r="DNO62" s="1" t="s">
        <v>91</v>
      </c>
      <c r="DNP62" s="1" t="s">
        <v>91</v>
      </c>
      <c r="DNQ62" s="1" t="s">
        <v>91</v>
      </c>
      <c r="DNR62" s="1" t="s">
        <v>91</v>
      </c>
      <c r="DNS62" s="1" t="s">
        <v>91</v>
      </c>
      <c r="DNT62" s="1" t="s">
        <v>91</v>
      </c>
      <c r="DNU62" s="1" t="s">
        <v>91</v>
      </c>
      <c r="DNV62" s="1" t="s">
        <v>91</v>
      </c>
      <c r="DNW62" s="1" t="s">
        <v>91</v>
      </c>
      <c r="DNX62" s="1" t="s">
        <v>91</v>
      </c>
      <c r="DNY62" s="1" t="s">
        <v>91</v>
      </c>
      <c r="DNZ62" s="1" t="s">
        <v>91</v>
      </c>
      <c r="DOA62" s="1" t="s">
        <v>91</v>
      </c>
      <c r="DOB62" s="1" t="s">
        <v>91</v>
      </c>
      <c r="DOC62" s="1" t="s">
        <v>91</v>
      </c>
      <c r="DOD62" s="1" t="s">
        <v>91</v>
      </c>
      <c r="DOE62" s="1" t="s">
        <v>91</v>
      </c>
      <c r="DOF62" s="1" t="s">
        <v>91</v>
      </c>
      <c r="DOG62" s="1" t="s">
        <v>91</v>
      </c>
      <c r="DOH62" s="1" t="s">
        <v>91</v>
      </c>
      <c r="DOI62" s="1" t="s">
        <v>91</v>
      </c>
      <c r="DOJ62" s="1" t="s">
        <v>91</v>
      </c>
      <c r="DOK62" s="1" t="s">
        <v>91</v>
      </c>
      <c r="DOL62" s="1" t="s">
        <v>91</v>
      </c>
      <c r="DOM62" s="1" t="s">
        <v>91</v>
      </c>
      <c r="DON62" s="1" t="s">
        <v>91</v>
      </c>
      <c r="DOO62" s="1" t="s">
        <v>91</v>
      </c>
      <c r="DOP62" s="1" t="s">
        <v>91</v>
      </c>
      <c r="DOQ62" s="1" t="s">
        <v>91</v>
      </c>
      <c r="DOR62" s="1" t="s">
        <v>91</v>
      </c>
      <c r="DOS62" s="1" t="s">
        <v>91</v>
      </c>
      <c r="DOT62" s="1" t="s">
        <v>91</v>
      </c>
      <c r="DOU62" s="1" t="s">
        <v>91</v>
      </c>
      <c r="DOV62" s="1" t="s">
        <v>91</v>
      </c>
      <c r="DOW62" s="1" t="s">
        <v>91</v>
      </c>
      <c r="DOX62" s="1" t="s">
        <v>91</v>
      </c>
      <c r="DOY62" s="1" t="s">
        <v>91</v>
      </c>
      <c r="DOZ62" s="1" t="s">
        <v>91</v>
      </c>
      <c r="DPA62" s="1" t="s">
        <v>91</v>
      </c>
      <c r="DPB62" s="1" t="s">
        <v>91</v>
      </c>
      <c r="DPC62" s="1" t="s">
        <v>91</v>
      </c>
      <c r="DPD62" s="1" t="s">
        <v>91</v>
      </c>
      <c r="DPE62" s="1" t="s">
        <v>91</v>
      </c>
      <c r="DPF62" s="1" t="s">
        <v>91</v>
      </c>
      <c r="DPG62" s="1" t="s">
        <v>91</v>
      </c>
      <c r="DPH62" s="1" t="s">
        <v>91</v>
      </c>
      <c r="DPI62" s="1" t="s">
        <v>91</v>
      </c>
      <c r="DPJ62" s="1" t="s">
        <v>91</v>
      </c>
      <c r="DPK62" s="1" t="s">
        <v>91</v>
      </c>
      <c r="DPL62" s="1" t="s">
        <v>91</v>
      </c>
      <c r="DPM62" s="1" t="s">
        <v>91</v>
      </c>
      <c r="DPN62" s="1" t="s">
        <v>91</v>
      </c>
      <c r="DPO62" s="1" t="s">
        <v>91</v>
      </c>
      <c r="DPP62" s="1" t="s">
        <v>91</v>
      </c>
      <c r="DPQ62" s="1" t="s">
        <v>91</v>
      </c>
      <c r="DPR62" s="1" t="s">
        <v>91</v>
      </c>
      <c r="DPS62" s="1" t="s">
        <v>91</v>
      </c>
      <c r="DPT62" s="1" t="s">
        <v>91</v>
      </c>
      <c r="DPU62" s="1" t="s">
        <v>91</v>
      </c>
      <c r="DPV62" s="1" t="s">
        <v>91</v>
      </c>
      <c r="DPW62" s="1" t="s">
        <v>91</v>
      </c>
      <c r="DPX62" s="1" t="s">
        <v>91</v>
      </c>
      <c r="DPY62" s="1" t="s">
        <v>91</v>
      </c>
      <c r="DPZ62" s="1" t="s">
        <v>91</v>
      </c>
      <c r="DQA62" s="1" t="s">
        <v>91</v>
      </c>
      <c r="DQB62" s="1" t="s">
        <v>91</v>
      </c>
      <c r="DQC62" s="1" t="s">
        <v>91</v>
      </c>
      <c r="DQD62" s="1" t="s">
        <v>91</v>
      </c>
      <c r="DQE62" s="1" t="s">
        <v>91</v>
      </c>
      <c r="DQF62" s="1" t="s">
        <v>91</v>
      </c>
      <c r="DQG62" s="1" t="s">
        <v>91</v>
      </c>
      <c r="DQH62" s="1" t="s">
        <v>91</v>
      </c>
      <c r="DQI62" s="1" t="s">
        <v>91</v>
      </c>
      <c r="DQJ62" s="1" t="s">
        <v>91</v>
      </c>
      <c r="DQK62" s="1" t="s">
        <v>91</v>
      </c>
      <c r="DQL62" s="1" t="s">
        <v>91</v>
      </c>
      <c r="DQM62" s="1" t="s">
        <v>91</v>
      </c>
      <c r="DQN62" s="1" t="s">
        <v>91</v>
      </c>
      <c r="DQO62" s="1" t="s">
        <v>91</v>
      </c>
      <c r="DQP62" s="1" t="s">
        <v>91</v>
      </c>
      <c r="DQQ62" s="1" t="s">
        <v>91</v>
      </c>
      <c r="DQR62" s="1" t="s">
        <v>91</v>
      </c>
      <c r="DQS62" s="1" t="s">
        <v>91</v>
      </c>
      <c r="DQT62" s="1" t="s">
        <v>91</v>
      </c>
      <c r="DQU62" s="1" t="s">
        <v>91</v>
      </c>
      <c r="DQV62" s="1" t="s">
        <v>91</v>
      </c>
      <c r="DQW62" s="1" t="s">
        <v>91</v>
      </c>
      <c r="DQX62" s="1" t="s">
        <v>91</v>
      </c>
      <c r="DQY62" s="1" t="s">
        <v>91</v>
      </c>
      <c r="DQZ62" s="1" t="s">
        <v>91</v>
      </c>
      <c r="DRA62" s="1" t="s">
        <v>91</v>
      </c>
      <c r="DRB62" s="1" t="s">
        <v>91</v>
      </c>
      <c r="DRC62" s="1" t="s">
        <v>91</v>
      </c>
      <c r="DRD62" s="1" t="s">
        <v>91</v>
      </c>
      <c r="DRE62" s="1" t="s">
        <v>91</v>
      </c>
      <c r="DRF62" s="1" t="s">
        <v>91</v>
      </c>
      <c r="DRG62" s="1" t="s">
        <v>91</v>
      </c>
      <c r="DRH62" s="1" t="s">
        <v>91</v>
      </c>
      <c r="DRI62" s="1" t="s">
        <v>91</v>
      </c>
      <c r="DRJ62" s="1" t="s">
        <v>91</v>
      </c>
      <c r="DRK62" s="1" t="s">
        <v>91</v>
      </c>
      <c r="DRL62" s="1" t="s">
        <v>91</v>
      </c>
      <c r="DRM62" s="1" t="s">
        <v>91</v>
      </c>
      <c r="DRN62" s="1" t="s">
        <v>91</v>
      </c>
      <c r="DRO62" s="1" t="s">
        <v>91</v>
      </c>
      <c r="DRP62" s="1" t="s">
        <v>91</v>
      </c>
      <c r="DRQ62" s="1" t="s">
        <v>91</v>
      </c>
      <c r="DRR62" s="1" t="s">
        <v>91</v>
      </c>
      <c r="DRS62" s="1" t="s">
        <v>91</v>
      </c>
      <c r="DRT62" s="1" t="s">
        <v>91</v>
      </c>
      <c r="DRU62" s="1" t="s">
        <v>91</v>
      </c>
      <c r="DRV62" s="1" t="s">
        <v>91</v>
      </c>
      <c r="DRW62" s="1" t="s">
        <v>91</v>
      </c>
      <c r="DRX62" s="1" t="s">
        <v>91</v>
      </c>
      <c r="DRY62" s="1" t="s">
        <v>91</v>
      </c>
      <c r="DRZ62" s="1" t="s">
        <v>91</v>
      </c>
      <c r="DSA62" s="1" t="s">
        <v>91</v>
      </c>
      <c r="DSB62" s="1" t="s">
        <v>91</v>
      </c>
      <c r="DSC62" s="1" t="s">
        <v>91</v>
      </c>
      <c r="DSD62" s="1" t="s">
        <v>91</v>
      </c>
      <c r="DSE62" s="1" t="s">
        <v>91</v>
      </c>
      <c r="DSF62" s="1" t="s">
        <v>91</v>
      </c>
      <c r="DSG62" s="1" t="s">
        <v>91</v>
      </c>
      <c r="DSH62" s="1" t="s">
        <v>91</v>
      </c>
      <c r="DSI62" s="1" t="s">
        <v>91</v>
      </c>
      <c r="DSJ62" s="1" t="s">
        <v>91</v>
      </c>
      <c r="DSK62" s="1" t="s">
        <v>91</v>
      </c>
      <c r="DSL62" s="1" t="s">
        <v>91</v>
      </c>
      <c r="DSM62" s="1" t="s">
        <v>91</v>
      </c>
      <c r="DSN62" s="1" t="s">
        <v>91</v>
      </c>
      <c r="DSO62" s="1" t="s">
        <v>91</v>
      </c>
      <c r="DSP62" s="1" t="s">
        <v>91</v>
      </c>
      <c r="DSQ62" s="1" t="s">
        <v>91</v>
      </c>
      <c r="DSR62" s="1" t="s">
        <v>91</v>
      </c>
      <c r="DSS62" s="1" t="s">
        <v>91</v>
      </c>
      <c r="DST62" s="1" t="s">
        <v>91</v>
      </c>
      <c r="DSU62" s="1" t="s">
        <v>91</v>
      </c>
      <c r="DSV62" s="1" t="s">
        <v>91</v>
      </c>
      <c r="DSW62" s="1" t="s">
        <v>91</v>
      </c>
      <c r="DSX62" s="1" t="s">
        <v>91</v>
      </c>
      <c r="DSY62" s="1" t="s">
        <v>91</v>
      </c>
      <c r="DSZ62" s="1" t="s">
        <v>91</v>
      </c>
      <c r="DTA62" s="1" t="s">
        <v>91</v>
      </c>
      <c r="DTB62" s="1" t="s">
        <v>91</v>
      </c>
      <c r="DTC62" s="1" t="s">
        <v>91</v>
      </c>
      <c r="DTD62" s="1" t="s">
        <v>91</v>
      </c>
      <c r="DTE62" s="1" t="s">
        <v>91</v>
      </c>
      <c r="DTF62" s="1" t="s">
        <v>91</v>
      </c>
      <c r="DTG62" s="1" t="s">
        <v>91</v>
      </c>
      <c r="DTH62" s="1" t="s">
        <v>91</v>
      </c>
      <c r="DTI62" s="1" t="s">
        <v>91</v>
      </c>
      <c r="DTJ62" s="1" t="s">
        <v>91</v>
      </c>
      <c r="DTK62" s="1" t="s">
        <v>91</v>
      </c>
      <c r="DTL62" s="1" t="s">
        <v>91</v>
      </c>
      <c r="DTM62" s="1" t="s">
        <v>91</v>
      </c>
      <c r="DTN62" s="1" t="s">
        <v>91</v>
      </c>
      <c r="DTO62" s="1" t="s">
        <v>91</v>
      </c>
      <c r="DTP62" s="1" t="s">
        <v>91</v>
      </c>
      <c r="DTQ62" s="1" t="s">
        <v>91</v>
      </c>
      <c r="DTR62" s="1" t="s">
        <v>91</v>
      </c>
      <c r="DTS62" s="1" t="s">
        <v>91</v>
      </c>
      <c r="DTT62" s="1" t="s">
        <v>91</v>
      </c>
      <c r="DTU62" s="1" t="s">
        <v>91</v>
      </c>
      <c r="DTV62" s="1" t="s">
        <v>91</v>
      </c>
      <c r="DTW62" s="1" t="s">
        <v>91</v>
      </c>
      <c r="DTX62" s="1" t="s">
        <v>91</v>
      </c>
      <c r="DTY62" s="1" t="s">
        <v>91</v>
      </c>
      <c r="DTZ62" s="1" t="s">
        <v>91</v>
      </c>
      <c r="DUA62" s="1" t="s">
        <v>91</v>
      </c>
      <c r="DUB62" s="1" t="s">
        <v>91</v>
      </c>
      <c r="DUC62" s="1" t="s">
        <v>91</v>
      </c>
      <c r="DUD62" s="1" t="s">
        <v>91</v>
      </c>
      <c r="DUE62" s="1" t="s">
        <v>91</v>
      </c>
      <c r="DUF62" s="1" t="s">
        <v>91</v>
      </c>
      <c r="DUG62" s="1" t="s">
        <v>91</v>
      </c>
      <c r="DUH62" s="1" t="s">
        <v>91</v>
      </c>
      <c r="DUI62" s="1" t="s">
        <v>91</v>
      </c>
      <c r="DUJ62" s="1" t="s">
        <v>91</v>
      </c>
      <c r="DUK62" s="1" t="s">
        <v>91</v>
      </c>
      <c r="DUL62" s="1" t="s">
        <v>91</v>
      </c>
      <c r="DUM62" s="1" t="s">
        <v>91</v>
      </c>
      <c r="DUN62" s="1" t="s">
        <v>91</v>
      </c>
      <c r="DUO62" s="1" t="s">
        <v>91</v>
      </c>
      <c r="DUP62" s="1" t="s">
        <v>91</v>
      </c>
      <c r="DUQ62" s="1" t="s">
        <v>91</v>
      </c>
      <c r="DUR62" s="1" t="s">
        <v>91</v>
      </c>
      <c r="DUS62" s="1" t="s">
        <v>91</v>
      </c>
      <c r="DUT62" s="1" t="s">
        <v>91</v>
      </c>
      <c r="DUU62" s="1" t="s">
        <v>91</v>
      </c>
      <c r="DUV62" s="1" t="s">
        <v>91</v>
      </c>
      <c r="DUW62" s="1" t="s">
        <v>91</v>
      </c>
      <c r="DUX62" s="1" t="s">
        <v>91</v>
      </c>
      <c r="DUY62" s="1" t="s">
        <v>91</v>
      </c>
      <c r="DUZ62" s="1" t="s">
        <v>91</v>
      </c>
      <c r="DVA62" s="1" t="s">
        <v>91</v>
      </c>
      <c r="DVB62" s="1" t="s">
        <v>91</v>
      </c>
      <c r="DVC62" s="1" t="s">
        <v>91</v>
      </c>
      <c r="DVD62" s="1" t="s">
        <v>91</v>
      </c>
      <c r="DVE62" s="1" t="s">
        <v>91</v>
      </c>
      <c r="DVF62" s="1" t="s">
        <v>91</v>
      </c>
      <c r="DVG62" s="1" t="s">
        <v>91</v>
      </c>
      <c r="DVH62" s="1" t="s">
        <v>91</v>
      </c>
      <c r="DVI62" s="1" t="s">
        <v>91</v>
      </c>
      <c r="DVJ62" s="1" t="s">
        <v>91</v>
      </c>
      <c r="DVK62" s="1" t="s">
        <v>91</v>
      </c>
      <c r="DVL62" s="1" t="s">
        <v>91</v>
      </c>
      <c r="DVM62" s="1" t="s">
        <v>91</v>
      </c>
      <c r="DVN62" s="1" t="s">
        <v>91</v>
      </c>
      <c r="DVO62" s="1" t="s">
        <v>91</v>
      </c>
      <c r="DVP62" s="1" t="s">
        <v>91</v>
      </c>
      <c r="DVQ62" s="1" t="s">
        <v>91</v>
      </c>
      <c r="DVR62" s="1" t="s">
        <v>91</v>
      </c>
      <c r="DVS62" s="1" t="s">
        <v>91</v>
      </c>
      <c r="DVT62" s="1" t="s">
        <v>91</v>
      </c>
      <c r="DVU62" s="1" t="s">
        <v>91</v>
      </c>
      <c r="DVV62" s="1" t="s">
        <v>91</v>
      </c>
      <c r="DVW62" s="1" t="s">
        <v>91</v>
      </c>
      <c r="DVX62" s="1" t="s">
        <v>91</v>
      </c>
      <c r="DVY62" s="1" t="s">
        <v>91</v>
      </c>
      <c r="DVZ62" s="1" t="s">
        <v>91</v>
      </c>
      <c r="DWA62" s="1" t="s">
        <v>91</v>
      </c>
      <c r="DWB62" s="1" t="s">
        <v>91</v>
      </c>
      <c r="DWC62" s="1" t="s">
        <v>91</v>
      </c>
      <c r="DWD62" s="1" t="s">
        <v>91</v>
      </c>
      <c r="DWE62" s="1" t="s">
        <v>91</v>
      </c>
      <c r="DWF62" s="1" t="s">
        <v>91</v>
      </c>
      <c r="DWG62" s="1" t="s">
        <v>91</v>
      </c>
      <c r="DWH62" s="1" t="s">
        <v>91</v>
      </c>
      <c r="DWI62" s="1" t="s">
        <v>91</v>
      </c>
      <c r="DWJ62" s="1" t="s">
        <v>91</v>
      </c>
      <c r="DWK62" s="1" t="s">
        <v>91</v>
      </c>
      <c r="DWL62" s="1" t="s">
        <v>91</v>
      </c>
      <c r="DWM62" s="1" t="s">
        <v>91</v>
      </c>
      <c r="DWN62" s="1" t="s">
        <v>91</v>
      </c>
      <c r="DWO62" s="1" t="s">
        <v>91</v>
      </c>
      <c r="DWP62" s="1" t="s">
        <v>91</v>
      </c>
      <c r="DWQ62" s="1" t="s">
        <v>91</v>
      </c>
      <c r="DWR62" s="1" t="s">
        <v>91</v>
      </c>
      <c r="DWS62" s="1" t="s">
        <v>91</v>
      </c>
      <c r="DWT62" s="1" t="s">
        <v>91</v>
      </c>
      <c r="DWU62" s="1" t="s">
        <v>91</v>
      </c>
      <c r="DWV62" s="1" t="s">
        <v>91</v>
      </c>
      <c r="DWW62" s="1" t="s">
        <v>91</v>
      </c>
      <c r="DWX62" s="1" t="s">
        <v>91</v>
      </c>
      <c r="DWY62" s="1" t="s">
        <v>91</v>
      </c>
      <c r="DWZ62" s="1" t="s">
        <v>91</v>
      </c>
      <c r="DXA62" s="1" t="s">
        <v>91</v>
      </c>
      <c r="DXB62" s="1" t="s">
        <v>91</v>
      </c>
      <c r="DXC62" s="1" t="s">
        <v>91</v>
      </c>
      <c r="DXD62" s="1" t="s">
        <v>91</v>
      </c>
      <c r="DXE62" s="1" t="s">
        <v>91</v>
      </c>
      <c r="DXF62" s="1" t="s">
        <v>91</v>
      </c>
      <c r="DXG62" s="1" t="s">
        <v>91</v>
      </c>
      <c r="DXH62" s="1" t="s">
        <v>91</v>
      </c>
      <c r="DXI62" s="1" t="s">
        <v>91</v>
      </c>
      <c r="DXJ62" s="1" t="s">
        <v>91</v>
      </c>
      <c r="DXK62" s="1" t="s">
        <v>91</v>
      </c>
      <c r="DXL62" s="1" t="s">
        <v>91</v>
      </c>
      <c r="DXM62" s="1" t="s">
        <v>91</v>
      </c>
      <c r="DXN62" s="1" t="s">
        <v>91</v>
      </c>
      <c r="DXO62" s="1" t="s">
        <v>91</v>
      </c>
      <c r="DXP62" s="1" t="s">
        <v>91</v>
      </c>
      <c r="DXQ62" s="1" t="s">
        <v>91</v>
      </c>
      <c r="DXR62" s="1" t="s">
        <v>91</v>
      </c>
      <c r="DXS62" s="1" t="s">
        <v>91</v>
      </c>
      <c r="DXT62" s="1" t="s">
        <v>91</v>
      </c>
      <c r="DXU62" s="1" t="s">
        <v>91</v>
      </c>
      <c r="DXV62" s="1" t="s">
        <v>91</v>
      </c>
      <c r="DXW62" s="1" t="s">
        <v>91</v>
      </c>
      <c r="DXX62" s="1" t="s">
        <v>91</v>
      </c>
      <c r="DXY62" s="1" t="s">
        <v>91</v>
      </c>
      <c r="DXZ62" s="1" t="s">
        <v>91</v>
      </c>
      <c r="DYA62" s="1" t="s">
        <v>91</v>
      </c>
      <c r="DYB62" s="1" t="s">
        <v>91</v>
      </c>
      <c r="DYC62" s="1" t="s">
        <v>91</v>
      </c>
      <c r="DYD62" s="1" t="s">
        <v>91</v>
      </c>
      <c r="DYE62" s="1" t="s">
        <v>91</v>
      </c>
      <c r="DYF62" s="1" t="s">
        <v>91</v>
      </c>
      <c r="DYG62" s="1" t="s">
        <v>91</v>
      </c>
      <c r="DYH62" s="1" t="s">
        <v>91</v>
      </c>
      <c r="DYI62" s="1" t="s">
        <v>91</v>
      </c>
      <c r="DYJ62" s="1" t="s">
        <v>91</v>
      </c>
      <c r="DYK62" s="1" t="s">
        <v>91</v>
      </c>
      <c r="DYL62" s="1" t="s">
        <v>91</v>
      </c>
      <c r="DYM62" s="1" t="s">
        <v>91</v>
      </c>
      <c r="DYN62" s="1" t="s">
        <v>91</v>
      </c>
      <c r="DYO62" s="1" t="s">
        <v>91</v>
      </c>
      <c r="DYP62" s="1" t="s">
        <v>91</v>
      </c>
      <c r="DYQ62" s="1" t="s">
        <v>91</v>
      </c>
      <c r="DYR62" s="1" t="s">
        <v>91</v>
      </c>
      <c r="DYS62" s="1" t="s">
        <v>91</v>
      </c>
      <c r="DYT62" s="1" t="s">
        <v>91</v>
      </c>
      <c r="DYU62" s="1" t="s">
        <v>91</v>
      </c>
      <c r="DYV62" s="1" t="s">
        <v>91</v>
      </c>
      <c r="DYW62" s="1" t="s">
        <v>91</v>
      </c>
      <c r="DYX62" s="1" t="s">
        <v>91</v>
      </c>
      <c r="DYY62" s="1" t="s">
        <v>91</v>
      </c>
      <c r="DYZ62" s="1" t="s">
        <v>91</v>
      </c>
      <c r="DZA62" s="1" t="s">
        <v>91</v>
      </c>
      <c r="DZB62" s="1" t="s">
        <v>91</v>
      </c>
      <c r="DZC62" s="1" t="s">
        <v>91</v>
      </c>
      <c r="DZD62" s="1" t="s">
        <v>91</v>
      </c>
      <c r="DZE62" s="1" t="s">
        <v>91</v>
      </c>
      <c r="DZF62" s="1" t="s">
        <v>91</v>
      </c>
      <c r="DZG62" s="1" t="s">
        <v>91</v>
      </c>
      <c r="DZH62" s="1" t="s">
        <v>91</v>
      </c>
      <c r="DZI62" s="1" t="s">
        <v>91</v>
      </c>
      <c r="DZJ62" s="1" t="s">
        <v>91</v>
      </c>
      <c r="DZK62" s="1" t="s">
        <v>91</v>
      </c>
      <c r="DZL62" s="1" t="s">
        <v>91</v>
      </c>
      <c r="DZM62" s="1" t="s">
        <v>91</v>
      </c>
      <c r="DZN62" s="1" t="s">
        <v>91</v>
      </c>
      <c r="DZO62" s="1" t="s">
        <v>91</v>
      </c>
      <c r="DZP62" s="1" t="s">
        <v>91</v>
      </c>
      <c r="DZQ62" s="1" t="s">
        <v>91</v>
      </c>
      <c r="DZR62" s="1" t="s">
        <v>91</v>
      </c>
      <c r="DZS62" s="1" t="s">
        <v>91</v>
      </c>
      <c r="DZT62" s="1" t="s">
        <v>91</v>
      </c>
      <c r="DZU62" s="1" t="s">
        <v>91</v>
      </c>
      <c r="DZV62" s="1" t="s">
        <v>91</v>
      </c>
      <c r="DZW62" s="1" t="s">
        <v>91</v>
      </c>
      <c r="DZX62" s="1" t="s">
        <v>91</v>
      </c>
      <c r="DZY62" s="1" t="s">
        <v>91</v>
      </c>
      <c r="DZZ62" s="1" t="s">
        <v>91</v>
      </c>
      <c r="EAA62" s="1" t="s">
        <v>91</v>
      </c>
      <c r="EAB62" s="1" t="s">
        <v>91</v>
      </c>
      <c r="EAC62" s="1" t="s">
        <v>91</v>
      </c>
      <c r="EAD62" s="1" t="s">
        <v>91</v>
      </c>
      <c r="EAE62" s="1" t="s">
        <v>91</v>
      </c>
      <c r="EAF62" s="1" t="s">
        <v>91</v>
      </c>
      <c r="EAG62" s="1" t="s">
        <v>91</v>
      </c>
      <c r="EAH62" s="1" t="s">
        <v>91</v>
      </c>
      <c r="EAI62" s="1" t="s">
        <v>91</v>
      </c>
      <c r="EAJ62" s="1" t="s">
        <v>91</v>
      </c>
      <c r="EAK62" s="1" t="s">
        <v>91</v>
      </c>
      <c r="EAL62" s="1" t="s">
        <v>91</v>
      </c>
      <c r="EAM62" s="1" t="s">
        <v>91</v>
      </c>
      <c r="EAN62" s="1" t="s">
        <v>91</v>
      </c>
      <c r="EAO62" s="1" t="s">
        <v>91</v>
      </c>
      <c r="EAP62" s="1" t="s">
        <v>91</v>
      </c>
      <c r="EAQ62" s="1" t="s">
        <v>91</v>
      </c>
      <c r="EAR62" s="1" t="s">
        <v>91</v>
      </c>
      <c r="EAS62" s="1" t="s">
        <v>91</v>
      </c>
      <c r="EAT62" s="1" t="s">
        <v>91</v>
      </c>
      <c r="EAU62" s="1" t="s">
        <v>91</v>
      </c>
      <c r="EAV62" s="1" t="s">
        <v>91</v>
      </c>
      <c r="EAW62" s="1" t="s">
        <v>91</v>
      </c>
      <c r="EAX62" s="1" t="s">
        <v>91</v>
      </c>
      <c r="EAY62" s="1" t="s">
        <v>91</v>
      </c>
      <c r="EAZ62" s="1" t="s">
        <v>91</v>
      </c>
      <c r="EBA62" s="1" t="s">
        <v>91</v>
      </c>
      <c r="EBB62" s="1" t="s">
        <v>91</v>
      </c>
      <c r="EBC62" s="1" t="s">
        <v>91</v>
      </c>
      <c r="EBD62" s="1" t="s">
        <v>91</v>
      </c>
      <c r="EBE62" s="1" t="s">
        <v>91</v>
      </c>
      <c r="EBF62" s="1" t="s">
        <v>91</v>
      </c>
      <c r="EBG62" s="1" t="s">
        <v>91</v>
      </c>
      <c r="EBH62" s="1" t="s">
        <v>91</v>
      </c>
      <c r="EBI62" s="1" t="s">
        <v>91</v>
      </c>
      <c r="EBJ62" s="1" t="s">
        <v>91</v>
      </c>
      <c r="EBK62" s="1" t="s">
        <v>91</v>
      </c>
      <c r="EBL62" s="1" t="s">
        <v>91</v>
      </c>
      <c r="EBM62" s="1" t="s">
        <v>91</v>
      </c>
      <c r="EBN62" s="1" t="s">
        <v>91</v>
      </c>
      <c r="EBO62" s="1" t="s">
        <v>91</v>
      </c>
      <c r="EBP62" s="1" t="s">
        <v>91</v>
      </c>
      <c r="EBQ62" s="1" t="s">
        <v>91</v>
      </c>
      <c r="EBR62" s="1" t="s">
        <v>91</v>
      </c>
      <c r="EBS62" s="1" t="s">
        <v>91</v>
      </c>
      <c r="EBT62" s="1" t="s">
        <v>91</v>
      </c>
      <c r="EBU62" s="1" t="s">
        <v>91</v>
      </c>
      <c r="EBV62" s="1" t="s">
        <v>91</v>
      </c>
      <c r="EBW62" s="1" t="s">
        <v>91</v>
      </c>
      <c r="EBX62" s="1" t="s">
        <v>91</v>
      </c>
      <c r="EBY62" s="1" t="s">
        <v>91</v>
      </c>
      <c r="EBZ62" s="1" t="s">
        <v>91</v>
      </c>
      <c r="ECA62" s="1" t="s">
        <v>91</v>
      </c>
      <c r="ECB62" s="1" t="s">
        <v>91</v>
      </c>
      <c r="ECC62" s="1" t="s">
        <v>91</v>
      </c>
      <c r="ECD62" s="1" t="s">
        <v>91</v>
      </c>
      <c r="ECE62" s="1" t="s">
        <v>91</v>
      </c>
      <c r="ECF62" s="1" t="s">
        <v>91</v>
      </c>
      <c r="ECG62" s="1" t="s">
        <v>91</v>
      </c>
      <c r="ECH62" s="1" t="s">
        <v>91</v>
      </c>
      <c r="ECI62" s="1" t="s">
        <v>91</v>
      </c>
      <c r="ECJ62" s="1" t="s">
        <v>91</v>
      </c>
      <c r="ECK62" s="1" t="s">
        <v>91</v>
      </c>
      <c r="ECL62" s="1" t="s">
        <v>91</v>
      </c>
      <c r="ECM62" s="1" t="s">
        <v>91</v>
      </c>
      <c r="ECN62" s="1" t="s">
        <v>91</v>
      </c>
      <c r="ECO62" s="1" t="s">
        <v>91</v>
      </c>
      <c r="ECP62" s="1" t="s">
        <v>91</v>
      </c>
      <c r="ECQ62" s="1" t="s">
        <v>91</v>
      </c>
      <c r="ECR62" s="1" t="s">
        <v>91</v>
      </c>
      <c r="ECS62" s="1" t="s">
        <v>91</v>
      </c>
      <c r="ECT62" s="1" t="s">
        <v>91</v>
      </c>
      <c r="ECU62" s="1" t="s">
        <v>91</v>
      </c>
      <c r="ECV62" s="1" t="s">
        <v>91</v>
      </c>
      <c r="ECW62" s="1" t="s">
        <v>91</v>
      </c>
      <c r="ECX62" s="1" t="s">
        <v>91</v>
      </c>
      <c r="ECY62" s="1" t="s">
        <v>91</v>
      </c>
      <c r="ECZ62" s="1" t="s">
        <v>91</v>
      </c>
      <c r="EDA62" s="1" t="s">
        <v>91</v>
      </c>
      <c r="EDB62" s="1" t="s">
        <v>91</v>
      </c>
      <c r="EDC62" s="1" t="s">
        <v>91</v>
      </c>
      <c r="EDD62" s="1" t="s">
        <v>91</v>
      </c>
      <c r="EDE62" s="1" t="s">
        <v>91</v>
      </c>
      <c r="EDF62" s="1" t="s">
        <v>91</v>
      </c>
      <c r="EDG62" s="1" t="s">
        <v>91</v>
      </c>
      <c r="EDH62" s="1" t="s">
        <v>91</v>
      </c>
      <c r="EDI62" s="1" t="s">
        <v>91</v>
      </c>
      <c r="EDJ62" s="1" t="s">
        <v>91</v>
      </c>
      <c r="EDK62" s="1" t="s">
        <v>91</v>
      </c>
      <c r="EDL62" s="1" t="s">
        <v>91</v>
      </c>
      <c r="EDM62" s="1" t="s">
        <v>91</v>
      </c>
      <c r="EDN62" s="1" t="s">
        <v>91</v>
      </c>
      <c r="EDO62" s="1" t="s">
        <v>91</v>
      </c>
      <c r="EDP62" s="1" t="s">
        <v>91</v>
      </c>
      <c r="EDQ62" s="1" t="s">
        <v>91</v>
      </c>
      <c r="EDR62" s="1" t="s">
        <v>91</v>
      </c>
      <c r="EDS62" s="1" t="s">
        <v>91</v>
      </c>
      <c r="EDT62" s="1" t="s">
        <v>91</v>
      </c>
      <c r="EDU62" s="1" t="s">
        <v>91</v>
      </c>
      <c r="EDV62" s="1" t="s">
        <v>91</v>
      </c>
      <c r="EDW62" s="1" t="s">
        <v>91</v>
      </c>
      <c r="EDX62" s="1" t="s">
        <v>91</v>
      </c>
      <c r="EDY62" s="1" t="s">
        <v>91</v>
      </c>
      <c r="EDZ62" s="1" t="s">
        <v>91</v>
      </c>
      <c r="EEA62" s="1" t="s">
        <v>91</v>
      </c>
      <c r="EEB62" s="1" t="s">
        <v>91</v>
      </c>
      <c r="EEC62" s="1" t="s">
        <v>91</v>
      </c>
      <c r="EED62" s="1" t="s">
        <v>91</v>
      </c>
      <c r="EEE62" s="1" t="s">
        <v>91</v>
      </c>
      <c r="EEF62" s="1" t="s">
        <v>91</v>
      </c>
      <c r="EEG62" s="1" t="s">
        <v>91</v>
      </c>
      <c r="EEH62" s="1" t="s">
        <v>91</v>
      </c>
      <c r="EEI62" s="1" t="s">
        <v>91</v>
      </c>
      <c r="EEJ62" s="1" t="s">
        <v>91</v>
      </c>
      <c r="EEK62" s="1" t="s">
        <v>91</v>
      </c>
      <c r="EEL62" s="1" t="s">
        <v>91</v>
      </c>
      <c r="EEM62" s="1" t="s">
        <v>91</v>
      </c>
      <c r="EEN62" s="1" t="s">
        <v>91</v>
      </c>
      <c r="EEO62" s="1" t="s">
        <v>91</v>
      </c>
      <c r="EEP62" s="1" t="s">
        <v>91</v>
      </c>
      <c r="EEQ62" s="1" t="s">
        <v>91</v>
      </c>
      <c r="EER62" s="1" t="s">
        <v>91</v>
      </c>
      <c r="EES62" s="1" t="s">
        <v>91</v>
      </c>
      <c r="EET62" s="1" t="s">
        <v>91</v>
      </c>
      <c r="EEU62" s="1" t="s">
        <v>91</v>
      </c>
      <c r="EEV62" s="1" t="s">
        <v>91</v>
      </c>
      <c r="EEW62" s="1" t="s">
        <v>91</v>
      </c>
      <c r="EEX62" s="1" t="s">
        <v>91</v>
      </c>
      <c r="EEY62" s="1" t="s">
        <v>91</v>
      </c>
      <c r="EEZ62" s="1" t="s">
        <v>91</v>
      </c>
      <c r="EFA62" s="1" t="s">
        <v>91</v>
      </c>
      <c r="EFB62" s="1" t="s">
        <v>91</v>
      </c>
      <c r="EFC62" s="1" t="s">
        <v>91</v>
      </c>
      <c r="EFD62" s="1" t="s">
        <v>91</v>
      </c>
      <c r="EFE62" s="1" t="s">
        <v>91</v>
      </c>
      <c r="EFF62" s="1" t="s">
        <v>91</v>
      </c>
      <c r="EFG62" s="1" t="s">
        <v>91</v>
      </c>
      <c r="EFH62" s="1" t="s">
        <v>91</v>
      </c>
      <c r="EFI62" s="1" t="s">
        <v>91</v>
      </c>
      <c r="EFJ62" s="1" t="s">
        <v>91</v>
      </c>
      <c r="EFK62" s="1" t="s">
        <v>91</v>
      </c>
      <c r="EFL62" s="1" t="s">
        <v>91</v>
      </c>
      <c r="EFM62" s="1" t="s">
        <v>91</v>
      </c>
      <c r="EFN62" s="1" t="s">
        <v>91</v>
      </c>
      <c r="EFO62" s="1" t="s">
        <v>91</v>
      </c>
      <c r="EFP62" s="1" t="s">
        <v>91</v>
      </c>
      <c r="EFQ62" s="1" t="s">
        <v>91</v>
      </c>
      <c r="EFR62" s="1" t="s">
        <v>91</v>
      </c>
      <c r="EFS62" s="1" t="s">
        <v>91</v>
      </c>
      <c r="EFT62" s="1" t="s">
        <v>91</v>
      </c>
      <c r="EFU62" s="1" t="s">
        <v>91</v>
      </c>
      <c r="EFV62" s="1" t="s">
        <v>91</v>
      </c>
      <c r="EFW62" s="1" t="s">
        <v>91</v>
      </c>
      <c r="EFX62" s="1" t="s">
        <v>91</v>
      </c>
      <c r="EFY62" s="1" t="s">
        <v>91</v>
      </c>
      <c r="EFZ62" s="1" t="s">
        <v>91</v>
      </c>
      <c r="EGA62" s="1" t="s">
        <v>91</v>
      </c>
      <c r="EGB62" s="1" t="s">
        <v>91</v>
      </c>
      <c r="EGC62" s="1" t="s">
        <v>91</v>
      </c>
      <c r="EGD62" s="1" t="s">
        <v>91</v>
      </c>
      <c r="EGE62" s="1" t="s">
        <v>91</v>
      </c>
      <c r="EGF62" s="1" t="s">
        <v>91</v>
      </c>
      <c r="EGG62" s="1" t="s">
        <v>91</v>
      </c>
      <c r="EGH62" s="1" t="s">
        <v>91</v>
      </c>
      <c r="EGI62" s="1" t="s">
        <v>91</v>
      </c>
      <c r="EGJ62" s="1" t="s">
        <v>91</v>
      </c>
      <c r="EGK62" s="1" t="s">
        <v>91</v>
      </c>
      <c r="EGL62" s="1" t="s">
        <v>91</v>
      </c>
      <c r="EGM62" s="1" t="s">
        <v>91</v>
      </c>
      <c r="EGN62" s="1" t="s">
        <v>91</v>
      </c>
      <c r="EGO62" s="1" t="s">
        <v>91</v>
      </c>
      <c r="EGP62" s="1" t="s">
        <v>91</v>
      </c>
      <c r="EGQ62" s="1" t="s">
        <v>91</v>
      </c>
      <c r="EGR62" s="1" t="s">
        <v>91</v>
      </c>
      <c r="EGS62" s="1" t="s">
        <v>91</v>
      </c>
      <c r="EGT62" s="1" t="s">
        <v>91</v>
      </c>
      <c r="EGU62" s="1" t="s">
        <v>91</v>
      </c>
      <c r="EGV62" s="1" t="s">
        <v>91</v>
      </c>
      <c r="EGW62" s="1" t="s">
        <v>91</v>
      </c>
      <c r="EGX62" s="1" t="s">
        <v>91</v>
      </c>
      <c r="EGY62" s="1" t="s">
        <v>91</v>
      </c>
      <c r="EGZ62" s="1" t="s">
        <v>91</v>
      </c>
      <c r="EHA62" s="1" t="s">
        <v>91</v>
      </c>
      <c r="EHB62" s="1" t="s">
        <v>91</v>
      </c>
      <c r="EHC62" s="1" t="s">
        <v>91</v>
      </c>
      <c r="EHD62" s="1" t="s">
        <v>91</v>
      </c>
      <c r="EHE62" s="1" t="s">
        <v>91</v>
      </c>
      <c r="EHF62" s="1" t="s">
        <v>91</v>
      </c>
      <c r="EHG62" s="1" t="s">
        <v>91</v>
      </c>
      <c r="EHH62" s="1" t="s">
        <v>91</v>
      </c>
      <c r="EHI62" s="1" t="s">
        <v>91</v>
      </c>
      <c r="EHJ62" s="1" t="s">
        <v>91</v>
      </c>
      <c r="EHK62" s="1" t="s">
        <v>91</v>
      </c>
      <c r="EHL62" s="1" t="s">
        <v>91</v>
      </c>
      <c r="EHM62" s="1" t="s">
        <v>91</v>
      </c>
      <c r="EHN62" s="1" t="s">
        <v>91</v>
      </c>
      <c r="EHO62" s="1" t="s">
        <v>91</v>
      </c>
      <c r="EHP62" s="1" t="s">
        <v>91</v>
      </c>
      <c r="EHQ62" s="1" t="s">
        <v>91</v>
      </c>
      <c r="EHR62" s="1" t="s">
        <v>91</v>
      </c>
      <c r="EHS62" s="1" t="s">
        <v>91</v>
      </c>
      <c r="EHT62" s="1" t="s">
        <v>91</v>
      </c>
      <c r="EHU62" s="1" t="s">
        <v>91</v>
      </c>
      <c r="EHV62" s="1" t="s">
        <v>91</v>
      </c>
      <c r="EHW62" s="1" t="s">
        <v>91</v>
      </c>
      <c r="EHX62" s="1" t="s">
        <v>91</v>
      </c>
      <c r="EHY62" s="1" t="s">
        <v>91</v>
      </c>
      <c r="EHZ62" s="1" t="s">
        <v>91</v>
      </c>
      <c r="EIA62" s="1" t="s">
        <v>91</v>
      </c>
      <c r="EIB62" s="1" t="s">
        <v>91</v>
      </c>
      <c r="EIC62" s="1" t="s">
        <v>91</v>
      </c>
      <c r="EID62" s="1" t="s">
        <v>91</v>
      </c>
      <c r="EIE62" s="1" t="s">
        <v>91</v>
      </c>
      <c r="EIF62" s="1" t="s">
        <v>91</v>
      </c>
      <c r="EIG62" s="1" t="s">
        <v>91</v>
      </c>
      <c r="EIH62" s="1" t="s">
        <v>91</v>
      </c>
      <c r="EII62" s="1" t="s">
        <v>91</v>
      </c>
      <c r="EIJ62" s="1" t="s">
        <v>91</v>
      </c>
      <c r="EIK62" s="1" t="s">
        <v>91</v>
      </c>
      <c r="EIL62" s="1" t="s">
        <v>91</v>
      </c>
      <c r="EIM62" s="1" t="s">
        <v>91</v>
      </c>
      <c r="EIN62" s="1" t="s">
        <v>91</v>
      </c>
      <c r="EIO62" s="1" t="s">
        <v>91</v>
      </c>
      <c r="EIP62" s="1" t="s">
        <v>91</v>
      </c>
      <c r="EIQ62" s="1" t="s">
        <v>91</v>
      </c>
      <c r="EIR62" s="1" t="s">
        <v>91</v>
      </c>
      <c r="EIS62" s="1" t="s">
        <v>91</v>
      </c>
      <c r="EIT62" s="1" t="s">
        <v>91</v>
      </c>
      <c r="EIU62" s="1" t="s">
        <v>91</v>
      </c>
      <c r="EIV62" s="1" t="s">
        <v>91</v>
      </c>
      <c r="EIW62" s="1" t="s">
        <v>91</v>
      </c>
      <c r="EIX62" s="1" t="s">
        <v>91</v>
      </c>
      <c r="EIY62" s="1" t="s">
        <v>91</v>
      </c>
      <c r="EIZ62" s="1" t="s">
        <v>91</v>
      </c>
      <c r="EJA62" s="1" t="s">
        <v>91</v>
      </c>
      <c r="EJB62" s="1" t="s">
        <v>91</v>
      </c>
      <c r="EJC62" s="1" t="s">
        <v>91</v>
      </c>
      <c r="EJD62" s="1" t="s">
        <v>91</v>
      </c>
      <c r="EJE62" s="1" t="s">
        <v>91</v>
      </c>
      <c r="EJF62" s="1" t="s">
        <v>91</v>
      </c>
      <c r="EJG62" s="1" t="s">
        <v>91</v>
      </c>
      <c r="EJH62" s="1" t="s">
        <v>91</v>
      </c>
      <c r="EJI62" s="1" t="s">
        <v>91</v>
      </c>
      <c r="EJJ62" s="1" t="s">
        <v>91</v>
      </c>
      <c r="EJK62" s="1" t="s">
        <v>91</v>
      </c>
      <c r="EJL62" s="1" t="s">
        <v>91</v>
      </c>
      <c r="EJM62" s="1" t="s">
        <v>91</v>
      </c>
      <c r="EJN62" s="1" t="s">
        <v>91</v>
      </c>
      <c r="EJO62" s="1" t="s">
        <v>91</v>
      </c>
      <c r="EJP62" s="1" t="s">
        <v>91</v>
      </c>
      <c r="EJQ62" s="1" t="s">
        <v>91</v>
      </c>
      <c r="EJR62" s="1" t="s">
        <v>91</v>
      </c>
      <c r="EJS62" s="1" t="s">
        <v>91</v>
      </c>
      <c r="EJT62" s="1" t="s">
        <v>91</v>
      </c>
      <c r="EJU62" s="1" t="s">
        <v>91</v>
      </c>
      <c r="EJV62" s="1" t="s">
        <v>91</v>
      </c>
      <c r="EJW62" s="1" t="s">
        <v>91</v>
      </c>
      <c r="EJX62" s="1" t="s">
        <v>91</v>
      </c>
      <c r="EJY62" s="1" t="s">
        <v>91</v>
      </c>
      <c r="EJZ62" s="1" t="s">
        <v>91</v>
      </c>
      <c r="EKA62" s="1" t="s">
        <v>91</v>
      </c>
      <c r="EKB62" s="1" t="s">
        <v>91</v>
      </c>
      <c r="EKC62" s="1" t="s">
        <v>91</v>
      </c>
      <c r="EKD62" s="1" t="s">
        <v>91</v>
      </c>
      <c r="EKE62" s="1" t="s">
        <v>91</v>
      </c>
      <c r="EKF62" s="1" t="s">
        <v>91</v>
      </c>
      <c r="EKG62" s="1" t="s">
        <v>91</v>
      </c>
      <c r="EKH62" s="1" t="s">
        <v>91</v>
      </c>
      <c r="EKI62" s="1" t="s">
        <v>91</v>
      </c>
      <c r="EKJ62" s="1" t="s">
        <v>91</v>
      </c>
      <c r="EKK62" s="1" t="s">
        <v>91</v>
      </c>
      <c r="EKL62" s="1" t="s">
        <v>91</v>
      </c>
      <c r="EKM62" s="1" t="s">
        <v>91</v>
      </c>
      <c r="EKN62" s="1" t="s">
        <v>91</v>
      </c>
      <c r="EKO62" s="1" t="s">
        <v>91</v>
      </c>
      <c r="EKP62" s="1" t="s">
        <v>91</v>
      </c>
      <c r="EKQ62" s="1" t="s">
        <v>91</v>
      </c>
      <c r="EKR62" s="1" t="s">
        <v>91</v>
      </c>
      <c r="EKS62" s="1" t="s">
        <v>91</v>
      </c>
      <c r="EKT62" s="1" t="s">
        <v>91</v>
      </c>
      <c r="EKU62" s="1" t="s">
        <v>91</v>
      </c>
      <c r="EKV62" s="1" t="s">
        <v>91</v>
      </c>
      <c r="EKW62" s="1" t="s">
        <v>91</v>
      </c>
      <c r="EKX62" s="1" t="s">
        <v>91</v>
      </c>
      <c r="EKY62" s="1" t="s">
        <v>91</v>
      </c>
      <c r="EKZ62" s="1" t="s">
        <v>91</v>
      </c>
      <c r="ELA62" s="1" t="s">
        <v>91</v>
      </c>
      <c r="ELB62" s="1" t="s">
        <v>91</v>
      </c>
      <c r="ELC62" s="1" t="s">
        <v>91</v>
      </c>
      <c r="ELD62" s="1" t="s">
        <v>91</v>
      </c>
      <c r="ELE62" s="1" t="s">
        <v>91</v>
      </c>
      <c r="ELF62" s="1" t="s">
        <v>91</v>
      </c>
      <c r="ELG62" s="1" t="s">
        <v>91</v>
      </c>
      <c r="ELH62" s="1" t="s">
        <v>91</v>
      </c>
      <c r="ELI62" s="1" t="s">
        <v>91</v>
      </c>
      <c r="ELJ62" s="1" t="s">
        <v>91</v>
      </c>
      <c r="ELK62" s="1" t="s">
        <v>91</v>
      </c>
      <c r="ELL62" s="1" t="s">
        <v>91</v>
      </c>
      <c r="ELM62" s="1" t="s">
        <v>91</v>
      </c>
      <c r="ELN62" s="1" t="s">
        <v>91</v>
      </c>
      <c r="ELO62" s="1" t="s">
        <v>91</v>
      </c>
      <c r="ELP62" s="1" t="s">
        <v>91</v>
      </c>
      <c r="ELQ62" s="1" t="s">
        <v>91</v>
      </c>
      <c r="ELR62" s="1" t="s">
        <v>91</v>
      </c>
      <c r="ELS62" s="1" t="s">
        <v>91</v>
      </c>
      <c r="ELT62" s="1" t="s">
        <v>91</v>
      </c>
      <c r="ELU62" s="1" t="s">
        <v>91</v>
      </c>
      <c r="ELV62" s="1" t="s">
        <v>91</v>
      </c>
      <c r="ELW62" s="1" t="s">
        <v>91</v>
      </c>
      <c r="ELX62" s="1" t="s">
        <v>91</v>
      </c>
      <c r="ELY62" s="1" t="s">
        <v>91</v>
      </c>
      <c r="ELZ62" s="1" t="s">
        <v>91</v>
      </c>
      <c r="EMA62" s="1" t="s">
        <v>91</v>
      </c>
      <c r="EMB62" s="1" t="s">
        <v>91</v>
      </c>
      <c r="EMC62" s="1" t="s">
        <v>91</v>
      </c>
      <c r="EMD62" s="1" t="s">
        <v>91</v>
      </c>
      <c r="EME62" s="1" t="s">
        <v>91</v>
      </c>
      <c r="EMF62" s="1" t="s">
        <v>91</v>
      </c>
      <c r="EMG62" s="1" t="s">
        <v>91</v>
      </c>
      <c r="EMH62" s="1" t="s">
        <v>91</v>
      </c>
      <c r="EMI62" s="1" t="s">
        <v>91</v>
      </c>
      <c r="EMJ62" s="1" t="s">
        <v>91</v>
      </c>
      <c r="EMK62" s="1" t="s">
        <v>91</v>
      </c>
      <c r="EML62" s="1" t="s">
        <v>91</v>
      </c>
      <c r="EMM62" s="1" t="s">
        <v>91</v>
      </c>
      <c r="EMN62" s="1" t="s">
        <v>91</v>
      </c>
      <c r="EMO62" s="1" t="s">
        <v>91</v>
      </c>
      <c r="EMP62" s="1" t="s">
        <v>91</v>
      </c>
      <c r="EMQ62" s="1" t="s">
        <v>91</v>
      </c>
      <c r="EMR62" s="1" t="s">
        <v>91</v>
      </c>
      <c r="EMS62" s="1" t="s">
        <v>91</v>
      </c>
      <c r="EMT62" s="1" t="s">
        <v>91</v>
      </c>
      <c r="EMU62" s="1" t="s">
        <v>91</v>
      </c>
      <c r="EMV62" s="1" t="s">
        <v>91</v>
      </c>
      <c r="EMW62" s="1" t="s">
        <v>91</v>
      </c>
      <c r="EMX62" s="1" t="s">
        <v>91</v>
      </c>
      <c r="EMY62" s="1" t="s">
        <v>91</v>
      </c>
      <c r="EMZ62" s="1" t="s">
        <v>91</v>
      </c>
      <c r="ENA62" s="1" t="s">
        <v>91</v>
      </c>
      <c r="ENB62" s="1" t="s">
        <v>91</v>
      </c>
      <c r="ENC62" s="1" t="s">
        <v>91</v>
      </c>
      <c r="END62" s="1" t="s">
        <v>91</v>
      </c>
      <c r="ENE62" s="1" t="s">
        <v>91</v>
      </c>
      <c r="ENF62" s="1" t="s">
        <v>91</v>
      </c>
      <c r="ENG62" s="1" t="s">
        <v>91</v>
      </c>
      <c r="ENH62" s="1" t="s">
        <v>91</v>
      </c>
      <c r="ENI62" s="1" t="s">
        <v>91</v>
      </c>
      <c r="ENJ62" s="1" t="s">
        <v>91</v>
      </c>
      <c r="ENK62" s="1" t="s">
        <v>91</v>
      </c>
      <c r="ENL62" s="1" t="s">
        <v>91</v>
      </c>
      <c r="ENM62" s="1" t="s">
        <v>91</v>
      </c>
      <c r="ENN62" s="1" t="s">
        <v>91</v>
      </c>
      <c r="ENO62" s="1" t="s">
        <v>91</v>
      </c>
      <c r="ENP62" s="1" t="s">
        <v>91</v>
      </c>
      <c r="ENQ62" s="1" t="s">
        <v>91</v>
      </c>
      <c r="ENR62" s="1" t="s">
        <v>91</v>
      </c>
      <c r="ENS62" s="1" t="s">
        <v>91</v>
      </c>
      <c r="ENT62" s="1" t="s">
        <v>91</v>
      </c>
      <c r="ENU62" s="1" t="s">
        <v>91</v>
      </c>
      <c r="ENV62" s="1" t="s">
        <v>91</v>
      </c>
      <c r="ENW62" s="1" t="s">
        <v>91</v>
      </c>
      <c r="ENX62" s="1" t="s">
        <v>91</v>
      </c>
      <c r="ENY62" s="1" t="s">
        <v>91</v>
      </c>
      <c r="ENZ62" s="1" t="s">
        <v>91</v>
      </c>
      <c r="EOA62" s="1" t="s">
        <v>91</v>
      </c>
      <c r="EOB62" s="1" t="s">
        <v>91</v>
      </c>
      <c r="EOC62" s="1" t="s">
        <v>91</v>
      </c>
      <c r="EOD62" s="1" t="s">
        <v>91</v>
      </c>
      <c r="EOE62" s="1" t="s">
        <v>91</v>
      </c>
      <c r="EOF62" s="1" t="s">
        <v>91</v>
      </c>
      <c r="EOG62" s="1" t="s">
        <v>91</v>
      </c>
      <c r="EOH62" s="1" t="s">
        <v>91</v>
      </c>
      <c r="EOI62" s="1" t="s">
        <v>91</v>
      </c>
      <c r="EOJ62" s="1" t="s">
        <v>91</v>
      </c>
      <c r="EOK62" s="1" t="s">
        <v>91</v>
      </c>
      <c r="EOL62" s="1" t="s">
        <v>91</v>
      </c>
      <c r="EOM62" s="1" t="s">
        <v>91</v>
      </c>
      <c r="EON62" s="1" t="s">
        <v>91</v>
      </c>
      <c r="EOO62" s="1" t="s">
        <v>91</v>
      </c>
      <c r="EOP62" s="1" t="s">
        <v>91</v>
      </c>
      <c r="EOQ62" s="1" t="s">
        <v>91</v>
      </c>
      <c r="EOR62" s="1" t="s">
        <v>91</v>
      </c>
      <c r="EOS62" s="1" t="s">
        <v>91</v>
      </c>
      <c r="EOT62" s="1" t="s">
        <v>91</v>
      </c>
      <c r="EOU62" s="1" t="s">
        <v>91</v>
      </c>
      <c r="EOV62" s="1" t="s">
        <v>91</v>
      </c>
      <c r="EOW62" s="1" t="s">
        <v>91</v>
      </c>
      <c r="EOX62" s="1" t="s">
        <v>91</v>
      </c>
      <c r="EOY62" s="1" t="s">
        <v>91</v>
      </c>
      <c r="EOZ62" s="1" t="s">
        <v>91</v>
      </c>
      <c r="EPA62" s="1" t="s">
        <v>91</v>
      </c>
      <c r="EPB62" s="1" t="s">
        <v>91</v>
      </c>
      <c r="EPC62" s="1" t="s">
        <v>91</v>
      </c>
      <c r="EPD62" s="1" t="s">
        <v>91</v>
      </c>
      <c r="EPE62" s="1" t="s">
        <v>91</v>
      </c>
      <c r="EPF62" s="1" t="s">
        <v>91</v>
      </c>
      <c r="EPG62" s="1" t="s">
        <v>91</v>
      </c>
      <c r="EPH62" s="1" t="s">
        <v>91</v>
      </c>
      <c r="EPI62" s="1" t="s">
        <v>91</v>
      </c>
      <c r="EPJ62" s="1" t="s">
        <v>91</v>
      </c>
      <c r="EPK62" s="1" t="s">
        <v>91</v>
      </c>
      <c r="EPL62" s="1" t="s">
        <v>91</v>
      </c>
      <c r="EPM62" s="1" t="s">
        <v>91</v>
      </c>
      <c r="EPN62" s="1" t="s">
        <v>91</v>
      </c>
      <c r="EPO62" s="1" t="s">
        <v>91</v>
      </c>
      <c r="EPP62" s="1" t="s">
        <v>91</v>
      </c>
      <c r="EPQ62" s="1" t="s">
        <v>91</v>
      </c>
      <c r="EPR62" s="1" t="s">
        <v>91</v>
      </c>
      <c r="EPS62" s="1" t="s">
        <v>91</v>
      </c>
      <c r="EPT62" s="1" t="s">
        <v>91</v>
      </c>
      <c r="EPU62" s="1" t="s">
        <v>91</v>
      </c>
      <c r="EPV62" s="1" t="s">
        <v>91</v>
      </c>
      <c r="EPW62" s="1" t="s">
        <v>91</v>
      </c>
      <c r="EPX62" s="1" t="s">
        <v>91</v>
      </c>
      <c r="EPY62" s="1" t="s">
        <v>91</v>
      </c>
      <c r="EPZ62" s="1" t="s">
        <v>91</v>
      </c>
      <c r="EQA62" s="1" t="s">
        <v>91</v>
      </c>
      <c r="EQB62" s="1" t="s">
        <v>91</v>
      </c>
      <c r="EQC62" s="1" t="s">
        <v>91</v>
      </c>
      <c r="EQD62" s="1" t="s">
        <v>91</v>
      </c>
      <c r="EQE62" s="1" t="s">
        <v>91</v>
      </c>
      <c r="EQF62" s="1" t="s">
        <v>91</v>
      </c>
      <c r="EQG62" s="1" t="s">
        <v>91</v>
      </c>
      <c r="EQH62" s="1" t="s">
        <v>91</v>
      </c>
      <c r="EQI62" s="1" t="s">
        <v>91</v>
      </c>
      <c r="EQJ62" s="1" t="s">
        <v>91</v>
      </c>
      <c r="EQK62" s="1" t="s">
        <v>91</v>
      </c>
      <c r="EQL62" s="1" t="s">
        <v>91</v>
      </c>
      <c r="EQM62" s="1" t="s">
        <v>91</v>
      </c>
      <c r="EQN62" s="1" t="s">
        <v>91</v>
      </c>
      <c r="EQO62" s="1" t="s">
        <v>91</v>
      </c>
      <c r="EQP62" s="1" t="s">
        <v>91</v>
      </c>
      <c r="EQQ62" s="1" t="s">
        <v>91</v>
      </c>
      <c r="EQR62" s="1" t="s">
        <v>91</v>
      </c>
      <c r="EQS62" s="1" t="s">
        <v>91</v>
      </c>
      <c r="EQT62" s="1" t="s">
        <v>91</v>
      </c>
      <c r="EQU62" s="1" t="s">
        <v>91</v>
      </c>
      <c r="EQV62" s="1" t="s">
        <v>91</v>
      </c>
      <c r="EQW62" s="1" t="s">
        <v>91</v>
      </c>
      <c r="EQX62" s="1" t="s">
        <v>91</v>
      </c>
      <c r="EQY62" s="1" t="s">
        <v>91</v>
      </c>
      <c r="EQZ62" s="1" t="s">
        <v>91</v>
      </c>
      <c r="ERA62" s="1" t="s">
        <v>91</v>
      </c>
      <c r="ERB62" s="1" t="s">
        <v>91</v>
      </c>
      <c r="ERC62" s="1" t="s">
        <v>91</v>
      </c>
      <c r="ERD62" s="1" t="s">
        <v>91</v>
      </c>
      <c r="ERE62" s="1" t="s">
        <v>91</v>
      </c>
      <c r="ERF62" s="1" t="s">
        <v>91</v>
      </c>
      <c r="ERG62" s="1" t="s">
        <v>91</v>
      </c>
      <c r="ERH62" s="1" t="s">
        <v>91</v>
      </c>
      <c r="ERI62" s="1" t="s">
        <v>91</v>
      </c>
      <c r="ERJ62" s="1" t="s">
        <v>91</v>
      </c>
      <c r="ERK62" s="1" t="s">
        <v>91</v>
      </c>
      <c r="ERL62" s="1" t="s">
        <v>91</v>
      </c>
      <c r="ERM62" s="1" t="s">
        <v>91</v>
      </c>
      <c r="ERN62" s="1" t="s">
        <v>91</v>
      </c>
      <c r="ERO62" s="1" t="s">
        <v>91</v>
      </c>
      <c r="ERP62" s="1" t="s">
        <v>91</v>
      </c>
      <c r="ERQ62" s="1" t="s">
        <v>91</v>
      </c>
      <c r="ERR62" s="1" t="s">
        <v>91</v>
      </c>
      <c r="ERS62" s="1" t="s">
        <v>91</v>
      </c>
      <c r="ERT62" s="1" t="s">
        <v>91</v>
      </c>
      <c r="ERU62" s="1" t="s">
        <v>91</v>
      </c>
      <c r="ERV62" s="1" t="s">
        <v>91</v>
      </c>
      <c r="ERW62" s="1" t="s">
        <v>91</v>
      </c>
      <c r="ERX62" s="1" t="s">
        <v>91</v>
      </c>
      <c r="ERY62" s="1" t="s">
        <v>91</v>
      </c>
      <c r="ERZ62" s="1" t="s">
        <v>91</v>
      </c>
      <c r="ESA62" s="1" t="s">
        <v>91</v>
      </c>
      <c r="ESB62" s="1" t="s">
        <v>91</v>
      </c>
      <c r="ESC62" s="1" t="s">
        <v>91</v>
      </c>
      <c r="ESD62" s="1" t="s">
        <v>91</v>
      </c>
      <c r="ESE62" s="1" t="s">
        <v>91</v>
      </c>
      <c r="ESF62" s="1" t="s">
        <v>91</v>
      </c>
      <c r="ESG62" s="1" t="s">
        <v>91</v>
      </c>
      <c r="ESH62" s="1" t="s">
        <v>91</v>
      </c>
      <c r="ESI62" s="1" t="s">
        <v>91</v>
      </c>
      <c r="ESJ62" s="1" t="s">
        <v>91</v>
      </c>
      <c r="ESK62" s="1" t="s">
        <v>91</v>
      </c>
      <c r="ESL62" s="1" t="s">
        <v>91</v>
      </c>
      <c r="ESM62" s="1" t="s">
        <v>91</v>
      </c>
      <c r="ESN62" s="1" t="s">
        <v>91</v>
      </c>
      <c r="ESO62" s="1" t="s">
        <v>91</v>
      </c>
      <c r="ESP62" s="1" t="s">
        <v>91</v>
      </c>
      <c r="ESQ62" s="1" t="s">
        <v>91</v>
      </c>
      <c r="ESR62" s="1" t="s">
        <v>91</v>
      </c>
      <c r="ESS62" s="1" t="s">
        <v>91</v>
      </c>
      <c r="EST62" s="1" t="s">
        <v>91</v>
      </c>
      <c r="ESU62" s="1" t="s">
        <v>91</v>
      </c>
      <c r="ESV62" s="1" t="s">
        <v>91</v>
      </c>
      <c r="ESW62" s="1" t="s">
        <v>91</v>
      </c>
      <c r="ESX62" s="1" t="s">
        <v>91</v>
      </c>
      <c r="ESY62" s="1" t="s">
        <v>91</v>
      </c>
      <c r="ESZ62" s="1" t="s">
        <v>91</v>
      </c>
      <c r="ETA62" s="1" t="s">
        <v>91</v>
      </c>
      <c r="ETB62" s="1" t="s">
        <v>91</v>
      </c>
      <c r="ETC62" s="1" t="s">
        <v>91</v>
      </c>
      <c r="ETD62" s="1" t="s">
        <v>91</v>
      </c>
      <c r="ETE62" s="1" t="s">
        <v>91</v>
      </c>
      <c r="ETF62" s="1" t="s">
        <v>91</v>
      </c>
      <c r="ETG62" s="1" t="s">
        <v>91</v>
      </c>
      <c r="ETH62" s="1" t="s">
        <v>91</v>
      </c>
      <c r="ETI62" s="1" t="s">
        <v>91</v>
      </c>
      <c r="ETJ62" s="1" t="s">
        <v>91</v>
      </c>
      <c r="ETK62" s="1" t="s">
        <v>91</v>
      </c>
      <c r="ETL62" s="1" t="s">
        <v>91</v>
      </c>
      <c r="ETM62" s="1" t="s">
        <v>91</v>
      </c>
      <c r="ETN62" s="1" t="s">
        <v>91</v>
      </c>
      <c r="ETO62" s="1" t="s">
        <v>91</v>
      </c>
      <c r="ETP62" s="1" t="s">
        <v>91</v>
      </c>
      <c r="ETQ62" s="1" t="s">
        <v>91</v>
      </c>
      <c r="ETR62" s="1" t="s">
        <v>91</v>
      </c>
      <c r="ETS62" s="1" t="s">
        <v>91</v>
      </c>
      <c r="ETT62" s="1" t="s">
        <v>91</v>
      </c>
      <c r="ETU62" s="1" t="s">
        <v>91</v>
      </c>
      <c r="ETV62" s="1" t="s">
        <v>91</v>
      </c>
      <c r="ETW62" s="1" t="s">
        <v>91</v>
      </c>
      <c r="ETX62" s="1" t="s">
        <v>91</v>
      </c>
      <c r="ETY62" s="1" t="s">
        <v>91</v>
      </c>
      <c r="ETZ62" s="1" t="s">
        <v>91</v>
      </c>
      <c r="EUA62" s="1" t="s">
        <v>91</v>
      </c>
      <c r="EUB62" s="1" t="s">
        <v>91</v>
      </c>
      <c r="EUC62" s="1" t="s">
        <v>91</v>
      </c>
      <c r="EUD62" s="1" t="s">
        <v>91</v>
      </c>
      <c r="EUE62" s="1" t="s">
        <v>91</v>
      </c>
      <c r="EUF62" s="1" t="s">
        <v>91</v>
      </c>
      <c r="EUG62" s="1" t="s">
        <v>91</v>
      </c>
      <c r="EUH62" s="1" t="s">
        <v>91</v>
      </c>
      <c r="EUI62" s="1" t="s">
        <v>91</v>
      </c>
      <c r="EUJ62" s="1" t="s">
        <v>91</v>
      </c>
      <c r="EUK62" s="1" t="s">
        <v>91</v>
      </c>
      <c r="EUL62" s="1" t="s">
        <v>91</v>
      </c>
      <c r="EUM62" s="1" t="s">
        <v>91</v>
      </c>
      <c r="EUN62" s="1" t="s">
        <v>91</v>
      </c>
      <c r="EUO62" s="1" t="s">
        <v>91</v>
      </c>
      <c r="EUP62" s="1" t="s">
        <v>91</v>
      </c>
      <c r="EUQ62" s="1" t="s">
        <v>91</v>
      </c>
      <c r="EUR62" s="1" t="s">
        <v>91</v>
      </c>
      <c r="EUS62" s="1" t="s">
        <v>91</v>
      </c>
      <c r="EUT62" s="1" t="s">
        <v>91</v>
      </c>
      <c r="EUU62" s="1" t="s">
        <v>91</v>
      </c>
      <c r="EUV62" s="1" t="s">
        <v>91</v>
      </c>
      <c r="EUW62" s="1" t="s">
        <v>91</v>
      </c>
      <c r="EUX62" s="1" t="s">
        <v>91</v>
      </c>
      <c r="EUY62" s="1" t="s">
        <v>91</v>
      </c>
      <c r="EUZ62" s="1" t="s">
        <v>91</v>
      </c>
      <c r="EVA62" s="1" t="s">
        <v>91</v>
      </c>
      <c r="EVB62" s="1" t="s">
        <v>91</v>
      </c>
      <c r="EVC62" s="1" t="s">
        <v>91</v>
      </c>
      <c r="EVD62" s="1" t="s">
        <v>91</v>
      </c>
      <c r="EVE62" s="1" t="s">
        <v>91</v>
      </c>
      <c r="EVF62" s="1" t="s">
        <v>91</v>
      </c>
      <c r="EVG62" s="1" t="s">
        <v>91</v>
      </c>
      <c r="EVH62" s="1" t="s">
        <v>91</v>
      </c>
      <c r="EVI62" s="1" t="s">
        <v>91</v>
      </c>
      <c r="EVJ62" s="1" t="s">
        <v>91</v>
      </c>
      <c r="EVK62" s="1" t="s">
        <v>91</v>
      </c>
      <c r="EVL62" s="1" t="s">
        <v>91</v>
      </c>
      <c r="EVM62" s="1" t="s">
        <v>91</v>
      </c>
      <c r="EVN62" s="1" t="s">
        <v>91</v>
      </c>
      <c r="EVO62" s="1" t="s">
        <v>91</v>
      </c>
      <c r="EVP62" s="1" t="s">
        <v>91</v>
      </c>
      <c r="EVQ62" s="1" t="s">
        <v>91</v>
      </c>
      <c r="EVR62" s="1" t="s">
        <v>91</v>
      </c>
      <c r="EVS62" s="1" t="s">
        <v>91</v>
      </c>
      <c r="EVT62" s="1" t="s">
        <v>91</v>
      </c>
      <c r="EVU62" s="1" t="s">
        <v>91</v>
      </c>
      <c r="EVV62" s="1" t="s">
        <v>91</v>
      </c>
      <c r="EVW62" s="1" t="s">
        <v>91</v>
      </c>
      <c r="EVX62" s="1" t="s">
        <v>91</v>
      </c>
      <c r="EVY62" s="1" t="s">
        <v>91</v>
      </c>
      <c r="EVZ62" s="1" t="s">
        <v>91</v>
      </c>
      <c r="EWA62" s="1" t="s">
        <v>91</v>
      </c>
      <c r="EWB62" s="1" t="s">
        <v>91</v>
      </c>
      <c r="EWC62" s="1" t="s">
        <v>91</v>
      </c>
      <c r="EWD62" s="1" t="s">
        <v>91</v>
      </c>
      <c r="EWE62" s="1" t="s">
        <v>91</v>
      </c>
      <c r="EWF62" s="1" t="s">
        <v>91</v>
      </c>
      <c r="EWG62" s="1" t="s">
        <v>91</v>
      </c>
      <c r="EWH62" s="1" t="s">
        <v>91</v>
      </c>
      <c r="EWI62" s="1" t="s">
        <v>91</v>
      </c>
      <c r="EWJ62" s="1" t="s">
        <v>91</v>
      </c>
      <c r="EWK62" s="1" t="s">
        <v>91</v>
      </c>
      <c r="EWL62" s="1" t="s">
        <v>91</v>
      </c>
      <c r="EWM62" s="1" t="s">
        <v>91</v>
      </c>
      <c r="EWN62" s="1" t="s">
        <v>91</v>
      </c>
      <c r="EWO62" s="1" t="s">
        <v>91</v>
      </c>
      <c r="EWP62" s="1" t="s">
        <v>91</v>
      </c>
      <c r="EWQ62" s="1" t="s">
        <v>91</v>
      </c>
      <c r="EWR62" s="1" t="s">
        <v>91</v>
      </c>
      <c r="EWS62" s="1" t="s">
        <v>91</v>
      </c>
      <c r="EWT62" s="1" t="s">
        <v>91</v>
      </c>
      <c r="EWU62" s="1" t="s">
        <v>91</v>
      </c>
      <c r="EWV62" s="1" t="s">
        <v>91</v>
      </c>
      <c r="EWW62" s="1" t="s">
        <v>91</v>
      </c>
      <c r="EWX62" s="1" t="s">
        <v>91</v>
      </c>
      <c r="EWY62" s="1" t="s">
        <v>91</v>
      </c>
      <c r="EWZ62" s="1" t="s">
        <v>91</v>
      </c>
      <c r="EXA62" s="1" t="s">
        <v>91</v>
      </c>
      <c r="EXB62" s="1" t="s">
        <v>91</v>
      </c>
      <c r="EXC62" s="1" t="s">
        <v>91</v>
      </c>
      <c r="EXD62" s="1" t="s">
        <v>91</v>
      </c>
      <c r="EXE62" s="1" t="s">
        <v>91</v>
      </c>
      <c r="EXF62" s="1" t="s">
        <v>91</v>
      </c>
      <c r="EXG62" s="1" t="s">
        <v>91</v>
      </c>
      <c r="EXH62" s="1" t="s">
        <v>91</v>
      </c>
      <c r="EXI62" s="1" t="s">
        <v>91</v>
      </c>
      <c r="EXJ62" s="1" t="s">
        <v>91</v>
      </c>
      <c r="EXK62" s="1" t="s">
        <v>91</v>
      </c>
      <c r="EXL62" s="1" t="s">
        <v>91</v>
      </c>
      <c r="EXM62" s="1" t="s">
        <v>91</v>
      </c>
      <c r="EXN62" s="1" t="s">
        <v>91</v>
      </c>
      <c r="EXO62" s="1" t="s">
        <v>91</v>
      </c>
      <c r="EXP62" s="1" t="s">
        <v>91</v>
      </c>
      <c r="EXQ62" s="1" t="s">
        <v>91</v>
      </c>
      <c r="EXR62" s="1" t="s">
        <v>91</v>
      </c>
      <c r="EXS62" s="1" t="s">
        <v>91</v>
      </c>
      <c r="EXT62" s="1" t="s">
        <v>91</v>
      </c>
      <c r="EXU62" s="1" t="s">
        <v>91</v>
      </c>
      <c r="EXV62" s="1" t="s">
        <v>91</v>
      </c>
      <c r="EXW62" s="1" t="s">
        <v>91</v>
      </c>
      <c r="EXX62" s="1" t="s">
        <v>91</v>
      </c>
      <c r="EXY62" s="1" t="s">
        <v>91</v>
      </c>
      <c r="EXZ62" s="1" t="s">
        <v>91</v>
      </c>
      <c r="EYA62" s="1" t="s">
        <v>91</v>
      </c>
      <c r="EYB62" s="1" t="s">
        <v>91</v>
      </c>
      <c r="EYC62" s="1" t="s">
        <v>91</v>
      </c>
      <c r="EYD62" s="1" t="s">
        <v>91</v>
      </c>
      <c r="EYE62" s="1" t="s">
        <v>91</v>
      </c>
      <c r="EYF62" s="1" t="s">
        <v>91</v>
      </c>
      <c r="EYG62" s="1" t="s">
        <v>91</v>
      </c>
      <c r="EYH62" s="1" t="s">
        <v>91</v>
      </c>
      <c r="EYI62" s="1" t="s">
        <v>91</v>
      </c>
      <c r="EYJ62" s="1" t="s">
        <v>91</v>
      </c>
      <c r="EYK62" s="1" t="s">
        <v>91</v>
      </c>
      <c r="EYL62" s="1" t="s">
        <v>91</v>
      </c>
      <c r="EYM62" s="1" t="s">
        <v>91</v>
      </c>
      <c r="EYN62" s="1" t="s">
        <v>91</v>
      </c>
      <c r="EYO62" s="1" t="s">
        <v>91</v>
      </c>
      <c r="EYP62" s="1" t="s">
        <v>91</v>
      </c>
      <c r="EYQ62" s="1" t="s">
        <v>91</v>
      </c>
      <c r="EYR62" s="1" t="s">
        <v>91</v>
      </c>
      <c r="EYS62" s="1" t="s">
        <v>91</v>
      </c>
      <c r="EYT62" s="1" t="s">
        <v>91</v>
      </c>
      <c r="EYU62" s="1" t="s">
        <v>91</v>
      </c>
      <c r="EYV62" s="1" t="s">
        <v>91</v>
      </c>
      <c r="EYW62" s="1" t="s">
        <v>91</v>
      </c>
      <c r="EYX62" s="1" t="s">
        <v>91</v>
      </c>
      <c r="EYY62" s="1" t="s">
        <v>91</v>
      </c>
      <c r="EYZ62" s="1" t="s">
        <v>91</v>
      </c>
      <c r="EZA62" s="1" t="s">
        <v>91</v>
      </c>
      <c r="EZB62" s="1" t="s">
        <v>91</v>
      </c>
      <c r="EZC62" s="1" t="s">
        <v>91</v>
      </c>
      <c r="EZD62" s="1" t="s">
        <v>91</v>
      </c>
      <c r="EZE62" s="1" t="s">
        <v>91</v>
      </c>
      <c r="EZF62" s="1" t="s">
        <v>91</v>
      </c>
      <c r="EZG62" s="1" t="s">
        <v>91</v>
      </c>
      <c r="EZH62" s="1" t="s">
        <v>91</v>
      </c>
      <c r="EZI62" s="1" t="s">
        <v>91</v>
      </c>
      <c r="EZJ62" s="1" t="s">
        <v>91</v>
      </c>
      <c r="EZK62" s="1" t="s">
        <v>91</v>
      </c>
      <c r="EZL62" s="1" t="s">
        <v>91</v>
      </c>
      <c r="EZM62" s="1" t="s">
        <v>91</v>
      </c>
      <c r="EZN62" s="1" t="s">
        <v>91</v>
      </c>
      <c r="EZO62" s="1" t="s">
        <v>91</v>
      </c>
      <c r="EZP62" s="1" t="s">
        <v>91</v>
      </c>
      <c r="EZQ62" s="1" t="s">
        <v>91</v>
      </c>
      <c r="EZR62" s="1" t="s">
        <v>91</v>
      </c>
      <c r="EZS62" s="1" t="s">
        <v>91</v>
      </c>
      <c r="EZT62" s="1" t="s">
        <v>91</v>
      </c>
      <c r="EZU62" s="1" t="s">
        <v>91</v>
      </c>
      <c r="EZV62" s="1" t="s">
        <v>91</v>
      </c>
      <c r="EZW62" s="1" t="s">
        <v>91</v>
      </c>
      <c r="EZX62" s="1" t="s">
        <v>91</v>
      </c>
      <c r="EZY62" s="1" t="s">
        <v>91</v>
      </c>
      <c r="EZZ62" s="1" t="s">
        <v>91</v>
      </c>
      <c r="FAA62" s="1" t="s">
        <v>91</v>
      </c>
      <c r="FAB62" s="1" t="s">
        <v>91</v>
      </c>
      <c r="FAC62" s="1" t="s">
        <v>91</v>
      </c>
      <c r="FAD62" s="1" t="s">
        <v>91</v>
      </c>
      <c r="FAE62" s="1" t="s">
        <v>91</v>
      </c>
      <c r="FAF62" s="1" t="s">
        <v>91</v>
      </c>
      <c r="FAG62" s="1" t="s">
        <v>91</v>
      </c>
      <c r="FAH62" s="1" t="s">
        <v>91</v>
      </c>
      <c r="FAI62" s="1" t="s">
        <v>91</v>
      </c>
      <c r="FAJ62" s="1" t="s">
        <v>91</v>
      </c>
      <c r="FAK62" s="1" t="s">
        <v>91</v>
      </c>
      <c r="FAL62" s="1" t="s">
        <v>91</v>
      </c>
      <c r="FAM62" s="1" t="s">
        <v>91</v>
      </c>
      <c r="FAN62" s="1" t="s">
        <v>91</v>
      </c>
      <c r="FAO62" s="1" t="s">
        <v>91</v>
      </c>
      <c r="FAP62" s="1" t="s">
        <v>91</v>
      </c>
      <c r="FAQ62" s="1" t="s">
        <v>91</v>
      </c>
      <c r="FAR62" s="1" t="s">
        <v>91</v>
      </c>
      <c r="FAS62" s="1" t="s">
        <v>91</v>
      </c>
      <c r="FAT62" s="1" t="s">
        <v>91</v>
      </c>
      <c r="FAU62" s="1" t="s">
        <v>91</v>
      </c>
      <c r="FAV62" s="1" t="s">
        <v>91</v>
      </c>
      <c r="FAW62" s="1" t="s">
        <v>91</v>
      </c>
      <c r="FAX62" s="1" t="s">
        <v>91</v>
      </c>
      <c r="FAY62" s="1" t="s">
        <v>91</v>
      </c>
      <c r="FAZ62" s="1" t="s">
        <v>91</v>
      </c>
      <c r="FBA62" s="1" t="s">
        <v>91</v>
      </c>
      <c r="FBB62" s="1" t="s">
        <v>91</v>
      </c>
      <c r="FBC62" s="1" t="s">
        <v>91</v>
      </c>
      <c r="FBD62" s="1" t="s">
        <v>91</v>
      </c>
      <c r="FBE62" s="1" t="s">
        <v>91</v>
      </c>
      <c r="FBF62" s="1" t="s">
        <v>91</v>
      </c>
      <c r="FBG62" s="1" t="s">
        <v>91</v>
      </c>
      <c r="FBH62" s="1" t="s">
        <v>91</v>
      </c>
      <c r="FBI62" s="1" t="s">
        <v>91</v>
      </c>
      <c r="FBJ62" s="1" t="s">
        <v>91</v>
      </c>
      <c r="FBK62" s="1" t="s">
        <v>91</v>
      </c>
      <c r="FBL62" s="1" t="s">
        <v>91</v>
      </c>
      <c r="FBM62" s="1" t="s">
        <v>91</v>
      </c>
      <c r="FBN62" s="1" t="s">
        <v>91</v>
      </c>
      <c r="FBO62" s="1" t="s">
        <v>91</v>
      </c>
      <c r="FBP62" s="1" t="s">
        <v>91</v>
      </c>
      <c r="FBQ62" s="1" t="s">
        <v>91</v>
      </c>
      <c r="FBR62" s="1" t="s">
        <v>91</v>
      </c>
      <c r="FBS62" s="1" t="s">
        <v>91</v>
      </c>
      <c r="FBT62" s="1" t="s">
        <v>91</v>
      </c>
      <c r="FBU62" s="1" t="s">
        <v>91</v>
      </c>
      <c r="FBV62" s="1" t="s">
        <v>91</v>
      </c>
      <c r="FBW62" s="1" t="s">
        <v>91</v>
      </c>
      <c r="FBX62" s="1" t="s">
        <v>91</v>
      </c>
      <c r="FBY62" s="1" t="s">
        <v>91</v>
      </c>
      <c r="FBZ62" s="1" t="s">
        <v>91</v>
      </c>
      <c r="FCA62" s="1" t="s">
        <v>91</v>
      </c>
      <c r="FCB62" s="1" t="s">
        <v>91</v>
      </c>
      <c r="FCC62" s="1" t="s">
        <v>91</v>
      </c>
      <c r="FCD62" s="1" t="s">
        <v>91</v>
      </c>
      <c r="FCE62" s="1" t="s">
        <v>91</v>
      </c>
      <c r="FCF62" s="1" t="s">
        <v>91</v>
      </c>
      <c r="FCG62" s="1" t="s">
        <v>91</v>
      </c>
      <c r="FCH62" s="1" t="s">
        <v>91</v>
      </c>
      <c r="FCI62" s="1" t="s">
        <v>91</v>
      </c>
      <c r="FCJ62" s="1" t="s">
        <v>91</v>
      </c>
      <c r="FCK62" s="1" t="s">
        <v>91</v>
      </c>
      <c r="FCL62" s="1" t="s">
        <v>91</v>
      </c>
      <c r="FCM62" s="1" t="s">
        <v>91</v>
      </c>
      <c r="FCN62" s="1" t="s">
        <v>91</v>
      </c>
      <c r="FCO62" s="1" t="s">
        <v>91</v>
      </c>
      <c r="FCP62" s="1" t="s">
        <v>91</v>
      </c>
      <c r="FCQ62" s="1" t="s">
        <v>91</v>
      </c>
      <c r="FCR62" s="1" t="s">
        <v>91</v>
      </c>
      <c r="FCS62" s="1" t="s">
        <v>91</v>
      </c>
      <c r="FCT62" s="1" t="s">
        <v>91</v>
      </c>
      <c r="FCU62" s="1" t="s">
        <v>91</v>
      </c>
      <c r="FCV62" s="1" t="s">
        <v>91</v>
      </c>
      <c r="FCW62" s="1" t="s">
        <v>91</v>
      </c>
      <c r="FCX62" s="1" t="s">
        <v>91</v>
      </c>
      <c r="FCY62" s="1" t="s">
        <v>91</v>
      </c>
      <c r="FCZ62" s="1" t="s">
        <v>91</v>
      </c>
      <c r="FDA62" s="1" t="s">
        <v>91</v>
      </c>
      <c r="FDB62" s="1" t="s">
        <v>91</v>
      </c>
      <c r="FDC62" s="1" t="s">
        <v>91</v>
      </c>
      <c r="FDD62" s="1" t="s">
        <v>91</v>
      </c>
      <c r="FDE62" s="1" t="s">
        <v>91</v>
      </c>
      <c r="FDF62" s="1" t="s">
        <v>91</v>
      </c>
      <c r="FDG62" s="1" t="s">
        <v>91</v>
      </c>
      <c r="FDH62" s="1" t="s">
        <v>91</v>
      </c>
      <c r="FDI62" s="1" t="s">
        <v>91</v>
      </c>
      <c r="FDJ62" s="1" t="s">
        <v>91</v>
      </c>
      <c r="FDK62" s="1" t="s">
        <v>91</v>
      </c>
      <c r="FDL62" s="1" t="s">
        <v>91</v>
      </c>
      <c r="FDM62" s="1" t="s">
        <v>91</v>
      </c>
      <c r="FDN62" s="1" t="s">
        <v>91</v>
      </c>
      <c r="FDO62" s="1" t="s">
        <v>91</v>
      </c>
      <c r="FDP62" s="1" t="s">
        <v>91</v>
      </c>
      <c r="FDQ62" s="1" t="s">
        <v>91</v>
      </c>
      <c r="FDR62" s="1" t="s">
        <v>91</v>
      </c>
      <c r="FDS62" s="1" t="s">
        <v>91</v>
      </c>
      <c r="FDT62" s="1" t="s">
        <v>91</v>
      </c>
      <c r="FDU62" s="1" t="s">
        <v>91</v>
      </c>
      <c r="FDV62" s="1" t="s">
        <v>91</v>
      </c>
      <c r="FDW62" s="1" t="s">
        <v>91</v>
      </c>
      <c r="FDX62" s="1" t="s">
        <v>91</v>
      </c>
      <c r="FDY62" s="1" t="s">
        <v>91</v>
      </c>
      <c r="FDZ62" s="1" t="s">
        <v>91</v>
      </c>
      <c r="FEA62" s="1" t="s">
        <v>91</v>
      </c>
      <c r="FEB62" s="1" t="s">
        <v>91</v>
      </c>
      <c r="FEC62" s="1" t="s">
        <v>91</v>
      </c>
      <c r="FED62" s="1" t="s">
        <v>91</v>
      </c>
      <c r="FEE62" s="1" t="s">
        <v>91</v>
      </c>
      <c r="FEF62" s="1" t="s">
        <v>91</v>
      </c>
      <c r="FEG62" s="1" t="s">
        <v>91</v>
      </c>
      <c r="FEH62" s="1" t="s">
        <v>91</v>
      </c>
      <c r="FEI62" s="1" t="s">
        <v>91</v>
      </c>
      <c r="FEJ62" s="1" t="s">
        <v>91</v>
      </c>
      <c r="FEK62" s="1" t="s">
        <v>91</v>
      </c>
      <c r="FEL62" s="1" t="s">
        <v>91</v>
      </c>
      <c r="FEM62" s="1" t="s">
        <v>91</v>
      </c>
      <c r="FEN62" s="1" t="s">
        <v>91</v>
      </c>
      <c r="FEO62" s="1" t="s">
        <v>91</v>
      </c>
      <c r="FEP62" s="1" t="s">
        <v>91</v>
      </c>
      <c r="FEQ62" s="1" t="s">
        <v>91</v>
      </c>
      <c r="FER62" s="1" t="s">
        <v>91</v>
      </c>
      <c r="FES62" s="1" t="s">
        <v>91</v>
      </c>
      <c r="FET62" s="1" t="s">
        <v>91</v>
      </c>
      <c r="FEU62" s="1" t="s">
        <v>91</v>
      </c>
      <c r="FEV62" s="1" t="s">
        <v>91</v>
      </c>
      <c r="FEW62" s="1" t="s">
        <v>91</v>
      </c>
      <c r="FEX62" s="1" t="s">
        <v>91</v>
      </c>
      <c r="FEY62" s="1" t="s">
        <v>91</v>
      </c>
      <c r="FEZ62" s="1" t="s">
        <v>91</v>
      </c>
      <c r="FFA62" s="1" t="s">
        <v>91</v>
      </c>
      <c r="FFB62" s="1" t="s">
        <v>91</v>
      </c>
      <c r="FFC62" s="1" t="s">
        <v>91</v>
      </c>
      <c r="FFD62" s="1" t="s">
        <v>91</v>
      </c>
      <c r="FFE62" s="1" t="s">
        <v>91</v>
      </c>
      <c r="FFF62" s="1" t="s">
        <v>91</v>
      </c>
      <c r="FFG62" s="1" t="s">
        <v>91</v>
      </c>
      <c r="FFH62" s="1" t="s">
        <v>91</v>
      </c>
      <c r="FFI62" s="1" t="s">
        <v>91</v>
      </c>
      <c r="FFJ62" s="1" t="s">
        <v>91</v>
      </c>
      <c r="FFK62" s="1" t="s">
        <v>91</v>
      </c>
      <c r="FFL62" s="1" t="s">
        <v>91</v>
      </c>
      <c r="FFM62" s="1" t="s">
        <v>91</v>
      </c>
      <c r="FFN62" s="1" t="s">
        <v>91</v>
      </c>
      <c r="FFO62" s="1" t="s">
        <v>91</v>
      </c>
      <c r="FFP62" s="1" t="s">
        <v>91</v>
      </c>
      <c r="FFQ62" s="1" t="s">
        <v>91</v>
      </c>
      <c r="FFR62" s="1" t="s">
        <v>91</v>
      </c>
      <c r="FFS62" s="1" t="s">
        <v>91</v>
      </c>
      <c r="FFT62" s="1" t="s">
        <v>91</v>
      </c>
      <c r="FFU62" s="1" t="s">
        <v>91</v>
      </c>
      <c r="FFV62" s="1" t="s">
        <v>91</v>
      </c>
      <c r="FFW62" s="1" t="s">
        <v>91</v>
      </c>
      <c r="FFX62" s="1" t="s">
        <v>91</v>
      </c>
      <c r="FFY62" s="1" t="s">
        <v>91</v>
      </c>
      <c r="FFZ62" s="1" t="s">
        <v>91</v>
      </c>
      <c r="FGA62" s="1" t="s">
        <v>91</v>
      </c>
      <c r="FGB62" s="1" t="s">
        <v>91</v>
      </c>
      <c r="FGC62" s="1" t="s">
        <v>91</v>
      </c>
      <c r="FGD62" s="1" t="s">
        <v>91</v>
      </c>
      <c r="FGE62" s="1" t="s">
        <v>91</v>
      </c>
      <c r="FGF62" s="1" t="s">
        <v>91</v>
      </c>
      <c r="FGG62" s="1" t="s">
        <v>91</v>
      </c>
      <c r="FGH62" s="1" t="s">
        <v>91</v>
      </c>
      <c r="FGI62" s="1" t="s">
        <v>91</v>
      </c>
      <c r="FGJ62" s="1" t="s">
        <v>91</v>
      </c>
      <c r="FGK62" s="1" t="s">
        <v>91</v>
      </c>
      <c r="FGL62" s="1" t="s">
        <v>91</v>
      </c>
      <c r="FGM62" s="1" t="s">
        <v>91</v>
      </c>
      <c r="FGN62" s="1" t="s">
        <v>91</v>
      </c>
      <c r="FGO62" s="1" t="s">
        <v>91</v>
      </c>
      <c r="FGP62" s="1" t="s">
        <v>91</v>
      </c>
      <c r="FGQ62" s="1" t="s">
        <v>91</v>
      </c>
      <c r="FGR62" s="1" t="s">
        <v>91</v>
      </c>
      <c r="FGS62" s="1" t="s">
        <v>91</v>
      </c>
      <c r="FGT62" s="1" t="s">
        <v>91</v>
      </c>
      <c r="FGU62" s="1" t="s">
        <v>91</v>
      </c>
      <c r="FGV62" s="1" t="s">
        <v>91</v>
      </c>
      <c r="FGW62" s="1" t="s">
        <v>91</v>
      </c>
      <c r="FGX62" s="1" t="s">
        <v>91</v>
      </c>
      <c r="FGY62" s="1" t="s">
        <v>91</v>
      </c>
      <c r="FGZ62" s="1" t="s">
        <v>91</v>
      </c>
      <c r="FHA62" s="1" t="s">
        <v>91</v>
      </c>
      <c r="FHB62" s="1" t="s">
        <v>91</v>
      </c>
      <c r="FHC62" s="1" t="s">
        <v>91</v>
      </c>
      <c r="FHD62" s="1" t="s">
        <v>91</v>
      </c>
      <c r="FHE62" s="1" t="s">
        <v>91</v>
      </c>
      <c r="FHF62" s="1" t="s">
        <v>91</v>
      </c>
      <c r="FHG62" s="1" t="s">
        <v>91</v>
      </c>
      <c r="FHH62" s="1" t="s">
        <v>91</v>
      </c>
      <c r="FHI62" s="1" t="s">
        <v>91</v>
      </c>
      <c r="FHJ62" s="1" t="s">
        <v>91</v>
      </c>
      <c r="FHK62" s="1" t="s">
        <v>91</v>
      </c>
      <c r="FHL62" s="1" t="s">
        <v>91</v>
      </c>
      <c r="FHM62" s="1" t="s">
        <v>91</v>
      </c>
      <c r="FHN62" s="1" t="s">
        <v>91</v>
      </c>
      <c r="FHO62" s="1" t="s">
        <v>91</v>
      </c>
      <c r="FHP62" s="1" t="s">
        <v>91</v>
      </c>
      <c r="FHQ62" s="1" t="s">
        <v>91</v>
      </c>
      <c r="FHR62" s="1" t="s">
        <v>91</v>
      </c>
      <c r="FHS62" s="1" t="s">
        <v>91</v>
      </c>
      <c r="FHT62" s="1" t="s">
        <v>91</v>
      </c>
      <c r="FHU62" s="1" t="s">
        <v>91</v>
      </c>
      <c r="FHV62" s="1" t="s">
        <v>91</v>
      </c>
      <c r="FHW62" s="1" t="s">
        <v>91</v>
      </c>
      <c r="FHX62" s="1" t="s">
        <v>91</v>
      </c>
      <c r="FHY62" s="1" t="s">
        <v>91</v>
      </c>
      <c r="FHZ62" s="1" t="s">
        <v>91</v>
      </c>
      <c r="FIA62" s="1" t="s">
        <v>91</v>
      </c>
      <c r="FIB62" s="1" t="s">
        <v>91</v>
      </c>
      <c r="FIC62" s="1" t="s">
        <v>91</v>
      </c>
      <c r="FID62" s="1" t="s">
        <v>91</v>
      </c>
      <c r="FIE62" s="1" t="s">
        <v>91</v>
      </c>
      <c r="FIF62" s="1" t="s">
        <v>91</v>
      </c>
      <c r="FIG62" s="1" t="s">
        <v>91</v>
      </c>
      <c r="FIH62" s="1" t="s">
        <v>91</v>
      </c>
      <c r="FII62" s="1" t="s">
        <v>91</v>
      </c>
      <c r="FIJ62" s="1" t="s">
        <v>91</v>
      </c>
      <c r="FIK62" s="1" t="s">
        <v>91</v>
      </c>
      <c r="FIL62" s="1" t="s">
        <v>91</v>
      </c>
      <c r="FIM62" s="1" t="s">
        <v>91</v>
      </c>
      <c r="FIN62" s="1" t="s">
        <v>91</v>
      </c>
      <c r="FIO62" s="1" t="s">
        <v>91</v>
      </c>
      <c r="FIP62" s="1" t="s">
        <v>91</v>
      </c>
      <c r="FIQ62" s="1" t="s">
        <v>91</v>
      </c>
      <c r="FIR62" s="1" t="s">
        <v>91</v>
      </c>
      <c r="FIS62" s="1" t="s">
        <v>91</v>
      </c>
      <c r="FIT62" s="1" t="s">
        <v>91</v>
      </c>
      <c r="FIU62" s="1" t="s">
        <v>91</v>
      </c>
      <c r="FIV62" s="1" t="s">
        <v>91</v>
      </c>
      <c r="FIW62" s="1" t="s">
        <v>91</v>
      </c>
      <c r="FIX62" s="1" t="s">
        <v>91</v>
      </c>
      <c r="FIY62" s="1" t="s">
        <v>91</v>
      </c>
      <c r="FIZ62" s="1" t="s">
        <v>91</v>
      </c>
      <c r="FJA62" s="1" t="s">
        <v>91</v>
      </c>
      <c r="FJB62" s="1" t="s">
        <v>91</v>
      </c>
      <c r="FJC62" s="1" t="s">
        <v>91</v>
      </c>
      <c r="FJD62" s="1" t="s">
        <v>91</v>
      </c>
      <c r="FJE62" s="1" t="s">
        <v>91</v>
      </c>
      <c r="FJF62" s="1" t="s">
        <v>91</v>
      </c>
      <c r="FJG62" s="1" t="s">
        <v>91</v>
      </c>
      <c r="FJH62" s="1" t="s">
        <v>91</v>
      </c>
      <c r="FJI62" s="1" t="s">
        <v>91</v>
      </c>
      <c r="FJJ62" s="1" t="s">
        <v>91</v>
      </c>
      <c r="FJK62" s="1" t="s">
        <v>91</v>
      </c>
      <c r="FJL62" s="1" t="s">
        <v>91</v>
      </c>
      <c r="FJM62" s="1" t="s">
        <v>91</v>
      </c>
      <c r="FJN62" s="1" t="s">
        <v>91</v>
      </c>
      <c r="FJO62" s="1" t="s">
        <v>91</v>
      </c>
      <c r="FJP62" s="1" t="s">
        <v>91</v>
      </c>
      <c r="FJQ62" s="1" t="s">
        <v>91</v>
      </c>
      <c r="FJR62" s="1" t="s">
        <v>91</v>
      </c>
      <c r="FJS62" s="1" t="s">
        <v>91</v>
      </c>
      <c r="FJT62" s="1" t="s">
        <v>91</v>
      </c>
      <c r="FJU62" s="1" t="s">
        <v>91</v>
      </c>
      <c r="FJV62" s="1" t="s">
        <v>91</v>
      </c>
      <c r="FJW62" s="1" t="s">
        <v>91</v>
      </c>
      <c r="FJX62" s="1" t="s">
        <v>91</v>
      </c>
      <c r="FJY62" s="1" t="s">
        <v>91</v>
      </c>
      <c r="FJZ62" s="1" t="s">
        <v>91</v>
      </c>
      <c r="FKA62" s="1" t="s">
        <v>91</v>
      </c>
      <c r="FKB62" s="1" t="s">
        <v>91</v>
      </c>
      <c r="FKC62" s="1" t="s">
        <v>91</v>
      </c>
      <c r="FKD62" s="1" t="s">
        <v>91</v>
      </c>
      <c r="FKE62" s="1" t="s">
        <v>91</v>
      </c>
      <c r="FKF62" s="1" t="s">
        <v>91</v>
      </c>
      <c r="FKG62" s="1" t="s">
        <v>91</v>
      </c>
      <c r="FKH62" s="1" t="s">
        <v>91</v>
      </c>
      <c r="FKI62" s="1" t="s">
        <v>91</v>
      </c>
      <c r="FKJ62" s="1" t="s">
        <v>91</v>
      </c>
      <c r="FKK62" s="1" t="s">
        <v>91</v>
      </c>
      <c r="FKL62" s="1" t="s">
        <v>91</v>
      </c>
      <c r="FKM62" s="1" t="s">
        <v>91</v>
      </c>
      <c r="FKN62" s="1" t="s">
        <v>91</v>
      </c>
      <c r="FKO62" s="1" t="s">
        <v>91</v>
      </c>
      <c r="FKP62" s="1" t="s">
        <v>91</v>
      </c>
      <c r="FKQ62" s="1" t="s">
        <v>91</v>
      </c>
      <c r="FKR62" s="1" t="s">
        <v>91</v>
      </c>
      <c r="FKS62" s="1" t="s">
        <v>91</v>
      </c>
      <c r="FKT62" s="1" t="s">
        <v>91</v>
      </c>
      <c r="FKU62" s="1" t="s">
        <v>91</v>
      </c>
      <c r="FKV62" s="1" t="s">
        <v>91</v>
      </c>
      <c r="FKW62" s="1" t="s">
        <v>91</v>
      </c>
      <c r="FKX62" s="1" t="s">
        <v>91</v>
      </c>
      <c r="FKY62" s="1" t="s">
        <v>91</v>
      </c>
      <c r="FKZ62" s="1" t="s">
        <v>91</v>
      </c>
      <c r="FLA62" s="1" t="s">
        <v>91</v>
      </c>
      <c r="FLB62" s="1" t="s">
        <v>91</v>
      </c>
      <c r="FLC62" s="1" t="s">
        <v>91</v>
      </c>
      <c r="FLD62" s="1" t="s">
        <v>91</v>
      </c>
      <c r="FLE62" s="1" t="s">
        <v>91</v>
      </c>
      <c r="FLF62" s="1" t="s">
        <v>91</v>
      </c>
      <c r="FLG62" s="1" t="s">
        <v>91</v>
      </c>
      <c r="FLH62" s="1" t="s">
        <v>91</v>
      </c>
      <c r="FLI62" s="1" t="s">
        <v>91</v>
      </c>
      <c r="FLJ62" s="1" t="s">
        <v>91</v>
      </c>
      <c r="FLK62" s="1" t="s">
        <v>91</v>
      </c>
      <c r="FLL62" s="1" t="s">
        <v>91</v>
      </c>
      <c r="FLM62" s="1" t="s">
        <v>91</v>
      </c>
      <c r="FLN62" s="1" t="s">
        <v>91</v>
      </c>
      <c r="FLO62" s="1" t="s">
        <v>91</v>
      </c>
      <c r="FLP62" s="1" t="s">
        <v>91</v>
      </c>
      <c r="FLQ62" s="1" t="s">
        <v>91</v>
      </c>
      <c r="FLR62" s="1" t="s">
        <v>91</v>
      </c>
      <c r="FLS62" s="1" t="s">
        <v>91</v>
      </c>
      <c r="FLT62" s="1" t="s">
        <v>91</v>
      </c>
      <c r="FLU62" s="1" t="s">
        <v>91</v>
      </c>
      <c r="FLV62" s="1" t="s">
        <v>91</v>
      </c>
      <c r="FLW62" s="1" t="s">
        <v>91</v>
      </c>
      <c r="FLX62" s="1" t="s">
        <v>91</v>
      </c>
      <c r="FLY62" s="1" t="s">
        <v>91</v>
      </c>
      <c r="FLZ62" s="1" t="s">
        <v>91</v>
      </c>
      <c r="FMA62" s="1" t="s">
        <v>91</v>
      </c>
      <c r="FMB62" s="1" t="s">
        <v>91</v>
      </c>
      <c r="FMC62" s="1" t="s">
        <v>91</v>
      </c>
      <c r="FMD62" s="1" t="s">
        <v>91</v>
      </c>
      <c r="FME62" s="1" t="s">
        <v>91</v>
      </c>
      <c r="FMF62" s="1" t="s">
        <v>91</v>
      </c>
      <c r="FMG62" s="1" t="s">
        <v>91</v>
      </c>
      <c r="FMH62" s="1" t="s">
        <v>91</v>
      </c>
      <c r="FMI62" s="1" t="s">
        <v>91</v>
      </c>
      <c r="FMJ62" s="1" t="s">
        <v>91</v>
      </c>
      <c r="FMK62" s="1" t="s">
        <v>91</v>
      </c>
      <c r="FML62" s="1" t="s">
        <v>91</v>
      </c>
      <c r="FMM62" s="1" t="s">
        <v>91</v>
      </c>
      <c r="FMN62" s="1" t="s">
        <v>91</v>
      </c>
      <c r="FMO62" s="1" t="s">
        <v>91</v>
      </c>
      <c r="FMP62" s="1" t="s">
        <v>91</v>
      </c>
      <c r="FMQ62" s="1" t="s">
        <v>91</v>
      </c>
      <c r="FMR62" s="1" t="s">
        <v>91</v>
      </c>
      <c r="FMS62" s="1" t="s">
        <v>91</v>
      </c>
      <c r="FMT62" s="1" t="s">
        <v>91</v>
      </c>
      <c r="FMU62" s="1" t="s">
        <v>91</v>
      </c>
      <c r="FMV62" s="1" t="s">
        <v>91</v>
      </c>
      <c r="FMW62" s="1" t="s">
        <v>91</v>
      </c>
      <c r="FMX62" s="1" t="s">
        <v>91</v>
      </c>
      <c r="FMY62" s="1" t="s">
        <v>91</v>
      </c>
      <c r="FMZ62" s="1" t="s">
        <v>91</v>
      </c>
      <c r="FNA62" s="1" t="s">
        <v>91</v>
      </c>
      <c r="FNB62" s="1" t="s">
        <v>91</v>
      </c>
      <c r="FNC62" s="1" t="s">
        <v>91</v>
      </c>
      <c r="FND62" s="1" t="s">
        <v>91</v>
      </c>
      <c r="FNE62" s="1" t="s">
        <v>91</v>
      </c>
      <c r="FNF62" s="1" t="s">
        <v>91</v>
      </c>
      <c r="FNG62" s="1" t="s">
        <v>91</v>
      </c>
      <c r="FNH62" s="1" t="s">
        <v>91</v>
      </c>
      <c r="FNI62" s="1" t="s">
        <v>91</v>
      </c>
      <c r="FNJ62" s="1" t="s">
        <v>91</v>
      </c>
      <c r="FNK62" s="1" t="s">
        <v>91</v>
      </c>
      <c r="FNL62" s="1" t="s">
        <v>91</v>
      </c>
      <c r="FNM62" s="1" t="s">
        <v>91</v>
      </c>
      <c r="FNN62" s="1" t="s">
        <v>91</v>
      </c>
      <c r="FNO62" s="1" t="s">
        <v>91</v>
      </c>
      <c r="FNP62" s="1" t="s">
        <v>91</v>
      </c>
      <c r="FNQ62" s="1" t="s">
        <v>91</v>
      </c>
      <c r="FNR62" s="1" t="s">
        <v>91</v>
      </c>
      <c r="FNS62" s="1" t="s">
        <v>91</v>
      </c>
      <c r="FNT62" s="1" t="s">
        <v>91</v>
      </c>
      <c r="FNU62" s="1" t="s">
        <v>91</v>
      </c>
      <c r="FNV62" s="1" t="s">
        <v>91</v>
      </c>
      <c r="FNW62" s="1" t="s">
        <v>91</v>
      </c>
      <c r="FNX62" s="1" t="s">
        <v>91</v>
      </c>
      <c r="FNY62" s="1" t="s">
        <v>91</v>
      </c>
      <c r="FNZ62" s="1" t="s">
        <v>91</v>
      </c>
      <c r="FOA62" s="1" t="s">
        <v>91</v>
      </c>
      <c r="FOB62" s="1" t="s">
        <v>91</v>
      </c>
      <c r="FOC62" s="1" t="s">
        <v>91</v>
      </c>
      <c r="FOD62" s="1" t="s">
        <v>91</v>
      </c>
      <c r="FOE62" s="1" t="s">
        <v>91</v>
      </c>
      <c r="FOF62" s="1" t="s">
        <v>91</v>
      </c>
      <c r="FOG62" s="1" t="s">
        <v>91</v>
      </c>
      <c r="FOH62" s="1" t="s">
        <v>91</v>
      </c>
      <c r="FOI62" s="1" t="s">
        <v>91</v>
      </c>
      <c r="FOJ62" s="1" t="s">
        <v>91</v>
      </c>
      <c r="FOK62" s="1" t="s">
        <v>91</v>
      </c>
      <c r="FOL62" s="1" t="s">
        <v>91</v>
      </c>
      <c r="FOM62" s="1" t="s">
        <v>91</v>
      </c>
      <c r="FON62" s="1" t="s">
        <v>91</v>
      </c>
      <c r="FOO62" s="1" t="s">
        <v>91</v>
      </c>
      <c r="FOP62" s="1" t="s">
        <v>91</v>
      </c>
      <c r="FOQ62" s="1" t="s">
        <v>91</v>
      </c>
      <c r="FOR62" s="1" t="s">
        <v>91</v>
      </c>
      <c r="FOS62" s="1" t="s">
        <v>91</v>
      </c>
      <c r="FOT62" s="1" t="s">
        <v>91</v>
      </c>
      <c r="FOU62" s="1" t="s">
        <v>91</v>
      </c>
      <c r="FOV62" s="1" t="s">
        <v>91</v>
      </c>
      <c r="FOW62" s="1" t="s">
        <v>91</v>
      </c>
      <c r="FOX62" s="1" t="s">
        <v>91</v>
      </c>
      <c r="FOY62" s="1" t="s">
        <v>91</v>
      </c>
      <c r="FOZ62" s="1" t="s">
        <v>91</v>
      </c>
      <c r="FPA62" s="1" t="s">
        <v>91</v>
      </c>
      <c r="FPB62" s="1" t="s">
        <v>91</v>
      </c>
      <c r="FPC62" s="1" t="s">
        <v>91</v>
      </c>
      <c r="FPD62" s="1" t="s">
        <v>91</v>
      </c>
      <c r="FPE62" s="1" t="s">
        <v>91</v>
      </c>
      <c r="FPF62" s="1" t="s">
        <v>91</v>
      </c>
      <c r="FPG62" s="1" t="s">
        <v>91</v>
      </c>
      <c r="FPH62" s="1" t="s">
        <v>91</v>
      </c>
      <c r="FPI62" s="1" t="s">
        <v>91</v>
      </c>
      <c r="FPJ62" s="1" t="s">
        <v>91</v>
      </c>
      <c r="FPK62" s="1" t="s">
        <v>91</v>
      </c>
      <c r="FPL62" s="1" t="s">
        <v>91</v>
      </c>
      <c r="FPM62" s="1" t="s">
        <v>91</v>
      </c>
      <c r="FPN62" s="1" t="s">
        <v>91</v>
      </c>
      <c r="FPO62" s="1" t="s">
        <v>91</v>
      </c>
      <c r="FPP62" s="1" t="s">
        <v>91</v>
      </c>
      <c r="FPQ62" s="1" t="s">
        <v>91</v>
      </c>
      <c r="FPR62" s="1" t="s">
        <v>91</v>
      </c>
      <c r="FPS62" s="1" t="s">
        <v>91</v>
      </c>
      <c r="FPT62" s="1" t="s">
        <v>91</v>
      </c>
      <c r="FPU62" s="1" t="s">
        <v>91</v>
      </c>
      <c r="FPV62" s="1" t="s">
        <v>91</v>
      </c>
      <c r="FPW62" s="1" t="s">
        <v>91</v>
      </c>
      <c r="FPX62" s="1" t="s">
        <v>91</v>
      </c>
      <c r="FPY62" s="1" t="s">
        <v>91</v>
      </c>
      <c r="FPZ62" s="1" t="s">
        <v>91</v>
      </c>
      <c r="FQA62" s="1" t="s">
        <v>91</v>
      </c>
      <c r="FQB62" s="1" t="s">
        <v>91</v>
      </c>
      <c r="FQC62" s="1" t="s">
        <v>91</v>
      </c>
      <c r="FQD62" s="1" t="s">
        <v>91</v>
      </c>
      <c r="FQE62" s="1" t="s">
        <v>91</v>
      </c>
      <c r="FQF62" s="1" t="s">
        <v>91</v>
      </c>
      <c r="FQG62" s="1" t="s">
        <v>91</v>
      </c>
      <c r="FQH62" s="1" t="s">
        <v>91</v>
      </c>
      <c r="FQI62" s="1" t="s">
        <v>91</v>
      </c>
      <c r="FQJ62" s="1" t="s">
        <v>91</v>
      </c>
      <c r="FQK62" s="1" t="s">
        <v>91</v>
      </c>
      <c r="FQL62" s="1" t="s">
        <v>91</v>
      </c>
      <c r="FQM62" s="1" t="s">
        <v>91</v>
      </c>
      <c r="FQN62" s="1" t="s">
        <v>91</v>
      </c>
      <c r="FQO62" s="1" t="s">
        <v>91</v>
      </c>
      <c r="FQP62" s="1" t="s">
        <v>91</v>
      </c>
      <c r="FQQ62" s="1" t="s">
        <v>91</v>
      </c>
      <c r="FQR62" s="1" t="s">
        <v>91</v>
      </c>
      <c r="FQS62" s="1" t="s">
        <v>91</v>
      </c>
      <c r="FQT62" s="1" t="s">
        <v>91</v>
      </c>
      <c r="FQU62" s="1" t="s">
        <v>91</v>
      </c>
      <c r="FQV62" s="1" t="s">
        <v>91</v>
      </c>
      <c r="FQW62" s="1" t="s">
        <v>91</v>
      </c>
      <c r="FQX62" s="1" t="s">
        <v>91</v>
      </c>
      <c r="FQY62" s="1" t="s">
        <v>91</v>
      </c>
      <c r="FQZ62" s="1" t="s">
        <v>91</v>
      </c>
      <c r="FRA62" s="1" t="s">
        <v>91</v>
      </c>
      <c r="FRB62" s="1" t="s">
        <v>91</v>
      </c>
      <c r="FRC62" s="1" t="s">
        <v>91</v>
      </c>
      <c r="FRD62" s="1" t="s">
        <v>91</v>
      </c>
      <c r="FRE62" s="1" t="s">
        <v>91</v>
      </c>
      <c r="FRF62" s="1" t="s">
        <v>91</v>
      </c>
      <c r="FRG62" s="1" t="s">
        <v>91</v>
      </c>
      <c r="FRH62" s="1" t="s">
        <v>91</v>
      </c>
      <c r="FRI62" s="1" t="s">
        <v>91</v>
      </c>
      <c r="FRJ62" s="1" t="s">
        <v>91</v>
      </c>
      <c r="FRK62" s="1" t="s">
        <v>91</v>
      </c>
      <c r="FRL62" s="1" t="s">
        <v>91</v>
      </c>
      <c r="FRM62" s="1" t="s">
        <v>91</v>
      </c>
      <c r="FRN62" s="1" t="s">
        <v>91</v>
      </c>
      <c r="FRO62" s="1" t="s">
        <v>91</v>
      </c>
      <c r="FRP62" s="1" t="s">
        <v>91</v>
      </c>
      <c r="FRQ62" s="1" t="s">
        <v>91</v>
      </c>
      <c r="FRR62" s="1" t="s">
        <v>91</v>
      </c>
      <c r="FRS62" s="1" t="s">
        <v>91</v>
      </c>
      <c r="FRT62" s="1" t="s">
        <v>91</v>
      </c>
      <c r="FRU62" s="1" t="s">
        <v>91</v>
      </c>
      <c r="FRV62" s="1" t="s">
        <v>91</v>
      </c>
      <c r="FRW62" s="1" t="s">
        <v>91</v>
      </c>
      <c r="FRX62" s="1" t="s">
        <v>91</v>
      </c>
      <c r="FRY62" s="1" t="s">
        <v>91</v>
      </c>
      <c r="FRZ62" s="1" t="s">
        <v>91</v>
      </c>
      <c r="FSA62" s="1" t="s">
        <v>91</v>
      </c>
      <c r="FSB62" s="1" t="s">
        <v>91</v>
      </c>
      <c r="FSC62" s="1" t="s">
        <v>91</v>
      </c>
      <c r="FSD62" s="1" t="s">
        <v>91</v>
      </c>
      <c r="FSE62" s="1" t="s">
        <v>91</v>
      </c>
      <c r="FSF62" s="1" t="s">
        <v>91</v>
      </c>
      <c r="FSG62" s="1" t="s">
        <v>91</v>
      </c>
      <c r="FSH62" s="1" t="s">
        <v>91</v>
      </c>
      <c r="FSI62" s="1" t="s">
        <v>91</v>
      </c>
      <c r="FSJ62" s="1" t="s">
        <v>91</v>
      </c>
      <c r="FSK62" s="1" t="s">
        <v>91</v>
      </c>
      <c r="FSL62" s="1" t="s">
        <v>91</v>
      </c>
      <c r="FSM62" s="1" t="s">
        <v>91</v>
      </c>
      <c r="FSN62" s="1" t="s">
        <v>91</v>
      </c>
      <c r="FSO62" s="1" t="s">
        <v>91</v>
      </c>
      <c r="FSP62" s="1" t="s">
        <v>91</v>
      </c>
      <c r="FSQ62" s="1" t="s">
        <v>91</v>
      </c>
      <c r="FSR62" s="1" t="s">
        <v>91</v>
      </c>
      <c r="FSS62" s="1" t="s">
        <v>91</v>
      </c>
      <c r="FST62" s="1" t="s">
        <v>91</v>
      </c>
      <c r="FSU62" s="1" t="s">
        <v>91</v>
      </c>
      <c r="FSV62" s="1" t="s">
        <v>91</v>
      </c>
      <c r="FSW62" s="1" t="s">
        <v>91</v>
      </c>
      <c r="FSX62" s="1" t="s">
        <v>91</v>
      </c>
      <c r="FSY62" s="1" t="s">
        <v>91</v>
      </c>
      <c r="FSZ62" s="1" t="s">
        <v>91</v>
      </c>
      <c r="FTA62" s="1" t="s">
        <v>91</v>
      </c>
      <c r="FTB62" s="1" t="s">
        <v>91</v>
      </c>
      <c r="FTC62" s="1" t="s">
        <v>91</v>
      </c>
      <c r="FTD62" s="1" t="s">
        <v>91</v>
      </c>
      <c r="FTE62" s="1" t="s">
        <v>91</v>
      </c>
      <c r="FTF62" s="1" t="s">
        <v>91</v>
      </c>
      <c r="FTG62" s="1" t="s">
        <v>91</v>
      </c>
      <c r="FTH62" s="1" t="s">
        <v>91</v>
      </c>
      <c r="FTI62" s="1" t="s">
        <v>91</v>
      </c>
      <c r="FTJ62" s="1" t="s">
        <v>91</v>
      </c>
      <c r="FTK62" s="1" t="s">
        <v>91</v>
      </c>
      <c r="FTL62" s="1" t="s">
        <v>91</v>
      </c>
      <c r="FTM62" s="1" t="s">
        <v>91</v>
      </c>
      <c r="FTN62" s="1" t="s">
        <v>91</v>
      </c>
      <c r="FTO62" s="1" t="s">
        <v>91</v>
      </c>
      <c r="FTP62" s="1" t="s">
        <v>91</v>
      </c>
      <c r="FTQ62" s="1" t="s">
        <v>91</v>
      </c>
      <c r="FTR62" s="1" t="s">
        <v>91</v>
      </c>
      <c r="FTS62" s="1" t="s">
        <v>91</v>
      </c>
      <c r="FTT62" s="1" t="s">
        <v>91</v>
      </c>
      <c r="FTU62" s="1" t="s">
        <v>91</v>
      </c>
      <c r="FTV62" s="1" t="s">
        <v>91</v>
      </c>
      <c r="FTW62" s="1" t="s">
        <v>91</v>
      </c>
      <c r="FTX62" s="1" t="s">
        <v>91</v>
      </c>
      <c r="FTY62" s="1" t="s">
        <v>91</v>
      </c>
      <c r="FTZ62" s="1" t="s">
        <v>91</v>
      </c>
      <c r="FUA62" s="1" t="s">
        <v>91</v>
      </c>
      <c r="FUB62" s="1" t="s">
        <v>91</v>
      </c>
      <c r="FUC62" s="1" t="s">
        <v>91</v>
      </c>
      <c r="FUD62" s="1" t="s">
        <v>91</v>
      </c>
      <c r="FUE62" s="1" t="s">
        <v>91</v>
      </c>
      <c r="FUF62" s="1" t="s">
        <v>91</v>
      </c>
      <c r="FUG62" s="1" t="s">
        <v>91</v>
      </c>
      <c r="FUH62" s="1" t="s">
        <v>91</v>
      </c>
      <c r="FUI62" s="1" t="s">
        <v>91</v>
      </c>
      <c r="FUJ62" s="1" t="s">
        <v>91</v>
      </c>
      <c r="FUK62" s="1" t="s">
        <v>91</v>
      </c>
      <c r="FUL62" s="1" t="s">
        <v>91</v>
      </c>
      <c r="FUM62" s="1" t="s">
        <v>91</v>
      </c>
      <c r="FUN62" s="1" t="s">
        <v>91</v>
      </c>
      <c r="FUO62" s="1" t="s">
        <v>91</v>
      </c>
      <c r="FUP62" s="1" t="s">
        <v>91</v>
      </c>
      <c r="FUQ62" s="1" t="s">
        <v>91</v>
      </c>
      <c r="FUR62" s="1" t="s">
        <v>91</v>
      </c>
      <c r="FUS62" s="1" t="s">
        <v>91</v>
      </c>
      <c r="FUT62" s="1" t="s">
        <v>91</v>
      </c>
      <c r="FUU62" s="1" t="s">
        <v>91</v>
      </c>
      <c r="FUV62" s="1" t="s">
        <v>91</v>
      </c>
      <c r="FUW62" s="1" t="s">
        <v>91</v>
      </c>
      <c r="FUX62" s="1" t="s">
        <v>91</v>
      </c>
      <c r="FUY62" s="1" t="s">
        <v>91</v>
      </c>
      <c r="FUZ62" s="1" t="s">
        <v>91</v>
      </c>
      <c r="FVA62" s="1" t="s">
        <v>91</v>
      </c>
      <c r="FVB62" s="1" t="s">
        <v>91</v>
      </c>
      <c r="FVC62" s="1" t="s">
        <v>91</v>
      </c>
      <c r="FVD62" s="1" t="s">
        <v>91</v>
      </c>
      <c r="FVE62" s="1" t="s">
        <v>91</v>
      </c>
      <c r="FVF62" s="1" t="s">
        <v>91</v>
      </c>
      <c r="FVG62" s="1" t="s">
        <v>91</v>
      </c>
      <c r="FVH62" s="1" t="s">
        <v>91</v>
      </c>
      <c r="FVI62" s="1" t="s">
        <v>91</v>
      </c>
      <c r="FVJ62" s="1" t="s">
        <v>91</v>
      </c>
      <c r="FVK62" s="1" t="s">
        <v>91</v>
      </c>
      <c r="FVL62" s="1" t="s">
        <v>91</v>
      </c>
      <c r="FVM62" s="1" t="s">
        <v>91</v>
      </c>
      <c r="FVN62" s="1" t="s">
        <v>91</v>
      </c>
      <c r="FVO62" s="1" t="s">
        <v>91</v>
      </c>
      <c r="FVP62" s="1" t="s">
        <v>91</v>
      </c>
      <c r="FVQ62" s="1" t="s">
        <v>91</v>
      </c>
      <c r="FVR62" s="1" t="s">
        <v>91</v>
      </c>
      <c r="FVS62" s="1" t="s">
        <v>91</v>
      </c>
      <c r="FVT62" s="1" t="s">
        <v>91</v>
      </c>
      <c r="FVU62" s="1" t="s">
        <v>91</v>
      </c>
      <c r="FVV62" s="1" t="s">
        <v>91</v>
      </c>
      <c r="FVW62" s="1" t="s">
        <v>91</v>
      </c>
      <c r="FVX62" s="1" t="s">
        <v>91</v>
      </c>
      <c r="FVY62" s="1" t="s">
        <v>91</v>
      </c>
      <c r="FVZ62" s="1" t="s">
        <v>91</v>
      </c>
      <c r="FWA62" s="1" t="s">
        <v>91</v>
      </c>
      <c r="FWB62" s="1" t="s">
        <v>91</v>
      </c>
      <c r="FWC62" s="1" t="s">
        <v>91</v>
      </c>
      <c r="FWD62" s="1" t="s">
        <v>91</v>
      </c>
      <c r="FWE62" s="1" t="s">
        <v>91</v>
      </c>
      <c r="FWF62" s="1" t="s">
        <v>91</v>
      </c>
      <c r="FWG62" s="1" t="s">
        <v>91</v>
      </c>
      <c r="FWH62" s="1" t="s">
        <v>91</v>
      </c>
      <c r="FWI62" s="1" t="s">
        <v>91</v>
      </c>
      <c r="FWJ62" s="1" t="s">
        <v>91</v>
      </c>
      <c r="FWK62" s="1" t="s">
        <v>91</v>
      </c>
      <c r="FWL62" s="1" t="s">
        <v>91</v>
      </c>
      <c r="FWM62" s="1" t="s">
        <v>91</v>
      </c>
      <c r="FWN62" s="1" t="s">
        <v>91</v>
      </c>
      <c r="FWO62" s="1" t="s">
        <v>91</v>
      </c>
      <c r="FWP62" s="1" t="s">
        <v>91</v>
      </c>
      <c r="FWQ62" s="1" t="s">
        <v>91</v>
      </c>
      <c r="FWR62" s="1" t="s">
        <v>91</v>
      </c>
      <c r="FWS62" s="1" t="s">
        <v>91</v>
      </c>
      <c r="FWT62" s="1" t="s">
        <v>91</v>
      </c>
      <c r="FWU62" s="1" t="s">
        <v>91</v>
      </c>
      <c r="FWV62" s="1" t="s">
        <v>91</v>
      </c>
      <c r="FWW62" s="1" t="s">
        <v>91</v>
      </c>
      <c r="FWX62" s="1" t="s">
        <v>91</v>
      </c>
      <c r="FWY62" s="1" t="s">
        <v>91</v>
      </c>
      <c r="FWZ62" s="1" t="s">
        <v>91</v>
      </c>
      <c r="FXA62" s="1" t="s">
        <v>91</v>
      </c>
      <c r="FXB62" s="1" t="s">
        <v>91</v>
      </c>
      <c r="FXC62" s="1" t="s">
        <v>91</v>
      </c>
      <c r="FXD62" s="1" t="s">
        <v>91</v>
      </c>
      <c r="FXE62" s="1" t="s">
        <v>91</v>
      </c>
      <c r="FXF62" s="1" t="s">
        <v>91</v>
      </c>
      <c r="FXG62" s="1" t="s">
        <v>91</v>
      </c>
      <c r="FXH62" s="1" t="s">
        <v>91</v>
      </c>
      <c r="FXI62" s="1" t="s">
        <v>91</v>
      </c>
      <c r="FXJ62" s="1" t="s">
        <v>91</v>
      </c>
      <c r="FXK62" s="1" t="s">
        <v>91</v>
      </c>
      <c r="FXL62" s="1" t="s">
        <v>91</v>
      </c>
      <c r="FXM62" s="1" t="s">
        <v>91</v>
      </c>
      <c r="FXN62" s="1" t="s">
        <v>91</v>
      </c>
      <c r="FXO62" s="1" t="s">
        <v>91</v>
      </c>
      <c r="FXP62" s="1" t="s">
        <v>91</v>
      </c>
      <c r="FXQ62" s="1" t="s">
        <v>91</v>
      </c>
      <c r="FXR62" s="1" t="s">
        <v>91</v>
      </c>
      <c r="FXS62" s="1" t="s">
        <v>91</v>
      </c>
      <c r="FXT62" s="1" t="s">
        <v>91</v>
      </c>
      <c r="FXU62" s="1" t="s">
        <v>91</v>
      </c>
      <c r="FXV62" s="1" t="s">
        <v>91</v>
      </c>
      <c r="FXW62" s="1" t="s">
        <v>91</v>
      </c>
      <c r="FXX62" s="1" t="s">
        <v>91</v>
      </c>
      <c r="FXY62" s="1" t="s">
        <v>91</v>
      </c>
      <c r="FXZ62" s="1" t="s">
        <v>91</v>
      </c>
      <c r="FYA62" s="1" t="s">
        <v>91</v>
      </c>
      <c r="FYB62" s="1" t="s">
        <v>91</v>
      </c>
      <c r="FYC62" s="1" t="s">
        <v>91</v>
      </c>
      <c r="FYD62" s="1" t="s">
        <v>91</v>
      </c>
      <c r="FYE62" s="1" t="s">
        <v>91</v>
      </c>
      <c r="FYF62" s="1" t="s">
        <v>91</v>
      </c>
      <c r="FYG62" s="1" t="s">
        <v>91</v>
      </c>
      <c r="FYH62" s="1" t="s">
        <v>91</v>
      </c>
      <c r="FYI62" s="1" t="s">
        <v>91</v>
      </c>
      <c r="FYJ62" s="1" t="s">
        <v>91</v>
      </c>
      <c r="FYK62" s="1" t="s">
        <v>91</v>
      </c>
      <c r="FYL62" s="1" t="s">
        <v>91</v>
      </c>
      <c r="FYM62" s="1" t="s">
        <v>91</v>
      </c>
      <c r="FYN62" s="1" t="s">
        <v>91</v>
      </c>
      <c r="FYO62" s="1" t="s">
        <v>91</v>
      </c>
      <c r="FYP62" s="1" t="s">
        <v>91</v>
      </c>
      <c r="FYQ62" s="1" t="s">
        <v>91</v>
      </c>
      <c r="FYR62" s="1" t="s">
        <v>91</v>
      </c>
      <c r="FYS62" s="1" t="s">
        <v>91</v>
      </c>
      <c r="FYT62" s="1" t="s">
        <v>91</v>
      </c>
      <c r="FYU62" s="1" t="s">
        <v>91</v>
      </c>
      <c r="FYV62" s="1" t="s">
        <v>91</v>
      </c>
      <c r="FYW62" s="1" t="s">
        <v>91</v>
      </c>
      <c r="FYX62" s="1" t="s">
        <v>91</v>
      </c>
      <c r="FYY62" s="1" t="s">
        <v>91</v>
      </c>
      <c r="FYZ62" s="1" t="s">
        <v>91</v>
      </c>
      <c r="FZA62" s="1" t="s">
        <v>91</v>
      </c>
      <c r="FZB62" s="1" t="s">
        <v>91</v>
      </c>
      <c r="FZC62" s="1" t="s">
        <v>91</v>
      </c>
      <c r="FZD62" s="1" t="s">
        <v>91</v>
      </c>
      <c r="FZE62" s="1" t="s">
        <v>91</v>
      </c>
      <c r="FZF62" s="1" t="s">
        <v>91</v>
      </c>
      <c r="FZG62" s="1" t="s">
        <v>91</v>
      </c>
      <c r="FZH62" s="1" t="s">
        <v>91</v>
      </c>
      <c r="FZI62" s="1" t="s">
        <v>91</v>
      </c>
      <c r="FZJ62" s="1" t="s">
        <v>91</v>
      </c>
      <c r="FZK62" s="1" t="s">
        <v>91</v>
      </c>
      <c r="FZL62" s="1" t="s">
        <v>91</v>
      </c>
      <c r="FZM62" s="1" t="s">
        <v>91</v>
      </c>
      <c r="FZN62" s="1" t="s">
        <v>91</v>
      </c>
      <c r="FZO62" s="1" t="s">
        <v>91</v>
      </c>
      <c r="FZP62" s="1" t="s">
        <v>91</v>
      </c>
      <c r="FZQ62" s="1" t="s">
        <v>91</v>
      </c>
      <c r="FZR62" s="1" t="s">
        <v>91</v>
      </c>
      <c r="FZS62" s="1" t="s">
        <v>91</v>
      </c>
      <c r="FZT62" s="1" t="s">
        <v>91</v>
      </c>
      <c r="FZU62" s="1" t="s">
        <v>91</v>
      </c>
      <c r="FZV62" s="1" t="s">
        <v>91</v>
      </c>
      <c r="FZW62" s="1" t="s">
        <v>91</v>
      </c>
      <c r="FZX62" s="1" t="s">
        <v>91</v>
      </c>
      <c r="FZY62" s="1" t="s">
        <v>91</v>
      </c>
      <c r="FZZ62" s="1" t="s">
        <v>91</v>
      </c>
      <c r="GAA62" s="1" t="s">
        <v>91</v>
      </c>
      <c r="GAB62" s="1" t="s">
        <v>91</v>
      </c>
      <c r="GAC62" s="1" t="s">
        <v>91</v>
      </c>
      <c r="GAD62" s="1" t="s">
        <v>91</v>
      </c>
      <c r="GAE62" s="1" t="s">
        <v>91</v>
      </c>
      <c r="GAF62" s="1" t="s">
        <v>91</v>
      </c>
      <c r="GAG62" s="1" t="s">
        <v>91</v>
      </c>
      <c r="GAH62" s="1" t="s">
        <v>91</v>
      </c>
      <c r="GAI62" s="1" t="s">
        <v>91</v>
      </c>
      <c r="GAJ62" s="1" t="s">
        <v>91</v>
      </c>
      <c r="GAK62" s="1" t="s">
        <v>91</v>
      </c>
      <c r="GAL62" s="1" t="s">
        <v>91</v>
      </c>
      <c r="GAM62" s="1" t="s">
        <v>91</v>
      </c>
      <c r="GAN62" s="1" t="s">
        <v>91</v>
      </c>
      <c r="GAO62" s="1" t="s">
        <v>91</v>
      </c>
      <c r="GAP62" s="1" t="s">
        <v>91</v>
      </c>
      <c r="GAQ62" s="1" t="s">
        <v>91</v>
      </c>
      <c r="GAR62" s="1" t="s">
        <v>91</v>
      </c>
      <c r="GAS62" s="1" t="s">
        <v>91</v>
      </c>
      <c r="GAT62" s="1" t="s">
        <v>91</v>
      </c>
      <c r="GAU62" s="1" t="s">
        <v>91</v>
      </c>
      <c r="GAV62" s="1" t="s">
        <v>91</v>
      </c>
      <c r="GAW62" s="1" t="s">
        <v>91</v>
      </c>
      <c r="GAX62" s="1" t="s">
        <v>91</v>
      </c>
      <c r="GAY62" s="1" t="s">
        <v>91</v>
      </c>
      <c r="GAZ62" s="1" t="s">
        <v>91</v>
      </c>
      <c r="GBA62" s="1" t="s">
        <v>91</v>
      </c>
      <c r="GBB62" s="1" t="s">
        <v>91</v>
      </c>
      <c r="GBC62" s="1" t="s">
        <v>91</v>
      </c>
      <c r="GBD62" s="1" t="s">
        <v>91</v>
      </c>
      <c r="GBE62" s="1" t="s">
        <v>91</v>
      </c>
      <c r="GBF62" s="1" t="s">
        <v>91</v>
      </c>
      <c r="GBG62" s="1" t="s">
        <v>91</v>
      </c>
      <c r="GBH62" s="1" t="s">
        <v>91</v>
      </c>
      <c r="GBI62" s="1" t="s">
        <v>91</v>
      </c>
      <c r="GBJ62" s="1" t="s">
        <v>91</v>
      </c>
      <c r="GBK62" s="1" t="s">
        <v>91</v>
      </c>
      <c r="GBL62" s="1" t="s">
        <v>91</v>
      </c>
      <c r="GBM62" s="1" t="s">
        <v>91</v>
      </c>
      <c r="GBN62" s="1" t="s">
        <v>91</v>
      </c>
      <c r="GBO62" s="1" t="s">
        <v>91</v>
      </c>
      <c r="GBP62" s="1" t="s">
        <v>91</v>
      </c>
      <c r="GBQ62" s="1" t="s">
        <v>91</v>
      </c>
      <c r="GBR62" s="1" t="s">
        <v>91</v>
      </c>
      <c r="GBS62" s="1" t="s">
        <v>91</v>
      </c>
      <c r="GBT62" s="1" t="s">
        <v>91</v>
      </c>
      <c r="GBU62" s="1" t="s">
        <v>91</v>
      </c>
      <c r="GBV62" s="1" t="s">
        <v>91</v>
      </c>
      <c r="GBW62" s="1" t="s">
        <v>91</v>
      </c>
      <c r="GBX62" s="1" t="s">
        <v>91</v>
      </c>
      <c r="GBY62" s="1" t="s">
        <v>91</v>
      </c>
      <c r="GBZ62" s="1" t="s">
        <v>91</v>
      </c>
      <c r="GCA62" s="1" t="s">
        <v>91</v>
      </c>
      <c r="GCB62" s="1" t="s">
        <v>91</v>
      </c>
      <c r="GCC62" s="1" t="s">
        <v>91</v>
      </c>
      <c r="GCD62" s="1" t="s">
        <v>91</v>
      </c>
      <c r="GCE62" s="1" t="s">
        <v>91</v>
      </c>
      <c r="GCF62" s="1" t="s">
        <v>91</v>
      </c>
      <c r="GCG62" s="1" t="s">
        <v>91</v>
      </c>
      <c r="GCH62" s="1" t="s">
        <v>91</v>
      </c>
      <c r="GCI62" s="1" t="s">
        <v>91</v>
      </c>
      <c r="GCJ62" s="1" t="s">
        <v>91</v>
      </c>
      <c r="GCK62" s="1" t="s">
        <v>91</v>
      </c>
      <c r="GCL62" s="1" t="s">
        <v>91</v>
      </c>
      <c r="GCM62" s="1" t="s">
        <v>91</v>
      </c>
      <c r="GCN62" s="1" t="s">
        <v>91</v>
      </c>
      <c r="GCO62" s="1" t="s">
        <v>91</v>
      </c>
      <c r="GCP62" s="1" t="s">
        <v>91</v>
      </c>
      <c r="GCQ62" s="1" t="s">
        <v>91</v>
      </c>
      <c r="GCR62" s="1" t="s">
        <v>91</v>
      </c>
      <c r="GCS62" s="1" t="s">
        <v>91</v>
      </c>
      <c r="GCT62" s="1" t="s">
        <v>91</v>
      </c>
      <c r="GCU62" s="1" t="s">
        <v>91</v>
      </c>
      <c r="GCV62" s="1" t="s">
        <v>91</v>
      </c>
      <c r="GCW62" s="1" t="s">
        <v>91</v>
      </c>
      <c r="GCX62" s="1" t="s">
        <v>91</v>
      </c>
      <c r="GCY62" s="1" t="s">
        <v>91</v>
      </c>
      <c r="GCZ62" s="1" t="s">
        <v>91</v>
      </c>
      <c r="GDA62" s="1" t="s">
        <v>91</v>
      </c>
      <c r="GDB62" s="1" t="s">
        <v>91</v>
      </c>
      <c r="GDC62" s="1" t="s">
        <v>91</v>
      </c>
      <c r="GDD62" s="1" t="s">
        <v>91</v>
      </c>
      <c r="GDE62" s="1" t="s">
        <v>91</v>
      </c>
      <c r="GDF62" s="1" t="s">
        <v>91</v>
      </c>
      <c r="GDG62" s="1" t="s">
        <v>91</v>
      </c>
      <c r="GDH62" s="1" t="s">
        <v>91</v>
      </c>
      <c r="GDI62" s="1" t="s">
        <v>91</v>
      </c>
      <c r="GDJ62" s="1" t="s">
        <v>91</v>
      </c>
      <c r="GDK62" s="1" t="s">
        <v>91</v>
      </c>
      <c r="GDL62" s="1" t="s">
        <v>91</v>
      </c>
      <c r="GDM62" s="1" t="s">
        <v>91</v>
      </c>
      <c r="GDN62" s="1" t="s">
        <v>91</v>
      </c>
      <c r="GDO62" s="1" t="s">
        <v>91</v>
      </c>
      <c r="GDP62" s="1" t="s">
        <v>91</v>
      </c>
      <c r="GDQ62" s="1" t="s">
        <v>91</v>
      </c>
      <c r="GDR62" s="1" t="s">
        <v>91</v>
      </c>
      <c r="GDS62" s="1" t="s">
        <v>91</v>
      </c>
      <c r="GDT62" s="1" t="s">
        <v>91</v>
      </c>
      <c r="GDU62" s="1" t="s">
        <v>91</v>
      </c>
      <c r="GDV62" s="1" t="s">
        <v>91</v>
      </c>
      <c r="GDW62" s="1" t="s">
        <v>91</v>
      </c>
      <c r="GDX62" s="1" t="s">
        <v>91</v>
      </c>
      <c r="GDY62" s="1" t="s">
        <v>91</v>
      </c>
      <c r="GDZ62" s="1" t="s">
        <v>91</v>
      </c>
      <c r="GEA62" s="1" t="s">
        <v>91</v>
      </c>
      <c r="GEB62" s="1" t="s">
        <v>91</v>
      </c>
      <c r="GEC62" s="1" t="s">
        <v>91</v>
      </c>
      <c r="GED62" s="1" t="s">
        <v>91</v>
      </c>
      <c r="GEE62" s="1" t="s">
        <v>91</v>
      </c>
      <c r="GEF62" s="1" t="s">
        <v>91</v>
      </c>
      <c r="GEG62" s="1" t="s">
        <v>91</v>
      </c>
      <c r="GEH62" s="1" t="s">
        <v>91</v>
      </c>
      <c r="GEI62" s="1" t="s">
        <v>91</v>
      </c>
      <c r="GEJ62" s="1" t="s">
        <v>91</v>
      </c>
      <c r="GEK62" s="1" t="s">
        <v>91</v>
      </c>
      <c r="GEL62" s="1" t="s">
        <v>91</v>
      </c>
      <c r="GEM62" s="1" t="s">
        <v>91</v>
      </c>
      <c r="GEN62" s="1" t="s">
        <v>91</v>
      </c>
      <c r="GEO62" s="1" t="s">
        <v>91</v>
      </c>
      <c r="GEP62" s="1" t="s">
        <v>91</v>
      </c>
      <c r="GEQ62" s="1" t="s">
        <v>91</v>
      </c>
      <c r="GER62" s="1" t="s">
        <v>91</v>
      </c>
      <c r="GES62" s="1" t="s">
        <v>91</v>
      </c>
      <c r="GET62" s="1" t="s">
        <v>91</v>
      </c>
      <c r="GEU62" s="1" t="s">
        <v>91</v>
      </c>
      <c r="GEV62" s="1" t="s">
        <v>91</v>
      </c>
      <c r="GEW62" s="1" t="s">
        <v>91</v>
      </c>
      <c r="GEX62" s="1" t="s">
        <v>91</v>
      </c>
      <c r="GEY62" s="1" t="s">
        <v>91</v>
      </c>
      <c r="GEZ62" s="1" t="s">
        <v>91</v>
      </c>
      <c r="GFA62" s="1" t="s">
        <v>91</v>
      </c>
      <c r="GFB62" s="1" t="s">
        <v>91</v>
      </c>
      <c r="GFC62" s="1" t="s">
        <v>91</v>
      </c>
      <c r="GFD62" s="1" t="s">
        <v>91</v>
      </c>
      <c r="GFE62" s="1" t="s">
        <v>91</v>
      </c>
      <c r="GFF62" s="1" t="s">
        <v>91</v>
      </c>
      <c r="GFG62" s="1" t="s">
        <v>91</v>
      </c>
      <c r="GFH62" s="1" t="s">
        <v>91</v>
      </c>
      <c r="GFI62" s="1" t="s">
        <v>91</v>
      </c>
      <c r="GFJ62" s="1" t="s">
        <v>91</v>
      </c>
      <c r="GFK62" s="1" t="s">
        <v>91</v>
      </c>
      <c r="GFL62" s="1" t="s">
        <v>91</v>
      </c>
      <c r="GFM62" s="1" t="s">
        <v>91</v>
      </c>
      <c r="GFN62" s="1" t="s">
        <v>91</v>
      </c>
      <c r="GFO62" s="1" t="s">
        <v>91</v>
      </c>
      <c r="GFP62" s="1" t="s">
        <v>91</v>
      </c>
      <c r="GFQ62" s="1" t="s">
        <v>91</v>
      </c>
      <c r="GFR62" s="1" t="s">
        <v>91</v>
      </c>
      <c r="GFS62" s="1" t="s">
        <v>91</v>
      </c>
      <c r="GFT62" s="1" t="s">
        <v>91</v>
      </c>
      <c r="GFU62" s="1" t="s">
        <v>91</v>
      </c>
      <c r="GFV62" s="1" t="s">
        <v>91</v>
      </c>
      <c r="GFW62" s="1" t="s">
        <v>91</v>
      </c>
      <c r="GFX62" s="1" t="s">
        <v>91</v>
      </c>
      <c r="GFY62" s="1" t="s">
        <v>91</v>
      </c>
      <c r="GFZ62" s="1" t="s">
        <v>91</v>
      </c>
      <c r="GGA62" s="1" t="s">
        <v>91</v>
      </c>
      <c r="GGB62" s="1" t="s">
        <v>91</v>
      </c>
      <c r="GGC62" s="1" t="s">
        <v>91</v>
      </c>
      <c r="GGD62" s="1" t="s">
        <v>91</v>
      </c>
      <c r="GGE62" s="1" t="s">
        <v>91</v>
      </c>
      <c r="GGF62" s="1" t="s">
        <v>91</v>
      </c>
      <c r="GGG62" s="1" t="s">
        <v>91</v>
      </c>
      <c r="GGH62" s="1" t="s">
        <v>91</v>
      </c>
      <c r="GGI62" s="1" t="s">
        <v>91</v>
      </c>
      <c r="GGJ62" s="1" t="s">
        <v>91</v>
      </c>
      <c r="GGK62" s="1" t="s">
        <v>91</v>
      </c>
      <c r="GGL62" s="1" t="s">
        <v>91</v>
      </c>
      <c r="GGM62" s="1" t="s">
        <v>91</v>
      </c>
      <c r="GGN62" s="1" t="s">
        <v>91</v>
      </c>
      <c r="GGO62" s="1" t="s">
        <v>91</v>
      </c>
      <c r="GGP62" s="1" t="s">
        <v>91</v>
      </c>
      <c r="GGQ62" s="1" t="s">
        <v>91</v>
      </c>
      <c r="GGR62" s="1" t="s">
        <v>91</v>
      </c>
      <c r="GGS62" s="1" t="s">
        <v>91</v>
      </c>
      <c r="GGT62" s="1" t="s">
        <v>91</v>
      </c>
      <c r="GGU62" s="1" t="s">
        <v>91</v>
      </c>
      <c r="GGV62" s="1" t="s">
        <v>91</v>
      </c>
      <c r="GGW62" s="1" t="s">
        <v>91</v>
      </c>
      <c r="GGX62" s="1" t="s">
        <v>91</v>
      </c>
      <c r="GGY62" s="1" t="s">
        <v>91</v>
      </c>
      <c r="GGZ62" s="1" t="s">
        <v>91</v>
      </c>
      <c r="GHA62" s="1" t="s">
        <v>91</v>
      </c>
      <c r="GHB62" s="1" t="s">
        <v>91</v>
      </c>
      <c r="GHC62" s="1" t="s">
        <v>91</v>
      </c>
      <c r="GHD62" s="1" t="s">
        <v>91</v>
      </c>
      <c r="GHE62" s="1" t="s">
        <v>91</v>
      </c>
      <c r="GHF62" s="1" t="s">
        <v>91</v>
      </c>
      <c r="GHG62" s="1" t="s">
        <v>91</v>
      </c>
      <c r="GHH62" s="1" t="s">
        <v>91</v>
      </c>
      <c r="GHI62" s="1" t="s">
        <v>91</v>
      </c>
      <c r="GHJ62" s="1" t="s">
        <v>91</v>
      </c>
      <c r="GHK62" s="1" t="s">
        <v>91</v>
      </c>
      <c r="GHL62" s="1" t="s">
        <v>91</v>
      </c>
      <c r="GHM62" s="1" t="s">
        <v>91</v>
      </c>
      <c r="GHN62" s="1" t="s">
        <v>91</v>
      </c>
      <c r="GHO62" s="1" t="s">
        <v>91</v>
      </c>
      <c r="GHP62" s="1" t="s">
        <v>91</v>
      </c>
      <c r="GHQ62" s="1" t="s">
        <v>91</v>
      </c>
      <c r="GHR62" s="1" t="s">
        <v>91</v>
      </c>
      <c r="GHS62" s="1" t="s">
        <v>91</v>
      </c>
      <c r="GHT62" s="1" t="s">
        <v>91</v>
      </c>
      <c r="GHU62" s="1" t="s">
        <v>91</v>
      </c>
      <c r="GHV62" s="1" t="s">
        <v>91</v>
      </c>
      <c r="GHW62" s="1" t="s">
        <v>91</v>
      </c>
      <c r="GHX62" s="1" t="s">
        <v>91</v>
      </c>
      <c r="GHY62" s="1" t="s">
        <v>91</v>
      </c>
      <c r="GHZ62" s="1" t="s">
        <v>91</v>
      </c>
      <c r="GIA62" s="1" t="s">
        <v>91</v>
      </c>
      <c r="GIB62" s="1" t="s">
        <v>91</v>
      </c>
      <c r="GIC62" s="1" t="s">
        <v>91</v>
      </c>
      <c r="GID62" s="1" t="s">
        <v>91</v>
      </c>
      <c r="GIE62" s="1" t="s">
        <v>91</v>
      </c>
      <c r="GIF62" s="1" t="s">
        <v>91</v>
      </c>
      <c r="GIG62" s="1" t="s">
        <v>91</v>
      </c>
      <c r="GIH62" s="1" t="s">
        <v>91</v>
      </c>
      <c r="GII62" s="1" t="s">
        <v>91</v>
      </c>
      <c r="GIJ62" s="1" t="s">
        <v>91</v>
      </c>
      <c r="GIK62" s="1" t="s">
        <v>91</v>
      </c>
      <c r="GIL62" s="1" t="s">
        <v>91</v>
      </c>
      <c r="GIM62" s="1" t="s">
        <v>91</v>
      </c>
      <c r="GIN62" s="1" t="s">
        <v>91</v>
      </c>
      <c r="GIO62" s="1" t="s">
        <v>91</v>
      </c>
      <c r="GIP62" s="1" t="s">
        <v>91</v>
      </c>
      <c r="GIQ62" s="1" t="s">
        <v>91</v>
      </c>
      <c r="GIR62" s="1" t="s">
        <v>91</v>
      </c>
      <c r="GIS62" s="1" t="s">
        <v>91</v>
      </c>
      <c r="GIT62" s="1" t="s">
        <v>91</v>
      </c>
      <c r="GIU62" s="1" t="s">
        <v>91</v>
      </c>
      <c r="GIV62" s="1" t="s">
        <v>91</v>
      </c>
      <c r="GIW62" s="1" t="s">
        <v>91</v>
      </c>
      <c r="GIX62" s="1" t="s">
        <v>91</v>
      </c>
      <c r="GIY62" s="1" t="s">
        <v>91</v>
      </c>
      <c r="GIZ62" s="1" t="s">
        <v>91</v>
      </c>
      <c r="GJA62" s="1" t="s">
        <v>91</v>
      </c>
      <c r="GJB62" s="1" t="s">
        <v>91</v>
      </c>
      <c r="GJC62" s="1" t="s">
        <v>91</v>
      </c>
      <c r="GJD62" s="1" t="s">
        <v>91</v>
      </c>
      <c r="GJE62" s="1" t="s">
        <v>91</v>
      </c>
      <c r="GJF62" s="1" t="s">
        <v>91</v>
      </c>
      <c r="GJG62" s="1" t="s">
        <v>91</v>
      </c>
      <c r="GJH62" s="1" t="s">
        <v>91</v>
      </c>
      <c r="GJI62" s="1" t="s">
        <v>91</v>
      </c>
      <c r="GJJ62" s="1" t="s">
        <v>91</v>
      </c>
      <c r="GJK62" s="1" t="s">
        <v>91</v>
      </c>
      <c r="GJL62" s="1" t="s">
        <v>91</v>
      </c>
      <c r="GJM62" s="1" t="s">
        <v>91</v>
      </c>
      <c r="GJN62" s="1" t="s">
        <v>91</v>
      </c>
      <c r="GJO62" s="1" t="s">
        <v>91</v>
      </c>
      <c r="GJP62" s="1" t="s">
        <v>91</v>
      </c>
      <c r="GJQ62" s="1" t="s">
        <v>91</v>
      </c>
      <c r="GJR62" s="1" t="s">
        <v>91</v>
      </c>
      <c r="GJS62" s="1" t="s">
        <v>91</v>
      </c>
      <c r="GJT62" s="1" t="s">
        <v>91</v>
      </c>
      <c r="GJU62" s="1" t="s">
        <v>91</v>
      </c>
      <c r="GJV62" s="1" t="s">
        <v>91</v>
      </c>
      <c r="GJW62" s="1" t="s">
        <v>91</v>
      </c>
      <c r="GJX62" s="1" t="s">
        <v>91</v>
      </c>
      <c r="GJY62" s="1" t="s">
        <v>91</v>
      </c>
      <c r="GJZ62" s="1" t="s">
        <v>91</v>
      </c>
      <c r="GKA62" s="1" t="s">
        <v>91</v>
      </c>
      <c r="GKB62" s="1" t="s">
        <v>91</v>
      </c>
      <c r="GKC62" s="1" t="s">
        <v>91</v>
      </c>
      <c r="GKD62" s="1" t="s">
        <v>91</v>
      </c>
      <c r="GKE62" s="1" t="s">
        <v>91</v>
      </c>
      <c r="GKF62" s="1" t="s">
        <v>91</v>
      </c>
      <c r="GKG62" s="1" t="s">
        <v>91</v>
      </c>
      <c r="GKH62" s="1" t="s">
        <v>91</v>
      </c>
      <c r="GKI62" s="1" t="s">
        <v>91</v>
      </c>
      <c r="GKJ62" s="1" t="s">
        <v>91</v>
      </c>
      <c r="GKK62" s="1" t="s">
        <v>91</v>
      </c>
      <c r="GKL62" s="1" t="s">
        <v>91</v>
      </c>
      <c r="GKM62" s="1" t="s">
        <v>91</v>
      </c>
      <c r="GKN62" s="1" t="s">
        <v>91</v>
      </c>
      <c r="GKO62" s="1" t="s">
        <v>91</v>
      </c>
      <c r="GKP62" s="1" t="s">
        <v>91</v>
      </c>
      <c r="GKQ62" s="1" t="s">
        <v>91</v>
      </c>
      <c r="GKR62" s="1" t="s">
        <v>91</v>
      </c>
      <c r="GKS62" s="1" t="s">
        <v>91</v>
      </c>
      <c r="GKT62" s="1" t="s">
        <v>91</v>
      </c>
      <c r="GKU62" s="1" t="s">
        <v>91</v>
      </c>
      <c r="GKV62" s="1" t="s">
        <v>91</v>
      </c>
      <c r="GKW62" s="1" t="s">
        <v>91</v>
      </c>
      <c r="GKX62" s="1" t="s">
        <v>91</v>
      </c>
      <c r="GKY62" s="1" t="s">
        <v>91</v>
      </c>
      <c r="GKZ62" s="1" t="s">
        <v>91</v>
      </c>
      <c r="GLA62" s="1" t="s">
        <v>91</v>
      </c>
      <c r="GLB62" s="1" t="s">
        <v>91</v>
      </c>
      <c r="GLC62" s="1" t="s">
        <v>91</v>
      </c>
      <c r="GLD62" s="1" t="s">
        <v>91</v>
      </c>
      <c r="GLE62" s="1" t="s">
        <v>91</v>
      </c>
      <c r="GLF62" s="1" t="s">
        <v>91</v>
      </c>
      <c r="GLG62" s="1" t="s">
        <v>91</v>
      </c>
      <c r="GLH62" s="1" t="s">
        <v>91</v>
      </c>
      <c r="GLI62" s="1" t="s">
        <v>91</v>
      </c>
      <c r="GLJ62" s="1" t="s">
        <v>91</v>
      </c>
      <c r="GLK62" s="1" t="s">
        <v>91</v>
      </c>
      <c r="GLL62" s="1" t="s">
        <v>91</v>
      </c>
      <c r="GLM62" s="1" t="s">
        <v>91</v>
      </c>
      <c r="GLN62" s="1" t="s">
        <v>91</v>
      </c>
      <c r="GLO62" s="1" t="s">
        <v>91</v>
      </c>
      <c r="GLP62" s="1" t="s">
        <v>91</v>
      </c>
      <c r="GLQ62" s="1" t="s">
        <v>91</v>
      </c>
      <c r="GLR62" s="1" t="s">
        <v>91</v>
      </c>
      <c r="GLS62" s="1" t="s">
        <v>91</v>
      </c>
      <c r="GLT62" s="1" t="s">
        <v>91</v>
      </c>
      <c r="GLU62" s="1" t="s">
        <v>91</v>
      </c>
      <c r="GLV62" s="1" t="s">
        <v>91</v>
      </c>
      <c r="GLW62" s="1" t="s">
        <v>91</v>
      </c>
      <c r="GLX62" s="1" t="s">
        <v>91</v>
      </c>
      <c r="GLY62" s="1" t="s">
        <v>91</v>
      </c>
      <c r="GLZ62" s="1" t="s">
        <v>91</v>
      </c>
      <c r="GMA62" s="1" t="s">
        <v>91</v>
      </c>
      <c r="GMB62" s="1" t="s">
        <v>91</v>
      </c>
      <c r="GMC62" s="1" t="s">
        <v>91</v>
      </c>
      <c r="GMD62" s="1" t="s">
        <v>91</v>
      </c>
      <c r="GME62" s="1" t="s">
        <v>91</v>
      </c>
      <c r="GMF62" s="1" t="s">
        <v>91</v>
      </c>
      <c r="GMG62" s="1" t="s">
        <v>91</v>
      </c>
      <c r="GMH62" s="1" t="s">
        <v>91</v>
      </c>
      <c r="GMI62" s="1" t="s">
        <v>91</v>
      </c>
      <c r="GMJ62" s="1" t="s">
        <v>91</v>
      </c>
      <c r="GMK62" s="1" t="s">
        <v>91</v>
      </c>
      <c r="GML62" s="1" t="s">
        <v>91</v>
      </c>
      <c r="GMM62" s="1" t="s">
        <v>91</v>
      </c>
      <c r="GMN62" s="1" t="s">
        <v>91</v>
      </c>
      <c r="GMO62" s="1" t="s">
        <v>91</v>
      </c>
      <c r="GMP62" s="1" t="s">
        <v>91</v>
      </c>
      <c r="GMQ62" s="1" t="s">
        <v>91</v>
      </c>
      <c r="GMR62" s="1" t="s">
        <v>91</v>
      </c>
      <c r="GMS62" s="1" t="s">
        <v>91</v>
      </c>
      <c r="GMT62" s="1" t="s">
        <v>91</v>
      </c>
      <c r="GMU62" s="1" t="s">
        <v>91</v>
      </c>
      <c r="GMV62" s="1" t="s">
        <v>91</v>
      </c>
      <c r="GMW62" s="1" t="s">
        <v>91</v>
      </c>
      <c r="GMX62" s="1" t="s">
        <v>91</v>
      </c>
      <c r="GMY62" s="1" t="s">
        <v>91</v>
      </c>
      <c r="GMZ62" s="1" t="s">
        <v>91</v>
      </c>
      <c r="GNA62" s="1" t="s">
        <v>91</v>
      </c>
      <c r="GNB62" s="1" t="s">
        <v>91</v>
      </c>
      <c r="GNC62" s="1" t="s">
        <v>91</v>
      </c>
      <c r="GND62" s="1" t="s">
        <v>91</v>
      </c>
      <c r="GNE62" s="1" t="s">
        <v>91</v>
      </c>
      <c r="GNF62" s="1" t="s">
        <v>91</v>
      </c>
      <c r="GNG62" s="1" t="s">
        <v>91</v>
      </c>
      <c r="GNH62" s="1" t="s">
        <v>91</v>
      </c>
      <c r="GNI62" s="1" t="s">
        <v>91</v>
      </c>
      <c r="GNJ62" s="1" t="s">
        <v>91</v>
      </c>
      <c r="GNK62" s="1" t="s">
        <v>91</v>
      </c>
      <c r="GNL62" s="1" t="s">
        <v>91</v>
      </c>
      <c r="GNM62" s="1" t="s">
        <v>91</v>
      </c>
      <c r="GNN62" s="1" t="s">
        <v>91</v>
      </c>
      <c r="GNO62" s="1" t="s">
        <v>91</v>
      </c>
      <c r="GNP62" s="1" t="s">
        <v>91</v>
      </c>
      <c r="GNQ62" s="1" t="s">
        <v>91</v>
      </c>
      <c r="GNR62" s="1" t="s">
        <v>91</v>
      </c>
      <c r="GNS62" s="1" t="s">
        <v>91</v>
      </c>
      <c r="GNT62" s="1" t="s">
        <v>91</v>
      </c>
      <c r="GNU62" s="1" t="s">
        <v>91</v>
      </c>
      <c r="GNV62" s="1" t="s">
        <v>91</v>
      </c>
      <c r="GNW62" s="1" t="s">
        <v>91</v>
      </c>
      <c r="GNX62" s="1" t="s">
        <v>91</v>
      </c>
      <c r="GNY62" s="1" t="s">
        <v>91</v>
      </c>
      <c r="GNZ62" s="1" t="s">
        <v>91</v>
      </c>
      <c r="GOA62" s="1" t="s">
        <v>91</v>
      </c>
      <c r="GOB62" s="1" t="s">
        <v>91</v>
      </c>
      <c r="GOC62" s="1" t="s">
        <v>91</v>
      </c>
      <c r="GOD62" s="1" t="s">
        <v>91</v>
      </c>
      <c r="GOE62" s="1" t="s">
        <v>91</v>
      </c>
      <c r="GOF62" s="1" t="s">
        <v>91</v>
      </c>
      <c r="GOG62" s="1" t="s">
        <v>91</v>
      </c>
      <c r="GOH62" s="1" t="s">
        <v>91</v>
      </c>
      <c r="GOI62" s="1" t="s">
        <v>91</v>
      </c>
      <c r="GOJ62" s="1" t="s">
        <v>91</v>
      </c>
      <c r="GOK62" s="1" t="s">
        <v>91</v>
      </c>
      <c r="GOL62" s="1" t="s">
        <v>91</v>
      </c>
      <c r="GOM62" s="1" t="s">
        <v>91</v>
      </c>
      <c r="GON62" s="1" t="s">
        <v>91</v>
      </c>
      <c r="GOO62" s="1" t="s">
        <v>91</v>
      </c>
      <c r="GOP62" s="1" t="s">
        <v>91</v>
      </c>
      <c r="GOQ62" s="1" t="s">
        <v>91</v>
      </c>
      <c r="GOR62" s="1" t="s">
        <v>91</v>
      </c>
      <c r="GOS62" s="1" t="s">
        <v>91</v>
      </c>
      <c r="GOT62" s="1" t="s">
        <v>91</v>
      </c>
      <c r="GOU62" s="1" t="s">
        <v>91</v>
      </c>
      <c r="GOV62" s="1" t="s">
        <v>91</v>
      </c>
      <c r="GOW62" s="1" t="s">
        <v>91</v>
      </c>
      <c r="GOX62" s="1" t="s">
        <v>91</v>
      </c>
      <c r="GOY62" s="1" t="s">
        <v>91</v>
      </c>
      <c r="GOZ62" s="1" t="s">
        <v>91</v>
      </c>
      <c r="GPA62" s="1" t="s">
        <v>91</v>
      </c>
      <c r="GPB62" s="1" t="s">
        <v>91</v>
      </c>
      <c r="GPC62" s="1" t="s">
        <v>91</v>
      </c>
      <c r="GPD62" s="1" t="s">
        <v>91</v>
      </c>
      <c r="GPE62" s="1" t="s">
        <v>91</v>
      </c>
      <c r="GPF62" s="1" t="s">
        <v>91</v>
      </c>
      <c r="GPG62" s="1" t="s">
        <v>91</v>
      </c>
      <c r="GPH62" s="1" t="s">
        <v>91</v>
      </c>
      <c r="GPI62" s="1" t="s">
        <v>91</v>
      </c>
      <c r="GPJ62" s="1" t="s">
        <v>91</v>
      </c>
      <c r="GPK62" s="1" t="s">
        <v>91</v>
      </c>
      <c r="GPL62" s="1" t="s">
        <v>91</v>
      </c>
      <c r="GPM62" s="1" t="s">
        <v>91</v>
      </c>
      <c r="GPN62" s="1" t="s">
        <v>91</v>
      </c>
      <c r="GPO62" s="1" t="s">
        <v>91</v>
      </c>
      <c r="GPP62" s="1" t="s">
        <v>91</v>
      </c>
      <c r="GPQ62" s="1" t="s">
        <v>91</v>
      </c>
      <c r="GPR62" s="1" t="s">
        <v>91</v>
      </c>
      <c r="GPS62" s="1" t="s">
        <v>91</v>
      </c>
      <c r="GPT62" s="1" t="s">
        <v>91</v>
      </c>
      <c r="GPU62" s="1" t="s">
        <v>91</v>
      </c>
      <c r="GPV62" s="1" t="s">
        <v>91</v>
      </c>
      <c r="GPW62" s="1" t="s">
        <v>91</v>
      </c>
      <c r="GPX62" s="1" t="s">
        <v>91</v>
      </c>
      <c r="GPY62" s="1" t="s">
        <v>91</v>
      </c>
      <c r="GPZ62" s="1" t="s">
        <v>91</v>
      </c>
      <c r="GQA62" s="1" t="s">
        <v>91</v>
      </c>
      <c r="GQB62" s="1" t="s">
        <v>91</v>
      </c>
      <c r="GQC62" s="1" t="s">
        <v>91</v>
      </c>
      <c r="GQD62" s="1" t="s">
        <v>91</v>
      </c>
      <c r="GQE62" s="1" t="s">
        <v>91</v>
      </c>
      <c r="GQF62" s="1" t="s">
        <v>91</v>
      </c>
      <c r="GQG62" s="1" t="s">
        <v>91</v>
      </c>
      <c r="GQH62" s="1" t="s">
        <v>91</v>
      </c>
      <c r="GQI62" s="1" t="s">
        <v>91</v>
      </c>
      <c r="GQJ62" s="1" t="s">
        <v>91</v>
      </c>
      <c r="GQK62" s="1" t="s">
        <v>91</v>
      </c>
      <c r="GQL62" s="1" t="s">
        <v>91</v>
      </c>
      <c r="GQM62" s="1" t="s">
        <v>91</v>
      </c>
      <c r="GQN62" s="1" t="s">
        <v>91</v>
      </c>
      <c r="GQO62" s="1" t="s">
        <v>91</v>
      </c>
      <c r="GQP62" s="1" t="s">
        <v>91</v>
      </c>
      <c r="GQQ62" s="1" t="s">
        <v>91</v>
      </c>
      <c r="GQR62" s="1" t="s">
        <v>91</v>
      </c>
      <c r="GQS62" s="1" t="s">
        <v>91</v>
      </c>
      <c r="GQT62" s="1" t="s">
        <v>91</v>
      </c>
      <c r="GQU62" s="1" t="s">
        <v>91</v>
      </c>
      <c r="GQV62" s="1" t="s">
        <v>91</v>
      </c>
      <c r="GQW62" s="1" t="s">
        <v>91</v>
      </c>
      <c r="GQX62" s="1" t="s">
        <v>91</v>
      </c>
      <c r="GQY62" s="1" t="s">
        <v>91</v>
      </c>
      <c r="GQZ62" s="1" t="s">
        <v>91</v>
      </c>
      <c r="GRA62" s="1" t="s">
        <v>91</v>
      </c>
      <c r="GRB62" s="1" t="s">
        <v>91</v>
      </c>
      <c r="GRC62" s="1" t="s">
        <v>91</v>
      </c>
      <c r="GRD62" s="1" t="s">
        <v>91</v>
      </c>
      <c r="GRE62" s="1" t="s">
        <v>91</v>
      </c>
      <c r="GRF62" s="1" t="s">
        <v>91</v>
      </c>
      <c r="GRG62" s="1" t="s">
        <v>91</v>
      </c>
      <c r="GRH62" s="1" t="s">
        <v>91</v>
      </c>
      <c r="GRI62" s="1" t="s">
        <v>91</v>
      </c>
      <c r="GRJ62" s="1" t="s">
        <v>91</v>
      </c>
      <c r="GRK62" s="1" t="s">
        <v>91</v>
      </c>
      <c r="GRL62" s="1" t="s">
        <v>91</v>
      </c>
      <c r="GRM62" s="1" t="s">
        <v>91</v>
      </c>
      <c r="GRN62" s="1" t="s">
        <v>91</v>
      </c>
      <c r="GRO62" s="1" t="s">
        <v>91</v>
      </c>
      <c r="GRP62" s="1" t="s">
        <v>91</v>
      </c>
      <c r="GRQ62" s="1" t="s">
        <v>91</v>
      </c>
      <c r="GRR62" s="1" t="s">
        <v>91</v>
      </c>
      <c r="GRS62" s="1" t="s">
        <v>91</v>
      </c>
      <c r="GRT62" s="1" t="s">
        <v>91</v>
      </c>
      <c r="GRU62" s="1" t="s">
        <v>91</v>
      </c>
      <c r="GRV62" s="1" t="s">
        <v>91</v>
      </c>
      <c r="GRW62" s="1" t="s">
        <v>91</v>
      </c>
      <c r="GRX62" s="1" t="s">
        <v>91</v>
      </c>
      <c r="GRY62" s="1" t="s">
        <v>91</v>
      </c>
      <c r="GRZ62" s="1" t="s">
        <v>91</v>
      </c>
      <c r="GSA62" s="1" t="s">
        <v>91</v>
      </c>
      <c r="GSB62" s="1" t="s">
        <v>91</v>
      </c>
      <c r="GSC62" s="1" t="s">
        <v>91</v>
      </c>
      <c r="GSD62" s="1" t="s">
        <v>91</v>
      </c>
      <c r="GSE62" s="1" t="s">
        <v>91</v>
      </c>
      <c r="GSF62" s="1" t="s">
        <v>91</v>
      </c>
      <c r="GSG62" s="1" t="s">
        <v>91</v>
      </c>
      <c r="GSH62" s="1" t="s">
        <v>91</v>
      </c>
      <c r="GSI62" s="1" t="s">
        <v>91</v>
      </c>
      <c r="GSJ62" s="1" t="s">
        <v>91</v>
      </c>
      <c r="GSK62" s="1" t="s">
        <v>91</v>
      </c>
      <c r="GSL62" s="1" t="s">
        <v>91</v>
      </c>
      <c r="GSM62" s="1" t="s">
        <v>91</v>
      </c>
      <c r="GSN62" s="1" t="s">
        <v>91</v>
      </c>
      <c r="GSO62" s="1" t="s">
        <v>91</v>
      </c>
      <c r="GSP62" s="1" t="s">
        <v>91</v>
      </c>
      <c r="GSQ62" s="1" t="s">
        <v>91</v>
      </c>
      <c r="GSR62" s="1" t="s">
        <v>91</v>
      </c>
      <c r="GSS62" s="1" t="s">
        <v>91</v>
      </c>
      <c r="GST62" s="1" t="s">
        <v>91</v>
      </c>
      <c r="GSU62" s="1" t="s">
        <v>91</v>
      </c>
      <c r="GSV62" s="1" t="s">
        <v>91</v>
      </c>
      <c r="GSW62" s="1" t="s">
        <v>91</v>
      </c>
      <c r="GSX62" s="1" t="s">
        <v>91</v>
      </c>
      <c r="GSY62" s="1" t="s">
        <v>91</v>
      </c>
      <c r="GSZ62" s="1" t="s">
        <v>91</v>
      </c>
      <c r="GTA62" s="1" t="s">
        <v>91</v>
      </c>
      <c r="GTB62" s="1" t="s">
        <v>91</v>
      </c>
      <c r="GTC62" s="1" t="s">
        <v>91</v>
      </c>
      <c r="GTD62" s="1" t="s">
        <v>91</v>
      </c>
      <c r="GTE62" s="1" t="s">
        <v>91</v>
      </c>
      <c r="GTF62" s="1" t="s">
        <v>91</v>
      </c>
      <c r="GTG62" s="1" t="s">
        <v>91</v>
      </c>
      <c r="GTH62" s="1" t="s">
        <v>91</v>
      </c>
      <c r="GTI62" s="1" t="s">
        <v>91</v>
      </c>
      <c r="GTJ62" s="1" t="s">
        <v>91</v>
      </c>
      <c r="GTK62" s="1" t="s">
        <v>91</v>
      </c>
      <c r="GTL62" s="1" t="s">
        <v>91</v>
      </c>
      <c r="GTM62" s="1" t="s">
        <v>91</v>
      </c>
      <c r="GTN62" s="1" t="s">
        <v>91</v>
      </c>
      <c r="GTO62" s="1" t="s">
        <v>91</v>
      </c>
      <c r="GTP62" s="1" t="s">
        <v>91</v>
      </c>
      <c r="GTQ62" s="1" t="s">
        <v>91</v>
      </c>
      <c r="GTR62" s="1" t="s">
        <v>91</v>
      </c>
      <c r="GTS62" s="1" t="s">
        <v>91</v>
      </c>
      <c r="GTT62" s="1" t="s">
        <v>91</v>
      </c>
      <c r="GTU62" s="1" t="s">
        <v>91</v>
      </c>
      <c r="GTV62" s="1" t="s">
        <v>91</v>
      </c>
      <c r="GTW62" s="1" t="s">
        <v>91</v>
      </c>
      <c r="GTX62" s="1" t="s">
        <v>91</v>
      </c>
      <c r="GTY62" s="1" t="s">
        <v>91</v>
      </c>
      <c r="GTZ62" s="1" t="s">
        <v>91</v>
      </c>
      <c r="GUA62" s="1" t="s">
        <v>91</v>
      </c>
      <c r="GUB62" s="1" t="s">
        <v>91</v>
      </c>
      <c r="GUC62" s="1" t="s">
        <v>91</v>
      </c>
      <c r="GUD62" s="1" t="s">
        <v>91</v>
      </c>
      <c r="GUE62" s="1" t="s">
        <v>91</v>
      </c>
      <c r="GUF62" s="1" t="s">
        <v>91</v>
      </c>
      <c r="GUG62" s="1" t="s">
        <v>91</v>
      </c>
      <c r="GUH62" s="1" t="s">
        <v>91</v>
      </c>
      <c r="GUI62" s="1" t="s">
        <v>91</v>
      </c>
      <c r="GUJ62" s="1" t="s">
        <v>91</v>
      </c>
      <c r="GUK62" s="1" t="s">
        <v>91</v>
      </c>
      <c r="GUL62" s="1" t="s">
        <v>91</v>
      </c>
      <c r="GUM62" s="1" t="s">
        <v>91</v>
      </c>
      <c r="GUN62" s="1" t="s">
        <v>91</v>
      </c>
      <c r="GUO62" s="1" t="s">
        <v>91</v>
      </c>
      <c r="GUP62" s="1" t="s">
        <v>91</v>
      </c>
      <c r="GUQ62" s="1" t="s">
        <v>91</v>
      </c>
      <c r="GUR62" s="1" t="s">
        <v>91</v>
      </c>
      <c r="GUS62" s="1" t="s">
        <v>91</v>
      </c>
      <c r="GUT62" s="1" t="s">
        <v>91</v>
      </c>
      <c r="GUU62" s="1" t="s">
        <v>91</v>
      </c>
      <c r="GUV62" s="1" t="s">
        <v>91</v>
      </c>
      <c r="GUW62" s="1" t="s">
        <v>91</v>
      </c>
      <c r="GUX62" s="1" t="s">
        <v>91</v>
      </c>
      <c r="GUY62" s="1" t="s">
        <v>91</v>
      </c>
      <c r="GUZ62" s="1" t="s">
        <v>91</v>
      </c>
      <c r="GVA62" s="1" t="s">
        <v>91</v>
      </c>
      <c r="GVB62" s="1" t="s">
        <v>91</v>
      </c>
      <c r="GVC62" s="1" t="s">
        <v>91</v>
      </c>
      <c r="GVD62" s="1" t="s">
        <v>91</v>
      </c>
      <c r="GVE62" s="1" t="s">
        <v>91</v>
      </c>
      <c r="GVF62" s="1" t="s">
        <v>91</v>
      </c>
      <c r="GVG62" s="1" t="s">
        <v>91</v>
      </c>
      <c r="GVH62" s="1" t="s">
        <v>91</v>
      </c>
      <c r="GVI62" s="1" t="s">
        <v>91</v>
      </c>
      <c r="GVJ62" s="1" t="s">
        <v>91</v>
      </c>
      <c r="GVK62" s="1" t="s">
        <v>91</v>
      </c>
      <c r="GVL62" s="1" t="s">
        <v>91</v>
      </c>
      <c r="GVM62" s="1" t="s">
        <v>91</v>
      </c>
      <c r="GVN62" s="1" t="s">
        <v>91</v>
      </c>
      <c r="GVO62" s="1" t="s">
        <v>91</v>
      </c>
      <c r="GVP62" s="1" t="s">
        <v>91</v>
      </c>
      <c r="GVQ62" s="1" t="s">
        <v>91</v>
      </c>
      <c r="GVR62" s="1" t="s">
        <v>91</v>
      </c>
      <c r="GVS62" s="1" t="s">
        <v>91</v>
      </c>
      <c r="GVT62" s="1" t="s">
        <v>91</v>
      </c>
      <c r="GVU62" s="1" t="s">
        <v>91</v>
      </c>
      <c r="GVV62" s="1" t="s">
        <v>91</v>
      </c>
      <c r="GVW62" s="1" t="s">
        <v>91</v>
      </c>
      <c r="GVX62" s="1" t="s">
        <v>91</v>
      </c>
      <c r="GVY62" s="1" t="s">
        <v>91</v>
      </c>
      <c r="GVZ62" s="1" t="s">
        <v>91</v>
      </c>
      <c r="GWA62" s="1" t="s">
        <v>91</v>
      </c>
      <c r="GWB62" s="1" t="s">
        <v>91</v>
      </c>
      <c r="GWC62" s="1" t="s">
        <v>91</v>
      </c>
      <c r="GWD62" s="1" t="s">
        <v>91</v>
      </c>
      <c r="GWE62" s="1" t="s">
        <v>91</v>
      </c>
      <c r="GWF62" s="1" t="s">
        <v>91</v>
      </c>
      <c r="GWG62" s="1" t="s">
        <v>91</v>
      </c>
      <c r="GWH62" s="1" t="s">
        <v>91</v>
      </c>
      <c r="GWI62" s="1" t="s">
        <v>91</v>
      </c>
      <c r="GWJ62" s="1" t="s">
        <v>91</v>
      </c>
      <c r="GWK62" s="1" t="s">
        <v>91</v>
      </c>
      <c r="GWL62" s="1" t="s">
        <v>91</v>
      </c>
      <c r="GWM62" s="1" t="s">
        <v>91</v>
      </c>
      <c r="GWN62" s="1" t="s">
        <v>91</v>
      </c>
      <c r="GWO62" s="1" t="s">
        <v>91</v>
      </c>
      <c r="GWP62" s="1" t="s">
        <v>91</v>
      </c>
      <c r="GWQ62" s="1" t="s">
        <v>91</v>
      </c>
      <c r="GWR62" s="1" t="s">
        <v>91</v>
      </c>
      <c r="GWS62" s="1" t="s">
        <v>91</v>
      </c>
      <c r="GWT62" s="1" t="s">
        <v>91</v>
      </c>
      <c r="GWU62" s="1" t="s">
        <v>91</v>
      </c>
      <c r="GWV62" s="1" t="s">
        <v>91</v>
      </c>
      <c r="GWW62" s="1" t="s">
        <v>91</v>
      </c>
      <c r="GWX62" s="1" t="s">
        <v>91</v>
      </c>
      <c r="GWY62" s="1" t="s">
        <v>91</v>
      </c>
      <c r="GWZ62" s="1" t="s">
        <v>91</v>
      </c>
      <c r="GXA62" s="1" t="s">
        <v>91</v>
      </c>
      <c r="GXB62" s="1" t="s">
        <v>91</v>
      </c>
      <c r="GXC62" s="1" t="s">
        <v>91</v>
      </c>
      <c r="GXD62" s="1" t="s">
        <v>91</v>
      </c>
      <c r="GXE62" s="1" t="s">
        <v>91</v>
      </c>
      <c r="GXF62" s="1" t="s">
        <v>91</v>
      </c>
      <c r="GXG62" s="1" t="s">
        <v>91</v>
      </c>
      <c r="GXH62" s="1" t="s">
        <v>91</v>
      </c>
      <c r="GXI62" s="1" t="s">
        <v>91</v>
      </c>
      <c r="GXJ62" s="1" t="s">
        <v>91</v>
      </c>
      <c r="GXK62" s="1" t="s">
        <v>91</v>
      </c>
      <c r="GXL62" s="1" t="s">
        <v>91</v>
      </c>
      <c r="GXM62" s="1" t="s">
        <v>91</v>
      </c>
      <c r="GXN62" s="1" t="s">
        <v>91</v>
      </c>
      <c r="GXO62" s="1" t="s">
        <v>91</v>
      </c>
      <c r="GXP62" s="1" t="s">
        <v>91</v>
      </c>
      <c r="GXQ62" s="1" t="s">
        <v>91</v>
      </c>
      <c r="GXR62" s="1" t="s">
        <v>91</v>
      </c>
      <c r="GXS62" s="1" t="s">
        <v>91</v>
      </c>
      <c r="GXT62" s="1" t="s">
        <v>91</v>
      </c>
      <c r="GXU62" s="1" t="s">
        <v>91</v>
      </c>
      <c r="GXV62" s="1" t="s">
        <v>91</v>
      </c>
      <c r="GXW62" s="1" t="s">
        <v>91</v>
      </c>
      <c r="GXX62" s="1" t="s">
        <v>91</v>
      </c>
      <c r="GXY62" s="1" t="s">
        <v>91</v>
      </c>
      <c r="GXZ62" s="1" t="s">
        <v>91</v>
      </c>
      <c r="GYA62" s="1" t="s">
        <v>91</v>
      </c>
      <c r="GYB62" s="1" t="s">
        <v>91</v>
      </c>
      <c r="GYC62" s="1" t="s">
        <v>91</v>
      </c>
      <c r="GYD62" s="1" t="s">
        <v>91</v>
      </c>
      <c r="GYE62" s="1" t="s">
        <v>91</v>
      </c>
      <c r="GYF62" s="1" t="s">
        <v>91</v>
      </c>
      <c r="GYG62" s="1" t="s">
        <v>91</v>
      </c>
      <c r="GYH62" s="1" t="s">
        <v>91</v>
      </c>
      <c r="GYI62" s="1" t="s">
        <v>91</v>
      </c>
      <c r="GYJ62" s="1" t="s">
        <v>91</v>
      </c>
      <c r="GYK62" s="1" t="s">
        <v>91</v>
      </c>
      <c r="GYL62" s="1" t="s">
        <v>91</v>
      </c>
      <c r="GYM62" s="1" t="s">
        <v>91</v>
      </c>
      <c r="GYN62" s="1" t="s">
        <v>91</v>
      </c>
      <c r="GYO62" s="1" t="s">
        <v>91</v>
      </c>
      <c r="GYP62" s="1" t="s">
        <v>91</v>
      </c>
      <c r="GYQ62" s="1" t="s">
        <v>91</v>
      </c>
      <c r="GYR62" s="1" t="s">
        <v>91</v>
      </c>
      <c r="GYS62" s="1" t="s">
        <v>91</v>
      </c>
      <c r="GYT62" s="1" t="s">
        <v>91</v>
      </c>
      <c r="GYU62" s="1" t="s">
        <v>91</v>
      </c>
      <c r="GYV62" s="1" t="s">
        <v>91</v>
      </c>
      <c r="GYW62" s="1" t="s">
        <v>91</v>
      </c>
      <c r="GYX62" s="1" t="s">
        <v>91</v>
      </c>
      <c r="GYY62" s="1" t="s">
        <v>91</v>
      </c>
      <c r="GYZ62" s="1" t="s">
        <v>91</v>
      </c>
      <c r="GZA62" s="1" t="s">
        <v>91</v>
      </c>
      <c r="GZB62" s="1" t="s">
        <v>91</v>
      </c>
      <c r="GZC62" s="1" t="s">
        <v>91</v>
      </c>
      <c r="GZD62" s="1" t="s">
        <v>91</v>
      </c>
      <c r="GZE62" s="1" t="s">
        <v>91</v>
      </c>
      <c r="GZF62" s="1" t="s">
        <v>91</v>
      </c>
      <c r="GZG62" s="1" t="s">
        <v>91</v>
      </c>
      <c r="GZH62" s="1" t="s">
        <v>91</v>
      </c>
      <c r="GZI62" s="1" t="s">
        <v>91</v>
      </c>
      <c r="GZJ62" s="1" t="s">
        <v>91</v>
      </c>
      <c r="GZK62" s="1" t="s">
        <v>91</v>
      </c>
      <c r="GZL62" s="1" t="s">
        <v>91</v>
      </c>
      <c r="GZM62" s="1" t="s">
        <v>91</v>
      </c>
      <c r="GZN62" s="1" t="s">
        <v>91</v>
      </c>
      <c r="GZO62" s="1" t="s">
        <v>91</v>
      </c>
      <c r="GZP62" s="1" t="s">
        <v>91</v>
      </c>
      <c r="GZQ62" s="1" t="s">
        <v>91</v>
      </c>
      <c r="GZR62" s="1" t="s">
        <v>91</v>
      </c>
      <c r="GZS62" s="1" t="s">
        <v>91</v>
      </c>
      <c r="GZT62" s="1" t="s">
        <v>91</v>
      </c>
      <c r="GZU62" s="1" t="s">
        <v>91</v>
      </c>
      <c r="GZV62" s="1" t="s">
        <v>91</v>
      </c>
      <c r="GZW62" s="1" t="s">
        <v>91</v>
      </c>
      <c r="GZX62" s="1" t="s">
        <v>91</v>
      </c>
      <c r="GZY62" s="1" t="s">
        <v>91</v>
      </c>
      <c r="GZZ62" s="1" t="s">
        <v>91</v>
      </c>
      <c r="HAA62" s="1" t="s">
        <v>91</v>
      </c>
      <c r="HAB62" s="1" t="s">
        <v>91</v>
      </c>
      <c r="HAC62" s="1" t="s">
        <v>91</v>
      </c>
      <c r="HAD62" s="1" t="s">
        <v>91</v>
      </c>
      <c r="HAE62" s="1" t="s">
        <v>91</v>
      </c>
      <c r="HAF62" s="1" t="s">
        <v>91</v>
      </c>
      <c r="HAG62" s="1" t="s">
        <v>91</v>
      </c>
      <c r="HAH62" s="1" t="s">
        <v>91</v>
      </c>
      <c r="HAI62" s="1" t="s">
        <v>91</v>
      </c>
      <c r="HAJ62" s="1" t="s">
        <v>91</v>
      </c>
      <c r="HAK62" s="1" t="s">
        <v>91</v>
      </c>
      <c r="HAL62" s="1" t="s">
        <v>91</v>
      </c>
      <c r="HAM62" s="1" t="s">
        <v>91</v>
      </c>
      <c r="HAN62" s="1" t="s">
        <v>91</v>
      </c>
      <c r="HAO62" s="1" t="s">
        <v>91</v>
      </c>
      <c r="HAP62" s="1" t="s">
        <v>91</v>
      </c>
      <c r="HAQ62" s="1" t="s">
        <v>91</v>
      </c>
      <c r="HAR62" s="1" t="s">
        <v>91</v>
      </c>
      <c r="HAS62" s="1" t="s">
        <v>91</v>
      </c>
      <c r="HAT62" s="1" t="s">
        <v>91</v>
      </c>
      <c r="HAU62" s="1" t="s">
        <v>91</v>
      </c>
      <c r="HAV62" s="1" t="s">
        <v>91</v>
      </c>
      <c r="HAW62" s="1" t="s">
        <v>91</v>
      </c>
      <c r="HAX62" s="1" t="s">
        <v>91</v>
      </c>
      <c r="HAY62" s="1" t="s">
        <v>91</v>
      </c>
      <c r="HAZ62" s="1" t="s">
        <v>91</v>
      </c>
      <c r="HBA62" s="1" t="s">
        <v>91</v>
      </c>
      <c r="HBB62" s="1" t="s">
        <v>91</v>
      </c>
      <c r="HBC62" s="1" t="s">
        <v>91</v>
      </c>
      <c r="HBD62" s="1" t="s">
        <v>91</v>
      </c>
      <c r="HBE62" s="1" t="s">
        <v>91</v>
      </c>
      <c r="HBF62" s="1" t="s">
        <v>91</v>
      </c>
      <c r="HBG62" s="1" t="s">
        <v>91</v>
      </c>
      <c r="HBH62" s="1" t="s">
        <v>91</v>
      </c>
      <c r="HBI62" s="1" t="s">
        <v>91</v>
      </c>
      <c r="HBJ62" s="1" t="s">
        <v>91</v>
      </c>
      <c r="HBK62" s="1" t="s">
        <v>91</v>
      </c>
      <c r="HBL62" s="1" t="s">
        <v>91</v>
      </c>
      <c r="HBM62" s="1" t="s">
        <v>91</v>
      </c>
      <c r="HBN62" s="1" t="s">
        <v>91</v>
      </c>
      <c r="HBO62" s="1" t="s">
        <v>91</v>
      </c>
      <c r="HBP62" s="1" t="s">
        <v>91</v>
      </c>
      <c r="HBQ62" s="1" t="s">
        <v>91</v>
      </c>
      <c r="HBR62" s="1" t="s">
        <v>91</v>
      </c>
      <c r="HBS62" s="1" t="s">
        <v>91</v>
      </c>
      <c r="HBT62" s="1" t="s">
        <v>91</v>
      </c>
      <c r="HBU62" s="1" t="s">
        <v>91</v>
      </c>
      <c r="HBV62" s="1" t="s">
        <v>91</v>
      </c>
      <c r="HBW62" s="1" t="s">
        <v>91</v>
      </c>
      <c r="HBX62" s="1" t="s">
        <v>91</v>
      </c>
      <c r="HBY62" s="1" t="s">
        <v>91</v>
      </c>
      <c r="HBZ62" s="1" t="s">
        <v>91</v>
      </c>
      <c r="HCA62" s="1" t="s">
        <v>91</v>
      </c>
      <c r="HCB62" s="1" t="s">
        <v>91</v>
      </c>
      <c r="HCC62" s="1" t="s">
        <v>91</v>
      </c>
      <c r="HCD62" s="1" t="s">
        <v>91</v>
      </c>
      <c r="HCE62" s="1" t="s">
        <v>91</v>
      </c>
      <c r="HCF62" s="1" t="s">
        <v>91</v>
      </c>
      <c r="HCG62" s="1" t="s">
        <v>91</v>
      </c>
      <c r="HCH62" s="1" t="s">
        <v>91</v>
      </c>
      <c r="HCI62" s="1" t="s">
        <v>91</v>
      </c>
      <c r="HCJ62" s="1" t="s">
        <v>91</v>
      </c>
      <c r="HCK62" s="1" t="s">
        <v>91</v>
      </c>
      <c r="HCL62" s="1" t="s">
        <v>91</v>
      </c>
      <c r="HCM62" s="1" t="s">
        <v>91</v>
      </c>
      <c r="HCN62" s="1" t="s">
        <v>91</v>
      </c>
      <c r="HCO62" s="1" t="s">
        <v>91</v>
      </c>
      <c r="HCP62" s="1" t="s">
        <v>91</v>
      </c>
      <c r="HCQ62" s="1" t="s">
        <v>91</v>
      </c>
      <c r="HCR62" s="1" t="s">
        <v>91</v>
      </c>
      <c r="HCS62" s="1" t="s">
        <v>91</v>
      </c>
      <c r="HCT62" s="1" t="s">
        <v>91</v>
      </c>
      <c r="HCU62" s="1" t="s">
        <v>91</v>
      </c>
      <c r="HCV62" s="1" t="s">
        <v>91</v>
      </c>
      <c r="HCW62" s="1" t="s">
        <v>91</v>
      </c>
      <c r="HCX62" s="1" t="s">
        <v>91</v>
      </c>
      <c r="HCY62" s="1" t="s">
        <v>91</v>
      </c>
      <c r="HCZ62" s="1" t="s">
        <v>91</v>
      </c>
      <c r="HDA62" s="1" t="s">
        <v>91</v>
      </c>
      <c r="HDB62" s="1" t="s">
        <v>91</v>
      </c>
      <c r="HDC62" s="1" t="s">
        <v>91</v>
      </c>
      <c r="HDD62" s="1" t="s">
        <v>91</v>
      </c>
      <c r="HDE62" s="1" t="s">
        <v>91</v>
      </c>
      <c r="HDF62" s="1" t="s">
        <v>91</v>
      </c>
      <c r="HDG62" s="1" t="s">
        <v>91</v>
      </c>
      <c r="HDH62" s="1" t="s">
        <v>91</v>
      </c>
      <c r="HDI62" s="1" t="s">
        <v>91</v>
      </c>
      <c r="HDJ62" s="1" t="s">
        <v>91</v>
      </c>
      <c r="HDK62" s="1" t="s">
        <v>91</v>
      </c>
      <c r="HDL62" s="1" t="s">
        <v>91</v>
      </c>
      <c r="HDM62" s="1" t="s">
        <v>91</v>
      </c>
      <c r="HDN62" s="1" t="s">
        <v>91</v>
      </c>
      <c r="HDO62" s="1" t="s">
        <v>91</v>
      </c>
      <c r="HDP62" s="1" t="s">
        <v>91</v>
      </c>
      <c r="HDQ62" s="1" t="s">
        <v>91</v>
      </c>
      <c r="HDR62" s="1" t="s">
        <v>91</v>
      </c>
      <c r="HDS62" s="1" t="s">
        <v>91</v>
      </c>
      <c r="HDT62" s="1" t="s">
        <v>91</v>
      </c>
      <c r="HDU62" s="1" t="s">
        <v>91</v>
      </c>
      <c r="HDV62" s="1" t="s">
        <v>91</v>
      </c>
      <c r="HDW62" s="1" t="s">
        <v>91</v>
      </c>
      <c r="HDX62" s="1" t="s">
        <v>91</v>
      </c>
      <c r="HDY62" s="1" t="s">
        <v>91</v>
      </c>
      <c r="HDZ62" s="1" t="s">
        <v>91</v>
      </c>
      <c r="HEA62" s="1" t="s">
        <v>91</v>
      </c>
      <c r="HEB62" s="1" t="s">
        <v>91</v>
      </c>
      <c r="HEC62" s="1" t="s">
        <v>91</v>
      </c>
      <c r="HED62" s="1" t="s">
        <v>91</v>
      </c>
      <c r="HEE62" s="1" t="s">
        <v>91</v>
      </c>
      <c r="HEF62" s="1" t="s">
        <v>91</v>
      </c>
      <c r="HEG62" s="1" t="s">
        <v>91</v>
      </c>
      <c r="HEH62" s="1" t="s">
        <v>91</v>
      </c>
      <c r="HEI62" s="1" t="s">
        <v>91</v>
      </c>
      <c r="HEJ62" s="1" t="s">
        <v>91</v>
      </c>
      <c r="HEK62" s="1" t="s">
        <v>91</v>
      </c>
      <c r="HEL62" s="1" t="s">
        <v>91</v>
      </c>
      <c r="HEM62" s="1" t="s">
        <v>91</v>
      </c>
      <c r="HEN62" s="1" t="s">
        <v>91</v>
      </c>
      <c r="HEO62" s="1" t="s">
        <v>91</v>
      </c>
      <c r="HEP62" s="1" t="s">
        <v>91</v>
      </c>
      <c r="HEQ62" s="1" t="s">
        <v>91</v>
      </c>
      <c r="HER62" s="1" t="s">
        <v>91</v>
      </c>
      <c r="HES62" s="1" t="s">
        <v>91</v>
      </c>
      <c r="HET62" s="1" t="s">
        <v>91</v>
      </c>
      <c r="HEU62" s="1" t="s">
        <v>91</v>
      </c>
      <c r="HEV62" s="1" t="s">
        <v>91</v>
      </c>
      <c r="HEW62" s="1" t="s">
        <v>91</v>
      </c>
      <c r="HEX62" s="1" t="s">
        <v>91</v>
      </c>
      <c r="HEY62" s="1" t="s">
        <v>91</v>
      </c>
      <c r="HEZ62" s="1" t="s">
        <v>91</v>
      </c>
      <c r="HFA62" s="1" t="s">
        <v>91</v>
      </c>
      <c r="HFB62" s="1" t="s">
        <v>91</v>
      </c>
      <c r="HFC62" s="1" t="s">
        <v>91</v>
      </c>
      <c r="HFD62" s="1" t="s">
        <v>91</v>
      </c>
      <c r="HFE62" s="1" t="s">
        <v>91</v>
      </c>
      <c r="HFF62" s="1" t="s">
        <v>91</v>
      </c>
      <c r="HFG62" s="1" t="s">
        <v>91</v>
      </c>
      <c r="HFH62" s="1" t="s">
        <v>91</v>
      </c>
      <c r="HFI62" s="1" t="s">
        <v>91</v>
      </c>
      <c r="HFJ62" s="1" t="s">
        <v>91</v>
      </c>
      <c r="HFK62" s="1" t="s">
        <v>91</v>
      </c>
      <c r="HFL62" s="1" t="s">
        <v>91</v>
      </c>
      <c r="HFM62" s="1" t="s">
        <v>91</v>
      </c>
      <c r="HFN62" s="1" t="s">
        <v>91</v>
      </c>
      <c r="HFO62" s="1" t="s">
        <v>91</v>
      </c>
      <c r="HFP62" s="1" t="s">
        <v>91</v>
      </c>
      <c r="HFQ62" s="1" t="s">
        <v>91</v>
      </c>
      <c r="HFR62" s="1" t="s">
        <v>91</v>
      </c>
      <c r="HFS62" s="1" t="s">
        <v>91</v>
      </c>
      <c r="HFT62" s="1" t="s">
        <v>91</v>
      </c>
      <c r="HFU62" s="1" t="s">
        <v>91</v>
      </c>
      <c r="HFV62" s="1" t="s">
        <v>91</v>
      </c>
      <c r="HFW62" s="1" t="s">
        <v>91</v>
      </c>
      <c r="HFX62" s="1" t="s">
        <v>91</v>
      </c>
      <c r="HFY62" s="1" t="s">
        <v>91</v>
      </c>
      <c r="HFZ62" s="1" t="s">
        <v>91</v>
      </c>
      <c r="HGA62" s="1" t="s">
        <v>91</v>
      </c>
      <c r="HGB62" s="1" t="s">
        <v>91</v>
      </c>
      <c r="HGC62" s="1" t="s">
        <v>91</v>
      </c>
      <c r="HGD62" s="1" t="s">
        <v>91</v>
      </c>
      <c r="HGE62" s="1" t="s">
        <v>91</v>
      </c>
      <c r="HGF62" s="1" t="s">
        <v>91</v>
      </c>
      <c r="HGG62" s="1" t="s">
        <v>91</v>
      </c>
      <c r="HGH62" s="1" t="s">
        <v>91</v>
      </c>
      <c r="HGI62" s="1" t="s">
        <v>91</v>
      </c>
      <c r="HGJ62" s="1" t="s">
        <v>91</v>
      </c>
      <c r="HGK62" s="1" t="s">
        <v>91</v>
      </c>
      <c r="HGL62" s="1" t="s">
        <v>91</v>
      </c>
      <c r="HGM62" s="1" t="s">
        <v>91</v>
      </c>
      <c r="HGN62" s="1" t="s">
        <v>91</v>
      </c>
      <c r="HGO62" s="1" t="s">
        <v>91</v>
      </c>
      <c r="HGP62" s="1" t="s">
        <v>91</v>
      </c>
      <c r="HGQ62" s="1" t="s">
        <v>91</v>
      </c>
      <c r="HGR62" s="1" t="s">
        <v>91</v>
      </c>
      <c r="HGS62" s="1" t="s">
        <v>91</v>
      </c>
      <c r="HGT62" s="1" t="s">
        <v>91</v>
      </c>
      <c r="HGU62" s="1" t="s">
        <v>91</v>
      </c>
      <c r="HGV62" s="1" t="s">
        <v>91</v>
      </c>
      <c r="HGW62" s="1" t="s">
        <v>91</v>
      </c>
      <c r="HGX62" s="1" t="s">
        <v>91</v>
      </c>
      <c r="HGY62" s="1" t="s">
        <v>91</v>
      </c>
      <c r="HGZ62" s="1" t="s">
        <v>91</v>
      </c>
      <c r="HHA62" s="1" t="s">
        <v>91</v>
      </c>
      <c r="HHB62" s="1" t="s">
        <v>91</v>
      </c>
      <c r="HHC62" s="1" t="s">
        <v>91</v>
      </c>
      <c r="HHD62" s="1" t="s">
        <v>91</v>
      </c>
      <c r="HHE62" s="1" t="s">
        <v>91</v>
      </c>
      <c r="HHF62" s="1" t="s">
        <v>91</v>
      </c>
      <c r="HHG62" s="1" t="s">
        <v>91</v>
      </c>
      <c r="HHH62" s="1" t="s">
        <v>91</v>
      </c>
      <c r="HHI62" s="1" t="s">
        <v>91</v>
      </c>
      <c r="HHJ62" s="1" t="s">
        <v>91</v>
      </c>
      <c r="HHK62" s="1" t="s">
        <v>91</v>
      </c>
      <c r="HHL62" s="1" t="s">
        <v>91</v>
      </c>
      <c r="HHM62" s="1" t="s">
        <v>91</v>
      </c>
      <c r="HHN62" s="1" t="s">
        <v>91</v>
      </c>
      <c r="HHO62" s="1" t="s">
        <v>91</v>
      </c>
      <c r="HHP62" s="1" t="s">
        <v>91</v>
      </c>
      <c r="HHQ62" s="1" t="s">
        <v>91</v>
      </c>
      <c r="HHR62" s="1" t="s">
        <v>91</v>
      </c>
      <c r="HHS62" s="1" t="s">
        <v>91</v>
      </c>
      <c r="HHT62" s="1" t="s">
        <v>91</v>
      </c>
      <c r="HHU62" s="1" t="s">
        <v>91</v>
      </c>
      <c r="HHV62" s="1" t="s">
        <v>91</v>
      </c>
      <c r="HHW62" s="1" t="s">
        <v>91</v>
      </c>
      <c r="HHX62" s="1" t="s">
        <v>91</v>
      </c>
      <c r="HHY62" s="1" t="s">
        <v>91</v>
      </c>
      <c r="HHZ62" s="1" t="s">
        <v>91</v>
      </c>
      <c r="HIA62" s="1" t="s">
        <v>91</v>
      </c>
      <c r="HIB62" s="1" t="s">
        <v>91</v>
      </c>
      <c r="HIC62" s="1" t="s">
        <v>91</v>
      </c>
      <c r="HID62" s="1" t="s">
        <v>91</v>
      </c>
      <c r="HIE62" s="1" t="s">
        <v>91</v>
      </c>
      <c r="HIF62" s="1" t="s">
        <v>91</v>
      </c>
      <c r="HIG62" s="1" t="s">
        <v>91</v>
      </c>
      <c r="HIH62" s="1" t="s">
        <v>91</v>
      </c>
      <c r="HII62" s="1" t="s">
        <v>91</v>
      </c>
      <c r="HIJ62" s="1" t="s">
        <v>91</v>
      </c>
      <c r="HIK62" s="1" t="s">
        <v>91</v>
      </c>
      <c r="HIL62" s="1" t="s">
        <v>91</v>
      </c>
      <c r="HIM62" s="1" t="s">
        <v>91</v>
      </c>
      <c r="HIN62" s="1" t="s">
        <v>91</v>
      </c>
      <c r="HIO62" s="1" t="s">
        <v>91</v>
      </c>
      <c r="HIP62" s="1" t="s">
        <v>91</v>
      </c>
      <c r="HIQ62" s="1" t="s">
        <v>91</v>
      </c>
      <c r="HIR62" s="1" t="s">
        <v>91</v>
      </c>
      <c r="HIS62" s="1" t="s">
        <v>91</v>
      </c>
      <c r="HIT62" s="1" t="s">
        <v>91</v>
      </c>
      <c r="HIU62" s="1" t="s">
        <v>91</v>
      </c>
      <c r="HIV62" s="1" t="s">
        <v>91</v>
      </c>
      <c r="HIW62" s="1" t="s">
        <v>91</v>
      </c>
      <c r="HIX62" s="1" t="s">
        <v>91</v>
      </c>
      <c r="HIY62" s="1" t="s">
        <v>91</v>
      </c>
      <c r="HIZ62" s="1" t="s">
        <v>91</v>
      </c>
      <c r="HJA62" s="1" t="s">
        <v>91</v>
      </c>
      <c r="HJB62" s="1" t="s">
        <v>91</v>
      </c>
      <c r="HJC62" s="1" t="s">
        <v>91</v>
      </c>
      <c r="HJD62" s="1" t="s">
        <v>91</v>
      </c>
      <c r="HJE62" s="1" t="s">
        <v>91</v>
      </c>
      <c r="HJF62" s="1" t="s">
        <v>91</v>
      </c>
      <c r="HJG62" s="1" t="s">
        <v>91</v>
      </c>
      <c r="HJH62" s="1" t="s">
        <v>91</v>
      </c>
      <c r="HJI62" s="1" t="s">
        <v>91</v>
      </c>
      <c r="HJJ62" s="1" t="s">
        <v>91</v>
      </c>
      <c r="HJK62" s="1" t="s">
        <v>91</v>
      </c>
      <c r="HJL62" s="1" t="s">
        <v>91</v>
      </c>
      <c r="HJM62" s="1" t="s">
        <v>91</v>
      </c>
      <c r="HJN62" s="1" t="s">
        <v>91</v>
      </c>
      <c r="HJO62" s="1" t="s">
        <v>91</v>
      </c>
      <c r="HJP62" s="1" t="s">
        <v>91</v>
      </c>
      <c r="HJQ62" s="1" t="s">
        <v>91</v>
      </c>
      <c r="HJR62" s="1" t="s">
        <v>91</v>
      </c>
      <c r="HJS62" s="1" t="s">
        <v>91</v>
      </c>
      <c r="HJT62" s="1" t="s">
        <v>91</v>
      </c>
      <c r="HJU62" s="1" t="s">
        <v>91</v>
      </c>
      <c r="HJV62" s="1" t="s">
        <v>91</v>
      </c>
      <c r="HJW62" s="1" t="s">
        <v>91</v>
      </c>
      <c r="HJX62" s="1" t="s">
        <v>91</v>
      </c>
      <c r="HJY62" s="1" t="s">
        <v>91</v>
      </c>
      <c r="HJZ62" s="1" t="s">
        <v>91</v>
      </c>
      <c r="HKA62" s="1" t="s">
        <v>91</v>
      </c>
      <c r="HKB62" s="1" t="s">
        <v>91</v>
      </c>
      <c r="HKC62" s="1" t="s">
        <v>91</v>
      </c>
      <c r="HKD62" s="1" t="s">
        <v>91</v>
      </c>
      <c r="HKE62" s="1" t="s">
        <v>91</v>
      </c>
      <c r="HKF62" s="1" t="s">
        <v>91</v>
      </c>
      <c r="HKG62" s="1" t="s">
        <v>91</v>
      </c>
      <c r="HKH62" s="1" t="s">
        <v>91</v>
      </c>
      <c r="HKI62" s="1" t="s">
        <v>91</v>
      </c>
      <c r="HKJ62" s="1" t="s">
        <v>91</v>
      </c>
      <c r="HKK62" s="1" t="s">
        <v>91</v>
      </c>
      <c r="HKL62" s="1" t="s">
        <v>91</v>
      </c>
      <c r="HKM62" s="1" t="s">
        <v>91</v>
      </c>
      <c r="HKN62" s="1" t="s">
        <v>91</v>
      </c>
      <c r="HKO62" s="1" t="s">
        <v>91</v>
      </c>
      <c r="HKP62" s="1" t="s">
        <v>91</v>
      </c>
      <c r="HKQ62" s="1" t="s">
        <v>91</v>
      </c>
      <c r="HKR62" s="1" t="s">
        <v>91</v>
      </c>
      <c r="HKS62" s="1" t="s">
        <v>91</v>
      </c>
      <c r="HKT62" s="1" t="s">
        <v>91</v>
      </c>
      <c r="HKU62" s="1" t="s">
        <v>91</v>
      </c>
      <c r="HKV62" s="1" t="s">
        <v>91</v>
      </c>
      <c r="HKW62" s="1" t="s">
        <v>91</v>
      </c>
      <c r="HKX62" s="1" t="s">
        <v>91</v>
      </c>
      <c r="HKY62" s="1" t="s">
        <v>91</v>
      </c>
      <c r="HKZ62" s="1" t="s">
        <v>91</v>
      </c>
      <c r="HLA62" s="1" t="s">
        <v>91</v>
      </c>
      <c r="HLB62" s="1" t="s">
        <v>91</v>
      </c>
      <c r="HLC62" s="1" t="s">
        <v>91</v>
      </c>
      <c r="HLD62" s="1" t="s">
        <v>91</v>
      </c>
      <c r="HLE62" s="1" t="s">
        <v>91</v>
      </c>
      <c r="HLF62" s="1" t="s">
        <v>91</v>
      </c>
      <c r="HLG62" s="1" t="s">
        <v>91</v>
      </c>
      <c r="HLH62" s="1" t="s">
        <v>91</v>
      </c>
      <c r="HLI62" s="1" t="s">
        <v>91</v>
      </c>
      <c r="HLJ62" s="1" t="s">
        <v>91</v>
      </c>
      <c r="HLK62" s="1" t="s">
        <v>91</v>
      </c>
      <c r="HLL62" s="1" t="s">
        <v>91</v>
      </c>
      <c r="HLM62" s="1" t="s">
        <v>91</v>
      </c>
      <c r="HLN62" s="1" t="s">
        <v>91</v>
      </c>
      <c r="HLO62" s="1" t="s">
        <v>91</v>
      </c>
      <c r="HLP62" s="1" t="s">
        <v>91</v>
      </c>
      <c r="HLQ62" s="1" t="s">
        <v>91</v>
      </c>
      <c r="HLR62" s="1" t="s">
        <v>91</v>
      </c>
      <c r="HLS62" s="1" t="s">
        <v>91</v>
      </c>
      <c r="HLT62" s="1" t="s">
        <v>91</v>
      </c>
      <c r="HLU62" s="1" t="s">
        <v>91</v>
      </c>
      <c r="HLV62" s="1" t="s">
        <v>91</v>
      </c>
      <c r="HLW62" s="1" t="s">
        <v>91</v>
      </c>
      <c r="HLX62" s="1" t="s">
        <v>91</v>
      </c>
      <c r="HLY62" s="1" t="s">
        <v>91</v>
      </c>
      <c r="HLZ62" s="1" t="s">
        <v>91</v>
      </c>
      <c r="HMA62" s="1" t="s">
        <v>91</v>
      </c>
      <c r="HMB62" s="1" t="s">
        <v>91</v>
      </c>
      <c r="HMC62" s="1" t="s">
        <v>91</v>
      </c>
      <c r="HMD62" s="1" t="s">
        <v>91</v>
      </c>
      <c r="HME62" s="1" t="s">
        <v>91</v>
      </c>
      <c r="HMF62" s="1" t="s">
        <v>91</v>
      </c>
      <c r="HMG62" s="1" t="s">
        <v>91</v>
      </c>
      <c r="HMH62" s="1" t="s">
        <v>91</v>
      </c>
      <c r="HMI62" s="1" t="s">
        <v>91</v>
      </c>
      <c r="HMJ62" s="1" t="s">
        <v>91</v>
      </c>
      <c r="HMK62" s="1" t="s">
        <v>91</v>
      </c>
      <c r="HML62" s="1" t="s">
        <v>91</v>
      </c>
      <c r="HMM62" s="1" t="s">
        <v>91</v>
      </c>
      <c r="HMN62" s="1" t="s">
        <v>91</v>
      </c>
      <c r="HMO62" s="1" t="s">
        <v>91</v>
      </c>
      <c r="HMP62" s="1" t="s">
        <v>91</v>
      </c>
      <c r="HMQ62" s="1" t="s">
        <v>91</v>
      </c>
      <c r="HMR62" s="1" t="s">
        <v>91</v>
      </c>
      <c r="HMS62" s="1" t="s">
        <v>91</v>
      </c>
      <c r="HMT62" s="1" t="s">
        <v>91</v>
      </c>
      <c r="HMU62" s="1" t="s">
        <v>91</v>
      </c>
      <c r="HMV62" s="1" t="s">
        <v>91</v>
      </c>
      <c r="HMW62" s="1" t="s">
        <v>91</v>
      </c>
      <c r="HMX62" s="1" t="s">
        <v>91</v>
      </c>
      <c r="HMY62" s="1" t="s">
        <v>91</v>
      </c>
      <c r="HMZ62" s="1" t="s">
        <v>91</v>
      </c>
      <c r="HNA62" s="1" t="s">
        <v>91</v>
      </c>
      <c r="HNB62" s="1" t="s">
        <v>91</v>
      </c>
      <c r="HNC62" s="1" t="s">
        <v>91</v>
      </c>
      <c r="HND62" s="1" t="s">
        <v>91</v>
      </c>
      <c r="HNE62" s="1" t="s">
        <v>91</v>
      </c>
      <c r="HNF62" s="1" t="s">
        <v>91</v>
      </c>
      <c r="HNG62" s="1" t="s">
        <v>91</v>
      </c>
      <c r="HNH62" s="1" t="s">
        <v>91</v>
      </c>
      <c r="HNI62" s="1" t="s">
        <v>91</v>
      </c>
      <c r="HNJ62" s="1" t="s">
        <v>91</v>
      </c>
      <c r="HNK62" s="1" t="s">
        <v>91</v>
      </c>
      <c r="HNL62" s="1" t="s">
        <v>91</v>
      </c>
      <c r="HNM62" s="1" t="s">
        <v>91</v>
      </c>
      <c r="HNN62" s="1" t="s">
        <v>91</v>
      </c>
      <c r="HNO62" s="1" t="s">
        <v>91</v>
      </c>
      <c r="HNP62" s="1" t="s">
        <v>91</v>
      </c>
      <c r="HNQ62" s="1" t="s">
        <v>91</v>
      </c>
      <c r="HNR62" s="1" t="s">
        <v>91</v>
      </c>
      <c r="HNS62" s="1" t="s">
        <v>91</v>
      </c>
      <c r="HNT62" s="1" t="s">
        <v>91</v>
      </c>
      <c r="HNU62" s="1" t="s">
        <v>91</v>
      </c>
      <c r="HNV62" s="1" t="s">
        <v>91</v>
      </c>
      <c r="HNW62" s="1" t="s">
        <v>91</v>
      </c>
      <c r="HNX62" s="1" t="s">
        <v>91</v>
      </c>
      <c r="HNY62" s="1" t="s">
        <v>91</v>
      </c>
      <c r="HNZ62" s="1" t="s">
        <v>91</v>
      </c>
      <c r="HOA62" s="1" t="s">
        <v>91</v>
      </c>
      <c r="HOB62" s="1" t="s">
        <v>91</v>
      </c>
      <c r="HOC62" s="1" t="s">
        <v>91</v>
      </c>
      <c r="HOD62" s="1" t="s">
        <v>91</v>
      </c>
      <c r="HOE62" s="1" t="s">
        <v>91</v>
      </c>
      <c r="HOF62" s="1" t="s">
        <v>91</v>
      </c>
      <c r="HOG62" s="1" t="s">
        <v>91</v>
      </c>
      <c r="HOH62" s="1" t="s">
        <v>91</v>
      </c>
      <c r="HOI62" s="1" t="s">
        <v>91</v>
      </c>
      <c r="HOJ62" s="1" t="s">
        <v>91</v>
      </c>
      <c r="HOK62" s="1" t="s">
        <v>91</v>
      </c>
      <c r="HOL62" s="1" t="s">
        <v>91</v>
      </c>
      <c r="HOM62" s="1" t="s">
        <v>91</v>
      </c>
      <c r="HON62" s="1" t="s">
        <v>91</v>
      </c>
      <c r="HOO62" s="1" t="s">
        <v>91</v>
      </c>
      <c r="HOP62" s="1" t="s">
        <v>91</v>
      </c>
      <c r="HOQ62" s="1" t="s">
        <v>91</v>
      </c>
      <c r="HOR62" s="1" t="s">
        <v>91</v>
      </c>
      <c r="HOS62" s="1" t="s">
        <v>91</v>
      </c>
      <c r="HOT62" s="1" t="s">
        <v>91</v>
      </c>
      <c r="HOU62" s="1" t="s">
        <v>91</v>
      </c>
      <c r="HOV62" s="1" t="s">
        <v>91</v>
      </c>
      <c r="HOW62" s="1" t="s">
        <v>91</v>
      </c>
      <c r="HOX62" s="1" t="s">
        <v>91</v>
      </c>
      <c r="HOY62" s="1" t="s">
        <v>91</v>
      </c>
      <c r="HOZ62" s="1" t="s">
        <v>91</v>
      </c>
      <c r="HPA62" s="1" t="s">
        <v>91</v>
      </c>
      <c r="HPB62" s="1" t="s">
        <v>91</v>
      </c>
      <c r="HPC62" s="1" t="s">
        <v>91</v>
      </c>
      <c r="HPD62" s="1" t="s">
        <v>91</v>
      </c>
      <c r="HPE62" s="1" t="s">
        <v>91</v>
      </c>
      <c r="HPF62" s="1" t="s">
        <v>91</v>
      </c>
      <c r="HPG62" s="1" t="s">
        <v>91</v>
      </c>
      <c r="HPH62" s="1" t="s">
        <v>91</v>
      </c>
      <c r="HPI62" s="1" t="s">
        <v>91</v>
      </c>
      <c r="HPJ62" s="1" t="s">
        <v>91</v>
      </c>
      <c r="HPK62" s="1" t="s">
        <v>91</v>
      </c>
      <c r="HPL62" s="1" t="s">
        <v>91</v>
      </c>
      <c r="HPM62" s="1" t="s">
        <v>91</v>
      </c>
      <c r="HPN62" s="1" t="s">
        <v>91</v>
      </c>
      <c r="HPO62" s="1" t="s">
        <v>91</v>
      </c>
      <c r="HPP62" s="1" t="s">
        <v>91</v>
      </c>
      <c r="HPQ62" s="1" t="s">
        <v>91</v>
      </c>
      <c r="HPR62" s="1" t="s">
        <v>91</v>
      </c>
      <c r="HPS62" s="1" t="s">
        <v>91</v>
      </c>
      <c r="HPT62" s="1" t="s">
        <v>91</v>
      </c>
      <c r="HPU62" s="1" t="s">
        <v>91</v>
      </c>
      <c r="HPV62" s="1" t="s">
        <v>91</v>
      </c>
      <c r="HPW62" s="1" t="s">
        <v>91</v>
      </c>
      <c r="HPX62" s="1" t="s">
        <v>91</v>
      </c>
      <c r="HPY62" s="1" t="s">
        <v>91</v>
      </c>
      <c r="HPZ62" s="1" t="s">
        <v>91</v>
      </c>
      <c r="HQA62" s="1" t="s">
        <v>91</v>
      </c>
      <c r="HQB62" s="1" t="s">
        <v>91</v>
      </c>
      <c r="HQC62" s="1" t="s">
        <v>91</v>
      </c>
      <c r="HQD62" s="1" t="s">
        <v>91</v>
      </c>
      <c r="HQE62" s="1" t="s">
        <v>91</v>
      </c>
      <c r="HQF62" s="1" t="s">
        <v>91</v>
      </c>
      <c r="HQG62" s="1" t="s">
        <v>91</v>
      </c>
      <c r="HQH62" s="1" t="s">
        <v>91</v>
      </c>
      <c r="HQI62" s="1" t="s">
        <v>91</v>
      </c>
      <c r="HQJ62" s="1" t="s">
        <v>91</v>
      </c>
      <c r="HQK62" s="1" t="s">
        <v>91</v>
      </c>
      <c r="HQL62" s="1" t="s">
        <v>91</v>
      </c>
      <c r="HQM62" s="1" t="s">
        <v>91</v>
      </c>
      <c r="HQN62" s="1" t="s">
        <v>91</v>
      </c>
      <c r="HQO62" s="1" t="s">
        <v>91</v>
      </c>
      <c r="HQP62" s="1" t="s">
        <v>91</v>
      </c>
      <c r="HQQ62" s="1" t="s">
        <v>91</v>
      </c>
      <c r="HQR62" s="1" t="s">
        <v>91</v>
      </c>
      <c r="HQS62" s="1" t="s">
        <v>91</v>
      </c>
      <c r="HQT62" s="1" t="s">
        <v>91</v>
      </c>
      <c r="HQU62" s="1" t="s">
        <v>91</v>
      </c>
      <c r="HQV62" s="1" t="s">
        <v>91</v>
      </c>
      <c r="HQW62" s="1" t="s">
        <v>91</v>
      </c>
      <c r="HQX62" s="1" t="s">
        <v>91</v>
      </c>
      <c r="HQY62" s="1" t="s">
        <v>91</v>
      </c>
      <c r="HQZ62" s="1" t="s">
        <v>91</v>
      </c>
      <c r="HRA62" s="1" t="s">
        <v>91</v>
      </c>
      <c r="HRB62" s="1" t="s">
        <v>91</v>
      </c>
      <c r="HRC62" s="1" t="s">
        <v>91</v>
      </c>
      <c r="HRD62" s="1" t="s">
        <v>91</v>
      </c>
      <c r="HRE62" s="1" t="s">
        <v>91</v>
      </c>
      <c r="HRF62" s="1" t="s">
        <v>91</v>
      </c>
      <c r="HRG62" s="1" t="s">
        <v>91</v>
      </c>
      <c r="HRH62" s="1" t="s">
        <v>91</v>
      </c>
      <c r="HRI62" s="1" t="s">
        <v>91</v>
      </c>
      <c r="HRJ62" s="1" t="s">
        <v>91</v>
      </c>
      <c r="HRK62" s="1" t="s">
        <v>91</v>
      </c>
      <c r="HRL62" s="1" t="s">
        <v>91</v>
      </c>
      <c r="HRM62" s="1" t="s">
        <v>91</v>
      </c>
      <c r="HRN62" s="1" t="s">
        <v>91</v>
      </c>
      <c r="HRO62" s="1" t="s">
        <v>91</v>
      </c>
      <c r="HRP62" s="1" t="s">
        <v>91</v>
      </c>
      <c r="HRQ62" s="1" t="s">
        <v>91</v>
      </c>
      <c r="HRR62" s="1" t="s">
        <v>91</v>
      </c>
      <c r="HRS62" s="1" t="s">
        <v>91</v>
      </c>
      <c r="HRT62" s="1" t="s">
        <v>91</v>
      </c>
      <c r="HRU62" s="1" t="s">
        <v>91</v>
      </c>
      <c r="HRV62" s="1" t="s">
        <v>91</v>
      </c>
      <c r="HRW62" s="1" t="s">
        <v>91</v>
      </c>
      <c r="HRX62" s="1" t="s">
        <v>91</v>
      </c>
      <c r="HRY62" s="1" t="s">
        <v>91</v>
      </c>
      <c r="HRZ62" s="1" t="s">
        <v>91</v>
      </c>
      <c r="HSA62" s="1" t="s">
        <v>91</v>
      </c>
      <c r="HSB62" s="1" t="s">
        <v>91</v>
      </c>
      <c r="HSC62" s="1" t="s">
        <v>91</v>
      </c>
      <c r="HSD62" s="1" t="s">
        <v>91</v>
      </c>
      <c r="HSE62" s="1" t="s">
        <v>91</v>
      </c>
      <c r="HSF62" s="1" t="s">
        <v>91</v>
      </c>
      <c r="HSG62" s="1" t="s">
        <v>91</v>
      </c>
      <c r="HSH62" s="1" t="s">
        <v>91</v>
      </c>
      <c r="HSI62" s="1" t="s">
        <v>91</v>
      </c>
      <c r="HSJ62" s="1" t="s">
        <v>91</v>
      </c>
      <c r="HSK62" s="1" t="s">
        <v>91</v>
      </c>
      <c r="HSL62" s="1" t="s">
        <v>91</v>
      </c>
      <c r="HSM62" s="1" t="s">
        <v>91</v>
      </c>
      <c r="HSN62" s="1" t="s">
        <v>91</v>
      </c>
      <c r="HSO62" s="1" t="s">
        <v>91</v>
      </c>
      <c r="HSP62" s="1" t="s">
        <v>91</v>
      </c>
      <c r="HSQ62" s="1" t="s">
        <v>91</v>
      </c>
      <c r="HSR62" s="1" t="s">
        <v>91</v>
      </c>
      <c r="HSS62" s="1" t="s">
        <v>91</v>
      </c>
      <c r="HST62" s="1" t="s">
        <v>91</v>
      </c>
      <c r="HSU62" s="1" t="s">
        <v>91</v>
      </c>
      <c r="HSV62" s="1" t="s">
        <v>91</v>
      </c>
      <c r="HSW62" s="1" t="s">
        <v>91</v>
      </c>
      <c r="HSX62" s="1" t="s">
        <v>91</v>
      </c>
      <c r="HSY62" s="1" t="s">
        <v>91</v>
      </c>
      <c r="HSZ62" s="1" t="s">
        <v>91</v>
      </c>
      <c r="HTA62" s="1" t="s">
        <v>91</v>
      </c>
      <c r="HTB62" s="1" t="s">
        <v>91</v>
      </c>
      <c r="HTC62" s="1" t="s">
        <v>91</v>
      </c>
      <c r="HTD62" s="1" t="s">
        <v>91</v>
      </c>
      <c r="HTE62" s="1" t="s">
        <v>91</v>
      </c>
      <c r="HTF62" s="1" t="s">
        <v>91</v>
      </c>
      <c r="HTG62" s="1" t="s">
        <v>91</v>
      </c>
      <c r="HTH62" s="1" t="s">
        <v>91</v>
      </c>
      <c r="HTI62" s="1" t="s">
        <v>91</v>
      </c>
      <c r="HTJ62" s="1" t="s">
        <v>91</v>
      </c>
      <c r="HTK62" s="1" t="s">
        <v>91</v>
      </c>
      <c r="HTL62" s="1" t="s">
        <v>91</v>
      </c>
      <c r="HTM62" s="1" t="s">
        <v>91</v>
      </c>
      <c r="HTN62" s="1" t="s">
        <v>91</v>
      </c>
      <c r="HTO62" s="1" t="s">
        <v>91</v>
      </c>
      <c r="HTP62" s="1" t="s">
        <v>91</v>
      </c>
      <c r="HTQ62" s="1" t="s">
        <v>91</v>
      </c>
      <c r="HTR62" s="1" t="s">
        <v>91</v>
      </c>
      <c r="HTS62" s="1" t="s">
        <v>91</v>
      </c>
      <c r="HTT62" s="1" t="s">
        <v>91</v>
      </c>
      <c r="HTU62" s="1" t="s">
        <v>91</v>
      </c>
      <c r="HTV62" s="1" t="s">
        <v>91</v>
      </c>
      <c r="HTW62" s="1" t="s">
        <v>91</v>
      </c>
      <c r="HTX62" s="1" t="s">
        <v>91</v>
      </c>
      <c r="HTY62" s="1" t="s">
        <v>91</v>
      </c>
      <c r="HTZ62" s="1" t="s">
        <v>91</v>
      </c>
      <c r="HUA62" s="1" t="s">
        <v>91</v>
      </c>
      <c r="HUB62" s="1" t="s">
        <v>91</v>
      </c>
      <c r="HUC62" s="1" t="s">
        <v>91</v>
      </c>
      <c r="HUD62" s="1" t="s">
        <v>91</v>
      </c>
      <c r="HUE62" s="1" t="s">
        <v>91</v>
      </c>
      <c r="HUF62" s="1" t="s">
        <v>91</v>
      </c>
      <c r="HUG62" s="1" t="s">
        <v>91</v>
      </c>
      <c r="HUH62" s="1" t="s">
        <v>91</v>
      </c>
      <c r="HUI62" s="1" t="s">
        <v>91</v>
      </c>
      <c r="HUJ62" s="1" t="s">
        <v>91</v>
      </c>
      <c r="HUK62" s="1" t="s">
        <v>91</v>
      </c>
      <c r="HUL62" s="1" t="s">
        <v>91</v>
      </c>
      <c r="HUM62" s="1" t="s">
        <v>91</v>
      </c>
      <c r="HUN62" s="1" t="s">
        <v>91</v>
      </c>
      <c r="HUO62" s="1" t="s">
        <v>91</v>
      </c>
      <c r="HUP62" s="1" t="s">
        <v>91</v>
      </c>
      <c r="HUQ62" s="1" t="s">
        <v>91</v>
      </c>
      <c r="HUR62" s="1" t="s">
        <v>91</v>
      </c>
      <c r="HUS62" s="1" t="s">
        <v>91</v>
      </c>
      <c r="HUT62" s="1" t="s">
        <v>91</v>
      </c>
      <c r="HUU62" s="1" t="s">
        <v>91</v>
      </c>
      <c r="HUV62" s="1" t="s">
        <v>91</v>
      </c>
      <c r="HUW62" s="1" t="s">
        <v>91</v>
      </c>
      <c r="HUX62" s="1" t="s">
        <v>91</v>
      </c>
      <c r="HUY62" s="1" t="s">
        <v>91</v>
      </c>
      <c r="HUZ62" s="1" t="s">
        <v>91</v>
      </c>
      <c r="HVA62" s="1" t="s">
        <v>91</v>
      </c>
      <c r="HVB62" s="1" t="s">
        <v>91</v>
      </c>
      <c r="HVC62" s="1" t="s">
        <v>91</v>
      </c>
      <c r="HVD62" s="1" t="s">
        <v>91</v>
      </c>
      <c r="HVE62" s="1" t="s">
        <v>91</v>
      </c>
      <c r="HVF62" s="1" t="s">
        <v>91</v>
      </c>
      <c r="HVG62" s="1" t="s">
        <v>91</v>
      </c>
      <c r="HVH62" s="1" t="s">
        <v>91</v>
      </c>
      <c r="HVI62" s="1" t="s">
        <v>91</v>
      </c>
      <c r="HVJ62" s="1" t="s">
        <v>91</v>
      </c>
      <c r="HVK62" s="1" t="s">
        <v>91</v>
      </c>
      <c r="HVL62" s="1" t="s">
        <v>91</v>
      </c>
      <c r="HVM62" s="1" t="s">
        <v>91</v>
      </c>
      <c r="HVN62" s="1" t="s">
        <v>91</v>
      </c>
      <c r="HVO62" s="1" t="s">
        <v>91</v>
      </c>
      <c r="HVP62" s="1" t="s">
        <v>91</v>
      </c>
      <c r="HVQ62" s="1" t="s">
        <v>91</v>
      </c>
      <c r="HVR62" s="1" t="s">
        <v>91</v>
      </c>
      <c r="HVS62" s="1" t="s">
        <v>91</v>
      </c>
      <c r="HVT62" s="1" t="s">
        <v>91</v>
      </c>
      <c r="HVU62" s="1" t="s">
        <v>91</v>
      </c>
      <c r="HVV62" s="1" t="s">
        <v>91</v>
      </c>
      <c r="HVW62" s="1" t="s">
        <v>91</v>
      </c>
      <c r="HVX62" s="1" t="s">
        <v>91</v>
      </c>
      <c r="HVY62" s="1" t="s">
        <v>91</v>
      </c>
      <c r="HVZ62" s="1" t="s">
        <v>91</v>
      </c>
      <c r="HWA62" s="1" t="s">
        <v>91</v>
      </c>
      <c r="HWB62" s="1" t="s">
        <v>91</v>
      </c>
      <c r="HWC62" s="1" t="s">
        <v>91</v>
      </c>
      <c r="HWD62" s="1" t="s">
        <v>91</v>
      </c>
      <c r="HWE62" s="1" t="s">
        <v>91</v>
      </c>
      <c r="HWF62" s="1" t="s">
        <v>91</v>
      </c>
      <c r="HWG62" s="1" t="s">
        <v>91</v>
      </c>
      <c r="HWH62" s="1" t="s">
        <v>91</v>
      </c>
      <c r="HWI62" s="1" t="s">
        <v>91</v>
      </c>
      <c r="HWJ62" s="1" t="s">
        <v>91</v>
      </c>
      <c r="HWK62" s="1" t="s">
        <v>91</v>
      </c>
      <c r="HWL62" s="1" t="s">
        <v>91</v>
      </c>
      <c r="HWM62" s="1" t="s">
        <v>91</v>
      </c>
      <c r="HWN62" s="1" t="s">
        <v>91</v>
      </c>
      <c r="HWO62" s="1" t="s">
        <v>91</v>
      </c>
      <c r="HWP62" s="1" t="s">
        <v>91</v>
      </c>
      <c r="HWQ62" s="1" t="s">
        <v>91</v>
      </c>
      <c r="HWR62" s="1" t="s">
        <v>91</v>
      </c>
      <c r="HWS62" s="1" t="s">
        <v>91</v>
      </c>
      <c r="HWT62" s="1" t="s">
        <v>91</v>
      </c>
      <c r="HWU62" s="1" t="s">
        <v>91</v>
      </c>
      <c r="HWV62" s="1" t="s">
        <v>91</v>
      </c>
      <c r="HWW62" s="1" t="s">
        <v>91</v>
      </c>
      <c r="HWX62" s="1" t="s">
        <v>91</v>
      </c>
      <c r="HWY62" s="1" t="s">
        <v>91</v>
      </c>
      <c r="HWZ62" s="1" t="s">
        <v>91</v>
      </c>
      <c r="HXA62" s="1" t="s">
        <v>91</v>
      </c>
      <c r="HXB62" s="1" t="s">
        <v>91</v>
      </c>
      <c r="HXC62" s="1" t="s">
        <v>91</v>
      </c>
      <c r="HXD62" s="1" t="s">
        <v>91</v>
      </c>
      <c r="HXE62" s="1" t="s">
        <v>91</v>
      </c>
      <c r="HXF62" s="1" t="s">
        <v>91</v>
      </c>
      <c r="HXG62" s="1" t="s">
        <v>91</v>
      </c>
      <c r="HXH62" s="1" t="s">
        <v>91</v>
      </c>
      <c r="HXI62" s="1" t="s">
        <v>91</v>
      </c>
      <c r="HXJ62" s="1" t="s">
        <v>91</v>
      </c>
      <c r="HXK62" s="1" t="s">
        <v>91</v>
      </c>
      <c r="HXL62" s="1" t="s">
        <v>91</v>
      </c>
      <c r="HXM62" s="1" t="s">
        <v>91</v>
      </c>
      <c r="HXN62" s="1" t="s">
        <v>91</v>
      </c>
      <c r="HXO62" s="1" t="s">
        <v>91</v>
      </c>
      <c r="HXP62" s="1" t="s">
        <v>91</v>
      </c>
      <c r="HXQ62" s="1" t="s">
        <v>91</v>
      </c>
      <c r="HXR62" s="1" t="s">
        <v>91</v>
      </c>
      <c r="HXS62" s="1" t="s">
        <v>91</v>
      </c>
      <c r="HXT62" s="1" t="s">
        <v>91</v>
      </c>
      <c r="HXU62" s="1" t="s">
        <v>91</v>
      </c>
      <c r="HXV62" s="1" t="s">
        <v>91</v>
      </c>
      <c r="HXW62" s="1" t="s">
        <v>91</v>
      </c>
      <c r="HXX62" s="1" t="s">
        <v>91</v>
      </c>
      <c r="HXY62" s="1" t="s">
        <v>91</v>
      </c>
      <c r="HXZ62" s="1" t="s">
        <v>91</v>
      </c>
      <c r="HYA62" s="1" t="s">
        <v>91</v>
      </c>
      <c r="HYB62" s="1" t="s">
        <v>91</v>
      </c>
      <c r="HYC62" s="1" t="s">
        <v>91</v>
      </c>
      <c r="HYD62" s="1" t="s">
        <v>91</v>
      </c>
      <c r="HYE62" s="1" t="s">
        <v>91</v>
      </c>
      <c r="HYF62" s="1" t="s">
        <v>91</v>
      </c>
      <c r="HYG62" s="1" t="s">
        <v>91</v>
      </c>
      <c r="HYH62" s="1" t="s">
        <v>91</v>
      </c>
      <c r="HYI62" s="1" t="s">
        <v>91</v>
      </c>
      <c r="HYJ62" s="1" t="s">
        <v>91</v>
      </c>
      <c r="HYK62" s="1" t="s">
        <v>91</v>
      </c>
      <c r="HYL62" s="1" t="s">
        <v>91</v>
      </c>
      <c r="HYM62" s="1" t="s">
        <v>91</v>
      </c>
      <c r="HYN62" s="1" t="s">
        <v>91</v>
      </c>
      <c r="HYO62" s="1" t="s">
        <v>91</v>
      </c>
      <c r="HYP62" s="1" t="s">
        <v>91</v>
      </c>
      <c r="HYQ62" s="1" t="s">
        <v>91</v>
      </c>
      <c r="HYR62" s="1" t="s">
        <v>91</v>
      </c>
      <c r="HYS62" s="1" t="s">
        <v>91</v>
      </c>
      <c r="HYT62" s="1" t="s">
        <v>91</v>
      </c>
      <c r="HYU62" s="1" t="s">
        <v>91</v>
      </c>
      <c r="HYV62" s="1" t="s">
        <v>91</v>
      </c>
      <c r="HYW62" s="1" t="s">
        <v>91</v>
      </c>
      <c r="HYX62" s="1" t="s">
        <v>91</v>
      </c>
      <c r="HYY62" s="1" t="s">
        <v>91</v>
      </c>
      <c r="HYZ62" s="1" t="s">
        <v>91</v>
      </c>
      <c r="HZA62" s="1" t="s">
        <v>91</v>
      </c>
      <c r="HZB62" s="1" t="s">
        <v>91</v>
      </c>
      <c r="HZC62" s="1" t="s">
        <v>91</v>
      </c>
      <c r="HZD62" s="1" t="s">
        <v>91</v>
      </c>
      <c r="HZE62" s="1" t="s">
        <v>91</v>
      </c>
      <c r="HZF62" s="1" t="s">
        <v>91</v>
      </c>
      <c r="HZG62" s="1" t="s">
        <v>91</v>
      </c>
      <c r="HZH62" s="1" t="s">
        <v>91</v>
      </c>
      <c r="HZI62" s="1" t="s">
        <v>91</v>
      </c>
      <c r="HZJ62" s="1" t="s">
        <v>91</v>
      </c>
      <c r="HZK62" s="1" t="s">
        <v>91</v>
      </c>
      <c r="HZL62" s="1" t="s">
        <v>91</v>
      </c>
      <c r="HZM62" s="1" t="s">
        <v>91</v>
      </c>
      <c r="HZN62" s="1" t="s">
        <v>91</v>
      </c>
      <c r="HZO62" s="1" t="s">
        <v>91</v>
      </c>
      <c r="HZP62" s="1" t="s">
        <v>91</v>
      </c>
      <c r="HZQ62" s="1" t="s">
        <v>91</v>
      </c>
      <c r="HZR62" s="1" t="s">
        <v>91</v>
      </c>
      <c r="HZS62" s="1" t="s">
        <v>91</v>
      </c>
      <c r="HZT62" s="1" t="s">
        <v>91</v>
      </c>
      <c r="HZU62" s="1" t="s">
        <v>91</v>
      </c>
      <c r="HZV62" s="1" t="s">
        <v>91</v>
      </c>
      <c r="HZW62" s="1" t="s">
        <v>91</v>
      </c>
      <c r="HZX62" s="1" t="s">
        <v>91</v>
      </c>
      <c r="HZY62" s="1" t="s">
        <v>91</v>
      </c>
      <c r="HZZ62" s="1" t="s">
        <v>91</v>
      </c>
      <c r="IAA62" s="1" t="s">
        <v>91</v>
      </c>
      <c r="IAB62" s="1" t="s">
        <v>91</v>
      </c>
      <c r="IAC62" s="1" t="s">
        <v>91</v>
      </c>
      <c r="IAD62" s="1" t="s">
        <v>91</v>
      </c>
      <c r="IAE62" s="1" t="s">
        <v>91</v>
      </c>
      <c r="IAF62" s="1" t="s">
        <v>91</v>
      </c>
      <c r="IAG62" s="1" t="s">
        <v>91</v>
      </c>
      <c r="IAH62" s="1" t="s">
        <v>91</v>
      </c>
      <c r="IAI62" s="1" t="s">
        <v>91</v>
      </c>
      <c r="IAJ62" s="1" t="s">
        <v>91</v>
      </c>
      <c r="IAK62" s="1" t="s">
        <v>91</v>
      </c>
      <c r="IAL62" s="1" t="s">
        <v>91</v>
      </c>
      <c r="IAM62" s="1" t="s">
        <v>91</v>
      </c>
      <c r="IAN62" s="1" t="s">
        <v>91</v>
      </c>
      <c r="IAO62" s="1" t="s">
        <v>91</v>
      </c>
      <c r="IAP62" s="1" t="s">
        <v>91</v>
      </c>
      <c r="IAQ62" s="1" t="s">
        <v>91</v>
      </c>
      <c r="IAR62" s="1" t="s">
        <v>91</v>
      </c>
      <c r="IAS62" s="1" t="s">
        <v>91</v>
      </c>
      <c r="IAT62" s="1" t="s">
        <v>91</v>
      </c>
      <c r="IAU62" s="1" t="s">
        <v>91</v>
      </c>
      <c r="IAV62" s="1" t="s">
        <v>91</v>
      </c>
      <c r="IAW62" s="1" t="s">
        <v>91</v>
      </c>
      <c r="IAX62" s="1" t="s">
        <v>91</v>
      </c>
      <c r="IAY62" s="1" t="s">
        <v>91</v>
      </c>
      <c r="IAZ62" s="1" t="s">
        <v>91</v>
      </c>
      <c r="IBA62" s="1" t="s">
        <v>91</v>
      </c>
      <c r="IBB62" s="1" t="s">
        <v>91</v>
      </c>
      <c r="IBC62" s="1" t="s">
        <v>91</v>
      </c>
      <c r="IBD62" s="1" t="s">
        <v>91</v>
      </c>
      <c r="IBE62" s="1" t="s">
        <v>91</v>
      </c>
      <c r="IBF62" s="1" t="s">
        <v>91</v>
      </c>
      <c r="IBG62" s="1" t="s">
        <v>91</v>
      </c>
      <c r="IBH62" s="1" t="s">
        <v>91</v>
      </c>
      <c r="IBI62" s="1" t="s">
        <v>91</v>
      </c>
      <c r="IBJ62" s="1" t="s">
        <v>91</v>
      </c>
      <c r="IBK62" s="1" t="s">
        <v>91</v>
      </c>
      <c r="IBL62" s="1" t="s">
        <v>91</v>
      </c>
      <c r="IBM62" s="1" t="s">
        <v>91</v>
      </c>
      <c r="IBN62" s="1" t="s">
        <v>91</v>
      </c>
      <c r="IBO62" s="1" t="s">
        <v>91</v>
      </c>
      <c r="IBP62" s="1" t="s">
        <v>91</v>
      </c>
      <c r="IBQ62" s="1" t="s">
        <v>91</v>
      </c>
      <c r="IBR62" s="1" t="s">
        <v>91</v>
      </c>
      <c r="IBS62" s="1" t="s">
        <v>91</v>
      </c>
      <c r="IBT62" s="1" t="s">
        <v>91</v>
      </c>
      <c r="IBU62" s="1" t="s">
        <v>91</v>
      </c>
      <c r="IBV62" s="1" t="s">
        <v>91</v>
      </c>
      <c r="IBW62" s="1" t="s">
        <v>91</v>
      </c>
      <c r="IBX62" s="1" t="s">
        <v>91</v>
      </c>
      <c r="IBY62" s="1" t="s">
        <v>91</v>
      </c>
      <c r="IBZ62" s="1" t="s">
        <v>91</v>
      </c>
      <c r="ICA62" s="1" t="s">
        <v>91</v>
      </c>
      <c r="ICB62" s="1" t="s">
        <v>91</v>
      </c>
      <c r="ICC62" s="1" t="s">
        <v>91</v>
      </c>
      <c r="ICD62" s="1" t="s">
        <v>91</v>
      </c>
      <c r="ICE62" s="1" t="s">
        <v>91</v>
      </c>
      <c r="ICF62" s="1" t="s">
        <v>91</v>
      </c>
      <c r="ICG62" s="1" t="s">
        <v>91</v>
      </c>
      <c r="ICH62" s="1" t="s">
        <v>91</v>
      </c>
      <c r="ICI62" s="1" t="s">
        <v>91</v>
      </c>
      <c r="ICJ62" s="1" t="s">
        <v>91</v>
      </c>
      <c r="ICK62" s="1" t="s">
        <v>91</v>
      </c>
      <c r="ICL62" s="1" t="s">
        <v>91</v>
      </c>
      <c r="ICM62" s="1" t="s">
        <v>91</v>
      </c>
      <c r="ICN62" s="1" t="s">
        <v>91</v>
      </c>
      <c r="ICO62" s="1" t="s">
        <v>91</v>
      </c>
      <c r="ICP62" s="1" t="s">
        <v>91</v>
      </c>
      <c r="ICQ62" s="1" t="s">
        <v>91</v>
      </c>
      <c r="ICR62" s="1" t="s">
        <v>91</v>
      </c>
      <c r="ICS62" s="1" t="s">
        <v>91</v>
      </c>
      <c r="ICT62" s="1" t="s">
        <v>91</v>
      </c>
      <c r="ICU62" s="1" t="s">
        <v>91</v>
      </c>
      <c r="ICV62" s="1" t="s">
        <v>91</v>
      </c>
      <c r="ICW62" s="1" t="s">
        <v>91</v>
      </c>
      <c r="ICX62" s="1" t="s">
        <v>91</v>
      </c>
      <c r="ICY62" s="1" t="s">
        <v>91</v>
      </c>
      <c r="ICZ62" s="1" t="s">
        <v>91</v>
      </c>
      <c r="IDA62" s="1" t="s">
        <v>91</v>
      </c>
      <c r="IDB62" s="1" t="s">
        <v>91</v>
      </c>
      <c r="IDC62" s="1" t="s">
        <v>91</v>
      </c>
      <c r="IDD62" s="1" t="s">
        <v>91</v>
      </c>
      <c r="IDE62" s="1" t="s">
        <v>91</v>
      </c>
      <c r="IDF62" s="1" t="s">
        <v>91</v>
      </c>
      <c r="IDG62" s="1" t="s">
        <v>91</v>
      </c>
      <c r="IDH62" s="1" t="s">
        <v>91</v>
      </c>
      <c r="IDI62" s="1" t="s">
        <v>91</v>
      </c>
      <c r="IDJ62" s="1" t="s">
        <v>91</v>
      </c>
      <c r="IDK62" s="1" t="s">
        <v>91</v>
      </c>
      <c r="IDL62" s="1" t="s">
        <v>91</v>
      </c>
      <c r="IDM62" s="1" t="s">
        <v>91</v>
      </c>
      <c r="IDN62" s="1" t="s">
        <v>91</v>
      </c>
      <c r="IDO62" s="1" t="s">
        <v>91</v>
      </c>
      <c r="IDP62" s="1" t="s">
        <v>91</v>
      </c>
      <c r="IDQ62" s="1" t="s">
        <v>91</v>
      </c>
      <c r="IDR62" s="1" t="s">
        <v>91</v>
      </c>
      <c r="IDS62" s="1" t="s">
        <v>91</v>
      </c>
      <c r="IDT62" s="1" t="s">
        <v>91</v>
      </c>
      <c r="IDU62" s="1" t="s">
        <v>91</v>
      </c>
      <c r="IDV62" s="1" t="s">
        <v>91</v>
      </c>
      <c r="IDW62" s="1" t="s">
        <v>91</v>
      </c>
      <c r="IDX62" s="1" t="s">
        <v>91</v>
      </c>
      <c r="IDY62" s="1" t="s">
        <v>91</v>
      </c>
      <c r="IDZ62" s="1" t="s">
        <v>91</v>
      </c>
      <c r="IEA62" s="1" t="s">
        <v>91</v>
      </c>
      <c r="IEB62" s="1" t="s">
        <v>91</v>
      </c>
      <c r="IEC62" s="1" t="s">
        <v>91</v>
      </c>
      <c r="IED62" s="1" t="s">
        <v>91</v>
      </c>
      <c r="IEE62" s="1" t="s">
        <v>91</v>
      </c>
      <c r="IEF62" s="1" t="s">
        <v>91</v>
      </c>
      <c r="IEG62" s="1" t="s">
        <v>91</v>
      </c>
      <c r="IEH62" s="1" t="s">
        <v>91</v>
      </c>
      <c r="IEI62" s="1" t="s">
        <v>91</v>
      </c>
      <c r="IEJ62" s="1" t="s">
        <v>91</v>
      </c>
      <c r="IEK62" s="1" t="s">
        <v>91</v>
      </c>
      <c r="IEL62" s="1" t="s">
        <v>91</v>
      </c>
      <c r="IEM62" s="1" t="s">
        <v>91</v>
      </c>
      <c r="IEN62" s="1" t="s">
        <v>91</v>
      </c>
      <c r="IEO62" s="1" t="s">
        <v>91</v>
      </c>
      <c r="IEP62" s="1" t="s">
        <v>91</v>
      </c>
      <c r="IEQ62" s="1" t="s">
        <v>91</v>
      </c>
      <c r="IER62" s="1" t="s">
        <v>91</v>
      </c>
      <c r="IES62" s="1" t="s">
        <v>91</v>
      </c>
      <c r="IET62" s="1" t="s">
        <v>91</v>
      </c>
      <c r="IEU62" s="1" t="s">
        <v>91</v>
      </c>
      <c r="IEV62" s="1" t="s">
        <v>91</v>
      </c>
      <c r="IEW62" s="1" t="s">
        <v>91</v>
      </c>
      <c r="IEX62" s="1" t="s">
        <v>91</v>
      </c>
      <c r="IEY62" s="1" t="s">
        <v>91</v>
      </c>
      <c r="IEZ62" s="1" t="s">
        <v>91</v>
      </c>
      <c r="IFA62" s="1" t="s">
        <v>91</v>
      </c>
      <c r="IFB62" s="1" t="s">
        <v>91</v>
      </c>
      <c r="IFC62" s="1" t="s">
        <v>91</v>
      </c>
      <c r="IFD62" s="1" t="s">
        <v>91</v>
      </c>
      <c r="IFE62" s="1" t="s">
        <v>91</v>
      </c>
      <c r="IFF62" s="1" t="s">
        <v>91</v>
      </c>
      <c r="IFG62" s="1" t="s">
        <v>91</v>
      </c>
      <c r="IFH62" s="1" t="s">
        <v>91</v>
      </c>
      <c r="IFI62" s="1" t="s">
        <v>91</v>
      </c>
      <c r="IFJ62" s="1" t="s">
        <v>91</v>
      </c>
      <c r="IFK62" s="1" t="s">
        <v>91</v>
      </c>
      <c r="IFL62" s="1" t="s">
        <v>91</v>
      </c>
      <c r="IFM62" s="1" t="s">
        <v>91</v>
      </c>
      <c r="IFN62" s="1" t="s">
        <v>91</v>
      </c>
      <c r="IFO62" s="1" t="s">
        <v>91</v>
      </c>
      <c r="IFP62" s="1" t="s">
        <v>91</v>
      </c>
      <c r="IFQ62" s="1" t="s">
        <v>91</v>
      </c>
      <c r="IFR62" s="1" t="s">
        <v>91</v>
      </c>
      <c r="IFS62" s="1" t="s">
        <v>91</v>
      </c>
      <c r="IFT62" s="1" t="s">
        <v>91</v>
      </c>
      <c r="IFU62" s="1" t="s">
        <v>91</v>
      </c>
      <c r="IFV62" s="1" t="s">
        <v>91</v>
      </c>
      <c r="IFW62" s="1" t="s">
        <v>91</v>
      </c>
      <c r="IFX62" s="1" t="s">
        <v>91</v>
      </c>
      <c r="IFY62" s="1" t="s">
        <v>91</v>
      </c>
      <c r="IFZ62" s="1" t="s">
        <v>91</v>
      </c>
      <c r="IGA62" s="1" t="s">
        <v>91</v>
      </c>
      <c r="IGB62" s="1" t="s">
        <v>91</v>
      </c>
      <c r="IGC62" s="1" t="s">
        <v>91</v>
      </c>
      <c r="IGD62" s="1" t="s">
        <v>91</v>
      </c>
      <c r="IGE62" s="1" t="s">
        <v>91</v>
      </c>
      <c r="IGF62" s="1" t="s">
        <v>91</v>
      </c>
      <c r="IGG62" s="1" t="s">
        <v>91</v>
      </c>
      <c r="IGH62" s="1" t="s">
        <v>91</v>
      </c>
      <c r="IGI62" s="1" t="s">
        <v>91</v>
      </c>
      <c r="IGJ62" s="1" t="s">
        <v>91</v>
      </c>
      <c r="IGK62" s="1" t="s">
        <v>91</v>
      </c>
      <c r="IGL62" s="1" t="s">
        <v>91</v>
      </c>
      <c r="IGM62" s="1" t="s">
        <v>91</v>
      </c>
      <c r="IGN62" s="1" t="s">
        <v>91</v>
      </c>
      <c r="IGO62" s="1" t="s">
        <v>91</v>
      </c>
      <c r="IGP62" s="1" t="s">
        <v>91</v>
      </c>
      <c r="IGQ62" s="1" t="s">
        <v>91</v>
      </c>
      <c r="IGR62" s="1" t="s">
        <v>91</v>
      </c>
      <c r="IGS62" s="1" t="s">
        <v>91</v>
      </c>
      <c r="IGT62" s="1" t="s">
        <v>91</v>
      </c>
      <c r="IGU62" s="1" t="s">
        <v>91</v>
      </c>
      <c r="IGV62" s="1" t="s">
        <v>91</v>
      </c>
      <c r="IGW62" s="1" t="s">
        <v>91</v>
      </c>
      <c r="IGX62" s="1" t="s">
        <v>91</v>
      </c>
      <c r="IGY62" s="1" t="s">
        <v>91</v>
      </c>
      <c r="IGZ62" s="1" t="s">
        <v>91</v>
      </c>
      <c r="IHA62" s="1" t="s">
        <v>91</v>
      </c>
      <c r="IHB62" s="1" t="s">
        <v>91</v>
      </c>
      <c r="IHC62" s="1" t="s">
        <v>91</v>
      </c>
      <c r="IHD62" s="1" t="s">
        <v>91</v>
      </c>
      <c r="IHE62" s="1" t="s">
        <v>91</v>
      </c>
      <c r="IHF62" s="1" t="s">
        <v>91</v>
      </c>
      <c r="IHG62" s="1" t="s">
        <v>91</v>
      </c>
      <c r="IHH62" s="1" t="s">
        <v>91</v>
      </c>
      <c r="IHI62" s="1" t="s">
        <v>91</v>
      </c>
      <c r="IHJ62" s="1" t="s">
        <v>91</v>
      </c>
      <c r="IHK62" s="1" t="s">
        <v>91</v>
      </c>
      <c r="IHL62" s="1" t="s">
        <v>91</v>
      </c>
      <c r="IHM62" s="1" t="s">
        <v>91</v>
      </c>
      <c r="IHN62" s="1" t="s">
        <v>91</v>
      </c>
      <c r="IHO62" s="1" t="s">
        <v>91</v>
      </c>
      <c r="IHP62" s="1" t="s">
        <v>91</v>
      </c>
      <c r="IHQ62" s="1" t="s">
        <v>91</v>
      </c>
      <c r="IHR62" s="1" t="s">
        <v>91</v>
      </c>
      <c r="IHS62" s="1" t="s">
        <v>91</v>
      </c>
      <c r="IHT62" s="1" t="s">
        <v>91</v>
      </c>
      <c r="IHU62" s="1" t="s">
        <v>91</v>
      </c>
      <c r="IHV62" s="1" t="s">
        <v>91</v>
      </c>
      <c r="IHW62" s="1" t="s">
        <v>91</v>
      </c>
      <c r="IHX62" s="1" t="s">
        <v>91</v>
      </c>
      <c r="IHY62" s="1" t="s">
        <v>91</v>
      </c>
      <c r="IHZ62" s="1" t="s">
        <v>91</v>
      </c>
      <c r="IIA62" s="1" t="s">
        <v>91</v>
      </c>
      <c r="IIB62" s="1" t="s">
        <v>91</v>
      </c>
      <c r="IIC62" s="1" t="s">
        <v>91</v>
      </c>
      <c r="IID62" s="1" t="s">
        <v>91</v>
      </c>
      <c r="IIE62" s="1" t="s">
        <v>91</v>
      </c>
      <c r="IIF62" s="1" t="s">
        <v>91</v>
      </c>
      <c r="IIG62" s="1" t="s">
        <v>91</v>
      </c>
      <c r="IIH62" s="1" t="s">
        <v>91</v>
      </c>
      <c r="III62" s="1" t="s">
        <v>91</v>
      </c>
      <c r="IIJ62" s="1" t="s">
        <v>91</v>
      </c>
      <c r="IIK62" s="1" t="s">
        <v>91</v>
      </c>
      <c r="IIL62" s="1" t="s">
        <v>91</v>
      </c>
      <c r="IIM62" s="1" t="s">
        <v>91</v>
      </c>
      <c r="IIN62" s="1" t="s">
        <v>91</v>
      </c>
      <c r="IIO62" s="1" t="s">
        <v>91</v>
      </c>
      <c r="IIP62" s="1" t="s">
        <v>91</v>
      </c>
      <c r="IIQ62" s="1" t="s">
        <v>91</v>
      </c>
      <c r="IIR62" s="1" t="s">
        <v>91</v>
      </c>
      <c r="IIS62" s="1" t="s">
        <v>91</v>
      </c>
      <c r="IIT62" s="1" t="s">
        <v>91</v>
      </c>
      <c r="IIU62" s="1" t="s">
        <v>91</v>
      </c>
      <c r="IIV62" s="1" t="s">
        <v>91</v>
      </c>
      <c r="IIW62" s="1" t="s">
        <v>91</v>
      </c>
      <c r="IIX62" s="1" t="s">
        <v>91</v>
      </c>
      <c r="IIY62" s="1" t="s">
        <v>91</v>
      </c>
      <c r="IIZ62" s="1" t="s">
        <v>91</v>
      </c>
      <c r="IJA62" s="1" t="s">
        <v>91</v>
      </c>
      <c r="IJB62" s="1" t="s">
        <v>91</v>
      </c>
      <c r="IJC62" s="1" t="s">
        <v>91</v>
      </c>
      <c r="IJD62" s="1" t="s">
        <v>91</v>
      </c>
      <c r="IJE62" s="1" t="s">
        <v>91</v>
      </c>
      <c r="IJF62" s="1" t="s">
        <v>91</v>
      </c>
      <c r="IJG62" s="1" t="s">
        <v>91</v>
      </c>
      <c r="IJH62" s="1" t="s">
        <v>91</v>
      </c>
      <c r="IJI62" s="1" t="s">
        <v>91</v>
      </c>
      <c r="IJJ62" s="1" t="s">
        <v>91</v>
      </c>
      <c r="IJK62" s="1" t="s">
        <v>91</v>
      </c>
      <c r="IJL62" s="1" t="s">
        <v>91</v>
      </c>
      <c r="IJM62" s="1" t="s">
        <v>91</v>
      </c>
      <c r="IJN62" s="1" t="s">
        <v>91</v>
      </c>
      <c r="IJO62" s="1" t="s">
        <v>91</v>
      </c>
      <c r="IJP62" s="1" t="s">
        <v>91</v>
      </c>
      <c r="IJQ62" s="1" t="s">
        <v>91</v>
      </c>
      <c r="IJR62" s="1" t="s">
        <v>91</v>
      </c>
      <c r="IJS62" s="1" t="s">
        <v>91</v>
      </c>
      <c r="IJT62" s="1" t="s">
        <v>91</v>
      </c>
      <c r="IJU62" s="1" t="s">
        <v>91</v>
      </c>
      <c r="IJV62" s="1" t="s">
        <v>91</v>
      </c>
      <c r="IJW62" s="1" t="s">
        <v>91</v>
      </c>
      <c r="IJX62" s="1" t="s">
        <v>91</v>
      </c>
      <c r="IJY62" s="1" t="s">
        <v>91</v>
      </c>
      <c r="IJZ62" s="1" t="s">
        <v>91</v>
      </c>
      <c r="IKA62" s="1" t="s">
        <v>91</v>
      </c>
      <c r="IKB62" s="1" t="s">
        <v>91</v>
      </c>
      <c r="IKC62" s="1" t="s">
        <v>91</v>
      </c>
      <c r="IKD62" s="1" t="s">
        <v>91</v>
      </c>
      <c r="IKE62" s="1" t="s">
        <v>91</v>
      </c>
      <c r="IKF62" s="1" t="s">
        <v>91</v>
      </c>
      <c r="IKG62" s="1" t="s">
        <v>91</v>
      </c>
      <c r="IKH62" s="1" t="s">
        <v>91</v>
      </c>
      <c r="IKI62" s="1" t="s">
        <v>91</v>
      </c>
      <c r="IKJ62" s="1" t="s">
        <v>91</v>
      </c>
      <c r="IKK62" s="1" t="s">
        <v>91</v>
      </c>
      <c r="IKL62" s="1" t="s">
        <v>91</v>
      </c>
      <c r="IKM62" s="1" t="s">
        <v>91</v>
      </c>
      <c r="IKN62" s="1" t="s">
        <v>91</v>
      </c>
      <c r="IKO62" s="1" t="s">
        <v>91</v>
      </c>
      <c r="IKP62" s="1" t="s">
        <v>91</v>
      </c>
      <c r="IKQ62" s="1" t="s">
        <v>91</v>
      </c>
      <c r="IKR62" s="1" t="s">
        <v>91</v>
      </c>
      <c r="IKS62" s="1" t="s">
        <v>91</v>
      </c>
      <c r="IKT62" s="1" t="s">
        <v>91</v>
      </c>
      <c r="IKU62" s="1" t="s">
        <v>91</v>
      </c>
      <c r="IKV62" s="1" t="s">
        <v>91</v>
      </c>
      <c r="IKW62" s="1" t="s">
        <v>91</v>
      </c>
      <c r="IKX62" s="1" t="s">
        <v>91</v>
      </c>
      <c r="IKY62" s="1" t="s">
        <v>91</v>
      </c>
      <c r="IKZ62" s="1" t="s">
        <v>91</v>
      </c>
      <c r="ILA62" s="1" t="s">
        <v>91</v>
      </c>
      <c r="ILB62" s="1" t="s">
        <v>91</v>
      </c>
      <c r="ILC62" s="1" t="s">
        <v>91</v>
      </c>
      <c r="ILD62" s="1" t="s">
        <v>91</v>
      </c>
      <c r="ILE62" s="1" t="s">
        <v>91</v>
      </c>
      <c r="ILF62" s="1" t="s">
        <v>91</v>
      </c>
      <c r="ILG62" s="1" t="s">
        <v>91</v>
      </c>
      <c r="ILH62" s="1" t="s">
        <v>91</v>
      </c>
      <c r="ILI62" s="1" t="s">
        <v>91</v>
      </c>
      <c r="ILJ62" s="1" t="s">
        <v>91</v>
      </c>
      <c r="ILK62" s="1" t="s">
        <v>91</v>
      </c>
      <c r="ILL62" s="1" t="s">
        <v>91</v>
      </c>
      <c r="ILM62" s="1" t="s">
        <v>91</v>
      </c>
      <c r="ILN62" s="1" t="s">
        <v>91</v>
      </c>
      <c r="ILO62" s="1" t="s">
        <v>91</v>
      </c>
      <c r="ILP62" s="1" t="s">
        <v>91</v>
      </c>
      <c r="ILQ62" s="1" t="s">
        <v>91</v>
      </c>
      <c r="ILR62" s="1" t="s">
        <v>91</v>
      </c>
      <c r="ILS62" s="1" t="s">
        <v>91</v>
      </c>
      <c r="ILT62" s="1" t="s">
        <v>91</v>
      </c>
      <c r="ILU62" s="1" t="s">
        <v>91</v>
      </c>
      <c r="ILV62" s="1" t="s">
        <v>91</v>
      </c>
      <c r="ILW62" s="1" t="s">
        <v>91</v>
      </c>
      <c r="ILX62" s="1" t="s">
        <v>91</v>
      </c>
      <c r="ILY62" s="1" t="s">
        <v>91</v>
      </c>
      <c r="ILZ62" s="1" t="s">
        <v>91</v>
      </c>
      <c r="IMA62" s="1" t="s">
        <v>91</v>
      </c>
      <c r="IMB62" s="1" t="s">
        <v>91</v>
      </c>
      <c r="IMC62" s="1" t="s">
        <v>91</v>
      </c>
      <c r="IMD62" s="1" t="s">
        <v>91</v>
      </c>
      <c r="IME62" s="1" t="s">
        <v>91</v>
      </c>
      <c r="IMF62" s="1" t="s">
        <v>91</v>
      </c>
      <c r="IMG62" s="1" t="s">
        <v>91</v>
      </c>
      <c r="IMH62" s="1" t="s">
        <v>91</v>
      </c>
      <c r="IMI62" s="1" t="s">
        <v>91</v>
      </c>
      <c r="IMJ62" s="1" t="s">
        <v>91</v>
      </c>
      <c r="IMK62" s="1" t="s">
        <v>91</v>
      </c>
      <c r="IML62" s="1" t="s">
        <v>91</v>
      </c>
      <c r="IMM62" s="1" t="s">
        <v>91</v>
      </c>
      <c r="IMN62" s="1" t="s">
        <v>91</v>
      </c>
      <c r="IMO62" s="1" t="s">
        <v>91</v>
      </c>
      <c r="IMP62" s="1" t="s">
        <v>91</v>
      </c>
      <c r="IMQ62" s="1" t="s">
        <v>91</v>
      </c>
      <c r="IMR62" s="1" t="s">
        <v>91</v>
      </c>
      <c r="IMS62" s="1" t="s">
        <v>91</v>
      </c>
      <c r="IMT62" s="1" t="s">
        <v>91</v>
      </c>
      <c r="IMU62" s="1" t="s">
        <v>91</v>
      </c>
      <c r="IMV62" s="1" t="s">
        <v>91</v>
      </c>
      <c r="IMW62" s="1" t="s">
        <v>91</v>
      </c>
      <c r="IMX62" s="1" t="s">
        <v>91</v>
      </c>
      <c r="IMY62" s="1" t="s">
        <v>91</v>
      </c>
      <c r="IMZ62" s="1" t="s">
        <v>91</v>
      </c>
      <c r="INA62" s="1" t="s">
        <v>91</v>
      </c>
      <c r="INB62" s="1" t="s">
        <v>91</v>
      </c>
      <c r="INC62" s="1" t="s">
        <v>91</v>
      </c>
      <c r="IND62" s="1" t="s">
        <v>91</v>
      </c>
      <c r="INE62" s="1" t="s">
        <v>91</v>
      </c>
      <c r="INF62" s="1" t="s">
        <v>91</v>
      </c>
      <c r="ING62" s="1" t="s">
        <v>91</v>
      </c>
      <c r="INH62" s="1" t="s">
        <v>91</v>
      </c>
      <c r="INI62" s="1" t="s">
        <v>91</v>
      </c>
      <c r="INJ62" s="1" t="s">
        <v>91</v>
      </c>
      <c r="INK62" s="1" t="s">
        <v>91</v>
      </c>
      <c r="INL62" s="1" t="s">
        <v>91</v>
      </c>
      <c r="INM62" s="1" t="s">
        <v>91</v>
      </c>
      <c r="INN62" s="1" t="s">
        <v>91</v>
      </c>
      <c r="INO62" s="1" t="s">
        <v>91</v>
      </c>
      <c r="INP62" s="1" t="s">
        <v>91</v>
      </c>
      <c r="INQ62" s="1" t="s">
        <v>91</v>
      </c>
      <c r="INR62" s="1" t="s">
        <v>91</v>
      </c>
      <c r="INS62" s="1" t="s">
        <v>91</v>
      </c>
      <c r="INT62" s="1" t="s">
        <v>91</v>
      </c>
      <c r="INU62" s="1" t="s">
        <v>91</v>
      </c>
      <c r="INV62" s="1" t="s">
        <v>91</v>
      </c>
      <c r="INW62" s="1" t="s">
        <v>91</v>
      </c>
      <c r="INX62" s="1" t="s">
        <v>91</v>
      </c>
      <c r="INY62" s="1" t="s">
        <v>91</v>
      </c>
      <c r="INZ62" s="1" t="s">
        <v>91</v>
      </c>
      <c r="IOA62" s="1" t="s">
        <v>91</v>
      </c>
      <c r="IOB62" s="1" t="s">
        <v>91</v>
      </c>
      <c r="IOC62" s="1" t="s">
        <v>91</v>
      </c>
      <c r="IOD62" s="1" t="s">
        <v>91</v>
      </c>
      <c r="IOE62" s="1" t="s">
        <v>91</v>
      </c>
      <c r="IOF62" s="1" t="s">
        <v>91</v>
      </c>
      <c r="IOG62" s="1" t="s">
        <v>91</v>
      </c>
      <c r="IOH62" s="1" t="s">
        <v>91</v>
      </c>
      <c r="IOI62" s="1" t="s">
        <v>91</v>
      </c>
      <c r="IOJ62" s="1" t="s">
        <v>91</v>
      </c>
      <c r="IOK62" s="1" t="s">
        <v>91</v>
      </c>
      <c r="IOL62" s="1" t="s">
        <v>91</v>
      </c>
      <c r="IOM62" s="1" t="s">
        <v>91</v>
      </c>
      <c r="ION62" s="1" t="s">
        <v>91</v>
      </c>
      <c r="IOO62" s="1" t="s">
        <v>91</v>
      </c>
      <c r="IOP62" s="1" t="s">
        <v>91</v>
      </c>
      <c r="IOQ62" s="1" t="s">
        <v>91</v>
      </c>
      <c r="IOR62" s="1" t="s">
        <v>91</v>
      </c>
      <c r="IOS62" s="1" t="s">
        <v>91</v>
      </c>
      <c r="IOT62" s="1" t="s">
        <v>91</v>
      </c>
      <c r="IOU62" s="1" t="s">
        <v>91</v>
      </c>
      <c r="IOV62" s="1" t="s">
        <v>91</v>
      </c>
      <c r="IOW62" s="1" t="s">
        <v>91</v>
      </c>
      <c r="IOX62" s="1" t="s">
        <v>91</v>
      </c>
      <c r="IOY62" s="1" t="s">
        <v>91</v>
      </c>
      <c r="IOZ62" s="1" t="s">
        <v>91</v>
      </c>
      <c r="IPA62" s="1" t="s">
        <v>91</v>
      </c>
      <c r="IPB62" s="1" t="s">
        <v>91</v>
      </c>
      <c r="IPC62" s="1" t="s">
        <v>91</v>
      </c>
      <c r="IPD62" s="1" t="s">
        <v>91</v>
      </c>
      <c r="IPE62" s="1" t="s">
        <v>91</v>
      </c>
      <c r="IPF62" s="1" t="s">
        <v>91</v>
      </c>
      <c r="IPG62" s="1" t="s">
        <v>91</v>
      </c>
      <c r="IPH62" s="1" t="s">
        <v>91</v>
      </c>
      <c r="IPI62" s="1" t="s">
        <v>91</v>
      </c>
      <c r="IPJ62" s="1" t="s">
        <v>91</v>
      </c>
      <c r="IPK62" s="1" t="s">
        <v>91</v>
      </c>
      <c r="IPL62" s="1" t="s">
        <v>91</v>
      </c>
      <c r="IPM62" s="1" t="s">
        <v>91</v>
      </c>
      <c r="IPN62" s="1" t="s">
        <v>91</v>
      </c>
      <c r="IPO62" s="1" t="s">
        <v>91</v>
      </c>
      <c r="IPP62" s="1" t="s">
        <v>91</v>
      </c>
      <c r="IPQ62" s="1" t="s">
        <v>91</v>
      </c>
      <c r="IPR62" s="1" t="s">
        <v>91</v>
      </c>
      <c r="IPS62" s="1" t="s">
        <v>91</v>
      </c>
      <c r="IPT62" s="1" t="s">
        <v>91</v>
      </c>
      <c r="IPU62" s="1" t="s">
        <v>91</v>
      </c>
      <c r="IPV62" s="1" t="s">
        <v>91</v>
      </c>
      <c r="IPW62" s="1" t="s">
        <v>91</v>
      </c>
      <c r="IPX62" s="1" t="s">
        <v>91</v>
      </c>
      <c r="IPY62" s="1" t="s">
        <v>91</v>
      </c>
      <c r="IPZ62" s="1" t="s">
        <v>91</v>
      </c>
      <c r="IQA62" s="1" t="s">
        <v>91</v>
      </c>
      <c r="IQB62" s="1" t="s">
        <v>91</v>
      </c>
      <c r="IQC62" s="1" t="s">
        <v>91</v>
      </c>
      <c r="IQD62" s="1" t="s">
        <v>91</v>
      </c>
      <c r="IQE62" s="1" t="s">
        <v>91</v>
      </c>
      <c r="IQF62" s="1" t="s">
        <v>91</v>
      </c>
      <c r="IQG62" s="1" t="s">
        <v>91</v>
      </c>
      <c r="IQH62" s="1" t="s">
        <v>91</v>
      </c>
      <c r="IQI62" s="1" t="s">
        <v>91</v>
      </c>
      <c r="IQJ62" s="1" t="s">
        <v>91</v>
      </c>
      <c r="IQK62" s="1" t="s">
        <v>91</v>
      </c>
      <c r="IQL62" s="1" t="s">
        <v>91</v>
      </c>
      <c r="IQM62" s="1" t="s">
        <v>91</v>
      </c>
      <c r="IQN62" s="1" t="s">
        <v>91</v>
      </c>
      <c r="IQO62" s="1" t="s">
        <v>91</v>
      </c>
      <c r="IQP62" s="1" t="s">
        <v>91</v>
      </c>
      <c r="IQQ62" s="1" t="s">
        <v>91</v>
      </c>
      <c r="IQR62" s="1" t="s">
        <v>91</v>
      </c>
      <c r="IQS62" s="1" t="s">
        <v>91</v>
      </c>
      <c r="IQT62" s="1" t="s">
        <v>91</v>
      </c>
      <c r="IQU62" s="1" t="s">
        <v>91</v>
      </c>
      <c r="IQV62" s="1" t="s">
        <v>91</v>
      </c>
      <c r="IQW62" s="1" t="s">
        <v>91</v>
      </c>
      <c r="IQX62" s="1" t="s">
        <v>91</v>
      </c>
      <c r="IQY62" s="1" t="s">
        <v>91</v>
      </c>
      <c r="IQZ62" s="1" t="s">
        <v>91</v>
      </c>
      <c r="IRA62" s="1" t="s">
        <v>91</v>
      </c>
      <c r="IRB62" s="1" t="s">
        <v>91</v>
      </c>
      <c r="IRC62" s="1" t="s">
        <v>91</v>
      </c>
      <c r="IRD62" s="1" t="s">
        <v>91</v>
      </c>
      <c r="IRE62" s="1" t="s">
        <v>91</v>
      </c>
      <c r="IRF62" s="1" t="s">
        <v>91</v>
      </c>
      <c r="IRG62" s="1" t="s">
        <v>91</v>
      </c>
      <c r="IRH62" s="1" t="s">
        <v>91</v>
      </c>
      <c r="IRI62" s="1" t="s">
        <v>91</v>
      </c>
      <c r="IRJ62" s="1" t="s">
        <v>91</v>
      </c>
      <c r="IRK62" s="1" t="s">
        <v>91</v>
      </c>
      <c r="IRL62" s="1" t="s">
        <v>91</v>
      </c>
      <c r="IRM62" s="1" t="s">
        <v>91</v>
      </c>
      <c r="IRN62" s="1" t="s">
        <v>91</v>
      </c>
      <c r="IRO62" s="1" t="s">
        <v>91</v>
      </c>
      <c r="IRP62" s="1" t="s">
        <v>91</v>
      </c>
      <c r="IRQ62" s="1" t="s">
        <v>91</v>
      </c>
      <c r="IRR62" s="1" t="s">
        <v>91</v>
      </c>
      <c r="IRS62" s="1" t="s">
        <v>91</v>
      </c>
      <c r="IRT62" s="1" t="s">
        <v>91</v>
      </c>
      <c r="IRU62" s="1" t="s">
        <v>91</v>
      </c>
      <c r="IRV62" s="1" t="s">
        <v>91</v>
      </c>
      <c r="IRW62" s="1" t="s">
        <v>91</v>
      </c>
      <c r="IRX62" s="1" t="s">
        <v>91</v>
      </c>
      <c r="IRY62" s="1" t="s">
        <v>91</v>
      </c>
      <c r="IRZ62" s="1" t="s">
        <v>91</v>
      </c>
      <c r="ISA62" s="1" t="s">
        <v>91</v>
      </c>
      <c r="ISB62" s="1" t="s">
        <v>91</v>
      </c>
      <c r="ISC62" s="1" t="s">
        <v>91</v>
      </c>
      <c r="ISD62" s="1" t="s">
        <v>91</v>
      </c>
      <c r="ISE62" s="1" t="s">
        <v>91</v>
      </c>
      <c r="ISF62" s="1" t="s">
        <v>91</v>
      </c>
      <c r="ISG62" s="1" t="s">
        <v>91</v>
      </c>
      <c r="ISH62" s="1" t="s">
        <v>91</v>
      </c>
      <c r="ISI62" s="1" t="s">
        <v>91</v>
      </c>
      <c r="ISJ62" s="1" t="s">
        <v>91</v>
      </c>
      <c r="ISK62" s="1" t="s">
        <v>91</v>
      </c>
      <c r="ISL62" s="1" t="s">
        <v>91</v>
      </c>
      <c r="ISM62" s="1" t="s">
        <v>91</v>
      </c>
      <c r="ISN62" s="1" t="s">
        <v>91</v>
      </c>
      <c r="ISO62" s="1" t="s">
        <v>91</v>
      </c>
      <c r="ISP62" s="1" t="s">
        <v>91</v>
      </c>
      <c r="ISQ62" s="1" t="s">
        <v>91</v>
      </c>
      <c r="ISR62" s="1" t="s">
        <v>91</v>
      </c>
      <c r="ISS62" s="1" t="s">
        <v>91</v>
      </c>
      <c r="IST62" s="1" t="s">
        <v>91</v>
      </c>
      <c r="ISU62" s="1" t="s">
        <v>91</v>
      </c>
      <c r="ISV62" s="1" t="s">
        <v>91</v>
      </c>
      <c r="ISW62" s="1" t="s">
        <v>91</v>
      </c>
      <c r="ISX62" s="1" t="s">
        <v>91</v>
      </c>
      <c r="ISY62" s="1" t="s">
        <v>91</v>
      </c>
      <c r="ISZ62" s="1" t="s">
        <v>91</v>
      </c>
      <c r="ITA62" s="1" t="s">
        <v>91</v>
      </c>
      <c r="ITB62" s="1" t="s">
        <v>91</v>
      </c>
      <c r="ITC62" s="1" t="s">
        <v>91</v>
      </c>
      <c r="ITD62" s="1" t="s">
        <v>91</v>
      </c>
      <c r="ITE62" s="1" t="s">
        <v>91</v>
      </c>
      <c r="ITF62" s="1" t="s">
        <v>91</v>
      </c>
      <c r="ITG62" s="1" t="s">
        <v>91</v>
      </c>
      <c r="ITH62" s="1" t="s">
        <v>91</v>
      </c>
      <c r="ITI62" s="1" t="s">
        <v>91</v>
      </c>
      <c r="ITJ62" s="1" t="s">
        <v>91</v>
      </c>
      <c r="ITK62" s="1" t="s">
        <v>91</v>
      </c>
      <c r="ITL62" s="1" t="s">
        <v>91</v>
      </c>
      <c r="ITM62" s="1" t="s">
        <v>91</v>
      </c>
      <c r="ITN62" s="1" t="s">
        <v>91</v>
      </c>
      <c r="ITO62" s="1" t="s">
        <v>91</v>
      </c>
      <c r="ITP62" s="1" t="s">
        <v>91</v>
      </c>
      <c r="ITQ62" s="1" t="s">
        <v>91</v>
      </c>
      <c r="ITR62" s="1" t="s">
        <v>91</v>
      </c>
      <c r="ITS62" s="1" t="s">
        <v>91</v>
      </c>
      <c r="ITT62" s="1" t="s">
        <v>91</v>
      </c>
      <c r="ITU62" s="1" t="s">
        <v>91</v>
      </c>
      <c r="ITV62" s="1" t="s">
        <v>91</v>
      </c>
      <c r="ITW62" s="1" t="s">
        <v>91</v>
      </c>
      <c r="ITX62" s="1" t="s">
        <v>91</v>
      </c>
      <c r="ITY62" s="1" t="s">
        <v>91</v>
      </c>
      <c r="ITZ62" s="1" t="s">
        <v>91</v>
      </c>
      <c r="IUA62" s="1" t="s">
        <v>91</v>
      </c>
      <c r="IUB62" s="1" t="s">
        <v>91</v>
      </c>
      <c r="IUC62" s="1" t="s">
        <v>91</v>
      </c>
      <c r="IUD62" s="1" t="s">
        <v>91</v>
      </c>
      <c r="IUE62" s="1" t="s">
        <v>91</v>
      </c>
      <c r="IUF62" s="1" t="s">
        <v>91</v>
      </c>
      <c r="IUG62" s="1" t="s">
        <v>91</v>
      </c>
      <c r="IUH62" s="1" t="s">
        <v>91</v>
      </c>
      <c r="IUI62" s="1" t="s">
        <v>91</v>
      </c>
      <c r="IUJ62" s="1" t="s">
        <v>91</v>
      </c>
      <c r="IUK62" s="1" t="s">
        <v>91</v>
      </c>
      <c r="IUL62" s="1" t="s">
        <v>91</v>
      </c>
      <c r="IUM62" s="1" t="s">
        <v>91</v>
      </c>
      <c r="IUN62" s="1" t="s">
        <v>91</v>
      </c>
      <c r="IUO62" s="1" t="s">
        <v>91</v>
      </c>
      <c r="IUP62" s="1" t="s">
        <v>91</v>
      </c>
      <c r="IUQ62" s="1" t="s">
        <v>91</v>
      </c>
      <c r="IUR62" s="1" t="s">
        <v>91</v>
      </c>
      <c r="IUS62" s="1" t="s">
        <v>91</v>
      </c>
      <c r="IUT62" s="1" t="s">
        <v>91</v>
      </c>
      <c r="IUU62" s="1" t="s">
        <v>91</v>
      </c>
      <c r="IUV62" s="1" t="s">
        <v>91</v>
      </c>
      <c r="IUW62" s="1" t="s">
        <v>91</v>
      </c>
      <c r="IUX62" s="1" t="s">
        <v>91</v>
      </c>
      <c r="IUY62" s="1" t="s">
        <v>91</v>
      </c>
      <c r="IUZ62" s="1" t="s">
        <v>91</v>
      </c>
      <c r="IVA62" s="1" t="s">
        <v>91</v>
      </c>
      <c r="IVB62" s="1" t="s">
        <v>91</v>
      </c>
      <c r="IVC62" s="1" t="s">
        <v>91</v>
      </c>
      <c r="IVD62" s="1" t="s">
        <v>91</v>
      </c>
      <c r="IVE62" s="1" t="s">
        <v>91</v>
      </c>
      <c r="IVF62" s="1" t="s">
        <v>91</v>
      </c>
      <c r="IVG62" s="1" t="s">
        <v>91</v>
      </c>
      <c r="IVH62" s="1" t="s">
        <v>91</v>
      </c>
      <c r="IVI62" s="1" t="s">
        <v>91</v>
      </c>
      <c r="IVJ62" s="1" t="s">
        <v>91</v>
      </c>
      <c r="IVK62" s="1" t="s">
        <v>91</v>
      </c>
      <c r="IVL62" s="1" t="s">
        <v>91</v>
      </c>
      <c r="IVM62" s="1" t="s">
        <v>91</v>
      </c>
      <c r="IVN62" s="1" t="s">
        <v>91</v>
      </c>
      <c r="IVO62" s="1" t="s">
        <v>91</v>
      </c>
      <c r="IVP62" s="1" t="s">
        <v>91</v>
      </c>
      <c r="IVQ62" s="1" t="s">
        <v>91</v>
      </c>
      <c r="IVR62" s="1" t="s">
        <v>91</v>
      </c>
      <c r="IVS62" s="1" t="s">
        <v>91</v>
      </c>
      <c r="IVT62" s="1" t="s">
        <v>91</v>
      </c>
      <c r="IVU62" s="1" t="s">
        <v>91</v>
      </c>
      <c r="IVV62" s="1" t="s">
        <v>91</v>
      </c>
      <c r="IVW62" s="1" t="s">
        <v>91</v>
      </c>
      <c r="IVX62" s="1" t="s">
        <v>91</v>
      </c>
      <c r="IVY62" s="1" t="s">
        <v>91</v>
      </c>
      <c r="IVZ62" s="1" t="s">
        <v>91</v>
      </c>
      <c r="IWA62" s="1" t="s">
        <v>91</v>
      </c>
      <c r="IWB62" s="1" t="s">
        <v>91</v>
      </c>
      <c r="IWC62" s="1" t="s">
        <v>91</v>
      </c>
      <c r="IWD62" s="1" t="s">
        <v>91</v>
      </c>
      <c r="IWE62" s="1" t="s">
        <v>91</v>
      </c>
      <c r="IWF62" s="1" t="s">
        <v>91</v>
      </c>
      <c r="IWG62" s="1" t="s">
        <v>91</v>
      </c>
      <c r="IWH62" s="1" t="s">
        <v>91</v>
      </c>
      <c r="IWI62" s="1" t="s">
        <v>91</v>
      </c>
      <c r="IWJ62" s="1" t="s">
        <v>91</v>
      </c>
      <c r="IWK62" s="1" t="s">
        <v>91</v>
      </c>
      <c r="IWL62" s="1" t="s">
        <v>91</v>
      </c>
      <c r="IWM62" s="1" t="s">
        <v>91</v>
      </c>
      <c r="IWN62" s="1" t="s">
        <v>91</v>
      </c>
      <c r="IWO62" s="1" t="s">
        <v>91</v>
      </c>
      <c r="IWP62" s="1" t="s">
        <v>91</v>
      </c>
      <c r="IWQ62" s="1" t="s">
        <v>91</v>
      </c>
      <c r="IWR62" s="1" t="s">
        <v>91</v>
      </c>
      <c r="IWS62" s="1" t="s">
        <v>91</v>
      </c>
      <c r="IWT62" s="1" t="s">
        <v>91</v>
      </c>
      <c r="IWU62" s="1" t="s">
        <v>91</v>
      </c>
      <c r="IWV62" s="1" t="s">
        <v>91</v>
      </c>
      <c r="IWW62" s="1" t="s">
        <v>91</v>
      </c>
      <c r="IWX62" s="1" t="s">
        <v>91</v>
      </c>
      <c r="IWY62" s="1" t="s">
        <v>91</v>
      </c>
      <c r="IWZ62" s="1" t="s">
        <v>91</v>
      </c>
      <c r="IXA62" s="1" t="s">
        <v>91</v>
      </c>
      <c r="IXB62" s="1" t="s">
        <v>91</v>
      </c>
      <c r="IXC62" s="1" t="s">
        <v>91</v>
      </c>
      <c r="IXD62" s="1" t="s">
        <v>91</v>
      </c>
      <c r="IXE62" s="1" t="s">
        <v>91</v>
      </c>
      <c r="IXF62" s="1" t="s">
        <v>91</v>
      </c>
      <c r="IXG62" s="1" t="s">
        <v>91</v>
      </c>
      <c r="IXH62" s="1" t="s">
        <v>91</v>
      </c>
      <c r="IXI62" s="1" t="s">
        <v>91</v>
      </c>
      <c r="IXJ62" s="1" t="s">
        <v>91</v>
      </c>
      <c r="IXK62" s="1" t="s">
        <v>91</v>
      </c>
      <c r="IXL62" s="1" t="s">
        <v>91</v>
      </c>
      <c r="IXM62" s="1" t="s">
        <v>91</v>
      </c>
      <c r="IXN62" s="1" t="s">
        <v>91</v>
      </c>
      <c r="IXO62" s="1" t="s">
        <v>91</v>
      </c>
      <c r="IXP62" s="1" t="s">
        <v>91</v>
      </c>
      <c r="IXQ62" s="1" t="s">
        <v>91</v>
      </c>
      <c r="IXR62" s="1" t="s">
        <v>91</v>
      </c>
      <c r="IXS62" s="1" t="s">
        <v>91</v>
      </c>
      <c r="IXT62" s="1" t="s">
        <v>91</v>
      </c>
      <c r="IXU62" s="1" t="s">
        <v>91</v>
      </c>
      <c r="IXV62" s="1" t="s">
        <v>91</v>
      </c>
      <c r="IXW62" s="1" t="s">
        <v>91</v>
      </c>
      <c r="IXX62" s="1" t="s">
        <v>91</v>
      </c>
      <c r="IXY62" s="1" t="s">
        <v>91</v>
      </c>
      <c r="IXZ62" s="1" t="s">
        <v>91</v>
      </c>
      <c r="IYA62" s="1" t="s">
        <v>91</v>
      </c>
      <c r="IYB62" s="1" t="s">
        <v>91</v>
      </c>
      <c r="IYC62" s="1" t="s">
        <v>91</v>
      </c>
      <c r="IYD62" s="1" t="s">
        <v>91</v>
      </c>
      <c r="IYE62" s="1" t="s">
        <v>91</v>
      </c>
      <c r="IYF62" s="1" t="s">
        <v>91</v>
      </c>
      <c r="IYG62" s="1" t="s">
        <v>91</v>
      </c>
      <c r="IYH62" s="1" t="s">
        <v>91</v>
      </c>
      <c r="IYI62" s="1" t="s">
        <v>91</v>
      </c>
      <c r="IYJ62" s="1" t="s">
        <v>91</v>
      </c>
      <c r="IYK62" s="1" t="s">
        <v>91</v>
      </c>
      <c r="IYL62" s="1" t="s">
        <v>91</v>
      </c>
      <c r="IYM62" s="1" t="s">
        <v>91</v>
      </c>
      <c r="IYN62" s="1" t="s">
        <v>91</v>
      </c>
      <c r="IYO62" s="1" t="s">
        <v>91</v>
      </c>
      <c r="IYP62" s="1" t="s">
        <v>91</v>
      </c>
      <c r="IYQ62" s="1" t="s">
        <v>91</v>
      </c>
      <c r="IYR62" s="1" t="s">
        <v>91</v>
      </c>
      <c r="IYS62" s="1" t="s">
        <v>91</v>
      </c>
      <c r="IYT62" s="1" t="s">
        <v>91</v>
      </c>
      <c r="IYU62" s="1" t="s">
        <v>91</v>
      </c>
      <c r="IYV62" s="1" t="s">
        <v>91</v>
      </c>
      <c r="IYW62" s="1" t="s">
        <v>91</v>
      </c>
      <c r="IYX62" s="1" t="s">
        <v>91</v>
      </c>
      <c r="IYY62" s="1" t="s">
        <v>91</v>
      </c>
      <c r="IYZ62" s="1" t="s">
        <v>91</v>
      </c>
      <c r="IZA62" s="1" t="s">
        <v>91</v>
      </c>
      <c r="IZB62" s="1" t="s">
        <v>91</v>
      </c>
      <c r="IZC62" s="1" t="s">
        <v>91</v>
      </c>
      <c r="IZD62" s="1" t="s">
        <v>91</v>
      </c>
      <c r="IZE62" s="1" t="s">
        <v>91</v>
      </c>
      <c r="IZF62" s="1" t="s">
        <v>91</v>
      </c>
      <c r="IZG62" s="1" t="s">
        <v>91</v>
      </c>
      <c r="IZH62" s="1" t="s">
        <v>91</v>
      </c>
      <c r="IZI62" s="1" t="s">
        <v>91</v>
      </c>
      <c r="IZJ62" s="1" t="s">
        <v>91</v>
      </c>
      <c r="IZK62" s="1" t="s">
        <v>91</v>
      </c>
      <c r="IZL62" s="1" t="s">
        <v>91</v>
      </c>
      <c r="IZM62" s="1" t="s">
        <v>91</v>
      </c>
      <c r="IZN62" s="1" t="s">
        <v>91</v>
      </c>
      <c r="IZO62" s="1" t="s">
        <v>91</v>
      </c>
      <c r="IZP62" s="1" t="s">
        <v>91</v>
      </c>
      <c r="IZQ62" s="1" t="s">
        <v>91</v>
      </c>
      <c r="IZR62" s="1" t="s">
        <v>91</v>
      </c>
      <c r="IZS62" s="1" t="s">
        <v>91</v>
      </c>
      <c r="IZT62" s="1" t="s">
        <v>91</v>
      </c>
      <c r="IZU62" s="1" t="s">
        <v>91</v>
      </c>
      <c r="IZV62" s="1" t="s">
        <v>91</v>
      </c>
      <c r="IZW62" s="1" t="s">
        <v>91</v>
      </c>
      <c r="IZX62" s="1" t="s">
        <v>91</v>
      </c>
      <c r="IZY62" s="1" t="s">
        <v>91</v>
      </c>
      <c r="IZZ62" s="1" t="s">
        <v>91</v>
      </c>
      <c r="JAA62" s="1" t="s">
        <v>91</v>
      </c>
      <c r="JAB62" s="1" t="s">
        <v>91</v>
      </c>
      <c r="JAC62" s="1" t="s">
        <v>91</v>
      </c>
      <c r="JAD62" s="1" t="s">
        <v>91</v>
      </c>
      <c r="JAE62" s="1" t="s">
        <v>91</v>
      </c>
      <c r="JAF62" s="1" t="s">
        <v>91</v>
      </c>
      <c r="JAG62" s="1" t="s">
        <v>91</v>
      </c>
      <c r="JAH62" s="1" t="s">
        <v>91</v>
      </c>
      <c r="JAI62" s="1" t="s">
        <v>91</v>
      </c>
      <c r="JAJ62" s="1" t="s">
        <v>91</v>
      </c>
      <c r="JAK62" s="1" t="s">
        <v>91</v>
      </c>
      <c r="JAL62" s="1" t="s">
        <v>91</v>
      </c>
      <c r="JAM62" s="1" t="s">
        <v>91</v>
      </c>
      <c r="JAN62" s="1" t="s">
        <v>91</v>
      </c>
      <c r="JAO62" s="1" t="s">
        <v>91</v>
      </c>
      <c r="JAP62" s="1" t="s">
        <v>91</v>
      </c>
      <c r="JAQ62" s="1" t="s">
        <v>91</v>
      </c>
      <c r="JAR62" s="1" t="s">
        <v>91</v>
      </c>
      <c r="JAS62" s="1" t="s">
        <v>91</v>
      </c>
      <c r="JAT62" s="1" t="s">
        <v>91</v>
      </c>
      <c r="JAU62" s="1" t="s">
        <v>91</v>
      </c>
      <c r="JAV62" s="1" t="s">
        <v>91</v>
      </c>
      <c r="JAW62" s="1" t="s">
        <v>91</v>
      </c>
      <c r="JAX62" s="1" t="s">
        <v>91</v>
      </c>
      <c r="JAY62" s="1" t="s">
        <v>91</v>
      </c>
      <c r="JAZ62" s="1" t="s">
        <v>91</v>
      </c>
      <c r="JBA62" s="1" t="s">
        <v>91</v>
      </c>
      <c r="JBB62" s="1" t="s">
        <v>91</v>
      </c>
      <c r="JBC62" s="1" t="s">
        <v>91</v>
      </c>
      <c r="JBD62" s="1" t="s">
        <v>91</v>
      </c>
      <c r="JBE62" s="1" t="s">
        <v>91</v>
      </c>
      <c r="JBF62" s="1" t="s">
        <v>91</v>
      </c>
      <c r="JBG62" s="1" t="s">
        <v>91</v>
      </c>
      <c r="JBH62" s="1" t="s">
        <v>91</v>
      </c>
      <c r="JBI62" s="1" t="s">
        <v>91</v>
      </c>
      <c r="JBJ62" s="1" t="s">
        <v>91</v>
      </c>
      <c r="JBK62" s="1" t="s">
        <v>91</v>
      </c>
      <c r="JBL62" s="1" t="s">
        <v>91</v>
      </c>
      <c r="JBM62" s="1" t="s">
        <v>91</v>
      </c>
      <c r="JBN62" s="1" t="s">
        <v>91</v>
      </c>
      <c r="JBO62" s="1" t="s">
        <v>91</v>
      </c>
      <c r="JBP62" s="1" t="s">
        <v>91</v>
      </c>
      <c r="JBQ62" s="1" t="s">
        <v>91</v>
      </c>
      <c r="JBR62" s="1" t="s">
        <v>91</v>
      </c>
      <c r="JBS62" s="1" t="s">
        <v>91</v>
      </c>
      <c r="JBT62" s="1" t="s">
        <v>91</v>
      </c>
      <c r="JBU62" s="1" t="s">
        <v>91</v>
      </c>
      <c r="JBV62" s="1" t="s">
        <v>91</v>
      </c>
      <c r="JBW62" s="1" t="s">
        <v>91</v>
      </c>
      <c r="JBX62" s="1" t="s">
        <v>91</v>
      </c>
      <c r="JBY62" s="1" t="s">
        <v>91</v>
      </c>
      <c r="JBZ62" s="1" t="s">
        <v>91</v>
      </c>
      <c r="JCA62" s="1" t="s">
        <v>91</v>
      </c>
      <c r="JCB62" s="1" t="s">
        <v>91</v>
      </c>
      <c r="JCC62" s="1" t="s">
        <v>91</v>
      </c>
      <c r="JCD62" s="1" t="s">
        <v>91</v>
      </c>
      <c r="JCE62" s="1" t="s">
        <v>91</v>
      </c>
      <c r="JCF62" s="1" t="s">
        <v>91</v>
      </c>
      <c r="JCG62" s="1" t="s">
        <v>91</v>
      </c>
      <c r="JCH62" s="1" t="s">
        <v>91</v>
      </c>
      <c r="JCI62" s="1" t="s">
        <v>91</v>
      </c>
      <c r="JCJ62" s="1" t="s">
        <v>91</v>
      </c>
      <c r="JCK62" s="1" t="s">
        <v>91</v>
      </c>
      <c r="JCL62" s="1" t="s">
        <v>91</v>
      </c>
      <c r="JCM62" s="1" t="s">
        <v>91</v>
      </c>
      <c r="JCN62" s="1" t="s">
        <v>91</v>
      </c>
      <c r="JCO62" s="1" t="s">
        <v>91</v>
      </c>
      <c r="JCP62" s="1" t="s">
        <v>91</v>
      </c>
      <c r="JCQ62" s="1" t="s">
        <v>91</v>
      </c>
      <c r="JCR62" s="1" t="s">
        <v>91</v>
      </c>
      <c r="JCS62" s="1" t="s">
        <v>91</v>
      </c>
      <c r="JCT62" s="1" t="s">
        <v>91</v>
      </c>
      <c r="JCU62" s="1" t="s">
        <v>91</v>
      </c>
      <c r="JCV62" s="1" t="s">
        <v>91</v>
      </c>
      <c r="JCW62" s="1" t="s">
        <v>91</v>
      </c>
      <c r="JCX62" s="1" t="s">
        <v>91</v>
      </c>
      <c r="JCY62" s="1" t="s">
        <v>91</v>
      </c>
      <c r="JCZ62" s="1" t="s">
        <v>91</v>
      </c>
      <c r="JDA62" s="1" t="s">
        <v>91</v>
      </c>
      <c r="JDB62" s="1" t="s">
        <v>91</v>
      </c>
      <c r="JDC62" s="1" t="s">
        <v>91</v>
      </c>
      <c r="JDD62" s="1" t="s">
        <v>91</v>
      </c>
      <c r="JDE62" s="1" t="s">
        <v>91</v>
      </c>
      <c r="JDF62" s="1" t="s">
        <v>91</v>
      </c>
      <c r="JDG62" s="1" t="s">
        <v>91</v>
      </c>
      <c r="JDH62" s="1" t="s">
        <v>91</v>
      </c>
      <c r="JDI62" s="1" t="s">
        <v>91</v>
      </c>
      <c r="JDJ62" s="1" t="s">
        <v>91</v>
      </c>
      <c r="JDK62" s="1" t="s">
        <v>91</v>
      </c>
      <c r="JDL62" s="1" t="s">
        <v>91</v>
      </c>
      <c r="JDM62" s="1" t="s">
        <v>91</v>
      </c>
      <c r="JDN62" s="1" t="s">
        <v>91</v>
      </c>
      <c r="JDO62" s="1" t="s">
        <v>91</v>
      </c>
      <c r="JDP62" s="1" t="s">
        <v>91</v>
      </c>
      <c r="JDQ62" s="1" t="s">
        <v>91</v>
      </c>
      <c r="JDR62" s="1" t="s">
        <v>91</v>
      </c>
      <c r="JDS62" s="1" t="s">
        <v>91</v>
      </c>
      <c r="JDT62" s="1" t="s">
        <v>91</v>
      </c>
      <c r="JDU62" s="1" t="s">
        <v>91</v>
      </c>
      <c r="JDV62" s="1" t="s">
        <v>91</v>
      </c>
      <c r="JDW62" s="1" t="s">
        <v>91</v>
      </c>
      <c r="JDX62" s="1" t="s">
        <v>91</v>
      </c>
      <c r="JDY62" s="1" t="s">
        <v>91</v>
      </c>
      <c r="JDZ62" s="1" t="s">
        <v>91</v>
      </c>
      <c r="JEA62" s="1" t="s">
        <v>91</v>
      </c>
      <c r="JEB62" s="1" t="s">
        <v>91</v>
      </c>
      <c r="JEC62" s="1" t="s">
        <v>91</v>
      </c>
      <c r="JED62" s="1" t="s">
        <v>91</v>
      </c>
      <c r="JEE62" s="1" t="s">
        <v>91</v>
      </c>
      <c r="JEF62" s="1" t="s">
        <v>91</v>
      </c>
      <c r="JEG62" s="1" t="s">
        <v>91</v>
      </c>
      <c r="JEH62" s="1" t="s">
        <v>91</v>
      </c>
      <c r="JEI62" s="1" t="s">
        <v>91</v>
      </c>
      <c r="JEJ62" s="1" t="s">
        <v>91</v>
      </c>
      <c r="JEK62" s="1" t="s">
        <v>91</v>
      </c>
      <c r="JEL62" s="1" t="s">
        <v>91</v>
      </c>
      <c r="JEM62" s="1" t="s">
        <v>91</v>
      </c>
      <c r="JEN62" s="1" t="s">
        <v>91</v>
      </c>
      <c r="JEO62" s="1" t="s">
        <v>91</v>
      </c>
      <c r="JEP62" s="1" t="s">
        <v>91</v>
      </c>
      <c r="JEQ62" s="1" t="s">
        <v>91</v>
      </c>
      <c r="JER62" s="1" t="s">
        <v>91</v>
      </c>
      <c r="JES62" s="1" t="s">
        <v>91</v>
      </c>
      <c r="JET62" s="1" t="s">
        <v>91</v>
      </c>
      <c r="JEU62" s="1" t="s">
        <v>91</v>
      </c>
      <c r="JEV62" s="1" t="s">
        <v>91</v>
      </c>
      <c r="JEW62" s="1" t="s">
        <v>91</v>
      </c>
      <c r="JEX62" s="1" t="s">
        <v>91</v>
      </c>
      <c r="JEY62" s="1" t="s">
        <v>91</v>
      </c>
      <c r="JEZ62" s="1" t="s">
        <v>91</v>
      </c>
      <c r="JFA62" s="1" t="s">
        <v>91</v>
      </c>
      <c r="JFB62" s="1" t="s">
        <v>91</v>
      </c>
      <c r="JFC62" s="1" t="s">
        <v>91</v>
      </c>
      <c r="JFD62" s="1" t="s">
        <v>91</v>
      </c>
      <c r="JFE62" s="1" t="s">
        <v>91</v>
      </c>
      <c r="JFF62" s="1" t="s">
        <v>91</v>
      </c>
      <c r="JFG62" s="1" t="s">
        <v>91</v>
      </c>
      <c r="JFH62" s="1" t="s">
        <v>91</v>
      </c>
      <c r="JFI62" s="1" t="s">
        <v>91</v>
      </c>
      <c r="JFJ62" s="1" t="s">
        <v>91</v>
      </c>
      <c r="JFK62" s="1" t="s">
        <v>91</v>
      </c>
      <c r="JFL62" s="1" t="s">
        <v>91</v>
      </c>
      <c r="JFM62" s="1" t="s">
        <v>91</v>
      </c>
      <c r="JFN62" s="1" t="s">
        <v>91</v>
      </c>
      <c r="JFO62" s="1" t="s">
        <v>91</v>
      </c>
      <c r="JFP62" s="1" t="s">
        <v>91</v>
      </c>
      <c r="JFQ62" s="1" t="s">
        <v>91</v>
      </c>
      <c r="JFR62" s="1" t="s">
        <v>91</v>
      </c>
      <c r="JFS62" s="1" t="s">
        <v>91</v>
      </c>
      <c r="JFT62" s="1" t="s">
        <v>91</v>
      </c>
      <c r="JFU62" s="1" t="s">
        <v>91</v>
      </c>
      <c r="JFV62" s="1" t="s">
        <v>91</v>
      </c>
      <c r="JFW62" s="1" t="s">
        <v>91</v>
      </c>
      <c r="JFX62" s="1" t="s">
        <v>91</v>
      </c>
      <c r="JFY62" s="1" t="s">
        <v>91</v>
      </c>
      <c r="JFZ62" s="1" t="s">
        <v>91</v>
      </c>
      <c r="JGA62" s="1" t="s">
        <v>91</v>
      </c>
      <c r="JGB62" s="1" t="s">
        <v>91</v>
      </c>
      <c r="JGC62" s="1" t="s">
        <v>91</v>
      </c>
      <c r="JGD62" s="1" t="s">
        <v>91</v>
      </c>
      <c r="JGE62" s="1" t="s">
        <v>91</v>
      </c>
      <c r="JGF62" s="1" t="s">
        <v>91</v>
      </c>
      <c r="JGG62" s="1" t="s">
        <v>91</v>
      </c>
      <c r="JGH62" s="1" t="s">
        <v>91</v>
      </c>
      <c r="JGI62" s="1" t="s">
        <v>91</v>
      </c>
      <c r="JGJ62" s="1" t="s">
        <v>91</v>
      </c>
      <c r="JGK62" s="1" t="s">
        <v>91</v>
      </c>
      <c r="JGL62" s="1" t="s">
        <v>91</v>
      </c>
      <c r="JGM62" s="1" t="s">
        <v>91</v>
      </c>
      <c r="JGN62" s="1" t="s">
        <v>91</v>
      </c>
      <c r="JGO62" s="1" t="s">
        <v>91</v>
      </c>
      <c r="JGP62" s="1" t="s">
        <v>91</v>
      </c>
      <c r="JGQ62" s="1" t="s">
        <v>91</v>
      </c>
      <c r="JGR62" s="1" t="s">
        <v>91</v>
      </c>
      <c r="JGS62" s="1" t="s">
        <v>91</v>
      </c>
      <c r="JGT62" s="1" t="s">
        <v>91</v>
      </c>
      <c r="JGU62" s="1" t="s">
        <v>91</v>
      </c>
      <c r="JGV62" s="1" t="s">
        <v>91</v>
      </c>
      <c r="JGW62" s="1" t="s">
        <v>91</v>
      </c>
      <c r="JGX62" s="1" t="s">
        <v>91</v>
      </c>
      <c r="JGY62" s="1" t="s">
        <v>91</v>
      </c>
      <c r="JGZ62" s="1" t="s">
        <v>91</v>
      </c>
      <c r="JHA62" s="1" t="s">
        <v>91</v>
      </c>
      <c r="JHB62" s="1" t="s">
        <v>91</v>
      </c>
      <c r="JHC62" s="1" t="s">
        <v>91</v>
      </c>
      <c r="JHD62" s="1" t="s">
        <v>91</v>
      </c>
      <c r="JHE62" s="1" t="s">
        <v>91</v>
      </c>
      <c r="JHF62" s="1" t="s">
        <v>91</v>
      </c>
      <c r="JHG62" s="1" t="s">
        <v>91</v>
      </c>
      <c r="JHH62" s="1" t="s">
        <v>91</v>
      </c>
      <c r="JHI62" s="1" t="s">
        <v>91</v>
      </c>
      <c r="JHJ62" s="1" t="s">
        <v>91</v>
      </c>
      <c r="JHK62" s="1" t="s">
        <v>91</v>
      </c>
      <c r="JHL62" s="1" t="s">
        <v>91</v>
      </c>
      <c r="JHM62" s="1" t="s">
        <v>91</v>
      </c>
      <c r="JHN62" s="1" t="s">
        <v>91</v>
      </c>
      <c r="JHO62" s="1" t="s">
        <v>91</v>
      </c>
      <c r="JHP62" s="1" t="s">
        <v>91</v>
      </c>
      <c r="JHQ62" s="1" t="s">
        <v>91</v>
      </c>
      <c r="JHR62" s="1" t="s">
        <v>91</v>
      </c>
      <c r="JHS62" s="1" t="s">
        <v>91</v>
      </c>
      <c r="JHT62" s="1" t="s">
        <v>91</v>
      </c>
      <c r="JHU62" s="1" t="s">
        <v>91</v>
      </c>
      <c r="JHV62" s="1" t="s">
        <v>91</v>
      </c>
      <c r="JHW62" s="1" t="s">
        <v>91</v>
      </c>
      <c r="JHX62" s="1" t="s">
        <v>91</v>
      </c>
      <c r="JHY62" s="1" t="s">
        <v>91</v>
      </c>
      <c r="JHZ62" s="1" t="s">
        <v>91</v>
      </c>
      <c r="JIA62" s="1" t="s">
        <v>91</v>
      </c>
      <c r="JIB62" s="1" t="s">
        <v>91</v>
      </c>
      <c r="JIC62" s="1" t="s">
        <v>91</v>
      </c>
      <c r="JID62" s="1" t="s">
        <v>91</v>
      </c>
      <c r="JIE62" s="1" t="s">
        <v>91</v>
      </c>
      <c r="JIF62" s="1" t="s">
        <v>91</v>
      </c>
      <c r="JIG62" s="1" t="s">
        <v>91</v>
      </c>
      <c r="JIH62" s="1" t="s">
        <v>91</v>
      </c>
      <c r="JII62" s="1" t="s">
        <v>91</v>
      </c>
      <c r="JIJ62" s="1" t="s">
        <v>91</v>
      </c>
      <c r="JIK62" s="1" t="s">
        <v>91</v>
      </c>
      <c r="JIL62" s="1" t="s">
        <v>91</v>
      </c>
      <c r="JIM62" s="1" t="s">
        <v>91</v>
      </c>
      <c r="JIN62" s="1" t="s">
        <v>91</v>
      </c>
      <c r="JIO62" s="1" t="s">
        <v>91</v>
      </c>
      <c r="JIP62" s="1" t="s">
        <v>91</v>
      </c>
      <c r="JIQ62" s="1" t="s">
        <v>91</v>
      </c>
      <c r="JIR62" s="1" t="s">
        <v>91</v>
      </c>
      <c r="JIS62" s="1" t="s">
        <v>91</v>
      </c>
      <c r="JIT62" s="1" t="s">
        <v>91</v>
      </c>
      <c r="JIU62" s="1" t="s">
        <v>91</v>
      </c>
      <c r="JIV62" s="1" t="s">
        <v>91</v>
      </c>
      <c r="JIW62" s="1" t="s">
        <v>91</v>
      </c>
      <c r="JIX62" s="1" t="s">
        <v>91</v>
      </c>
      <c r="JIY62" s="1" t="s">
        <v>91</v>
      </c>
      <c r="JIZ62" s="1" t="s">
        <v>91</v>
      </c>
      <c r="JJA62" s="1" t="s">
        <v>91</v>
      </c>
      <c r="JJB62" s="1" t="s">
        <v>91</v>
      </c>
      <c r="JJC62" s="1" t="s">
        <v>91</v>
      </c>
      <c r="JJD62" s="1" t="s">
        <v>91</v>
      </c>
      <c r="JJE62" s="1" t="s">
        <v>91</v>
      </c>
      <c r="JJF62" s="1" t="s">
        <v>91</v>
      </c>
      <c r="JJG62" s="1" t="s">
        <v>91</v>
      </c>
      <c r="JJH62" s="1" t="s">
        <v>91</v>
      </c>
      <c r="JJI62" s="1" t="s">
        <v>91</v>
      </c>
      <c r="JJJ62" s="1" t="s">
        <v>91</v>
      </c>
      <c r="JJK62" s="1" t="s">
        <v>91</v>
      </c>
      <c r="JJL62" s="1" t="s">
        <v>91</v>
      </c>
      <c r="JJM62" s="1" t="s">
        <v>91</v>
      </c>
      <c r="JJN62" s="1" t="s">
        <v>91</v>
      </c>
      <c r="JJO62" s="1" t="s">
        <v>91</v>
      </c>
      <c r="JJP62" s="1" t="s">
        <v>91</v>
      </c>
      <c r="JJQ62" s="1" t="s">
        <v>91</v>
      </c>
      <c r="JJR62" s="1" t="s">
        <v>91</v>
      </c>
      <c r="JJS62" s="1" t="s">
        <v>91</v>
      </c>
      <c r="JJT62" s="1" t="s">
        <v>91</v>
      </c>
      <c r="JJU62" s="1" t="s">
        <v>91</v>
      </c>
      <c r="JJV62" s="1" t="s">
        <v>91</v>
      </c>
      <c r="JJW62" s="1" t="s">
        <v>91</v>
      </c>
      <c r="JJX62" s="1" t="s">
        <v>91</v>
      </c>
      <c r="JJY62" s="1" t="s">
        <v>91</v>
      </c>
      <c r="JJZ62" s="1" t="s">
        <v>91</v>
      </c>
      <c r="JKA62" s="1" t="s">
        <v>91</v>
      </c>
      <c r="JKB62" s="1" t="s">
        <v>91</v>
      </c>
      <c r="JKC62" s="1" t="s">
        <v>91</v>
      </c>
      <c r="JKD62" s="1" t="s">
        <v>91</v>
      </c>
      <c r="JKE62" s="1" t="s">
        <v>91</v>
      </c>
      <c r="JKF62" s="1" t="s">
        <v>91</v>
      </c>
      <c r="JKG62" s="1" t="s">
        <v>91</v>
      </c>
      <c r="JKH62" s="1" t="s">
        <v>91</v>
      </c>
      <c r="JKI62" s="1" t="s">
        <v>91</v>
      </c>
      <c r="JKJ62" s="1" t="s">
        <v>91</v>
      </c>
      <c r="JKK62" s="1" t="s">
        <v>91</v>
      </c>
      <c r="JKL62" s="1" t="s">
        <v>91</v>
      </c>
      <c r="JKM62" s="1" t="s">
        <v>91</v>
      </c>
      <c r="JKN62" s="1" t="s">
        <v>91</v>
      </c>
      <c r="JKO62" s="1" t="s">
        <v>91</v>
      </c>
      <c r="JKP62" s="1" t="s">
        <v>91</v>
      </c>
      <c r="JKQ62" s="1" t="s">
        <v>91</v>
      </c>
      <c r="JKR62" s="1" t="s">
        <v>91</v>
      </c>
      <c r="JKS62" s="1" t="s">
        <v>91</v>
      </c>
      <c r="JKT62" s="1" t="s">
        <v>91</v>
      </c>
      <c r="JKU62" s="1" t="s">
        <v>91</v>
      </c>
      <c r="JKV62" s="1" t="s">
        <v>91</v>
      </c>
      <c r="JKW62" s="1" t="s">
        <v>91</v>
      </c>
      <c r="JKX62" s="1" t="s">
        <v>91</v>
      </c>
      <c r="JKY62" s="1" t="s">
        <v>91</v>
      </c>
      <c r="JKZ62" s="1" t="s">
        <v>91</v>
      </c>
      <c r="JLA62" s="1" t="s">
        <v>91</v>
      </c>
      <c r="JLB62" s="1" t="s">
        <v>91</v>
      </c>
      <c r="JLC62" s="1" t="s">
        <v>91</v>
      </c>
      <c r="JLD62" s="1" t="s">
        <v>91</v>
      </c>
      <c r="JLE62" s="1" t="s">
        <v>91</v>
      </c>
      <c r="JLF62" s="1" t="s">
        <v>91</v>
      </c>
      <c r="JLG62" s="1" t="s">
        <v>91</v>
      </c>
      <c r="JLH62" s="1" t="s">
        <v>91</v>
      </c>
      <c r="JLI62" s="1" t="s">
        <v>91</v>
      </c>
      <c r="JLJ62" s="1" t="s">
        <v>91</v>
      </c>
      <c r="JLK62" s="1" t="s">
        <v>91</v>
      </c>
      <c r="JLL62" s="1" t="s">
        <v>91</v>
      </c>
      <c r="JLM62" s="1" t="s">
        <v>91</v>
      </c>
      <c r="JLN62" s="1" t="s">
        <v>91</v>
      </c>
      <c r="JLO62" s="1" t="s">
        <v>91</v>
      </c>
      <c r="JLP62" s="1" t="s">
        <v>91</v>
      </c>
      <c r="JLQ62" s="1" t="s">
        <v>91</v>
      </c>
      <c r="JLR62" s="1" t="s">
        <v>91</v>
      </c>
      <c r="JLS62" s="1" t="s">
        <v>91</v>
      </c>
      <c r="JLT62" s="1" t="s">
        <v>91</v>
      </c>
      <c r="JLU62" s="1" t="s">
        <v>91</v>
      </c>
      <c r="JLV62" s="1" t="s">
        <v>91</v>
      </c>
      <c r="JLW62" s="1" t="s">
        <v>91</v>
      </c>
      <c r="JLX62" s="1" t="s">
        <v>91</v>
      </c>
      <c r="JLY62" s="1" t="s">
        <v>91</v>
      </c>
      <c r="JLZ62" s="1" t="s">
        <v>91</v>
      </c>
      <c r="JMA62" s="1" t="s">
        <v>91</v>
      </c>
      <c r="JMB62" s="1" t="s">
        <v>91</v>
      </c>
      <c r="JMC62" s="1" t="s">
        <v>91</v>
      </c>
      <c r="JMD62" s="1" t="s">
        <v>91</v>
      </c>
      <c r="JME62" s="1" t="s">
        <v>91</v>
      </c>
      <c r="JMF62" s="1" t="s">
        <v>91</v>
      </c>
      <c r="JMG62" s="1" t="s">
        <v>91</v>
      </c>
      <c r="JMH62" s="1" t="s">
        <v>91</v>
      </c>
      <c r="JMI62" s="1" t="s">
        <v>91</v>
      </c>
      <c r="JMJ62" s="1" t="s">
        <v>91</v>
      </c>
      <c r="JMK62" s="1" t="s">
        <v>91</v>
      </c>
      <c r="JML62" s="1" t="s">
        <v>91</v>
      </c>
      <c r="JMM62" s="1" t="s">
        <v>91</v>
      </c>
      <c r="JMN62" s="1" t="s">
        <v>91</v>
      </c>
      <c r="JMO62" s="1" t="s">
        <v>91</v>
      </c>
      <c r="JMP62" s="1" t="s">
        <v>91</v>
      </c>
      <c r="JMQ62" s="1" t="s">
        <v>91</v>
      </c>
      <c r="JMR62" s="1" t="s">
        <v>91</v>
      </c>
      <c r="JMS62" s="1" t="s">
        <v>91</v>
      </c>
      <c r="JMT62" s="1" t="s">
        <v>91</v>
      </c>
      <c r="JMU62" s="1" t="s">
        <v>91</v>
      </c>
      <c r="JMV62" s="1" t="s">
        <v>91</v>
      </c>
      <c r="JMW62" s="1" t="s">
        <v>91</v>
      </c>
      <c r="JMX62" s="1" t="s">
        <v>91</v>
      </c>
      <c r="JMY62" s="1" t="s">
        <v>91</v>
      </c>
      <c r="JMZ62" s="1" t="s">
        <v>91</v>
      </c>
      <c r="JNA62" s="1" t="s">
        <v>91</v>
      </c>
      <c r="JNB62" s="1" t="s">
        <v>91</v>
      </c>
      <c r="JNC62" s="1" t="s">
        <v>91</v>
      </c>
      <c r="JND62" s="1" t="s">
        <v>91</v>
      </c>
      <c r="JNE62" s="1" t="s">
        <v>91</v>
      </c>
      <c r="JNF62" s="1" t="s">
        <v>91</v>
      </c>
      <c r="JNG62" s="1" t="s">
        <v>91</v>
      </c>
      <c r="JNH62" s="1" t="s">
        <v>91</v>
      </c>
      <c r="JNI62" s="1" t="s">
        <v>91</v>
      </c>
      <c r="JNJ62" s="1" t="s">
        <v>91</v>
      </c>
      <c r="JNK62" s="1" t="s">
        <v>91</v>
      </c>
      <c r="JNL62" s="1" t="s">
        <v>91</v>
      </c>
      <c r="JNM62" s="1" t="s">
        <v>91</v>
      </c>
      <c r="JNN62" s="1" t="s">
        <v>91</v>
      </c>
      <c r="JNO62" s="1" t="s">
        <v>91</v>
      </c>
      <c r="JNP62" s="1" t="s">
        <v>91</v>
      </c>
      <c r="JNQ62" s="1" t="s">
        <v>91</v>
      </c>
      <c r="JNR62" s="1" t="s">
        <v>91</v>
      </c>
      <c r="JNS62" s="1" t="s">
        <v>91</v>
      </c>
      <c r="JNT62" s="1" t="s">
        <v>91</v>
      </c>
      <c r="JNU62" s="1" t="s">
        <v>91</v>
      </c>
      <c r="JNV62" s="1" t="s">
        <v>91</v>
      </c>
      <c r="JNW62" s="1" t="s">
        <v>91</v>
      </c>
      <c r="JNX62" s="1" t="s">
        <v>91</v>
      </c>
      <c r="JNY62" s="1" t="s">
        <v>91</v>
      </c>
      <c r="JNZ62" s="1" t="s">
        <v>91</v>
      </c>
      <c r="JOA62" s="1" t="s">
        <v>91</v>
      </c>
      <c r="JOB62" s="1" t="s">
        <v>91</v>
      </c>
      <c r="JOC62" s="1" t="s">
        <v>91</v>
      </c>
      <c r="JOD62" s="1" t="s">
        <v>91</v>
      </c>
      <c r="JOE62" s="1" t="s">
        <v>91</v>
      </c>
      <c r="JOF62" s="1" t="s">
        <v>91</v>
      </c>
      <c r="JOG62" s="1" t="s">
        <v>91</v>
      </c>
      <c r="JOH62" s="1" t="s">
        <v>91</v>
      </c>
      <c r="JOI62" s="1" t="s">
        <v>91</v>
      </c>
      <c r="JOJ62" s="1" t="s">
        <v>91</v>
      </c>
      <c r="JOK62" s="1" t="s">
        <v>91</v>
      </c>
      <c r="JOL62" s="1" t="s">
        <v>91</v>
      </c>
      <c r="JOM62" s="1" t="s">
        <v>91</v>
      </c>
      <c r="JON62" s="1" t="s">
        <v>91</v>
      </c>
      <c r="JOO62" s="1" t="s">
        <v>91</v>
      </c>
      <c r="JOP62" s="1" t="s">
        <v>91</v>
      </c>
      <c r="JOQ62" s="1" t="s">
        <v>91</v>
      </c>
      <c r="JOR62" s="1" t="s">
        <v>91</v>
      </c>
      <c r="JOS62" s="1" t="s">
        <v>91</v>
      </c>
      <c r="JOT62" s="1" t="s">
        <v>91</v>
      </c>
      <c r="JOU62" s="1" t="s">
        <v>91</v>
      </c>
      <c r="JOV62" s="1" t="s">
        <v>91</v>
      </c>
      <c r="JOW62" s="1" t="s">
        <v>91</v>
      </c>
      <c r="JOX62" s="1" t="s">
        <v>91</v>
      </c>
      <c r="JOY62" s="1" t="s">
        <v>91</v>
      </c>
      <c r="JOZ62" s="1" t="s">
        <v>91</v>
      </c>
      <c r="JPA62" s="1" t="s">
        <v>91</v>
      </c>
      <c r="JPB62" s="1" t="s">
        <v>91</v>
      </c>
      <c r="JPC62" s="1" t="s">
        <v>91</v>
      </c>
      <c r="JPD62" s="1" t="s">
        <v>91</v>
      </c>
      <c r="JPE62" s="1" t="s">
        <v>91</v>
      </c>
      <c r="JPF62" s="1" t="s">
        <v>91</v>
      </c>
      <c r="JPG62" s="1" t="s">
        <v>91</v>
      </c>
      <c r="JPH62" s="1" t="s">
        <v>91</v>
      </c>
      <c r="JPI62" s="1" t="s">
        <v>91</v>
      </c>
      <c r="JPJ62" s="1" t="s">
        <v>91</v>
      </c>
      <c r="JPK62" s="1" t="s">
        <v>91</v>
      </c>
      <c r="JPL62" s="1" t="s">
        <v>91</v>
      </c>
      <c r="JPM62" s="1" t="s">
        <v>91</v>
      </c>
      <c r="JPN62" s="1" t="s">
        <v>91</v>
      </c>
      <c r="JPO62" s="1" t="s">
        <v>91</v>
      </c>
      <c r="JPP62" s="1" t="s">
        <v>91</v>
      </c>
      <c r="JPQ62" s="1" t="s">
        <v>91</v>
      </c>
      <c r="JPR62" s="1" t="s">
        <v>91</v>
      </c>
      <c r="JPS62" s="1" t="s">
        <v>91</v>
      </c>
      <c r="JPT62" s="1" t="s">
        <v>91</v>
      </c>
      <c r="JPU62" s="1" t="s">
        <v>91</v>
      </c>
      <c r="JPV62" s="1" t="s">
        <v>91</v>
      </c>
      <c r="JPW62" s="1" t="s">
        <v>91</v>
      </c>
      <c r="JPX62" s="1" t="s">
        <v>91</v>
      </c>
      <c r="JPY62" s="1" t="s">
        <v>91</v>
      </c>
      <c r="JPZ62" s="1" t="s">
        <v>91</v>
      </c>
      <c r="JQA62" s="1" t="s">
        <v>91</v>
      </c>
      <c r="JQB62" s="1" t="s">
        <v>91</v>
      </c>
      <c r="JQC62" s="1" t="s">
        <v>91</v>
      </c>
      <c r="JQD62" s="1" t="s">
        <v>91</v>
      </c>
      <c r="JQE62" s="1" t="s">
        <v>91</v>
      </c>
      <c r="JQF62" s="1" t="s">
        <v>91</v>
      </c>
      <c r="JQG62" s="1" t="s">
        <v>91</v>
      </c>
      <c r="JQH62" s="1" t="s">
        <v>91</v>
      </c>
      <c r="JQI62" s="1" t="s">
        <v>91</v>
      </c>
      <c r="JQJ62" s="1" t="s">
        <v>91</v>
      </c>
      <c r="JQK62" s="1" t="s">
        <v>91</v>
      </c>
      <c r="JQL62" s="1" t="s">
        <v>91</v>
      </c>
      <c r="JQM62" s="1" t="s">
        <v>91</v>
      </c>
      <c r="JQN62" s="1" t="s">
        <v>91</v>
      </c>
      <c r="JQO62" s="1" t="s">
        <v>91</v>
      </c>
      <c r="JQP62" s="1" t="s">
        <v>91</v>
      </c>
      <c r="JQQ62" s="1" t="s">
        <v>91</v>
      </c>
      <c r="JQR62" s="1" t="s">
        <v>91</v>
      </c>
      <c r="JQS62" s="1" t="s">
        <v>91</v>
      </c>
      <c r="JQT62" s="1" t="s">
        <v>91</v>
      </c>
      <c r="JQU62" s="1" t="s">
        <v>91</v>
      </c>
      <c r="JQV62" s="1" t="s">
        <v>91</v>
      </c>
      <c r="JQW62" s="1" t="s">
        <v>91</v>
      </c>
      <c r="JQX62" s="1" t="s">
        <v>91</v>
      </c>
      <c r="JQY62" s="1" t="s">
        <v>91</v>
      </c>
      <c r="JQZ62" s="1" t="s">
        <v>91</v>
      </c>
      <c r="JRA62" s="1" t="s">
        <v>91</v>
      </c>
      <c r="JRB62" s="1" t="s">
        <v>91</v>
      </c>
      <c r="JRC62" s="1" t="s">
        <v>91</v>
      </c>
      <c r="JRD62" s="1" t="s">
        <v>91</v>
      </c>
      <c r="JRE62" s="1" t="s">
        <v>91</v>
      </c>
      <c r="JRF62" s="1" t="s">
        <v>91</v>
      </c>
      <c r="JRG62" s="1" t="s">
        <v>91</v>
      </c>
      <c r="JRH62" s="1" t="s">
        <v>91</v>
      </c>
      <c r="JRI62" s="1" t="s">
        <v>91</v>
      </c>
      <c r="JRJ62" s="1" t="s">
        <v>91</v>
      </c>
      <c r="JRK62" s="1" t="s">
        <v>91</v>
      </c>
      <c r="JRL62" s="1" t="s">
        <v>91</v>
      </c>
      <c r="JRM62" s="1" t="s">
        <v>91</v>
      </c>
      <c r="JRN62" s="1" t="s">
        <v>91</v>
      </c>
      <c r="JRO62" s="1" t="s">
        <v>91</v>
      </c>
      <c r="JRP62" s="1" t="s">
        <v>91</v>
      </c>
      <c r="JRQ62" s="1" t="s">
        <v>91</v>
      </c>
      <c r="JRR62" s="1" t="s">
        <v>91</v>
      </c>
      <c r="JRS62" s="1" t="s">
        <v>91</v>
      </c>
      <c r="JRT62" s="1" t="s">
        <v>91</v>
      </c>
      <c r="JRU62" s="1" t="s">
        <v>91</v>
      </c>
      <c r="JRV62" s="1" t="s">
        <v>91</v>
      </c>
      <c r="JRW62" s="1" t="s">
        <v>91</v>
      </c>
      <c r="JRX62" s="1" t="s">
        <v>91</v>
      </c>
      <c r="JRY62" s="1" t="s">
        <v>91</v>
      </c>
      <c r="JRZ62" s="1" t="s">
        <v>91</v>
      </c>
      <c r="JSA62" s="1" t="s">
        <v>91</v>
      </c>
      <c r="JSB62" s="1" t="s">
        <v>91</v>
      </c>
      <c r="JSC62" s="1" t="s">
        <v>91</v>
      </c>
      <c r="JSD62" s="1" t="s">
        <v>91</v>
      </c>
      <c r="JSE62" s="1" t="s">
        <v>91</v>
      </c>
      <c r="JSF62" s="1" t="s">
        <v>91</v>
      </c>
      <c r="JSG62" s="1" t="s">
        <v>91</v>
      </c>
      <c r="JSH62" s="1" t="s">
        <v>91</v>
      </c>
      <c r="JSI62" s="1" t="s">
        <v>91</v>
      </c>
      <c r="JSJ62" s="1" t="s">
        <v>91</v>
      </c>
      <c r="JSK62" s="1" t="s">
        <v>91</v>
      </c>
      <c r="JSL62" s="1" t="s">
        <v>91</v>
      </c>
      <c r="JSM62" s="1" t="s">
        <v>91</v>
      </c>
      <c r="JSN62" s="1" t="s">
        <v>91</v>
      </c>
      <c r="JSO62" s="1" t="s">
        <v>91</v>
      </c>
      <c r="JSP62" s="1" t="s">
        <v>91</v>
      </c>
      <c r="JSQ62" s="1" t="s">
        <v>91</v>
      </c>
      <c r="JSR62" s="1" t="s">
        <v>91</v>
      </c>
      <c r="JSS62" s="1" t="s">
        <v>91</v>
      </c>
      <c r="JST62" s="1" t="s">
        <v>91</v>
      </c>
      <c r="JSU62" s="1" t="s">
        <v>91</v>
      </c>
      <c r="JSV62" s="1" t="s">
        <v>91</v>
      </c>
      <c r="JSW62" s="1" t="s">
        <v>91</v>
      </c>
      <c r="JSX62" s="1" t="s">
        <v>91</v>
      </c>
      <c r="JSY62" s="1" t="s">
        <v>91</v>
      </c>
      <c r="JSZ62" s="1" t="s">
        <v>91</v>
      </c>
      <c r="JTA62" s="1" t="s">
        <v>91</v>
      </c>
      <c r="JTB62" s="1" t="s">
        <v>91</v>
      </c>
      <c r="JTC62" s="1" t="s">
        <v>91</v>
      </c>
      <c r="JTD62" s="1" t="s">
        <v>91</v>
      </c>
      <c r="JTE62" s="1" t="s">
        <v>91</v>
      </c>
      <c r="JTF62" s="1" t="s">
        <v>91</v>
      </c>
      <c r="JTG62" s="1" t="s">
        <v>91</v>
      </c>
      <c r="JTH62" s="1" t="s">
        <v>91</v>
      </c>
      <c r="JTI62" s="1" t="s">
        <v>91</v>
      </c>
      <c r="JTJ62" s="1" t="s">
        <v>91</v>
      </c>
      <c r="JTK62" s="1" t="s">
        <v>91</v>
      </c>
      <c r="JTL62" s="1" t="s">
        <v>91</v>
      </c>
      <c r="JTM62" s="1" t="s">
        <v>91</v>
      </c>
      <c r="JTN62" s="1" t="s">
        <v>91</v>
      </c>
      <c r="JTO62" s="1" t="s">
        <v>91</v>
      </c>
      <c r="JTP62" s="1" t="s">
        <v>91</v>
      </c>
      <c r="JTQ62" s="1" t="s">
        <v>91</v>
      </c>
      <c r="JTR62" s="1" t="s">
        <v>91</v>
      </c>
      <c r="JTS62" s="1" t="s">
        <v>91</v>
      </c>
      <c r="JTT62" s="1" t="s">
        <v>91</v>
      </c>
      <c r="JTU62" s="1" t="s">
        <v>91</v>
      </c>
      <c r="JTV62" s="1" t="s">
        <v>91</v>
      </c>
      <c r="JTW62" s="1" t="s">
        <v>91</v>
      </c>
      <c r="JTX62" s="1" t="s">
        <v>91</v>
      </c>
      <c r="JTY62" s="1" t="s">
        <v>91</v>
      </c>
      <c r="JTZ62" s="1" t="s">
        <v>91</v>
      </c>
      <c r="JUA62" s="1" t="s">
        <v>91</v>
      </c>
      <c r="JUB62" s="1" t="s">
        <v>91</v>
      </c>
      <c r="JUC62" s="1" t="s">
        <v>91</v>
      </c>
      <c r="JUD62" s="1" t="s">
        <v>91</v>
      </c>
      <c r="JUE62" s="1" t="s">
        <v>91</v>
      </c>
      <c r="JUF62" s="1" t="s">
        <v>91</v>
      </c>
      <c r="JUG62" s="1" t="s">
        <v>91</v>
      </c>
      <c r="JUH62" s="1" t="s">
        <v>91</v>
      </c>
      <c r="JUI62" s="1" t="s">
        <v>91</v>
      </c>
      <c r="JUJ62" s="1" t="s">
        <v>91</v>
      </c>
      <c r="JUK62" s="1" t="s">
        <v>91</v>
      </c>
      <c r="JUL62" s="1" t="s">
        <v>91</v>
      </c>
      <c r="JUM62" s="1" t="s">
        <v>91</v>
      </c>
      <c r="JUN62" s="1" t="s">
        <v>91</v>
      </c>
      <c r="JUO62" s="1" t="s">
        <v>91</v>
      </c>
      <c r="JUP62" s="1" t="s">
        <v>91</v>
      </c>
      <c r="JUQ62" s="1" t="s">
        <v>91</v>
      </c>
      <c r="JUR62" s="1" t="s">
        <v>91</v>
      </c>
      <c r="JUS62" s="1" t="s">
        <v>91</v>
      </c>
      <c r="JUT62" s="1" t="s">
        <v>91</v>
      </c>
      <c r="JUU62" s="1" t="s">
        <v>91</v>
      </c>
      <c r="JUV62" s="1" t="s">
        <v>91</v>
      </c>
      <c r="JUW62" s="1" t="s">
        <v>91</v>
      </c>
      <c r="JUX62" s="1" t="s">
        <v>91</v>
      </c>
      <c r="JUY62" s="1" t="s">
        <v>91</v>
      </c>
      <c r="JUZ62" s="1" t="s">
        <v>91</v>
      </c>
      <c r="JVA62" s="1" t="s">
        <v>91</v>
      </c>
      <c r="JVB62" s="1" t="s">
        <v>91</v>
      </c>
      <c r="JVC62" s="1" t="s">
        <v>91</v>
      </c>
      <c r="JVD62" s="1" t="s">
        <v>91</v>
      </c>
      <c r="JVE62" s="1" t="s">
        <v>91</v>
      </c>
      <c r="JVF62" s="1" t="s">
        <v>91</v>
      </c>
      <c r="JVG62" s="1" t="s">
        <v>91</v>
      </c>
      <c r="JVH62" s="1" t="s">
        <v>91</v>
      </c>
      <c r="JVI62" s="1" t="s">
        <v>91</v>
      </c>
      <c r="JVJ62" s="1" t="s">
        <v>91</v>
      </c>
      <c r="JVK62" s="1" t="s">
        <v>91</v>
      </c>
      <c r="JVL62" s="1" t="s">
        <v>91</v>
      </c>
      <c r="JVM62" s="1" t="s">
        <v>91</v>
      </c>
      <c r="JVN62" s="1" t="s">
        <v>91</v>
      </c>
      <c r="JVO62" s="1" t="s">
        <v>91</v>
      </c>
      <c r="JVP62" s="1" t="s">
        <v>91</v>
      </c>
      <c r="JVQ62" s="1" t="s">
        <v>91</v>
      </c>
      <c r="JVR62" s="1" t="s">
        <v>91</v>
      </c>
      <c r="JVS62" s="1" t="s">
        <v>91</v>
      </c>
      <c r="JVT62" s="1" t="s">
        <v>91</v>
      </c>
      <c r="JVU62" s="1" t="s">
        <v>91</v>
      </c>
      <c r="JVV62" s="1" t="s">
        <v>91</v>
      </c>
      <c r="JVW62" s="1" t="s">
        <v>91</v>
      </c>
      <c r="JVX62" s="1" t="s">
        <v>91</v>
      </c>
      <c r="JVY62" s="1" t="s">
        <v>91</v>
      </c>
      <c r="JVZ62" s="1" t="s">
        <v>91</v>
      </c>
      <c r="JWA62" s="1" t="s">
        <v>91</v>
      </c>
      <c r="JWB62" s="1" t="s">
        <v>91</v>
      </c>
      <c r="JWC62" s="1" t="s">
        <v>91</v>
      </c>
      <c r="JWD62" s="1" t="s">
        <v>91</v>
      </c>
      <c r="JWE62" s="1" t="s">
        <v>91</v>
      </c>
      <c r="JWF62" s="1" t="s">
        <v>91</v>
      </c>
      <c r="JWG62" s="1" t="s">
        <v>91</v>
      </c>
      <c r="JWH62" s="1" t="s">
        <v>91</v>
      </c>
      <c r="JWI62" s="1" t="s">
        <v>91</v>
      </c>
      <c r="JWJ62" s="1" t="s">
        <v>91</v>
      </c>
      <c r="JWK62" s="1" t="s">
        <v>91</v>
      </c>
      <c r="JWL62" s="1" t="s">
        <v>91</v>
      </c>
      <c r="JWM62" s="1" t="s">
        <v>91</v>
      </c>
      <c r="JWN62" s="1" t="s">
        <v>91</v>
      </c>
      <c r="JWO62" s="1" t="s">
        <v>91</v>
      </c>
      <c r="JWP62" s="1" t="s">
        <v>91</v>
      </c>
      <c r="JWQ62" s="1" t="s">
        <v>91</v>
      </c>
      <c r="JWR62" s="1" t="s">
        <v>91</v>
      </c>
      <c r="JWS62" s="1" t="s">
        <v>91</v>
      </c>
      <c r="JWT62" s="1" t="s">
        <v>91</v>
      </c>
      <c r="JWU62" s="1" t="s">
        <v>91</v>
      </c>
      <c r="JWV62" s="1" t="s">
        <v>91</v>
      </c>
      <c r="JWW62" s="1" t="s">
        <v>91</v>
      </c>
      <c r="JWX62" s="1" t="s">
        <v>91</v>
      </c>
      <c r="JWY62" s="1" t="s">
        <v>91</v>
      </c>
      <c r="JWZ62" s="1" t="s">
        <v>91</v>
      </c>
      <c r="JXA62" s="1" t="s">
        <v>91</v>
      </c>
      <c r="JXB62" s="1" t="s">
        <v>91</v>
      </c>
      <c r="JXC62" s="1" t="s">
        <v>91</v>
      </c>
      <c r="JXD62" s="1" t="s">
        <v>91</v>
      </c>
      <c r="JXE62" s="1" t="s">
        <v>91</v>
      </c>
      <c r="JXF62" s="1" t="s">
        <v>91</v>
      </c>
      <c r="JXG62" s="1" t="s">
        <v>91</v>
      </c>
      <c r="JXH62" s="1" t="s">
        <v>91</v>
      </c>
      <c r="JXI62" s="1" t="s">
        <v>91</v>
      </c>
      <c r="JXJ62" s="1" t="s">
        <v>91</v>
      </c>
      <c r="JXK62" s="1" t="s">
        <v>91</v>
      </c>
      <c r="JXL62" s="1" t="s">
        <v>91</v>
      </c>
      <c r="JXM62" s="1" t="s">
        <v>91</v>
      </c>
      <c r="JXN62" s="1" t="s">
        <v>91</v>
      </c>
      <c r="JXO62" s="1" t="s">
        <v>91</v>
      </c>
      <c r="JXP62" s="1" t="s">
        <v>91</v>
      </c>
      <c r="JXQ62" s="1" t="s">
        <v>91</v>
      </c>
      <c r="JXR62" s="1" t="s">
        <v>91</v>
      </c>
      <c r="JXS62" s="1" t="s">
        <v>91</v>
      </c>
      <c r="JXT62" s="1" t="s">
        <v>91</v>
      </c>
      <c r="JXU62" s="1" t="s">
        <v>91</v>
      </c>
      <c r="JXV62" s="1" t="s">
        <v>91</v>
      </c>
      <c r="JXW62" s="1" t="s">
        <v>91</v>
      </c>
      <c r="JXX62" s="1" t="s">
        <v>91</v>
      </c>
      <c r="JXY62" s="1" t="s">
        <v>91</v>
      </c>
      <c r="JXZ62" s="1" t="s">
        <v>91</v>
      </c>
      <c r="JYA62" s="1" t="s">
        <v>91</v>
      </c>
      <c r="JYB62" s="1" t="s">
        <v>91</v>
      </c>
      <c r="JYC62" s="1" t="s">
        <v>91</v>
      </c>
      <c r="JYD62" s="1" t="s">
        <v>91</v>
      </c>
      <c r="JYE62" s="1" t="s">
        <v>91</v>
      </c>
      <c r="JYF62" s="1" t="s">
        <v>91</v>
      </c>
      <c r="JYG62" s="1" t="s">
        <v>91</v>
      </c>
      <c r="JYH62" s="1" t="s">
        <v>91</v>
      </c>
      <c r="JYI62" s="1" t="s">
        <v>91</v>
      </c>
      <c r="JYJ62" s="1" t="s">
        <v>91</v>
      </c>
      <c r="JYK62" s="1" t="s">
        <v>91</v>
      </c>
      <c r="JYL62" s="1" t="s">
        <v>91</v>
      </c>
      <c r="JYM62" s="1" t="s">
        <v>91</v>
      </c>
      <c r="JYN62" s="1" t="s">
        <v>91</v>
      </c>
      <c r="JYO62" s="1" t="s">
        <v>91</v>
      </c>
      <c r="JYP62" s="1" t="s">
        <v>91</v>
      </c>
      <c r="JYQ62" s="1" t="s">
        <v>91</v>
      </c>
      <c r="JYR62" s="1" t="s">
        <v>91</v>
      </c>
      <c r="JYS62" s="1" t="s">
        <v>91</v>
      </c>
      <c r="JYT62" s="1" t="s">
        <v>91</v>
      </c>
      <c r="JYU62" s="1" t="s">
        <v>91</v>
      </c>
      <c r="JYV62" s="1" t="s">
        <v>91</v>
      </c>
      <c r="JYW62" s="1" t="s">
        <v>91</v>
      </c>
      <c r="JYX62" s="1" t="s">
        <v>91</v>
      </c>
      <c r="JYY62" s="1" t="s">
        <v>91</v>
      </c>
      <c r="JYZ62" s="1" t="s">
        <v>91</v>
      </c>
      <c r="JZA62" s="1" t="s">
        <v>91</v>
      </c>
      <c r="JZB62" s="1" t="s">
        <v>91</v>
      </c>
      <c r="JZC62" s="1" t="s">
        <v>91</v>
      </c>
      <c r="JZD62" s="1" t="s">
        <v>91</v>
      </c>
      <c r="JZE62" s="1" t="s">
        <v>91</v>
      </c>
      <c r="JZF62" s="1" t="s">
        <v>91</v>
      </c>
      <c r="JZG62" s="1" t="s">
        <v>91</v>
      </c>
      <c r="JZH62" s="1" t="s">
        <v>91</v>
      </c>
      <c r="JZI62" s="1" t="s">
        <v>91</v>
      </c>
      <c r="JZJ62" s="1" t="s">
        <v>91</v>
      </c>
      <c r="JZK62" s="1" t="s">
        <v>91</v>
      </c>
      <c r="JZL62" s="1" t="s">
        <v>91</v>
      </c>
      <c r="JZM62" s="1" t="s">
        <v>91</v>
      </c>
      <c r="JZN62" s="1" t="s">
        <v>91</v>
      </c>
      <c r="JZO62" s="1" t="s">
        <v>91</v>
      </c>
      <c r="JZP62" s="1" t="s">
        <v>91</v>
      </c>
      <c r="JZQ62" s="1" t="s">
        <v>91</v>
      </c>
      <c r="JZR62" s="1" t="s">
        <v>91</v>
      </c>
      <c r="JZS62" s="1" t="s">
        <v>91</v>
      </c>
      <c r="JZT62" s="1" t="s">
        <v>91</v>
      </c>
      <c r="JZU62" s="1" t="s">
        <v>91</v>
      </c>
      <c r="JZV62" s="1" t="s">
        <v>91</v>
      </c>
      <c r="JZW62" s="1" t="s">
        <v>91</v>
      </c>
      <c r="JZX62" s="1" t="s">
        <v>91</v>
      </c>
      <c r="JZY62" s="1" t="s">
        <v>91</v>
      </c>
      <c r="JZZ62" s="1" t="s">
        <v>91</v>
      </c>
      <c r="KAA62" s="1" t="s">
        <v>91</v>
      </c>
      <c r="KAB62" s="1" t="s">
        <v>91</v>
      </c>
      <c r="KAC62" s="1" t="s">
        <v>91</v>
      </c>
      <c r="KAD62" s="1" t="s">
        <v>91</v>
      </c>
      <c r="KAE62" s="1" t="s">
        <v>91</v>
      </c>
      <c r="KAF62" s="1" t="s">
        <v>91</v>
      </c>
      <c r="KAG62" s="1" t="s">
        <v>91</v>
      </c>
      <c r="KAH62" s="1" t="s">
        <v>91</v>
      </c>
      <c r="KAI62" s="1" t="s">
        <v>91</v>
      </c>
      <c r="KAJ62" s="1" t="s">
        <v>91</v>
      </c>
      <c r="KAK62" s="1" t="s">
        <v>91</v>
      </c>
      <c r="KAL62" s="1" t="s">
        <v>91</v>
      </c>
      <c r="KAM62" s="1" t="s">
        <v>91</v>
      </c>
      <c r="KAN62" s="1" t="s">
        <v>91</v>
      </c>
      <c r="KAO62" s="1" t="s">
        <v>91</v>
      </c>
      <c r="KAP62" s="1" t="s">
        <v>91</v>
      </c>
      <c r="KAQ62" s="1" t="s">
        <v>91</v>
      </c>
      <c r="KAR62" s="1" t="s">
        <v>91</v>
      </c>
      <c r="KAS62" s="1" t="s">
        <v>91</v>
      </c>
      <c r="KAT62" s="1" t="s">
        <v>91</v>
      </c>
      <c r="KAU62" s="1" t="s">
        <v>91</v>
      </c>
      <c r="KAV62" s="1" t="s">
        <v>91</v>
      </c>
      <c r="KAW62" s="1" t="s">
        <v>91</v>
      </c>
      <c r="KAX62" s="1" t="s">
        <v>91</v>
      </c>
      <c r="KAY62" s="1" t="s">
        <v>91</v>
      </c>
      <c r="KAZ62" s="1" t="s">
        <v>91</v>
      </c>
      <c r="KBA62" s="1" t="s">
        <v>91</v>
      </c>
      <c r="KBB62" s="1" t="s">
        <v>91</v>
      </c>
      <c r="KBC62" s="1" t="s">
        <v>91</v>
      </c>
      <c r="KBD62" s="1" t="s">
        <v>91</v>
      </c>
      <c r="KBE62" s="1" t="s">
        <v>91</v>
      </c>
      <c r="KBF62" s="1" t="s">
        <v>91</v>
      </c>
      <c r="KBG62" s="1" t="s">
        <v>91</v>
      </c>
      <c r="KBH62" s="1" t="s">
        <v>91</v>
      </c>
      <c r="KBI62" s="1" t="s">
        <v>91</v>
      </c>
      <c r="KBJ62" s="1" t="s">
        <v>91</v>
      </c>
      <c r="KBK62" s="1" t="s">
        <v>91</v>
      </c>
      <c r="KBL62" s="1" t="s">
        <v>91</v>
      </c>
      <c r="KBM62" s="1" t="s">
        <v>91</v>
      </c>
      <c r="KBN62" s="1" t="s">
        <v>91</v>
      </c>
      <c r="KBO62" s="1" t="s">
        <v>91</v>
      </c>
      <c r="KBP62" s="1" t="s">
        <v>91</v>
      </c>
      <c r="KBQ62" s="1" t="s">
        <v>91</v>
      </c>
      <c r="KBR62" s="1" t="s">
        <v>91</v>
      </c>
      <c r="KBS62" s="1" t="s">
        <v>91</v>
      </c>
      <c r="KBT62" s="1" t="s">
        <v>91</v>
      </c>
      <c r="KBU62" s="1" t="s">
        <v>91</v>
      </c>
      <c r="KBV62" s="1" t="s">
        <v>91</v>
      </c>
      <c r="KBW62" s="1" t="s">
        <v>91</v>
      </c>
      <c r="KBX62" s="1" t="s">
        <v>91</v>
      </c>
      <c r="KBY62" s="1" t="s">
        <v>91</v>
      </c>
      <c r="KBZ62" s="1" t="s">
        <v>91</v>
      </c>
      <c r="KCA62" s="1" t="s">
        <v>91</v>
      </c>
      <c r="KCB62" s="1" t="s">
        <v>91</v>
      </c>
      <c r="KCC62" s="1" t="s">
        <v>91</v>
      </c>
      <c r="KCD62" s="1" t="s">
        <v>91</v>
      </c>
      <c r="KCE62" s="1" t="s">
        <v>91</v>
      </c>
      <c r="KCF62" s="1" t="s">
        <v>91</v>
      </c>
      <c r="KCG62" s="1" t="s">
        <v>91</v>
      </c>
      <c r="KCH62" s="1" t="s">
        <v>91</v>
      </c>
      <c r="KCI62" s="1" t="s">
        <v>91</v>
      </c>
      <c r="KCJ62" s="1" t="s">
        <v>91</v>
      </c>
      <c r="KCK62" s="1" t="s">
        <v>91</v>
      </c>
      <c r="KCL62" s="1" t="s">
        <v>91</v>
      </c>
      <c r="KCM62" s="1" t="s">
        <v>91</v>
      </c>
      <c r="KCN62" s="1" t="s">
        <v>91</v>
      </c>
      <c r="KCO62" s="1" t="s">
        <v>91</v>
      </c>
      <c r="KCP62" s="1" t="s">
        <v>91</v>
      </c>
      <c r="KCQ62" s="1" t="s">
        <v>91</v>
      </c>
      <c r="KCR62" s="1" t="s">
        <v>91</v>
      </c>
      <c r="KCS62" s="1" t="s">
        <v>91</v>
      </c>
      <c r="KCT62" s="1" t="s">
        <v>91</v>
      </c>
      <c r="KCU62" s="1" t="s">
        <v>91</v>
      </c>
      <c r="KCV62" s="1" t="s">
        <v>91</v>
      </c>
      <c r="KCW62" s="1" t="s">
        <v>91</v>
      </c>
      <c r="KCX62" s="1" t="s">
        <v>91</v>
      </c>
      <c r="KCY62" s="1" t="s">
        <v>91</v>
      </c>
      <c r="KCZ62" s="1" t="s">
        <v>91</v>
      </c>
      <c r="KDA62" s="1" t="s">
        <v>91</v>
      </c>
      <c r="KDB62" s="1" t="s">
        <v>91</v>
      </c>
      <c r="KDC62" s="1" t="s">
        <v>91</v>
      </c>
      <c r="KDD62" s="1" t="s">
        <v>91</v>
      </c>
      <c r="KDE62" s="1" t="s">
        <v>91</v>
      </c>
      <c r="KDF62" s="1" t="s">
        <v>91</v>
      </c>
      <c r="KDG62" s="1" t="s">
        <v>91</v>
      </c>
      <c r="KDH62" s="1" t="s">
        <v>91</v>
      </c>
      <c r="KDI62" s="1" t="s">
        <v>91</v>
      </c>
      <c r="KDJ62" s="1" t="s">
        <v>91</v>
      </c>
      <c r="KDK62" s="1" t="s">
        <v>91</v>
      </c>
      <c r="KDL62" s="1" t="s">
        <v>91</v>
      </c>
      <c r="KDM62" s="1" t="s">
        <v>91</v>
      </c>
      <c r="KDN62" s="1" t="s">
        <v>91</v>
      </c>
      <c r="KDO62" s="1" t="s">
        <v>91</v>
      </c>
      <c r="KDP62" s="1" t="s">
        <v>91</v>
      </c>
      <c r="KDQ62" s="1" t="s">
        <v>91</v>
      </c>
      <c r="KDR62" s="1" t="s">
        <v>91</v>
      </c>
      <c r="KDS62" s="1" t="s">
        <v>91</v>
      </c>
      <c r="KDT62" s="1" t="s">
        <v>91</v>
      </c>
      <c r="KDU62" s="1" t="s">
        <v>91</v>
      </c>
      <c r="KDV62" s="1" t="s">
        <v>91</v>
      </c>
      <c r="KDW62" s="1" t="s">
        <v>91</v>
      </c>
      <c r="KDX62" s="1" t="s">
        <v>91</v>
      </c>
      <c r="KDY62" s="1" t="s">
        <v>91</v>
      </c>
      <c r="KDZ62" s="1" t="s">
        <v>91</v>
      </c>
      <c r="KEA62" s="1" t="s">
        <v>91</v>
      </c>
      <c r="KEB62" s="1" t="s">
        <v>91</v>
      </c>
      <c r="KEC62" s="1" t="s">
        <v>91</v>
      </c>
      <c r="KED62" s="1" t="s">
        <v>91</v>
      </c>
      <c r="KEE62" s="1" t="s">
        <v>91</v>
      </c>
      <c r="KEF62" s="1" t="s">
        <v>91</v>
      </c>
      <c r="KEG62" s="1" t="s">
        <v>91</v>
      </c>
      <c r="KEH62" s="1" t="s">
        <v>91</v>
      </c>
      <c r="KEI62" s="1" t="s">
        <v>91</v>
      </c>
      <c r="KEJ62" s="1" t="s">
        <v>91</v>
      </c>
      <c r="KEK62" s="1" t="s">
        <v>91</v>
      </c>
      <c r="KEL62" s="1" t="s">
        <v>91</v>
      </c>
      <c r="KEM62" s="1" t="s">
        <v>91</v>
      </c>
      <c r="KEN62" s="1" t="s">
        <v>91</v>
      </c>
      <c r="KEO62" s="1" t="s">
        <v>91</v>
      </c>
      <c r="KEP62" s="1" t="s">
        <v>91</v>
      </c>
      <c r="KEQ62" s="1" t="s">
        <v>91</v>
      </c>
      <c r="KER62" s="1" t="s">
        <v>91</v>
      </c>
      <c r="KES62" s="1" t="s">
        <v>91</v>
      </c>
      <c r="KET62" s="1" t="s">
        <v>91</v>
      </c>
      <c r="KEU62" s="1" t="s">
        <v>91</v>
      </c>
      <c r="KEV62" s="1" t="s">
        <v>91</v>
      </c>
      <c r="KEW62" s="1" t="s">
        <v>91</v>
      </c>
      <c r="KEX62" s="1" t="s">
        <v>91</v>
      </c>
      <c r="KEY62" s="1" t="s">
        <v>91</v>
      </c>
      <c r="KEZ62" s="1" t="s">
        <v>91</v>
      </c>
      <c r="KFA62" s="1" t="s">
        <v>91</v>
      </c>
      <c r="KFB62" s="1" t="s">
        <v>91</v>
      </c>
      <c r="KFC62" s="1" t="s">
        <v>91</v>
      </c>
      <c r="KFD62" s="1" t="s">
        <v>91</v>
      </c>
      <c r="KFE62" s="1" t="s">
        <v>91</v>
      </c>
      <c r="KFF62" s="1" t="s">
        <v>91</v>
      </c>
      <c r="KFG62" s="1" t="s">
        <v>91</v>
      </c>
      <c r="KFH62" s="1" t="s">
        <v>91</v>
      </c>
      <c r="KFI62" s="1" t="s">
        <v>91</v>
      </c>
      <c r="KFJ62" s="1" t="s">
        <v>91</v>
      </c>
      <c r="KFK62" s="1" t="s">
        <v>91</v>
      </c>
      <c r="KFL62" s="1" t="s">
        <v>91</v>
      </c>
      <c r="KFM62" s="1" t="s">
        <v>91</v>
      </c>
      <c r="KFN62" s="1" t="s">
        <v>91</v>
      </c>
      <c r="KFO62" s="1" t="s">
        <v>91</v>
      </c>
      <c r="KFP62" s="1" t="s">
        <v>91</v>
      </c>
      <c r="KFQ62" s="1" t="s">
        <v>91</v>
      </c>
      <c r="KFR62" s="1" t="s">
        <v>91</v>
      </c>
      <c r="KFS62" s="1" t="s">
        <v>91</v>
      </c>
      <c r="KFT62" s="1" t="s">
        <v>91</v>
      </c>
      <c r="KFU62" s="1" t="s">
        <v>91</v>
      </c>
      <c r="KFV62" s="1" t="s">
        <v>91</v>
      </c>
      <c r="KFW62" s="1" t="s">
        <v>91</v>
      </c>
      <c r="KFX62" s="1" t="s">
        <v>91</v>
      </c>
      <c r="KFY62" s="1" t="s">
        <v>91</v>
      </c>
      <c r="KFZ62" s="1" t="s">
        <v>91</v>
      </c>
      <c r="KGA62" s="1" t="s">
        <v>91</v>
      </c>
      <c r="KGB62" s="1" t="s">
        <v>91</v>
      </c>
      <c r="KGC62" s="1" t="s">
        <v>91</v>
      </c>
      <c r="KGD62" s="1" t="s">
        <v>91</v>
      </c>
      <c r="KGE62" s="1" t="s">
        <v>91</v>
      </c>
      <c r="KGF62" s="1" t="s">
        <v>91</v>
      </c>
      <c r="KGG62" s="1" t="s">
        <v>91</v>
      </c>
      <c r="KGH62" s="1" t="s">
        <v>91</v>
      </c>
      <c r="KGI62" s="1" t="s">
        <v>91</v>
      </c>
      <c r="KGJ62" s="1" t="s">
        <v>91</v>
      </c>
      <c r="KGK62" s="1" t="s">
        <v>91</v>
      </c>
      <c r="KGL62" s="1" t="s">
        <v>91</v>
      </c>
      <c r="KGM62" s="1" t="s">
        <v>91</v>
      </c>
      <c r="KGN62" s="1" t="s">
        <v>91</v>
      </c>
      <c r="KGO62" s="1" t="s">
        <v>91</v>
      </c>
      <c r="KGP62" s="1" t="s">
        <v>91</v>
      </c>
      <c r="KGQ62" s="1" t="s">
        <v>91</v>
      </c>
      <c r="KGR62" s="1" t="s">
        <v>91</v>
      </c>
      <c r="KGS62" s="1" t="s">
        <v>91</v>
      </c>
      <c r="KGT62" s="1" t="s">
        <v>91</v>
      </c>
      <c r="KGU62" s="1" t="s">
        <v>91</v>
      </c>
      <c r="KGV62" s="1" t="s">
        <v>91</v>
      </c>
      <c r="KGW62" s="1" t="s">
        <v>91</v>
      </c>
      <c r="KGX62" s="1" t="s">
        <v>91</v>
      </c>
      <c r="KGY62" s="1" t="s">
        <v>91</v>
      </c>
      <c r="KGZ62" s="1" t="s">
        <v>91</v>
      </c>
      <c r="KHA62" s="1" t="s">
        <v>91</v>
      </c>
      <c r="KHB62" s="1" t="s">
        <v>91</v>
      </c>
      <c r="KHC62" s="1" t="s">
        <v>91</v>
      </c>
      <c r="KHD62" s="1" t="s">
        <v>91</v>
      </c>
      <c r="KHE62" s="1" t="s">
        <v>91</v>
      </c>
      <c r="KHF62" s="1" t="s">
        <v>91</v>
      </c>
      <c r="KHG62" s="1" t="s">
        <v>91</v>
      </c>
      <c r="KHH62" s="1" t="s">
        <v>91</v>
      </c>
      <c r="KHI62" s="1" t="s">
        <v>91</v>
      </c>
      <c r="KHJ62" s="1" t="s">
        <v>91</v>
      </c>
      <c r="KHK62" s="1" t="s">
        <v>91</v>
      </c>
      <c r="KHL62" s="1" t="s">
        <v>91</v>
      </c>
      <c r="KHM62" s="1" t="s">
        <v>91</v>
      </c>
      <c r="KHN62" s="1" t="s">
        <v>91</v>
      </c>
      <c r="KHO62" s="1" t="s">
        <v>91</v>
      </c>
      <c r="KHP62" s="1" t="s">
        <v>91</v>
      </c>
      <c r="KHQ62" s="1" t="s">
        <v>91</v>
      </c>
      <c r="KHR62" s="1" t="s">
        <v>91</v>
      </c>
      <c r="KHS62" s="1" t="s">
        <v>91</v>
      </c>
      <c r="KHT62" s="1" t="s">
        <v>91</v>
      </c>
      <c r="KHU62" s="1" t="s">
        <v>91</v>
      </c>
      <c r="KHV62" s="1" t="s">
        <v>91</v>
      </c>
      <c r="KHW62" s="1" t="s">
        <v>91</v>
      </c>
      <c r="KHX62" s="1" t="s">
        <v>91</v>
      </c>
      <c r="KHY62" s="1" t="s">
        <v>91</v>
      </c>
      <c r="KHZ62" s="1" t="s">
        <v>91</v>
      </c>
      <c r="KIA62" s="1" t="s">
        <v>91</v>
      </c>
      <c r="KIB62" s="1" t="s">
        <v>91</v>
      </c>
      <c r="KIC62" s="1" t="s">
        <v>91</v>
      </c>
      <c r="KID62" s="1" t="s">
        <v>91</v>
      </c>
      <c r="KIE62" s="1" t="s">
        <v>91</v>
      </c>
      <c r="KIF62" s="1" t="s">
        <v>91</v>
      </c>
      <c r="KIG62" s="1" t="s">
        <v>91</v>
      </c>
      <c r="KIH62" s="1" t="s">
        <v>91</v>
      </c>
      <c r="KII62" s="1" t="s">
        <v>91</v>
      </c>
      <c r="KIJ62" s="1" t="s">
        <v>91</v>
      </c>
      <c r="KIK62" s="1" t="s">
        <v>91</v>
      </c>
      <c r="KIL62" s="1" t="s">
        <v>91</v>
      </c>
      <c r="KIM62" s="1" t="s">
        <v>91</v>
      </c>
      <c r="KIN62" s="1" t="s">
        <v>91</v>
      </c>
      <c r="KIO62" s="1" t="s">
        <v>91</v>
      </c>
      <c r="KIP62" s="1" t="s">
        <v>91</v>
      </c>
      <c r="KIQ62" s="1" t="s">
        <v>91</v>
      </c>
      <c r="KIR62" s="1" t="s">
        <v>91</v>
      </c>
      <c r="KIS62" s="1" t="s">
        <v>91</v>
      </c>
      <c r="KIT62" s="1" t="s">
        <v>91</v>
      </c>
      <c r="KIU62" s="1" t="s">
        <v>91</v>
      </c>
      <c r="KIV62" s="1" t="s">
        <v>91</v>
      </c>
      <c r="KIW62" s="1" t="s">
        <v>91</v>
      </c>
      <c r="KIX62" s="1" t="s">
        <v>91</v>
      </c>
      <c r="KIY62" s="1" t="s">
        <v>91</v>
      </c>
      <c r="KIZ62" s="1" t="s">
        <v>91</v>
      </c>
      <c r="KJA62" s="1" t="s">
        <v>91</v>
      </c>
      <c r="KJB62" s="1" t="s">
        <v>91</v>
      </c>
      <c r="KJC62" s="1" t="s">
        <v>91</v>
      </c>
      <c r="KJD62" s="1" t="s">
        <v>91</v>
      </c>
      <c r="KJE62" s="1" t="s">
        <v>91</v>
      </c>
      <c r="KJF62" s="1" t="s">
        <v>91</v>
      </c>
      <c r="KJG62" s="1" t="s">
        <v>91</v>
      </c>
      <c r="KJH62" s="1" t="s">
        <v>91</v>
      </c>
      <c r="KJI62" s="1" t="s">
        <v>91</v>
      </c>
      <c r="KJJ62" s="1" t="s">
        <v>91</v>
      </c>
      <c r="KJK62" s="1" t="s">
        <v>91</v>
      </c>
      <c r="KJL62" s="1" t="s">
        <v>91</v>
      </c>
      <c r="KJM62" s="1" t="s">
        <v>91</v>
      </c>
      <c r="KJN62" s="1" t="s">
        <v>91</v>
      </c>
      <c r="KJO62" s="1" t="s">
        <v>91</v>
      </c>
      <c r="KJP62" s="1" t="s">
        <v>91</v>
      </c>
      <c r="KJQ62" s="1" t="s">
        <v>91</v>
      </c>
      <c r="KJR62" s="1" t="s">
        <v>91</v>
      </c>
      <c r="KJS62" s="1" t="s">
        <v>91</v>
      </c>
      <c r="KJT62" s="1" t="s">
        <v>91</v>
      </c>
      <c r="KJU62" s="1" t="s">
        <v>91</v>
      </c>
      <c r="KJV62" s="1" t="s">
        <v>91</v>
      </c>
      <c r="KJW62" s="1" t="s">
        <v>91</v>
      </c>
      <c r="KJX62" s="1" t="s">
        <v>91</v>
      </c>
      <c r="KJY62" s="1" t="s">
        <v>91</v>
      </c>
      <c r="KJZ62" s="1" t="s">
        <v>91</v>
      </c>
      <c r="KKA62" s="1" t="s">
        <v>91</v>
      </c>
      <c r="KKB62" s="1" t="s">
        <v>91</v>
      </c>
      <c r="KKC62" s="1" t="s">
        <v>91</v>
      </c>
      <c r="KKD62" s="1" t="s">
        <v>91</v>
      </c>
      <c r="KKE62" s="1" t="s">
        <v>91</v>
      </c>
      <c r="KKF62" s="1" t="s">
        <v>91</v>
      </c>
      <c r="KKG62" s="1" t="s">
        <v>91</v>
      </c>
      <c r="KKH62" s="1" t="s">
        <v>91</v>
      </c>
      <c r="KKI62" s="1" t="s">
        <v>91</v>
      </c>
      <c r="KKJ62" s="1" t="s">
        <v>91</v>
      </c>
      <c r="KKK62" s="1" t="s">
        <v>91</v>
      </c>
      <c r="KKL62" s="1" t="s">
        <v>91</v>
      </c>
      <c r="KKM62" s="1" t="s">
        <v>91</v>
      </c>
      <c r="KKN62" s="1" t="s">
        <v>91</v>
      </c>
      <c r="KKO62" s="1" t="s">
        <v>91</v>
      </c>
      <c r="KKP62" s="1" t="s">
        <v>91</v>
      </c>
      <c r="KKQ62" s="1" t="s">
        <v>91</v>
      </c>
      <c r="KKR62" s="1" t="s">
        <v>91</v>
      </c>
      <c r="KKS62" s="1" t="s">
        <v>91</v>
      </c>
      <c r="KKT62" s="1" t="s">
        <v>91</v>
      </c>
      <c r="KKU62" s="1" t="s">
        <v>91</v>
      </c>
      <c r="KKV62" s="1" t="s">
        <v>91</v>
      </c>
      <c r="KKW62" s="1" t="s">
        <v>91</v>
      </c>
      <c r="KKX62" s="1" t="s">
        <v>91</v>
      </c>
      <c r="KKY62" s="1" t="s">
        <v>91</v>
      </c>
      <c r="KKZ62" s="1" t="s">
        <v>91</v>
      </c>
      <c r="KLA62" s="1" t="s">
        <v>91</v>
      </c>
      <c r="KLB62" s="1" t="s">
        <v>91</v>
      </c>
      <c r="KLC62" s="1" t="s">
        <v>91</v>
      </c>
      <c r="KLD62" s="1" t="s">
        <v>91</v>
      </c>
      <c r="KLE62" s="1" t="s">
        <v>91</v>
      </c>
      <c r="KLF62" s="1" t="s">
        <v>91</v>
      </c>
      <c r="KLG62" s="1" t="s">
        <v>91</v>
      </c>
      <c r="KLH62" s="1" t="s">
        <v>91</v>
      </c>
      <c r="KLI62" s="1" t="s">
        <v>91</v>
      </c>
      <c r="KLJ62" s="1" t="s">
        <v>91</v>
      </c>
      <c r="KLK62" s="1" t="s">
        <v>91</v>
      </c>
      <c r="KLL62" s="1" t="s">
        <v>91</v>
      </c>
      <c r="KLM62" s="1" t="s">
        <v>91</v>
      </c>
      <c r="KLN62" s="1" t="s">
        <v>91</v>
      </c>
      <c r="KLO62" s="1" t="s">
        <v>91</v>
      </c>
      <c r="KLP62" s="1" t="s">
        <v>91</v>
      </c>
      <c r="KLQ62" s="1" t="s">
        <v>91</v>
      </c>
      <c r="KLR62" s="1" t="s">
        <v>91</v>
      </c>
      <c r="KLS62" s="1" t="s">
        <v>91</v>
      </c>
      <c r="KLT62" s="1" t="s">
        <v>91</v>
      </c>
      <c r="KLU62" s="1" t="s">
        <v>91</v>
      </c>
      <c r="KLV62" s="1" t="s">
        <v>91</v>
      </c>
      <c r="KLW62" s="1" t="s">
        <v>91</v>
      </c>
      <c r="KLX62" s="1" t="s">
        <v>91</v>
      </c>
      <c r="KLY62" s="1" t="s">
        <v>91</v>
      </c>
      <c r="KLZ62" s="1" t="s">
        <v>91</v>
      </c>
      <c r="KMA62" s="1" t="s">
        <v>91</v>
      </c>
      <c r="KMB62" s="1" t="s">
        <v>91</v>
      </c>
      <c r="KMC62" s="1" t="s">
        <v>91</v>
      </c>
      <c r="KMD62" s="1" t="s">
        <v>91</v>
      </c>
      <c r="KME62" s="1" t="s">
        <v>91</v>
      </c>
      <c r="KMF62" s="1" t="s">
        <v>91</v>
      </c>
      <c r="KMG62" s="1" t="s">
        <v>91</v>
      </c>
      <c r="KMH62" s="1" t="s">
        <v>91</v>
      </c>
      <c r="KMI62" s="1" t="s">
        <v>91</v>
      </c>
      <c r="KMJ62" s="1" t="s">
        <v>91</v>
      </c>
      <c r="KMK62" s="1" t="s">
        <v>91</v>
      </c>
      <c r="KML62" s="1" t="s">
        <v>91</v>
      </c>
      <c r="KMM62" s="1" t="s">
        <v>91</v>
      </c>
      <c r="KMN62" s="1" t="s">
        <v>91</v>
      </c>
      <c r="KMO62" s="1" t="s">
        <v>91</v>
      </c>
      <c r="KMP62" s="1" t="s">
        <v>91</v>
      </c>
      <c r="KMQ62" s="1" t="s">
        <v>91</v>
      </c>
      <c r="KMR62" s="1" t="s">
        <v>91</v>
      </c>
      <c r="KMS62" s="1" t="s">
        <v>91</v>
      </c>
      <c r="KMT62" s="1" t="s">
        <v>91</v>
      </c>
      <c r="KMU62" s="1" t="s">
        <v>91</v>
      </c>
      <c r="KMV62" s="1" t="s">
        <v>91</v>
      </c>
      <c r="KMW62" s="1" t="s">
        <v>91</v>
      </c>
      <c r="KMX62" s="1" t="s">
        <v>91</v>
      </c>
      <c r="KMY62" s="1" t="s">
        <v>91</v>
      </c>
      <c r="KMZ62" s="1" t="s">
        <v>91</v>
      </c>
      <c r="KNA62" s="1" t="s">
        <v>91</v>
      </c>
      <c r="KNB62" s="1" t="s">
        <v>91</v>
      </c>
      <c r="KNC62" s="1" t="s">
        <v>91</v>
      </c>
      <c r="KND62" s="1" t="s">
        <v>91</v>
      </c>
      <c r="KNE62" s="1" t="s">
        <v>91</v>
      </c>
      <c r="KNF62" s="1" t="s">
        <v>91</v>
      </c>
      <c r="KNG62" s="1" t="s">
        <v>91</v>
      </c>
      <c r="KNH62" s="1" t="s">
        <v>91</v>
      </c>
      <c r="KNI62" s="1" t="s">
        <v>91</v>
      </c>
      <c r="KNJ62" s="1" t="s">
        <v>91</v>
      </c>
      <c r="KNK62" s="1" t="s">
        <v>91</v>
      </c>
      <c r="KNL62" s="1" t="s">
        <v>91</v>
      </c>
      <c r="KNM62" s="1" t="s">
        <v>91</v>
      </c>
      <c r="KNN62" s="1" t="s">
        <v>91</v>
      </c>
      <c r="KNO62" s="1" t="s">
        <v>91</v>
      </c>
      <c r="KNP62" s="1" t="s">
        <v>91</v>
      </c>
      <c r="KNQ62" s="1" t="s">
        <v>91</v>
      </c>
      <c r="KNR62" s="1" t="s">
        <v>91</v>
      </c>
      <c r="KNS62" s="1" t="s">
        <v>91</v>
      </c>
      <c r="KNT62" s="1" t="s">
        <v>91</v>
      </c>
      <c r="KNU62" s="1" t="s">
        <v>91</v>
      </c>
      <c r="KNV62" s="1" t="s">
        <v>91</v>
      </c>
      <c r="KNW62" s="1" t="s">
        <v>91</v>
      </c>
      <c r="KNX62" s="1" t="s">
        <v>91</v>
      </c>
      <c r="KNY62" s="1" t="s">
        <v>91</v>
      </c>
      <c r="KNZ62" s="1" t="s">
        <v>91</v>
      </c>
      <c r="KOA62" s="1" t="s">
        <v>91</v>
      </c>
      <c r="KOB62" s="1" t="s">
        <v>91</v>
      </c>
      <c r="KOC62" s="1" t="s">
        <v>91</v>
      </c>
      <c r="KOD62" s="1" t="s">
        <v>91</v>
      </c>
      <c r="KOE62" s="1" t="s">
        <v>91</v>
      </c>
      <c r="KOF62" s="1" t="s">
        <v>91</v>
      </c>
      <c r="KOG62" s="1" t="s">
        <v>91</v>
      </c>
      <c r="KOH62" s="1" t="s">
        <v>91</v>
      </c>
      <c r="KOI62" s="1" t="s">
        <v>91</v>
      </c>
      <c r="KOJ62" s="1" t="s">
        <v>91</v>
      </c>
      <c r="KOK62" s="1" t="s">
        <v>91</v>
      </c>
      <c r="KOL62" s="1" t="s">
        <v>91</v>
      </c>
      <c r="KOM62" s="1" t="s">
        <v>91</v>
      </c>
      <c r="KON62" s="1" t="s">
        <v>91</v>
      </c>
      <c r="KOO62" s="1" t="s">
        <v>91</v>
      </c>
      <c r="KOP62" s="1" t="s">
        <v>91</v>
      </c>
      <c r="KOQ62" s="1" t="s">
        <v>91</v>
      </c>
      <c r="KOR62" s="1" t="s">
        <v>91</v>
      </c>
      <c r="KOS62" s="1" t="s">
        <v>91</v>
      </c>
      <c r="KOT62" s="1" t="s">
        <v>91</v>
      </c>
      <c r="KOU62" s="1" t="s">
        <v>91</v>
      </c>
      <c r="KOV62" s="1" t="s">
        <v>91</v>
      </c>
      <c r="KOW62" s="1" t="s">
        <v>91</v>
      </c>
      <c r="KOX62" s="1" t="s">
        <v>91</v>
      </c>
      <c r="KOY62" s="1" t="s">
        <v>91</v>
      </c>
      <c r="KOZ62" s="1" t="s">
        <v>91</v>
      </c>
      <c r="KPA62" s="1" t="s">
        <v>91</v>
      </c>
      <c r="KPB62" s="1" t="s">
        <v>91</v>
      </c>
      <c r="KPC62" s="1" t="s">
        <v>91</v>
      </c>
      <c r="KPD62" s="1" t="s">
        <v>91</v>
      </c>
      <c r="KPE62" s="1" t="s">
        <v>91</v>
      </c>
      <c r="KPF62" s="1" t="s">
        <v>91</v>
      </c>
      <c r="KPG62" s="1" t="s">
        <v>91</v>
      </c>
      <c r="KPH62" s="1" t="s">
        <v>91</v>
      </c>
      <c r="KPI62" s="1" t="s">
        <v>91</v>
      </c>
      <c r="KPJ62" s="1" t="s">
        <v>91</v>
      </c>
      <c r="KPK62" s="1" t="s">
        <v>91</v>
      </c>
      <c r="KPL62" s="1" t="s">
        <v>91</v>
      </c>
      <c r="KPM62" s="1" t="s">
        <v>91</v>
      </c>
      <c r="KPN62" s="1" t="s">
        <v>91</v>
      </c>
      <c r="KPO62" s="1" t="s">
        <v>91</v>
      </c>
      <c r="KPP62" s="1" t="s">
        <v>91</v>
      </c>
      <c r="KPQ62" s="1" t="s">
        <v>91</v>
      </c>
      <c r="KPR62" s="1" t="s">
        <v>91</v>
      </c>
      <c r="KPS62" s="1" t="s">
        <v>91</v>
      </c>
      <c r="KPT62" s="1" t="s">
        <v>91</v>
      </c>
      <c r="KPU62" s="1" t="s">
        <v>91</v>
      </c>
      <c r="KPV62" s="1" t="s">
        <v>91</v>
      </c>
      <c r="KPW62" s="1" t="s">
        <v>91</v>
      </c>
      <c r="KPX62" s="1" t="s">
        <v>91</v>
      </c>
      <c r="KPY62" s="1" t="s">
        <v>91</v>
      </c>
      <c r="KPZ62" s="1" t="s">
        <v>91</v>
      </c>
      <c r="KQA62" s="1" t="s">
        <v>91</v>
      </c>
      <c r="KQB62" s="1" t="s">
        <v>91</v>
      </c>
      <c r="KQC62" s="1" t="s">
        <v>91</v>
      </c>
      <c r="KQD62" s="1" t="s">
        <v>91</v>
      </c>
      <c r="KQE62" s="1" t="s">
        <v>91</v>
      </c>
      <c r="KQF62" s="1" t="s">
        <v>91</v>
      </c>
      <c r="KQG62" s="1" t="s">
        <v>91</v>
      </c>
      <c r="KQH62" s="1" t="s">
        <v>91</v>
      </c>
      <c r="KQI62" s="1" t="s">
        <v>91</v>
      </c>
      <c r="KQJ62" s="1" t="s">
        <v>91</v>
      </c>
      <c r="KQK62" s="1" t="s">
        <v>91</v>
      </c>
      <c r="KQL62" s="1" t="s">
        <v>91</v>
      </c>
      <c r="KQM62" s="1" t="s">
        <v>91</v>
      </c>
      <c r="KQN62" s="1" t="s">
        <v>91</v>
      </c>
      <c r="KQO62" s="1" t="s">
        <v>91</v>
      </c>
      <c r="KQP62" s="1" t="s">
        <v>91</v>
      </c>
      <c r="KQQ62" s="1" t="s">
        <v>91</v>
      </c>
      <c r="KQR62" s="1" t="s">
        <v>91</v>
      </c>
      <c r="KQS62" s="1" t="s">
        <v>91</v>
      </c>
      <c r="KQT62" s="1" t="s">
        <v>91</v>
      </c>
      <c r="KQU62" s="1" t="s">
        <v>91</v>
      </c>
      <c r="KQV62" s="1" t="s">
        <v>91</v>
      </c>
      <c r="KQW62" s="1" t="s">
        <v>91</v>
      </c>
      <c r="KQX62" s="1" t="s">
        <v>91</v>
      </c>
      <c r="KQY62" s="1" t="s">
        <v>91</v>
      </c>
      <c r="KQZ62" s="1" t="s">
        <v>91</v>
      </c>
      <c r="KRA62" s="1" t="s">
        <v>91</v>
      </c>
      <c r="KRB62" s="1" t="s">
        <v>91</v>
      </c>
      <c r="KRC62" s="1" t="s">
        <v>91</v>
      </c>
      <c r="KRD62" s="1" t="s">
        <v>91</v>
      </c>
      <c r="KRE62" s="1" t="s">
        <v>91</v>
      </c>
      <c r="KRF62" s="1" t="s">
        <v>91</v>
      </c>
      <c r="KRG62" s="1" t="s">
        <v>91</v>
      </c>
      <c r="KRH62" s="1" t="s">
        <v>91</v>
      </c>
      <c r="KRI62" s="1" t="s">
        <v>91</v>
      </c>
      <c r="KRJ62" s="1" t="s">
        <v>91</v>
      </c>
      <c r="KRK62" s="1" t="s">
        <v>91</v>
      </c>
      <c r="KRL62" s="1" t="s">
        <v>91</v>
      </c>
      <c r="KRM62" s="1" t="s">
        <v>91</v>
      </c>
      <c r="KRN62" s="1" t="s">
        <v>91</v>
      </c>
      <c r="KRO62" s="1" t="s">
        <v>91</v>
      </c>
      <c r="KRP62" s="1" t="s">
        <v>91</v>
      </c>
      <c r="KRQ62" s="1" t="s">
        <v>91</v>
      </c>
      <c r="KRR62" s="1" t="s">
        <v>91</v>
      </c>
      <c r="KRS62" s="1" t="s">
        <v>91</v>
      </c>
      <c r="KRT62" s="1" t="s">
        <v>91</v>
      </c>
      <c r="KRU62" s="1" t="s">
        <v>91</v>
      </c>
      <c r="KRV62" s="1" t="s">
        <v>91</v>
      </c>
      <c r="KRW62" s="1" t="s">
        <v>91</v>
      </c>
      <c r="KRX62" s="1" t="s">
        <v>91</v>
      </c>
      <c r="KRY62" s="1" t="s">
        <v>91</v>
      </c>
      <c r="KRZ62" s="1" t="s">
        <v>91</v>
      </c>
      <c r="KSA62" s="1" t="s">
        <v>91</v>
      </c>
      <c r="KSB62" s="1" t="s">
        <v>91</v>
      </c>
      <c r="KSC62" s="1" t="s">
        <v>91</v>
      </c>
      <c r="KSD62" s="1" t="s">
        <v>91</v>
      </c>
      <c r="KSE62" s="1" t="s">
        <v>91</v>
      </c>
      <c r="KSF62" s="1" t="s">
        <v>91</v>
      </c>
      <c r="KSG62" s="1" t="s">
        <v>91</v>
      </c>
      <c r="KSH62" s="1" t="s">
        <v>91</v>
      </c>
      <c r="KSI62" s="1" t="s">
        <v>91</v>
      </c>
      <c r="KSJ62" s="1" t="s">
        <v>91</v>
      </c>
      <c r="KSK62" s="1" t="s">
        <v>91</v>
      </c>
      <c r="KSL62" s="1" t="s">
        <v>91</v>
      </c>
      <c r="KSM62" s="1" t="s">
        <v>91</v>
      </c>
      <c r="KSN62" s="1" t="s">
        <v>91</v>
      </c>
      <c r="KSO62" s="1" t="s">
        <v>91</v>
      </c>
      <c r="KSP62" s="1" t="s">
        <v>91</v>
      </c>
      <c r="KSQ62" s="1" t="s">
        <v>91</v>
      </c>
      <c r="KSR62" s="1" t="s">
        <v>91</v>
      </c>
      <c r="KSS62" s="1" t="s">
        <v>91</v>
      </c>
      <c r="KST62" s="1" t="s">
        <v>91</v>
      </c>
      <c r="KSU62" s="1" t="s">
        <v>91</v>
      </c>
      <c r="KSV62" s="1" t="s">
        <v>91</v>
      </c>
      <c r="KSW62" s="1" t="s">
        <v>91</v>
      </c>
      <c r="KSX62" s="1" t="s">
        <v>91</v>
      </c>
      <c r="KSY62" s="1" t="s">
        <v>91</v>
      </c>
      <c r="KSZ62" s="1" t="s">
        <v>91</v>
      </c>
      <c r="KTA62" s="1" t="s">
        <v>91</v>
      </c>
      <c r="KTB62" s="1" t="s">
        <v>91</v>
      </c>
      <c r="KTC62" s="1" t="s">
        <v>91</v>
      </c>
      <c r="KTD62" s="1" t="s">
        <v>91</v>
      </c>
      <c r="KTE62" s="1" t="s">
        <v>91</v>
      </c>
      <c r="KTF62" s="1" t="s">
        <v>91</v>
      </c>
      <c r="KTG62" s="1" t="s">
        <v>91</v>
      </c>
      <c r="KTH62" s="1" t="s">
        <v>91</v>
      </c>
      <c r="KTI62" s="1" t="s">
        <v>91</v>
      </c>
      <c r="KTJ62" s="1" t="s">
        <v>91</v>
      </c>
      <c r="KTK62" s="1" t="s">
        <v>91</v>
      </c>
      <c r="KTL62" s="1" t="s">
        <v>91</v>
      </c>
      <c r="KTM62" s="1" t="s">
        <v>91</v>
      </c>
      <c r="KTN62" s="1" t="s">
        <v>91</v>
      </c>
      <c r="KTO62" s="1" t="s">
        <v>91</v>
      </c>
      <c r="KTP62" s="1" t="s">
        <v>91</v>
      </c>
      <c r="KTQ62" s="1" t="s">
        <v>91</v>
      </c>
      <c r="KTR62" s="1" t="s">
        <v>91</v>
      </c>
      <c r="KTS62" s="1" t="s">
        <v>91</v>
      </c>
      <c r="KTT62" s="1" t="s">
        <v>91</v>
      </c>
      <c r="KTU62" s="1" t="s">
        <v>91</v>
      </c>
      <c r="KTV62" s="1" t="s">
        <v>91</v>
      </c>
      <c r="KTW62" s="1" t="s">
        <v>91</v>
      </c>
      <c r="KTX62" s="1" t="s">
        <v>91</v>
      </c>
      <c r="KTY62" s="1" t="s">
        <v>91</v>
      </c>
      <c r="KTZ62" s="1" t="s">
        <v>91</v>
      </c>
      <c r="KUA62" s="1" t="s">
        <v>91</v>
      </c>
      <c r="KUB62" s="1" t="s">
        <v>91</v>
      </c>
      <c r="KUC62" s="1" t="s">
        <v>91</v>
      </c>
      <c r="KUD62" s="1" t="s">
        <v>91</v>
      </c>
      <c r="KUE62" s="1" t="s">
        <v>91</v>
      </c>
      <c r="KUF62" s="1" t="s">
        <v>91</v>
      </c>
      <c r="KUG62" s="1" t="s">
        <v>91</v>
      </c>
      <c r="KUH62" s="1" t="s">
        <v>91</v>
      </c>
      <c r="KUI62" s="1" t="s">
        <v>91</v>
      </c>
      <c r="KUJ62" s="1" t="s">
        <v>91</v>
      </c>
      <c r="KUK62" s="1" t="s">
        <v>91</v>
      </c>
      <c r="KUL62" s="1" t="s">
        <v>91</v>
      </c>
      <c r="KUM62" s="1" t="s">
        <v>91</v>
      </c>
      <c r="KUN62" s="1" t="s">
        <v>91</v>
      </c>
      <c r="KUO62" s="1" t="s">
        <v>91</v>
      </c>
      <c r="KUP62" s="1" t="s">
        <v>91</v>
      </c>
      <c r="KUQ62" s="1" t="s">
        <v>91</v>
      </c>
      <c r="KUR62" s="1" t="s">
        <v>91</v>
      </c>
      <c r="KUS62" s="1" t="s">
        <v>91</v>
      </c>
      <c r="KUT62" s="1" t="s">
        <v>91</v>
      </c>
      <c r="KUU62" s="1" t="s">
        <v>91</v>
      </c>
      <c r="KUV62" s="1" t="s">
        <v>91</v>
      </c>
      <c r="KUW62" s="1" t="s">
        <v>91</v>
      </c>
      <c r="KUX62" s="1" t="s">
        <v>91</v>
      </c>
      <c r="KUY62" s="1" t="s">
        <v>91</v>
      </c>
      <c r="KUZ62" s="1" t="s">
        <v>91</v>
      </c>
      <c r="KVA62" s="1" t="s">
        <v>91</v>
      </c>
      <c r="KVB62" s="1" t="s">
        <v>91</v>
      </c>
      <c r="KVC62" s="1" t="s">
        <v>91</v>
      </c>
      <c r="KVD62" s="1" t="s">
        <v>91</v>
      </c>
      <c r="KVE62" s="1" t="s">
        <v>91</v>
      </c>
      <c r="KVF62" s="1" t="s">
        <v>91</v>
      </c>
      <c r="KVG62" s="1" t="s">
        <v>91</v>
      </c>
      <c r="KVH62" s="1" t="s">
        <v>91</v>
      </c>
      <c r="KVI62" s="1" t="s">
        <v>91</v>
      </c>
      <c r="KVJ62" s="1" t="s">
        <v>91</v>
      </c>
      <c r="KVK62" s="1" t="s">
        <v>91</v>
      </c>
      <c r="KVL62" s="1" t="s">
        <v>91</v>
      </c>
      <c r="KVM62" s="1" t="s">
        <v>91</v>
      </c>
      <c r="KVN62" s="1" t="s">
        <v>91</v>
      </c>
      <c r="KVO62" s="1" t="s">
        <v>91</v>
      </c>
      <c r="KVP62" s="1" t="s">
        <v>91</v>
      </c>
      <c r="KVQ62" s="1" t="s">
        <v>91</v>
      </c>
      <c r="KVR62" s="1" t="s">
        <v>91</v>
      </c>
      <c r="KVS62" s="1" t="s">
        <v>91</v>
      </c>
      <c r="KVT62" s="1" t="s">
        <v>91</v>
      </c>
      <c r="KVU62" s="1" t="s">
        <v>91</v>
      </c>
      <c r="KVV62" s="1" t="s">
        <v>91</v>
      </c>
      <c r="KVW62" s="1" t="s">
        <v>91</v>
      </c>
      <c r="KVX62" s="1" t="s">
        <v>91</v>
      </c>
      <c r="KVY62" s="1" t="s">
        <v>91</v>
      </c>
      <c r="KVZ62" s="1" t="s">
        <v>91</v>
      </c>
      <c r="KWA62" s="1" t="s">
        <v>91</v>
      </c>
      <c r="KWB62" s="1" t="s">
        <v>91</v>
      </c>
      <c r="KWC62" s="1" t="s">
        <v>91</v>
      </c>
      <c r="KWD62" s="1" t="s">
        <v>91</v>
      </c>
      <c r="KWE62" s="1" t="s">
        <v>91</v>
      </c>
      <c r="KWF62" s="1" t="s">
        <v>91</v>
      </c>
      <c r="KWG62" s="1" t="s">
        <v>91</v>
      </c>
      <c r="KWH62" s="1" t="s">
        <v>91</v>
      </c>
      <c r="KWI62" s="1" t="s">
        <v>91</v>
      </c>
      <c r="KWJ62" s="1" t="s">
        <v>91</v>
      </c>
      <c r="KWK62" s="1" t="s">
        <v>91</v>
      </c>
      <c r="KWL62" s="1" t="s">
        <v>91</v>
      </c>
      <c r="KWM62" s="1" t="s">
        <v>91</v>
      </c>
      <c r="KWN62" s="1" t="s">
        <v>91</v>
      </c>
      <c r="KWO62" s="1" t="s">
        <v>91</v>
      </c>
      <c r="KWP62" s="1" t="s">
        <v>91</v>
      </c>
      <c r="KWQ62" s="1" t="s">
        <v>91</v>
      </c>
      <c r="KWR62" s="1" t="s">
        <v>91</v>
      </c>
      <c r="KWS62" s="1" t="s">
        <v>91</v>
      </c>
      <c r="KWT62" s="1" t="s">
        <v>91</v>
      </c>
      <c r="KWU62" s="1" t="s">
        <v>91</v>
      </c>
      <c r="KWV62" s="1" t="s">
        <v>91</v>
      </c>
      <c r="KWW62" s="1" t="s">
        <v>91</v>
      </c>
      <c r="KWX62" s="1" t="s">
        <v>91</v>
      </c>
      <c r="KWY62" s="1" t="s">
        <v>91</v>
      </c>
      <c r="KWZ62" s="1" t="s">
        <v>91</v>
      </c>
      <c r="KXA62" s="1" t="s">
        <v>91</v>
      </c>
      <c r="KXB62" s="1" t="s">
        <v>91</v>
      </c>
      <c r="KXC62" s="1" t="s">
        <v>91</v>
      </c>
      <c r="KXD62" s="1" t="s">
        <v>91</v>
      </c>
      <c r="KXE62" s="1" t="s">
        <v>91</v>
      </c>
      <c r="KXF62" s="1" t="s">
        <v>91</v>
      </c>
      <c r="KXG62" s="1" t="s">
        <v>91</v>
      </c>
      <c r="KXH62" s="1" t="s">
        <v>91</v>
      </c>
      <c r="KXI62" s="1" t="s">
        <v>91</v>
      </c>
      <c r="KXJ62" s="1" t="s">
        <v>91</v>
      </c>
      <c r="KXK62" s="1" t="s">
        <v>91</v>
      </c>
      <c r="KXL62" s="1" t="s">
        <v>91</v>
      </c>
      <c r="KXM62" s="1" t="s">
        <v>91</v>
      </c>
      <c r="KXN62" s="1" t="s">
        <v>91</v>
      </c>
      <c r="KXO62" s="1" t="s">
        <v>91</v>
      </c>
      <c r="KXP62" s="1" t="s">
        <v>91</v>
      </c>
      <c r="KXQ62" s="1" t="s">
        <v>91</v>
      </c>
      <c r="KXR62" s="1" t="s">
        <v>91</v>
      </c>
      <c r="KXS62" s="1" t="s">
        <v>91</v>
      </c>
      <c r="KXT62" s="1" t="s">
        <v>91</v>
      </c>
      <c r="KXU62" s="1" t="s">
        <v>91</v>
      </c>
      <c r="KXV62" s="1" t="s">
        <v>91</v>
      </c>
      <c r="KXW62" s="1" t="s">
        <v>91</v>
      </c>
      <c r="KXX62" s="1" t="s">
        <v>91</v>
      </c>
      <c r="KXY62" s="1" t="s">
        <v>91</v>
      </c>
      <c r="KXZ62" s="1" t="s">
        <v>91</v>
      </c>
      <c r="KYA62" s="1" t="s">
        <v>91</v>
      </c>
      <c r="KYB62" s="1" t="s">
        <v>91</v>
      </c>
      <c r="KYC62" s="1" t="s">
        <v>91</v>
      </c>
      <c r="KYD62" s="1" t="s">
        <v>91</v>
      </c>
      <c r="KYE62" s="1" t="s">
        <v>91</v>
      </c>
      <c r="KYF62" s="1" t="s">
        <v>91</v>
      </c>
      <c r="KYG62" s="1" t="s">
        <v>91</v>
      </c>
      <c r="KYH62" s="1" t="s">
        <v>91</v>
      </c>
      <c r="KYI62" s="1" t="s">
        <v>91</v>
      </c>
      <c r="KYJ62" s="1" t="s">
        <v>91</v>
      </c>
      <c r="KYK62" s="1" t="s">
        <v>91</v>
      </c>
      <c r="KYL62" s="1" t="s">
        <v>91</v>
      </c>
      <c r="KYM62" s="1" t="s">
        <v>91</v>
      </c>
      <c r="KYN62" s="1" t="s">
        <v>91</v>
      </c>
      <c r="KYO62" s="1" t="s">
        <v>91</v>
      </c>
      <c r="KYP62" s="1" t="s">
        <v>91</v>
      </c>
      <c r="KYQ62" s="1" t="s">
        <v>91</v>
      </c>
      <c r="KYR62" s="1" t="s">
        <v>91</v>
      </c>
      <c r="KYS62" s="1" t="s">
        <v>91</v>
      </c>
      <c r="KYT62" s="1" t="s">
        <v>91</v>
      </c>
      <c r="KYU62" s="1" t="s">
        <v>91</v>
      </c>
      <c r="KYV62" s="1" t="s">
        <v>91</v>
      </c>
      <c r="KYW62" s="1" t="s">
        <v>91</v>
      </c>
      <c r="KYX62" s="1" t="s">
        <v>91</v>
      </c>
      <c r="KYY62" s="1" t="s">
        <v>91</v>
      </c>
      <c r="KYZ62" s="1" t="s">
        <v>91</v>
      </c>
      <c r="KZA62" s="1" t="s">
        <v>91</v>
      </c>
      <c r="KZB62" s="1" t="s">
        <v>91</v>
      </c>
      <c r="KZC62" s="1" t="s">
        <v>91</v>
      </c>
      <c r="KZD62" s="1" t="s">
        <v>91</v>
      </c>
      <c r="KZE62" s="1" t="s">
        <v>91</v>
      </c>
      <c r="KZF62" s="1" t="s">
        <v>91</v>
      </c>
      <c r="KZG62" s="1" t="s">
        <v>91</v>
      </c>
      <c r="KZH62" s="1" t="s">
        <v>91</v>
      </c>
      <c r="KZI62" s="1" t="s">
        <v>91</v>
      </c>
      <c r="KZJ62" s="1" t="s">
        <v>91</v>
      </c>
      <c r="KZK62" s="1" t="s">
        <v>91</v>
      </c>
      <c r="KZL62" s="1" t="s">
        <v>91</v>
      </c>
      <c r="KZM62" s="1" t="s">
        <v>91</v>
      </c>
      <c r="KZN62" s="1" t="s">
        <v>91</v>
      </c>
      <c r="KZO62" s="1" t="s">
        <v>91</v>
      </c>
      <c r="KZP62" s="1" t="s">
        <v>91</v>
      </c>
      <c r="KZQ62" s="1" t="s">
        <v>91</v>
      </c>
      <c r="KZR62" s="1" t="s">
        <v>91</v>
      </c>
      <c r="KZS62" s="1" t="s">
        <v>91</v>
      </c>
      <c r="KZT62" s="1" t="s">
        <v>91</v>
      </c>
      <c r="KZU62" s="1" t="s">
        <v>91</v>
      </c>
      <c r="KZV62" s="1" t="s">
        <v>91</v>
      </c>
      <c r="KZW62" s="1" t="s">
        <v>91</v>
      </c>
      <c r="KZX62" s="1" t="s">
        <v>91</v>
      </c>
      <c r="KZY62" s="1" t="s">
        <v>91</v>
      </c>
      <c r="KZZ62" s="1" t="s">
        <v>91</v>
      </c>
      <c r="LAA62" s="1" t="s">
        <v>91</v>
      </c>
      <c r="LAB62" s="1" t="s">
        <v>91</v>
      </c>
      <c r="LAC62" s="1" t="s">
        <v>91</v>
      </c>
      <c r="LAD62" s="1" t="s">
        <v>91</v>
      </c>
      <c r="LAE62" s="1" t="s">
        <v>91</v>
      </c>
      <c r="LAF62" s="1" t="s">
        <v>91</v>
      </c>
      <c r="LAG62" s="1" t="s">
        <v>91</v>
      </c>
      <c r="LAH62" s="1" t="s">
        <v>91</v>
      </c>
      <c r="LAI62" s="1" t="s">
        <v>91</v>
      </c>
      <c r="LAJ62" s="1" t="s">
        <v>91</v>
      </c>
      <c r="LAK62" s="1" t="s">
        <v>91</v>
      </c>
      <c r="LAL62" s="1" t="s">
        <v>91</v>
      </c>
      <c r="LAM62" s="1" t="s">
        <v>91</v>
      </c>
      <c r="LAN62" s="1" t="s">
        <v>91</v>
      </c>
      <c r="LAO62" s="1" t="s">
        <v>91</v>
      </c>
      <c r="LAP62" s="1" t="s">
        <v>91</v>
      </c>
      <c r="LAQ62" s="1" t="s">
        <v>91</v>
      </c>
      <c r="LAR62" s="1" t="s">
        <v>91</v>
      </c>
      <c r="LAS62" s="1" t="s">
        <v>91</v>
      </c>
      <c r="LAT62" s="1" t="s">
        <v>91</v>
      </c>
      <c r="LAU62" s="1" t="s">
        <v>91</v>
      </c>
      <c r="LAV62" s="1" t="s">
        <v>91</v>
      </c>
      <c r="LAW62" s="1" t="s">
        <v>91</v>
      </c>
      <c r="LAX62" s="1" t="s">
        <v>91</v>
      </c>
      <c r="LAY62" s="1" t="s">
        <v>91</v>
      </c>
      <c r="LAZ62" s="1" t="s">
        <v>91</v>
      </c>
      <c r="LBA62" s="1" t="s">
        <v>91</v>
      </c>
      <c r="LBB62" s="1" t="s">
        <v>91</v>
      </c>
      <c r="LBC62" s="1" t="s">
        <v>91</v>
      </c>
      <c r="LBD62" s="1" t="s">
        <v>91</v>
      </c>
      <c r="LBE62" s="1" t="s">
        <v>91</v>
      </c>
      <c r="LBF62" s="1" t="s">
        <v>91</v>
      </c>
      <c r="LBG62" s="1" t="s">
        <v>91</v>
      </c>
      <c r="LBH62" s="1" t="s">
        <v>91</v>
      </c>
      <c r="LBI62" s="1" t="s">
        <v>91</v>
      </c>
      <c r="LBJ62" s="1" t="s">
        <v>91</v>
      </c>
      <c r="LBK62" s="1" t="s">
        <v>91</v>
      </c>
      <c r="LBL62" s="1" t="s">
        <v>91</v>
      </c>
      <c r="LBM62" s="1" t="s">
        <v>91</v>
      </c>
      <c r="LBN62" s="1" t="s">
        <v>91</v>
      </c>
      <c r="LBO62" s="1" t="s">
        <v>91</v>
      </c>
      <c r="LBP62" s="1" t="s">
        <v>91</v>
      </c>
      <c r="LBQ62" s="1" t="s">
        <v>91</v>
      </c>
      <c r="LBR62" s="1" t="s">
        <v>91</v>
      </c>
      <c r="LBS62" s="1" t="s">
        <v>91</v>
      </c>
      <c r="LBT62" s="1" t="s">
        <v>91</v>
      </c>
      <c r="LBU62" s="1" t="s">
        <v>91</v>
      </c>
      <c r="LBV62" s="1" t="s">
        <v>91</v>
      </c>
      <c r="LBW62" s="1" t="s">
        <v>91</v>
      </c>
      <c r="LBX62" s="1" t="s">
        <v>91</v>
      </c>
      <c r="LBY62" s="1" t="s">
        <v>91</v>
      </c>
      <c r="LBZ62" s="1" t="s">
        <v>91</v>
      </c>
      <c r="LCA62" s="1" t="s">
        <v>91</v>
      </c>
      <c r="LCB62" s="1" t="s">
        <v>91</v>
      </c>
      <c r="LCC62" s="1" t="s">
        <v>91</v>
      </c>
      <c r="LCD62" s="1" t="s">
        <v>91</v>
      </c>
      <c r="LCE62" s="1" t="s">
        <v>91</v>
      </c>
      <c r="LCF62" s="1" t="s">
        <v>91</v>
      </c>
      <c r="LCG62" s="1" t="s">
        <v>91</v>
      </c>
      <c r="LCH62" s="1" t="s">
        <v>91</v>
      </c>
      <c r="LCI62" s="1" t="s">
        <v>91</v>
      </c>
      <c r="LCJ62" s="1" t="s">
        <v>91</v>
      </c>
      <c r="LCK62" s="1" t="s">
        <v>91</v>
      </c>
      <c r="LCL62" s="1" t="s">
        <v>91</v>
      </c>
      <c r="LCM62" s="1" t="s">
        <v>91</v>
      </c>
      <c r="LCN62" s="1" t="s">
        <v>91</v>
      </c>
      <c r="LCO62" s="1" t="s">
        <v>91</v>
      </c>
      <c r="LCP62" s="1" t="s">
        <v>91</v>
      </c>
      <c r="LCQ62" s="1" t="s">
        <v>91</v>
      </c>
      <c r="LCR62" s="1" t="s">
        <v>91</v>
      </c>
      <c r="LCS62" s="1" t="s">
        <v>91</v>
      </c>
      <c r="LCT62" s="1" t="s">
        <v>91</v>
      </c>
      <c r="LCU62" s="1" t="s">
        <v>91</v>
      </c>
      <c r="LCV62" s="1" t="s">
        <v>91</v>
      </c>
      <c r="LCW62" s="1" t="s">
        <v>91</v>
      </c>
      <c r="LCX62" s="1" t="s">
        <v>91</v>
      </c>
      <c r="LCY62" s="1" t="s">
        <v>91</v>
      </c>
      <c r="LCZ62" s="1" t="s">
        <v>91</v>
      </c>
      <c r="LDA62" s="1" t="s">
        <v>91</v>
      </c>
      <c r="LDB62" s="1" t="s">
        <v>91</v>
      </c>
      <c r="LDC62" s="1" t="s">
        <v>91</v>
      </c>
      <c r="LDD62" s="1" t="s">
        <v>91</v>
      </c>
      <c r="LDE62" s="1" t="s">
        <v>91</v>
      </c>
      <c r="LDF62" s="1" t="s">
        <v>91</v>
      </c>
      <c r="LDG62" s="1" t="s">
        <v>91</v>
      </c>
      <c r="LDH62" s="1" t="s">
        <v>91</v>
      </c>
      <c r="LDI62" s="1" t="s">
        <v>91</v>
      </c>
      <c r="LDJ62" s="1" t="s">
        <v>91</v>
      </c>
      <c r="LDK62" s="1" t="s">
        <v>91</v>
      </c>
      <c r="LDL62" s="1" t="s">
        <v>91</v>
      </c>
      <c r="LDM62" s="1" t="s">
        <v>91</v>
      </c>
      <c r="LDN62" s="1" t="s">
        <v>91</v>
      </c>
      <c r="LDO62" s="1" t="s">
        <v>91</v>
      </c>
      <c r="LDP62" s="1" t="s">
        <v>91</v>
      </c>
      <c r="LDQ62" s="1" t="s">
        <v>91</v>
      </c>
      <c r="LDR62" s="1" t="s">
        <v>91</v>
      </c>
      <c r="LDS62" s="1" t="s">
        <v>91</v>
      </c>
      <c r="LDT62" s="1" t="s">
        <v>91</v>
      </c>
      <c r="LDU62" s="1" t="s">
        <v>91</v>
      </c>
      <c r="LDV62" s="1" t="s">
        <v>91</v>
      </c>
      <c r="LDW62" s="1" t="s">
        <v>91</v>
      </c>
      <c r="LDX62" s="1" t="s">
        <v>91</v>
      </c>
      <c r="LDY62" s="1" t="s">
        <v>91</v>
      </c>
      <c r="LDZ62" s="1" t="s">
        <v>91</v>
      </c>
      <c r="LEA62" s="1" t="s">
        <v>91</v>
      </c>
      <c r="LEB62" s="1" t="s">
        <v>91</v>
      </c>
      <c r="LEC62" s="1" t="s">
        <v>91</v>
      </c>
      <c r="LED62" s="1" t="s">
        <v>91</v>
      </c>
      <c r="LEE62" s="1" t="s">
        <v>91</v>
      </c>
      <c r="LEF62" s="1" t="s">
        <v>91</v>
      </c>
      <c r="LEG62" s="1" t="s">
        <v>91</v>
      </c>
      <c r="LEH62" s="1" t="s">
        <v>91</v>
      </c>
      <c r="LEI62" s="1" t="s">
        <v>91</v>
      </c>
      <c r="LEJ62" s="1" t="s">
        <v>91</v>
      </c>
      <c r="LEK62" s="1" t="s">
        <v>91</v>
      </c>
      <c r="LEL62" s="1" t="s">
        <v>91</v>
      </c>
      <c r="LEM62" s="1" t="s">
        <v>91</v>
      </c>
      <c r="LEN62" s="1" t="s">
        <v>91</v>
      </c>
      <c r="LEO62" s="1" t="s">
        <v>91</v>
      </c>
      <c r="LEP62" s="1" t="s">
        <v>91</v>
      </c>
      <c r="LEQ62" s="1" t="s">
        <v>91</v>
      </c>
      <c r="LER62" s="1" t="s">
        <v>91</v>
      </c>
      <c r="LES62" s="1" t="s">
        <v>91</v>
      </c>
      <c r="LET62" s="1" t="s">
        <v>91</v>
      </c>
      <c r="LEU62" s="1" t="s">
        <v>91</v>
      </c>
      <c r="LEV62" s="1" t="s">
        <v>91</v>
      </c>
      <c r="LEW62" s="1" t="s">
        <v>91</v>
      </c>
      <c r="LEX62" s="1" t="s">
        <v>91</v>
      </c>
      <c r="LEY62" s="1" t="s">
        <v>91</v>
      </c>
      <c r="LEZ62" s="1" t="s">
        <v>91</v>
      </c>
      <c r="LFA62" s="1" t="s">
        <v>91</v>
      </c>
      <c r="LFB62" s="1" t="s">
        <v>91</v>
      </c>
      <c r="LFC62" s="1" t="s">
        <v>91</v>
      </c>
      <c r="LFD62" s="1" t="s">
        <v>91</v>
      </c>
      <c r="LFE62" s="1" t="s">
        <v>91</v>
      </c>
      <c r="LFF62" s="1" t="s">
        <v>91</v>
      </c>
      <c r="LFG62" s="1" t="s">
        <v>91</v>
      </c>
      <c r="LFH62" s="1" t="s">
        <v>91</v>
      </c>
      <c r="LFI62" s="1" t="s">
        <v>91</v>
      </c>
      <c r="LFJ62" s="1" t="s">
        <v>91</v>
      </c>
      <c r="LFK62" s="1" t="s">
        <v>91</v>
      </c>
      <c r="LFL62" s="1" t="s">
        <v>91</v>
      </c>
      <c r="LFM62" s="1" t="s">
        <v>91</v>
      </c>
      <c r="LFN62" s="1" t="s">
        <v>91</v>
      </c>
      <c r="LFO62" s="1" t="s">
        <v>91</v>
      </c>
      <c r="LFP62" s="1" t="s">
        <v>91</v>
      </c>
      <c r="LFQ62" s="1" t="s">
        <v>91</v>
      </c>
      <c r="LFR62" s="1" t="s">
        <v>91</v>
      </c>
      <c r="LFS62" s="1" t="s">
        <v>91</v>
      </c>
      <c r="LFT62" s="1" t="s">
        <v>91</v>
      </c>
      <c r="LFU62" s="1" t="s">
        <v>91</v>
      </c>
      <c r="LFV62" s="1" t="s">
        <v>91</v>
      </c>
      <c r="LFW62" s="1" t="s">
        <v>91</v>
      </c>
      <c r="LFX62" s="1" t="s">
        <v>91</v>
      </c>
      <c r="LFY62" s="1" t="s">
        <v>91</v>
      </c>
      <c r="LFZ62" s="1" t="s">
        <v>91</v>
      </c>
      <c r="LGA62" s="1" t="s">
        <v>91</v>
      </c>
      <c r="LGB62" s="1" t="s">
        <v>91</v>
      </c>
      <c r="LGC62" s="1" t="s">
        <v>91</v>
      </c>
      <c r="LGD62" s="1" t="s">
        <v>91</v>
      </c>
      <c r="LGE62" s="1" t="s">
        <v>91</v>
      </c>
      <c r="LGF62" s="1" t="s">
        <v>91</v>
      </c>
      <c r="LGG62" s="1" t="s">
        <v>91</v>
      </c>
      <c r="LGH62" s="1" t="s">
        <v>91</v>
      </c>
      <c r="LGI62" s="1" t="s">
        <v>91</v>
      </c>
      <c r="LGJ62" s="1" t="s">
        <v>91</v>
      </c>
      <c r="LGK62" s="1" t="s">
        <v>91</v>
      </c>
      <c r="LGL62" s="1" t="s">
        <v>91</v>
      </c>
      <c r="LGM62" s="1" t="s">
        <v>91</v>
      </c>
      <c r="LGN62" s="1" t="s">
        <v>91</v>
      </c>
      <c r="LGO62" s="1" t="s">
        <v>91</v>
      </c>
      <c r="LGP62" s="1" t="s">
        <v>91</v>
      </c>
      <c r="LGQ62" s="1" t="s">
        <v>91</v>
      </c>
      <c r="LGR62" s="1" t="s">
        <v>91</v>
      </c>
      <c r="LGS62" s="1" t="s">
        <v>91</v>
      </c>
      <c r="LGT62" s="1" t="s">
        <v>91</v>
      </c>
      <c r="LGU62" s="1" t="s">
        <v>91</v>
      </c>
      <c r="LGV62" s="1" t="s">
        <v>91</v>
      </c>
      <c r="LGW62" s="1" t="s">
        <v>91</v>
      </c>
      <c r="LGX62" s="1" t="s">
        <v>91</v>
      </c>
      <c r="LGY62" s="1" t="s">
        <v>91</v>
      </c>
      <c r="LGZ62" s="1" t="s">
        <v>91</v>
      </c>
      <c r="LHA62" s="1" t="s">
        <v>91</v>
      </c>
      <c r="LHB62" s="1" t="s">
        <v>91</v>
      </c>
      <c r="LHC62" s="1" t="s">
        <v>91</v>
      </c>
      <c r="LHD62" s="1" t="s">
        <v>91</v>
      </c>
      <c r="LHE62" s="1" t="s">
        <v>91</v>
      </c>
      <c r="LHF62" s="1" t="s">
        <v>91</v>
      </c>
      <c r="LHG62" s="1" t="s">
        <v>91</v>
      </c>
      <c r="LHH62" s="1" t="s">
        <v>91</v>
      </c>
      <c r="LHI62" s="1" t="s">
        <v>91</v>
      </c>
      <c r="LHJ62" s="1" t="s">
        <v>91</v>
      </c>
      <c r="LHK62" s="1" t="s">
        <v>91</v>
      </c>
      <c r="LHL62" s="1" t="s">
        <v>91</v>
      </c>
      <c r="LHM62" s="1" t="s">
        <v>91</v>
      </c>
      <c r="LHN62" s="1" t="s">
        <v>91</v>
      </c>
      <c r="LHO62" s="1" t="s">
        <v>91</v>
      </c>
      <c r="LHP62" s="1" t="s">
        <v>91</v>
      </c>
      <c r="LHQ62" s="1" t="s">
        <v>91</v>
      </c>
      <c r="LHR62" s="1" t="s">
        <v>91</v>
      </c>
      <c r="LHS62" s="1" t="s">
        <v>91</v>
      </c>
      <c r="LHT62" s="1" t="s">
        <v>91</v>
      </c>
      <c r="LHU62" s="1" t="s">
        <v>91</v>
      </c>
      <c r="LHV62" s="1" t="s">
        <v>91</v>
      </c>
      <c r="LHW62" s="1" t="s">
        <v>91</v>
      </c>
      <c r="LHX62" s="1" t="s">
        <v>91</v>
      </c>
      <c r="LHY62" s="1" t="s">
        <v>91</v>
      </c>
      <c r="LHZ62" s="1" t="s">
        <v>91</v>
      </c>
      <c r="LIA62" s="1" t="s">
        <v>91</v>
      </c>
      <c r="LIB62" s="1" t="s">
        <v>91</v>
      </c>
      <c r="LIC62" s="1" t="s">
        <v>91</v>
      </c>
      <c r="LID62" s="1" t="s">
        <v>91</v>
      </c>
      <c r="LIE62" s="1" t="s">
        <v>91</v>
      </c>
      <c r="LIF62" s="1" t="s">
        <v>91</v>
      </c>
      <c r="LIG62" s="1" t="s">
        <v>91</v>
      </c>
      <c r="LIH62" s="1" t="s">
        <v>91</v>
      </c>
      <c r="LII62" s="1" t="s">
        <v>91</v>
      </c>
      <c r="LIJ62" s="1" t="s">
        <v>91</v>
      </c>
      <c r="LIK62" s="1" t="s">
        <v>91</v>
      </c>
      <c r="LIL62" s="1" t="s">
        <v>91</v>
      </c>
      <c r="LIM62" s="1" t="s">
        <v>91</v>
      </c>
      <c r="LIN62" s="1" t="s">
        <v>91</v>
      </c>
      <c r="LIO62" s="1" t="s">
        <v>91</v>
      </c>
      <c r="LIP62" s="1" t="s">
        <v>91</v>
      </c>
      <c r="LIQ62" s="1" t="s">
        <v>91</v>
      </c>
      <c r="LIR62" s="1" t="s">
        <v>91</v>
      </c>
      <c r="LIS62" s="1" t="s">
        <v>91</v>
      </c>
      <c r="LIT62" s="1" t="s">
        <v>91</v>
      </c>
      <c r="LIU62" s="1" t="s">
        <v>91</v>
      </c>
      <c r="LIV62" s="1" t="s">
        <v>91</v>
      </c>
      <c r="LIW62" s="1" t="s">
        <v>91</v>
      </c>
      <c r="LIX62" s="1" t="s">
        <v>91</v>
      </c>
      <c r="LIY62" s="1" t="s">
        <v>91</v>
      </c>
      <c r="LIZ62" s="1" t="s">
        <v>91</v>
      </c>
      <c r="LJA62" s="1" t="s">
        <v>91</v>
      </c>
      <c r="LJB62" s="1" t="s">
        <v>91</v>
      </c>
      <c r="LJC62" s="1" t="s">
        <v>91</v>
      </c>
      <c r="LJD62" s="1" t="s">
        <v>91</v>
      </c>
      <c r="LJE62" s="1" t="s">
        <v>91</v>
      </c>
      <c r="LJF62" s="1" t="s">
        <v>91</v>
      </c>
      <c r="LJG62" s="1" t="s">
        <v>91</v>
      </c>
      <c r="LJH62" s="1" t="s">
        <v>91</v>
      </c>
      <c r="LJI62" s="1" t="s">
        <v>91</v>
      </c>
      <c r="LJJ62" s="1" t="s">
        <v>91</v>
      </c>
      <c r="LJK62" s="1" t="s">
        <v>91</v>
      </c>
      <c r="LJL62" s="1" t="s">
        <v>91</v>
      </c>
      <c r="LJM62" s="1" t="s">
        <v>91</v>
      </c>
      <c r="LJN62" s="1" t="s">
        <v>91</v>
      </c>
      <c r="LJO62" s="1" t="s">
        <v>91</v>
      </c>
      <c r="LJP62" s="1" t="s">
        <v>91</v>
      </c>
      <c r="LJQ62" s="1" t="s">
        <v>91</v>
      </c>
      <c r="LJR62" s="1" t="s">
        <v>91</v>
      </c>
      <c r="LJS62" s="1" t="s">
        <v>91</v>
      </c>
      <c r="LJT62" s="1" t="s">
        <v>91</v>
      </c>
      <c r="LJU62" s="1" t="s">
        <v>91</v>
      </c>
      <c r="LJV62" s="1" t="s">
        <v>91</v>
      </c>
      <c r="LJW62" s="1" t="s">
        <v>91</v>
      </c>
      <c r="LJX62" s="1" t="s">
        <v>91</v>
      </c>
      <c r="LJY62" s="1" t="s">
        <v>91</v>
      </c>
      <c r="LJZ62" s="1" t="s">
        <v>91</v>
      </c>
      <c r="LKA62" s="1" t="s">
        <v>91</v>
      </c>
      <c r="LKB62" s="1" t="s">
        <v>91</v>
      </c>
      <c r="LKC62" s="1" t="s">
        <v>91</v>
      </c>
      <c r="LKD62" s="1" t="s">
        <v>91</v>
      </c>
      <c r="LKE62" s="1" t="s">
        <v>91</v>
      </c>
      <c r="LKF62" s="1" t="s">
        <v>91</v>
      </c>
      <c r="LKG62" s="1" t="s">
        <v>91</v>
      </c>
      <c r="LKH62" s="1" t="s">
        <v>91</v>
      </c>
      <c r="LKI62" s="1" t="s">
        <v>91</v>
      </c>
      <c r="LKJ62" s="1" t="s">
        <v>91</v>
      </c>
      <c r="LKK62" s="1" t="s">
        <v>91</v>
      </c>
      <c r="LKL62" s="1" t="s">
        <v>91</v>
      </c>
      <c r="LKM62" s="1" t="s">
        <v>91</v>
      </c>
      <c r="LKN62" s="1" t="s">
        <v>91</v>
      </c>
      <c r="LKO62" s="1" t="s">
        <v>91</v>
      </c>
      <c r="LKP62" s="1" t="s">
        <v>91</v>
      </c>
      <c r="LKQ62" s="1" t="s">
        <v>91</v>
      </c>
      <c r="LKR62" s="1" t="s">
        <v>91</v>
      </c>
      <c r="LKS62" s="1" t="s">
        <v>91</v>
      </c>
      <c r="LKT62" s="1" t="s">
        <v>91</v>
      </c>
      <c r="LKU62" s="1" t="s">
        <v>91</v>
      </c>
      <c r="LKV62" s="1" t="s">
        <v>91</v>
      </c>
      <c r="LKW62" s="1" t="s">
        <v>91</v>
      </c>
      <c r="LKX62" s="1" t="s">
        <v>91</v>
      </c>
      <c r="LKY62" s="1" t="s">
        <v>91</v>
      </c>
      <c r="LKZ62" s="1" t="s">
        <v>91</v>
      </c>
      <c r="LLA62" s="1" t="s">
        <v>91</v>
      </c>
      <c r="LLB62" s="1" t="s">
        <v>91</v>
      </c>
      <c r="LLC62" s="1" t="s">
        <v>91</v>
      </c>
      <c r="LLD62" s="1" t="s">
        <v>91</v>
      </c>
      <c r="LLE62" s="1" t="s">
        <v>91</v>
      </c>
      <c r="LLF62" s="1" t="s">
        <v>91</v>
      </c>
      <c r="LLG62" s="1" t="s">
        <v>91</v>
      </c>
      <c r="LLH62" s="1" t="s">
        <v>91</v>
      </c>
      <c r="LLI62" s="1" t="s">
        <v>91</v>
      </c>
      <c r="LLJ62" s="1" t="s">
        <v>91</v>
      </c>
      <c r="LLK62" s="1" t="s">
        <v>91</v>
      </c>
      <c r="LLL62" s="1" t="s">
        <v>91</v>
      </c>
      <c r="LLM62" s="1" t="s">
        <v>91</v>
      </c>
      <c r="LLN62" s="1" t="s">
        <v>91</v>
      </c>
      <c r="LLO62" s="1" t="s">
        <v>91</v>
      </c>
      <c r="LLP62" s="1" t="s">
        <v>91</v>
      </c>
      <c r="LLQ62" s="1" t="s">
        <v>91</v>
      </c>
      <c r="LLR62" s="1" t="s">
        <v>91</v>
      </c>
      <c r="LLS62" s="1" t="s">
        <v>91</v>
      </c>
      <c r="LLT62" s="1" t="s">
        <v>91</v>
      </c>
      <c r="LLU62" s="1" t="s">
        <v>91</v>
      </c>
      <c r="LLV62" s="1" t="s">
        <v>91</v>
      </c>
      <c r="LLW62" s="1" t="s">
        <v>91</v>
      </c>
      <c r="LLX62" s="1" t="s">
        <v>91</v>
      </c>
      <c r="LLY62" s="1" t="s">
        <v>91</v>
      </c>
      <c r="LLZ62" s="1" t="s">
        <v>91</v>
      </c>
      <c r="LMA62" s="1" t="s">
        <v>91</v>
      </c>
      <c r="LMB62" s="1" t="s">
        <v>91</v>
      </c>
      <c r="LMC62" s="1" t="s">
        <v>91</v>
      </c>
      <c r="LMD62" s="1" t="s">
        <v>91</v>
      </c>
      <c r="LME62" s="1" t="s">
        <v>91</v>
      </c>
      <c r="LMF62" s="1" t="s">
        <v>91</v>
      </c>
      <c r="LMG62" s="1" t="s">
        <v>91</v>
      </c>
      <c r="LMH62" s="1" t="s">
        <v>91</v>
      </c>
      <c r="LMI62" s="1" t="s">
        <v>91</v>
      </c>
      <c r="LMJ62" s="1" t="s">
        <v>91</v>
      </c>
      <c r="LMK62" s="1" t="s">
        <v>91</v>
      </c>
      <c r="LML62" s="1" t="s">
        <v>91</v>
      </c>
      <c r="LMM62" s="1" t="s">
        <v>91</v>
      </c>
      <c r="LMN62" s="1" t="s">
        <v>91</v>
      </c>
      <c r="LMO62" s="1" t="s">
        <v>91</v>
      </c>
      <c r="LMP62" s="1" t="s">
        <v>91</v>
      </c>
      <c r="LMQ62" s="1" t="s">
        <v>91</v>
      </c>
      <c r="LMR62" s="1" t="s">
        <v>91</v>
      </c>
      <c r="LMS62" s="1" t="s">
        <v>91</v>
      </c>
      <c r="LMT62" s="1" t="s">
        <v>91</v>
      </c>
      <c r="LMU62" s="1" t="s">
        <v>91</v>
      </c>
      <c r="LMV62" s="1" t="s">
        <v>91</v>
      </c>
      <c r="LMW62" s="1" t="s">
        <v>91</v>
      </c>
      <c r="LMX62" s="1" t="s">
        <v>91</v>
      </c>
      <c r="LMY62" s="1" t="s">
        <v>91</v>
      </c>
      <c r="LMZ62" s="1" t="s">
        <v>91</v>
      </c>
      <c r="LNA62" s="1" t="s">
        <v>91</v>
      </c>
      <c r="LNB62" s="1" t="s">
        <v>91</v>
      </c>
      <c r="LNC62" s="1" t="s">
        <v>91</v>
      </c>
      <c r="LND62" s="1" t="s">
        <v>91</v>
      </c>
      <c r="LNE62" s="1" t="s">
        <v>91</v>
      </c>
      <c r="LNF62" s="1" t="s">
        <v>91</v>
      </c>
      <c r="LNG62" s="1" t="s">
        <v>91</v>
      </c>
      <c r="LNH62" s="1" t="s">
        <v>91</v>
      </c>
      <c r="LNI62" s="1" t="s">
        <v>91</v>
      </c>
      <c r="LNJ62" s="1" t="s">
        <v>91</v>
      </c>
      <c r="LNK62" s="1" t="s">
        <v>91</v>
      </c>
      <c r="LNL62" s="1" t="s">
        <v>91</v>
      </c>
      <c r="LNM62" s="1" t="s">
        <v>91</v>
      </c>
      <c r="LNN62" s="1" t="s">
        <v>91</v>
      </c>
      <c r="LNO62" s="1" t="s">
        <v>91</v>
      </c>
      <c r="LNP62" s="1" t="s">
        <v>91</v>
      </c>
      <c r="LNQ62" s="1" t="s">
        <v>91</v>
      </c>
      <c r="LNR62" s="1" t="s">
        <v>91</v>
      </c>
      <c r="LNS62" s="1" t="s">
        <v>91</v>
      </c>
      <c r="LNT62" s="1" t="s">
        <v>91</v>
      </c>
      <c r="LNU62" s="1" t="s">
        <v>91</v>
      </c>
      <c r="LNV62" s="1" t="s">
        <v>91</v>
      </c>
      <c r="LNW62" s="1" t="s">
        <v>91</v>
      </c>
      <c r="LNX62" s="1" t="s">
        <v>91</v>
      </c>
      <c r="LNY62" s="1" t="s">
        <v>91</v>
      </c>
      <c r="LNZ62" s="1" t="s">
        <v>91</v>
      </c>
      <c r="LOA62" s="1" t="s">
        <v>91</v>
      </c>
      <c r="LOB62" s="1" t="s">
        <v>91</v>
      </c>
      <c r="LOC62" s="1" t="s">
        <v>91</v>
      </c>
      <c r="LOD62" s="1" t="s">
        <v>91</v>
      </c>
      <c r="LOE62" s="1" t="s">
        <v>91</v>
      </c>
      <c r="LOF62" s="1" t="s">
        <v>91</v>
      </c>
      <c r="LOG62" s="1" t="s">
        <v>91</v>
      </c>
      <c r="LOH62" s="1" t="s">
        <v>91</v>
      </c>
      <c r="LOI62" s="1" t="s">
        <v>91</v>
      </c>
      <c r="LOJ62" s="1" t="s">
        <v>91</v>
      </c>
      <c r="LOK62" s="1" t="s">
        <v>91</v>
      </c>
      <c r="LOL62" s="1" t="s">
        <v>91</v>
      </c>
      <c r="LOM62" s="1" t="s">
        <v>91</v>
      </c>
      <c r="LON62" s="1" t="s">
        <v>91</v>
      </c>
      <c r="LOO62" s="1" t="s">
        <v>91</v>
      </c>
      <c r="LOP62" s="1" t="s">
        <v>91</v>
      </c>
      <c r="LOQ62" s="1" t="s">
        <v>91</v>
      </c>
      <c r="LOR62" s="1" t="s">
        <v>91</v>
      </c>
      <c r="LOS62" s="1" t="s">
        <v>91</v>
      </c>
      <c r="LOT62" s="1" t="s">
        <v>91</v>
      </c>
      <c r="LOU62" s="1" t="s">
        <v>91</v>
      </c>
      <c r="LOV62" s="1" t="s">
        <v>91</v>
      </c>
      <c r="LOW62" s="1" t="s">
        <v>91</v>
      </c>
      <c r="LOX62" s="1" t="s">
        <v>91</v>
      </c>
      <c r="LOY62" s="1" t="s">
        <v>91</v>
      </c>
      <c r="LOZ62" s="1" t="s">
        <v>91</v>
      </c>
      <c r="LPA62" s="1" t="s">
        <v>91</v>
      </c>
      <c r="LPB62" s="1" t="s">
        <v>91</v>
      </c>
      <c r="LPC62" s="1" t="s">
        <v>91</v>
      </c>
      <c r="LPD62" s="1" t="s">
        <v>91</v>
      </c>
      <c r="LPE62" s="1" t="s">
        <v>91</v>
      </c>
      <c r="LPF62" s="1" t="s">
        <v>91</v>
      </c>
      <c r="LPG62" s="1" t="s">
        <v>91</v>
      </c>
      <c r="LPH62" s="1" t="s">
        <v>91</v>
      </c>
      <c r="LPI62" s="1" t="s">
        <v>91</v>
      </c>
      <c r="LPJ62" s="1" t="s">
        <v>91</v>
      </c>
      <c r="LPK62" s="1" t="s">
        <v>91</v>
      </c>
      <c r="LPL62" s="1" t="s">
        <v>91</v>
      </c>
      <c r="LPM62" s="1" t="s">
        <v>91</v>
      </c>
      <c r="LPN62" s="1" t="s">
        <v>91</v>
      </c>
      <c r="LPO62" s="1" t="s">
        <v>91</v>
      </c>
      <c r="LPP62" s="1" t="s">
        <v>91</v>
      </c>
      <c r="LPQ62" s="1" t="s">
        <v>91</v>
      </c>
      <c r="LPR62" s="1" t="s">
        <v>91</v>
      </c>
      <c r="LPS62" s="1" t="s">
        <v>91</v>
      </c>
      <c r="LPT62" s="1" t="s">
        <v>91</v>
      </c>
      <c r="LPU62" s="1" t="s">
        <v>91</v>
      </c>
      <c r="LPV62" s="1" t="s">
        <v>91</v>
      </c>
      <c r="LPW62" s="1" t="s">
        <v>91</v>
      </c>
      <c r="LPX62" s="1" t="s">
        <v>91</v>
      </c>
      <c r="LPY62" s="1" t="s">
        <v>91</v>
      </c>
      <c r="LPZ62" s="1" t="s">
        <v>91</v>
      </c>
      <c r="LQA62" s="1" t="s">
        <v>91</v>
      </c>
      <c r="LQB62" s="1" t="s">
        <v>91</v>
      </c>
      <c r="LQC62" s="1" t="s">
        <v>91</v>
      </c>
      <c r="LQD62" s="1" t="s">
        <v>91</v>
      </c>
      <c r="LQE62" s="1" t="s">
        <v>91</v>
      </c>
      <c r="LQF62" s="1" t="s">
        <v>91</v>
      </c>
      <c r="LQG62" s="1" t="s">
        <v>91</v>
      </c>
      <c r="LQH62" s="1" t="s">
        <v>91</v>
      </c>
      <c r="LQI62" s="1" t="s">
        <v>91</v>
      </c>
      <c r="LQJ62" s="1" t="s">
        <v>91</v>
      </c>
      <c r="LQK62" s="1" t="s">
        <v>91</v>
      </c>
      <c r="LQL62" s="1" t="s">
        <v>91</v>
      </c>
      <c r="LQM62" s="1" t="s">
        <v>91</v>
      </c>
      <c r="LQN62" s="1" t="s">
        <v>91</v>
      </c>
      <c r="LQO62" s="1" t="s">
        <v>91</v>
      </c>
      <c r="LQP62" s="1" t="s">
        <v>91</v>
      </c>
      <c r="LQQ62" s="1" t="s">
        <v>91</v>
      </c>
      <c r="LQR62" s="1" t="s">
        <v>91</v>
      </c>
      <c r="LQS62" s="1" t="s">
        <v>91</v>
      </c>
      <c r="LQT62" s="1" t="s">
        <v>91</v>
      </c>
      <c r="LQU62" s="1" t="s">
        <v>91</v>
      </c>
      <c r="LQV62" s="1" t="s">
        <v>91</v>
      </c>
      <c r="LQW62" s="1" t="s">
        <v>91</v>
      </c>
      <c r="LQX62" s="1" t="s">
        <v>91</v>
      </c>
      <c r="LQY62" s="1" t="s">
        <v>91</v>
      </c>
      <c r="LQZ62" s="1" t="s">
        <v>91</v>
      </c>
      <c r="LRA62" s="1" t="s">
        <v>91</v>
      </c>
      <c r="LRB62" s="1" t="s">
        <v>91</v>
      </c>
      <c r="LRC62" s="1" t="s">
        <v>91</v>
      </c>
      <c r="LRD62" s="1" t="s">
        <v>91</v>
      </c>
      <c r="LRE62" s="1" t="s">
        <v>91</v>
      </c>
      <c r="LRF62" s="1" t="s">
        <v>91</v>
      </c>
      <c r="LRG62" s="1" t="s">
        <v>91</v>
      </c>
      <c r="LRH62" s="1" t="s">
        <v>91</v>
      </c>
      <c r="LRI62" s="1" t="s">
        <v>91</v>
      </c>
      <c r="LRJ62" s="1" t="s">
        <v>91</v>
      </c>
      <c r="LRK62" s="1" t="s">
        <v>91</v>
      </c>
      <c r="LRL62" s="1" t="s">
        <v>91</v>
      </c>
      <c r="LRM62" s="1" t="s">
        <v>91</v>
      </c>
      <c r="LRN62" s="1" t="s">
        <v>91</v>
      </c>
      <c r="LRO62" s="1" t="s">
        <v>91</v>
      </c>
      <c r="LRP62" s="1" t="s">
        <v>91</v>
      </c>
      <c r="LRQ62" s="1" t="s">
        <v>91</v>
      </c>
      <c r="LRR62" s="1" t="s">
        <v>91</v>
      </c>
      <c r="LRS62" s="1" t="s">
        <v>91</v>
      </c>
      <c r="LRT62" s="1" t="s">
        <v>91</v>
      </c>
      <c r="LRU62" s="1" t="s">
        <v>91</v>
      </c>
      <c r="LRV62" s="1" t="s">
        <v>91</v>
      </c>
      <c r="LRW62" s="1" t="s">
        <v>91</v>
      </c>
      <c r="LRX62" s="1" t="s">
        <v>91</v>
      </c>
      <c r="LRY62" s="1" t="s">
        <v>91</v>
      </c>
      <c r="LRZ62" s="1" t="s">
        <v>91</v>
      </c>
      <c r="LSA62" s="1" t="s">
        <v>91</v>
      </c>
      <c r="LSB62" s="1" t="s">
        <v>91</v>
      </c>
      <c r="LSC62" s="1" t="s">
        <v>91</v>
      </c>
      <c r="LSD62" s="1" t="s">
        <v>91</v>
      </c>
      <c r="LSE62" s="1" t="s">
        <v>91</v>
      </c>
      <c r="LSF62" s="1" t="s">
        <v>91</v>
      </c>
      <c r="LSG62" s="1" t="s">
        <v>91</v>
      </c>
      <c r="LSH62" s="1" t="s">
        <v>91</v>
      </c>
      <c r="LSI62" s="1" t="s">
        <v>91</v>
      </c>
      <c r="LSJ62" s="1" t="s">
        <v>91</v>
      </c>
      <c r="LSK62" s="1" t="s">
        <v>91</v>
      </c>
      <c r="LSL62" s="1" t="s">
        <v>91</v>
      </c>
      <c r="LSM62" s="1" t="s">
        <v>91</v>
      </c>
      <c r="LSN62" s="1" t="s">
        <v>91</v>
      </c>
      <c r="LSO62" s="1" t="s">
        <v>91</v>
      </c>
      <c r="LSP62" s="1" t="s">
        <v>91</v>
      </c>
      <c r="LSQ62" s="1" t="s">
        <v>91</v>
      </c>
      <c r="LSR62" s="1" t="s">
        <v>91</v>
      </c>
      <c r="LSS62" s="1" t="s">
        <v>91</v>
      </c>
      <c r="LST62" s="1" t="s">
        <v>91</v>
      </c>
      <c r="LSU62" s="1" t="s">
        <v>91</v>
      </c>
      <c r="LSV62" s="1" t="s">
        <v>91</v>
      </c>
      <c r="LSW62" s="1" t="s">
        <v>91</v>
      </c>
      <c r="LSX62" s="1" t="s">
        <v>91</v>
      </c>
      <c r="LSY62" s="1" t="s">
        <v>91</v>
      </c>
      <c r="LSZ62" s="1" t="s">
        <v>91</v>
      </c>
      <c r="LTA62" s="1" t="s">
        <v>91</v>
      </c>
      <c r="LTB62" s="1" t="s">
        <v>91</v>
      </c>
      <c r="LTC62" s="1" t="s">
        <v>91</v>
      </c>
      <c r="LTD62" s="1" t="s">
        <v>91</v>
      </c>
      <c r="LTE62" s="1" t="s">
        <v>91</v>
      </c>
      <c r="LTF62" s="1" t="s">
        <v>91</v>
      </c>
      <c r="LTG62" s="1" t="s">
        <v>91</v>
      </c>
      <c r="LTH62" s="1" t="s">
        <v>91</v>
      </c>
      <c r="LTI62" s="1" t="s">
        <v>91</v>
      </c>
      <c r="LTJ62" s="1" t="s">
        <v>91</v>
      </c>
      <c r="LTK62" s="1" t="s">
        <v>91</v>
      </c>
      <c r="LTL62" s="1" t="s">
        <v>91</v>
      </c>
      <c r="LTM62" s="1" t="s">
        <v>91</v>
      </c>
      <c r="LTN62" s="1" t="s">
        <v>91</v>
      </c>
      <c r="LTO62" s="1" t="s">
        <v>91</v>
      </c>
      <c r="LTP62" s="1" t="s">
        <v>91</v>
      </c>
      <c r="LTQ62" s="1" t="s">
        <v>91</v>
      </c>
      <c r="LTR62" s="1" t="s">
        <v>91</v>
      </c>
      <c r="LTS62" s="1" t="s">
        <v>91</v>
      </c>
      <c r="LTT62" s="1" t="s">
        <v>91</v>
      </c>
      <c r="LTU62" s="1" t="s">
        <v>91</v>
      </c>
      <c r="LTV62" s="1" t="s">
        <v>91</v>
      </c>
      <c r="LTW62" s="1" t="s">
        <v>91</v>
      </c>
      <c r="LTX62" s="1" t="s">
        <v>91</v>
      </c>
      <c r="LTY62" s="1" t="s">
        <v>91</v>
      </c>
      <c r="LTZ62" s="1" t="s">
        <v>91</v>
      </c>
      <c r="LUA62" s="1" t="s">
        <v>91</v>
      </c>
      <c r="LUB62" s="1" t="s">
        <v>91</v>
      </c>
      <c r="LUC62" s="1" t="s">
        <v>91</v>
      </c>
      <c r="LUD62" s="1" t="s">
        <v>91</v>
      </c>
      <c r="LUE62" s="1" t="s">
        <v>91</v>
      </c>
      <c r="LUF62" s="1" t="s">
        <v>91</v>
      </c>
      <c r="LUG62" s="1" t="s">
        <v>91</v>
      </c>
      <c r="LUH62" s="1" t="s">
        <v>91</v>
      </c>
      <c r="LUI62" s="1" t="s">
        <v>91</v>
      </c>
      <c r="LUJ62" s="1" t="s">
        <v>91</v>
      </c>
      <c r="LUK62" s="1" t="s">
        <v>91</v>
      </c>
      <c r="LUL62" s="1" t="s">
        <v>91</v>
      </c>
      <c r="LUM62" s="1" t="s">
        <v>91</v>
      </c>
      <c r="LUN62" s="1" t="s">
        <v>91</v>
      </c>
      <c r="LUO62" s="1" t="s">
        <v>91</v>
      </c>
      <c r="LUP62" s="1" t="s">
        <v>91</v>
      </c>
      <c r="LUQ62" s="1" t="s">
        <v>91</v>
      </c>
      <c r="LUR62" s="1" t="s">
        <v>91</v>
      </c>
      <c r="LUS62" s="1" t="s">
        <v>91</v>
      </c>
      <c r="LUT62" s="1" t="s">
        <v>91</v>
      </c>
      <c r="LUU62" s="1" t="s">
        <v>91</v>
      </c>
      <c r="LUV62" s="1" t="s">
        <v>91</v>
      </c>
      <c r="LUW62" s="1" t="s">
        <v>91</v>
      </c>
      <c r="LUX62" s="1" t="s">
        <v>91</v>
      </c>
      <c r="LUY62" s="1" t="s">
        <v>91</v>
      </c>
      <c r="LUZ62" s="1" t="s">
        <v>91</v>
      </c>
      <c r="LVA62" s="1" t="s">
        <v>91</v>
      </c>
      <c r="LVB62" s="1" t="s">
        <v>91</v>
      </c>
      <c r="LVC62" s="1" t="s">
        <v>91</v>
      </c>
      <c r="LVD62" s="1" t="s">
        <v>91</v>
      </c>
      <c r="LVE62" s="1" t="s">
        <v>91</v>
      </c>
      <c r="LVF62" s="1" t="s">
        <v>91</v>
      </c>
      <c r="LVG62" s="1" t="s">
        <v>91</v>
      </c>
      <c r="LVH62" s="1" t="s">
        <v>91</v>
      </c>
      <c r="LVI62" s="1" t="s">
        <v>91</v>
      </c>
      <c r="LVJ62" s="1" t="s">
        <v>91</v>
      </c>
      <c r="LVK62" s="1" t="s">
        <v>91</v>
      </c>
      <c r="LVL62" s="1" t="s">
        <v>91</v>
      </c>
      <c r="LVM62" s="1" t="s">
        <v>91</v>
      </c>
      <c r="LVN62" s="1" t="s">
        <v>91</v>
      </c>
      <c r="LVO62" s="1" t="s">
        <v>91</v>
      </c>
      <c r="LVP62" s="1" t="s">
        <v>91</v>
      </c>
      <c r="LVQ62" s="1" t="s">
        <v>91</v>
      </c>
      <c r="LVR62" s="1" t="s">
        <v>91</v>
      </c>
      <c r="LVS62" s="1" t="s">
        <v>91</v>
      </c>
      <c r="LVT62" s="1" t="s">
        <v>91</v>
      </c>
      <c r="LVU62" s="1" t="s">
        <v>91</v>
      </c>
      <c r="LVV62" s="1" t="s">
        <v>91</v>
      </c>
      <c r="LVW62" s="1" t="s">
        <v>91</v>
      </c>
      <c r="LVX62" s="1" t="s">
        <v>91</v>
      </c>
      <c r="LVY62" s="1" t="s">
        <v>91</v>
      </c>
      <c r="LVZ62" s="1" t="s">
        <v>91</v>
      </c>
      <c r="LWA62" s="1" t="s">
        <v>91</v>
      </c>
      <c r="LWB62" s="1" t="s">
        <v>91</v>
      </c>
      <c r="LWC62" s="1" t="s">
        <v>91</v>
      </c>
      <c r="LWD62" s="1" t="s">
        <v>91</v>
      </c>
      <c r="LWE62" s="1" t="s">
        <v>91</v>
      </c>
      <c r="LWF62" s="1" t="s">
        <v>91</v>
      </c>
      <c r="LWG62" s="1" t="s">
        <v>91</v>
      </c>
      <c r="LWH62" s="1" t="s">
        <v>91</v>
      </c>
      <c r="LWI62" s="1" t="s">
        <v>91</v>
      </c>
      <c r="LWJ62" s="1" t="s">
        <v>91</v>
      </c>
      <c r="LWK62" s="1" t="s">
        <v>91</v>
      </c>
      <c r="LWL62" s="1" t="s">
        <v>91</v>
      </c>
      <c r="LWM62" s="1" t="s">
        <v>91</v>
      </c>
      <c r="LWN62" s="1" t="s">
        <v>91</v>
      </c>
      <c r="LWO62" s="1" t="s">
        <v>91</v>
      </c>
      <c r="LWP62" s="1" t="s">
        <v>91</v>
      </c>
      <c r="LWQ62" s="1" t="s">
        <v>91</v>
      </c>
      <c r="LWR62" s="1" t="s">
        <v>91</v>
      </c>
      <c r="LWS62" s="1" t="s">
        <v>91</v>
      </c>
      <c r="LWT62" s="1" t="s">
        <v>91</v>
      </c>
      <c r="LWU62" s="1" t="s">
        <v>91</v>
      </c>
      <c r="LWV62" s="1" t="s">
        <v>91</v>
      </c>
      <c r="LWW62" s="1" t="s">
        <v>91</v>
      </c>
      <c r="LWX62" s="1" t="s">
        <v>91</v>
      </c>
      <c r="LWY62" s="1" t="s">
        <v>91</v>
      </c>
      <c r="LWZ62" s="1" t="s">
        <v>91</v>
      </c>
      <c r="LXA62" s="1" t="s">
        <v>91</v>
      </c>
      <c r="LXB62" s="1" t="s">
        <v>91</v>
      </c>
      <c r="LXC62" s="1" t="s">
        <v>91</v>
      </c>
      <c r="LXD62" s="1" t="s">
        <v>91</v>
      </c>
      <c r="LXE62" s="1" t="s">
        <v>91</v>
      </c>
      <c r="LXF62" s="1" t="s">
        <v>91</v>
      </c>
      <c r="LXG62" s="1" t="s">
        <v>91</v>
      </c>
      <c r="LXH62" s="1" t="s">
        <v>91</v>
      </c>
      <c r="LXI62" s="1" t="s">
        <v>91</v>
      </c>
      <c r="LXJ62" s="1" t="s">
        <v>91</v>
      </c>
      <c r="LXK62" s="1" t="s">
        <v>91</v>
      </c>
      <c r="LXL62" s="1" t="s">
        <v>91</v>
      </c>
      <c r="LXM62" s="1" t="s">
        <v>91</v>
      </c>
      <c r="LXN62" s="1" t="s">
        <v>91</v>
      </c>
      <c r="LXO62" s="1" t="s">
        <v>91</v>
      </c>
      <c r="LXP62" s="1" t="s">
        <v>91</v>
      </c>
      <c r="LXQ62" s="1" t="s">
        <v>91</v>
      </c>
      <c r="LXR62" s="1" t="s">
        <v>91</v>
      </c>
      <c r="LXS62" s="1" t="s">
        <v>91</v>
      </c>
      <c r="LXT62" s="1" t="s">
        <v>91</v>
      </c>
      <c r="LXU62" s="1" t="s">
        <v>91</v>
      </c>
      <c r="LXV62" s="1" t="s">
        <v>91</v>
      </c>
      <c r="LXW62" s="1" t="s">
        <v>91</v>
      </c>
      <c r="LXX62" s="1" t="s">
        <v>91</v>
      </c>
      <c r="LXY62" s="1" t="s">
        <v>91</v>
      </c>
      <c r="LXZ62" s="1" t="s">
        <v>91</v>
      </c>
      <c r="LYA62" s="1" t="s">
        <v>91</v>
      </c>
      <c r="LYB62" s="1" t="s">
        <v>91</v>
      </c>
      <c r="LYC62" s="1" t="s">
        <v>91</v>
      </c>
      <c r="LYD62" s="1" t="s">
        <v>91</v>
      </c>
      <c r="LYE62" s="1" t="s">
        <v>91</v>
      </c>
      <c r="LYF62" s="1" t="s">
        <v>91</v>
      </c>
      <c r="LYG62" s="1" t="s">
        <v>91</v>
      </c>
      <c r="LYH62" s="1" t="s">
        <v>91</v>
      </c>
      <c r="LYI62" s="1" t="s">
        <v>91</v>
      </c>
      <c r="LYJ62" s="1" t="s">
        <v>91</v>
      </c>
      <c r="LYK62" s="1" t="s">
        <v>91</v>
      </c>
      <c r="LYL62" s="1" t="s">
        <v>91</v>
      </c>
      <c r="LYM62" s="1" t="s">
        <v>91</v>
      </c>
      <c r="LYN62" s="1" t="s">
        <v>91</v>
      </c>
      <c r="LYO62" s="1" t="s">
        <v>91</v>
      </c>
      <c r="LYP62" s="1" t="s">
        <v>91</v>
      </c>
      <c r="LYQ62" s="1" t="s">
        <v>91</v>
      </c>
      <c r="LYR62" s="1" t="s">
        <v>91</v>
      </c>
      <c r="LYS62" s="1" t="s">
        <v>91</v>
      </c>
      <c r="LYT62" s="1" t="s">
        <v>91</v>
      </c>
      <c r="LYU62" s="1" t="s">
        <v>91</v>
      </c>
      <c r="LYV62" s="1" t="s">
        <v>91</v>
      </c>
      <c r="LYW62" s="1" t="s">
        <v>91</v>
      </c>
      <c r="LYX62" s="1" t="s">
        <v>91</v>
      </c>
      <c r="LYY62" s="1" t="s">
        <v>91</v>
      </c>
      <c r="LYZ62" s="1" t="s">
        <v>91</v>
      </c>
      <c r="LZA62" s="1" t="s">
        <v>91</v>
      </c>
      <c r="LZB62" s="1" t="s">
        <v>91</v>
      </c>
      <c r="LZC62" s="1" t="s">
        <v>91</v>
      </c>
      <c r="LZD62" s="1" t="s">
        <v>91</v>
      </c>
      <c r="LZE62" s="1" t="s">
        <v>91</v>
      </c>
      <c r="LZF62" s="1" t="s">
        <v>91</v>
      </c>
      <c r="LZG62" s="1" t="s">
        <v>91</v>
      </c>
      <c r="LZH62" s="1" t="s">
        <v>91</v>
      </c>
      <c r="LZI62" s="1" t="s">
        <v>91</v>
      </c>
      <c r="LZJ62" s="1" t="s">
        <v>91</v>
      </c>
      <c r="LZK62" s="1" t="s">
        <v>91</v>
      </c>
      <c r="LZL62" s="1" t="s">
        <v>91</v>
      </c>
      <c r="LZM62" s="1" t="s">
        <v>91</v>
      </c>
      <c r="LZN62" s="1" t="s">
        <v>91</v>
      </c>
      <c r="LZO62" s="1" t="s">
        <v>91</v>
      </c>
      <c r="LZP62" s="1" t="s">
        <v>91</v>
      </c>
      <c r="LZQ62" s="1" t="s">
        <v>91</v>
      </c>
      <c r="LZR62" s="1" t="s">
        <v>91</v>
      </c>
      <c r="LZS62" s="1" t="s">
        <v>91</v>
      </c>
      <c r="LZT62" s="1" t="s">
        <v>91</v>
      </c>
      <c r="LZU62" s="1" t="s">
        <v>91</v>
      </c>
      <c r="LZV62" s="1" t="s">
        <v>91</v>
      </c>
      <c r="LZW62" s="1" t="s">
        <v>91</v>
      </c>
      <c r="LZX62" s="1" t="s">
        <v>91</v>
      </c>
      <c r="LZY62" s="1" t="s">
        <v>91</v>
      </c>
      <c r="LZZ62" s="1" t="s">
        <v>91</v>
      </c>
      <c r="MAA62" s="1" t="s">
        <v>91</v>
      </c>
      <c r="MAB62" s="1" t="s">
        <v>91</v>
      </c>
      <c r="MAC62" s="1" t="s">
        <v>91</v>
      </c>
      <c r="MAD62" s="1" t="s">
        <v>91</v>
      </c>
      <c r="MAE62" s="1" t="s">
        <v>91</v>
      </c>
      <c r="MAF62" s="1" t="s">
        <v>91</v>
      </c>
      <c r="MAG62" s="1" t="s">
        <v>91</v>
      </c>
      <c r="MAH62" s="1" t="s">
        <v>91</v>
      </c>
      <c r="MAI62" s="1" t="s">
        <v>91</v>
      </c>
      <c r="MAJ62" s="1" t="s">
        <v>91</v>
      </c>
      <c r="MAK62" s="1" t="s">
        <v>91</v>
      </c>
      <c r="MAL62" s="1" t="s">
        <v>91</v>
      </c>
      <c r="MAM62" s="1" t="s">
        <v>91</v>
      </c>
      <c r="MAN62" s="1" t="s">
        <v>91</v>
      </c>
      <c r="MAO62" s="1" t="s">
        <v>91</v>
      </c>
      <c r="MAP62" s="1" t="s">
        <v>91</v>
      </c>
      <c r="MAQ62" s="1" t="s">
        <v>91</v>
      </c>
      <c r="MAR62" s="1" t="s">
        <v>91</v>
      </c>
      <c r="MAS62" s="1" t="s">
        <v>91</v>
      </c>
      <c r="MAT62" s="1" t="s">
        <v>91</v>
      </c>
      <c r="MAU62" s="1" t="s">
        <v>91</v>
      </c>
      <c r="MAV62" s="1" t="s">
        <v>91</v>
      </c>
      <c r="MAW62" s="1" t="s">
        <v>91</v>
      </c>
      <c r="MAX62" s="1" t="s">
        <v>91</v>
      </c>
      <c r="MAY62" s="1" t="s">
        <v>91</v>
      </c>
      <c r="MAZ62" s="1" t="s">
        <v>91</v>
      </c>
      <c r="MBA62" s="1" t="s">
        <v>91</v>
      </c>
      <c r="MBB62" s="1" t="s">
        <v>91</v>
      </c>
      <c r="MBC62" s="1" t="s">
        <v>91</v>
      </c>
      <c r="MBD62" s="1" t="s">
        <v>91</v>
      </c>
      <c r="MBE62" s="1" t="s">
        <v>91</v>
      </c>
      <c r="MBF62" s="1" t="s">
        <v>91</v>
      </c>
      <c r="MBG62" s="1" t="s">
        <v>91</v>
      </c>
      <c r="MBH62" s="1" t="s">
        <v>91</v>
      </c>
      <c r="MBI62" s="1" t="s">
        <v>91</v>
      </c>
      <c r="MBJ62" s="1" t="s">
        <v>91</v>
      </c>
      <c r="MBK62" s="1" t="s">
        <v>91</v>
      </c>
      <c r="MBL62" s="1" t="s">
        <v>91</v>
      </c>
      <c r="MBM62" s="1" t="s">
        <v>91</v>
      </c>
      <c r="MBN62" s="1" t="s">
        <v>91</v>
      </c>
      <c r="MBO62" s="1" t="s">
        <v>91</v>
      </c>
      <c r="MBP62" s="1" t="s">
        <v>91</v>
      </c>
      <c r="MBQ62" s="1" t="s">
        <v>91</v>
      </c>
      <c r="MBR62" s="1" t="s">
        <v>91</v>
      </c>
      <c r="MBS62" s="1" t="s">
        <v>91</v>
      </c>
      <c r="MBT62" s="1" t="s">
        <v>91</v>
      </c>
      <c r="MBU62" s="1" t="s">
        <v>91</v>
      </c>
      <c r="MBV62" s="1" t="s">
        <v>91</v>
      </c>
      <c r="MBW62" s="1" t="s">
        <v>91</v>
      </c>
      <c r="MBX62" s="1" t="s">
        <v>91</v>
      </c>
      <c r="MBY62" s="1" t="s">
        <v>91</v>
      </c>
      <c r="MBZ62" s="1" t="s">
        <v>91</v>
      </c>
      <c r="MCA62" s="1" t="s">
        <v>91</v>
      </c>
      <c r="MCB62" s="1" t="s">
        <v>91</v>
      </c>
      <c r="MCC62" s="1" t="s">
        <v>91</v>
      </c>
      <c r="MCD62" s="1" t="s">
        <v>91</v>
      </c>
      <c r="MCE62" s="1" t="s">
        <v>91</v>
      </c>
      <c r="MCF62" s="1" t="s">
        <v>91</v>
      </c>
      <c r="MCG62" s="1" t="s">
        <v>91</v>
      </c>
      <c r="MCH62" s="1" t="s">
        <v>91</v>
      </c>
      <c r="MCI62" s="1" t="s">
        <v>91</v>
      </c>
      <c r="MCJ62" s="1" t="s">
        <v>91</v>
      </c>
      <c r="MCK62" s="1" t="s">
        <v>91</v>
      </c>
      <c r="MCL62" s="1" t="s">
        <v>91</v>
      </c>
      <c r="MCM62" s="1" t="s">
        <v>91</v>
      </c>
      <c r="MCN62" s="1" t="s">
        <v>91</v>
      </c>
      <c r="MCO62" s="1" t="s">
        <v>91</v>
      </c>
      <c r="MCP62" s="1" t="s">
        <v>91</v>
      </c>
      <c r="MCQ62" s="1" t="s">
        <v>91</v>
      </c>
      <c r="MCR62" s="1" t="s">
        <v>91</v>
      </c>
      <c r="MCS62" s="1" t="s">
        <v>91</v>
      </c>
      <c r="MCT62" s="1" t="s">
        <v>91</v>
      </c>
      <c r="MCU62" s="1" t="s">
        <v>91</v>
      </c>
      <c r="MCV62" s="1" t="s">
        <v>91</v>
      </c>
      <c r="MCW62" s="1" t="s">
        <v>91</v>
      </c>
      <c r="MCX62" s="1" t="s">
        <v>91</v>
      </c>
      <c r="MCY62" s="1" t="s">
        <v>91</v>
      </c>
      <c r="MCZ62" s="1" t="s">
        <v>91</v>
      </c>
      <c r="MDA62" s="1" t="s">
        <v>91</v>
      </c>
      <c r="MDB62" s="1" t="s">
        <v>91</v>
      </c>
      <c r="MDC62" s="1" t="s">
        <v>91</v>
      </c>
      <c r="MDD62" s="1" t="s">
        <v>91</v>
      </c>
      <c r="MDE62" s="1" t="s">
        <v>91</v>
      </c>
      <c r="MDF62" s="1" t="s">
        <v>91</v>
      </c>
      <c r="MDG62" s="1" t="s">
        <v>91</v>
      </c>
      <c r="MDH62" s="1" t="s">
        <v>91</v>
      </c>
      <c r="MDI62" s="1" t="s">
        <v>91</v>
      </c>
      <c r="MDJ62" s="1" t="s">
        <v>91</v>
      </c>
      <c r="MDK62" s="1" t="s">
        <v>91</v>
      </c>
      <c r="MDL62" s="1" t="s">
        <v>91</v>
      </c>
      <c r="MDM62" s="1" t="s">
        <v>91</v>
      </c>
      <c r="MDN62" s="1" t="s">
        <v>91</v>
      </c>
      <c r="MDO62" s="1" t="s">
        <v>91</v>
      </c>
      <c r="MDP62" s="1" t="s">
        <v>91</v>
      </c>
      <c r="MDQ62" s="1" t="s">
        <v>91</v>
      </c>
      <c r="MDR62" s="1" t="s">
        <v>91</v>
      </c>
      <c r="MDS62" s="1" t="s">
        <v>91</v>
      </c>
      <c r="MDT62" s="1" t="s">
        <v>91</v>
      </c>
      <c r="MDU62" s="1" t="s">
        <v>91</v>
      </c>
      <c r="MDV62" s="1" t="s">
        <v>91</v>
      </c>
      <c r="MDW62" s="1" t="s">
        <v>91</v>
      </c>
      <c r="MDX62" s="1" t="s">
        <v>91</v>
      </c>
      <c r="MDY62" s="1" t="s">
        <v>91</v>
      </c>
      <c r="MDZ62" s="1" t="s">
        <v>91</v>
      </c>
      <c r="MEA62" s="1" t="s">
        <v>91</v>
      </c>
      <c r="MEB62" s="1" t="s">
        <v>91</v>
      </c>
      <c r="MEC62" s="1" t="s">
        <v>91</v>
      </c>
      <c r="MED62" s="1" t="s">
        <v>91</v>
      </c>
      <c r="MEE62" s="1" t="s">
        <v>91</v>
      </c>
      <c r="MEF62" s="1" t="s">
        <v>91</v>
      </c>
      <c r="MEG62" s="1" t="s">
        <v>91</v>
      </c>
      <c r="MEH62" s="1" t="s">
        <v>91</v>
      </c>
      <c r="MEI62" s="1" t="s">
        <v>91</v>
      </c>
      <c r="MEJ62" s="1" t="s">
        <v>91</v>
      </c>
      <c r="MEK62" s="1" t="s">
        <v>91</v>
      </c>
      <c r="MEL62" s="1" t="s">
        <v>91</v>
      </c>
      <c r="MEM62" s="1" t="s">
        <v>91</v>
      </c>
      <c r="MEN62" s="1" t="s">
        <v>91</v>
      </c>
      <c r="MEO62" s="1" t="s">
        <v>91</v>
      </c>
      <c r="MEP62" s="1" t="s">
        <v>91</v>
      </c>
      <c r="MEQ62" s="1" t="s">
        <v>91</v>
      </c>
      <c r="MER62" s="1" t="s">
        <v>91</v>
      </c>
      <c r="MES62" s="1" t="s">
        <v>91</v>
      </c>
      <c r="MET62" s="1" t="s">
        <v>91</v>
      </c>
      <c r="MEU62" s="1" t="s">
        <v>91</v>
      </c>
      <c r="MEV62" s="1" t="s">
        <v>91</v>
      </c>
      <c r="MEW62" s="1" t="s">
        <v>91</v>
      </c>
      <c r="MEX62" s="1" t="s">
        <v>91</v>
      </c>
      <c r="MEY62" s="1" t="s">
        <v>91</v>
      </c>
      <c r="MEZ62" s="1" t="s">
        <v>91</v>
      </c>
      <c r="MFA62" s="1" t="s">
        <v>91</v>
      </c>
      <c r="MFB62" s="1" t="s">
        <v>91</v>
      </c>
      <c r="MFC62" s="1" t="s">
        <v>91</v>
      </c>
      <c r="MFD62" s="1" t="s">
        <v>91</v>
      </c>
      <c r="MFE62" s="1" t="s">
        <v>91</v>
      </c>
      <c r="MFF62" s="1" t="s">
        <v>91</v>
      </c>
      <c r="MFG62" s="1" t="s">
        <v>91</v>
      </c>
      <c r="MFH62" s="1" t="s">
        <v>91</v>
      </c>
      <c r="MFI62" s="1" t="s">
        <v>91</v>
      </c>
      <c r="MFJ62" s="1" t="s">
        <v>91</v>
      </c>
      <c r="MFK62" s="1" t="s">
        <v>91</v>
      </c>
      <c r="MFL62" s="1" t="s">
        <v>91</v>
      </c>
      <c r="MFM62" s="1" t="s">
        <v>91</v>
      </c>
      <c r="MFN62" s="1" t="s">
        <v>91</v>
      </c>
      <c r="MFO62" s="1" t="s">
        <v>91</v>
      </c>
      <c r="MFP62" s="1" t="s">
        <v>91</v>
      </c>
      <c r="MFQ62" s="1" t="s">
        <v>91</v>
      </c>
      <c r="MFR62" s="1" t="s">
        <v>91</v>
      </c>
      <c r="MFS62" s="1" t="s">
        <v>91</v>
      </c>
      <c r="MFT62" s="1" t="s">
        <v>91</v>
      </c>
      <c r="MFU62" s="1" t="s">
        <v>91</v>
      </c>
      <c r="MFV62" s="1" t="s">
        <v>91</v>
      </c>
      <c r="MFW62" s="1" t="s">
        <v>91</v>
      </c>
      <c r="MFX62" s="1" t="s">
        <v>91</v>
      </c>
      <c r="MFY62" s="1" t="s">
        <v>91</v>
      </c>
      <c r="MFZ62" s="1" t="s">
        <v>91</v>
      </c>
      <c r="MGA62" s="1" t="s">
        <v>91</v>
      </c>
      <c r="MGB62" s="1" t="s">
        <v>91</v>
      </c>
      <c r="MGC62" s="1" t="s">
        <v>91</v>
      </c>
      <c r="MGD62" s="1" t="s">
        <v>91</v>
      </c>
      <c r="MGE62" s="1" t="s">
        <v>91</v>
      </c>
      <c r="MGF62" s="1" t="s">
        <v>91</v>
      </c>
      <c r="MGG62" s="1" t="s">
        <v>91</v>
      </c>
      <c r="MGH62" s="1" t="s">
        <v>91</v>
      </c>
      <c r="MGI62" s="1" t="s">
        <v>91</v>
      </c>
      <c r="MGJ62" s="1" t="s">
        <v>91</v>
      </c>
      <c r="MGK62" s="1" t="s">
        <v>91</v>
      </c>
      <c r="MGL62" s="1" t="s">
        <v>91</v>
      </c>
      <c r="MGM62" s="1" t="s">
        <v>91</v>
      </c>
      <c r="MGN62" s="1" t="s">
        <v>91</v>
      </c>
      <c r="MGO62" s="1" t="s">
        <v>91</v>
      </c>
      <c r="MGP62" s="1" t="s">
        <v>91</v>
      </c>
      <c r="MGQ62" s="1" t="s">
        <v>91</v>
      </c>
      <c r="MGR62" s="1" t="s">
        <v>91</v>
      </c>
      <c r="MGS62" s="1" t="s">
        <v>91</v>
      </c>
      <c r="MGT62" s="1" t="s">
        <v>91</v>
      </c>
      <c r="MGU62" s="1" t="s">
        <v>91</v>
      </c>
      <c r="MGV62" s="1" t="s">
        <v>91</v>
      </c>
      <c r="MGW62" s="1" t="s">
        <v>91</v>
      </c>
      <c r="MGX62" s="1" t="s">
        <v>91</v>
      </c>
      <c r="MGY62" s="1" t="s">
        <v>91</v>
      </c>
      <c r="MGZ62" s="1" t="s">
        <v>91</v>
      </c>
      <c r="MHA62" s="1" t="s">
        <v>91</v>
      </c>
      <c r="MHB62" s="1" t="s">
        <v>91</v>
      </c>
      <c r="MHC62" s="1" t="s">
        <v>91</v>
      </c>
      <c r="MHD62" s="1" t="s">
        <v>91</v>
      </c>
      <c r="MHE62" s="1" t="s">
        <v>91</v>
      </c>
      <c r="MHF62" s="1" t="s">
        <v>91</v>
      </c>
      <c r="MHG62" s="1" t="s">
        <v>91</v>
      </c>
      <c r="MHH62" s="1" t="s">
        <v>91</v>
      </c>
      <c r="MHI62" s="1" t="s">
        <v>91</v>
      </c>
      <c r="MHJ62" s="1" t="s">
        <v>91</v>
      </c>
      <c r="MHK62" s="1" t="s">
        <v>91</v>
      </c>
      <c r="MHL62" s="1" t="s">
        <v>91</v>
      </c>
      <c r="MHM62" s="1" t="s">
        <v>91</v>
      </c>
      <c r="MHN62" s="1" t="s">
        <v>91</v>
      </c>
      <c r="MHO62" s="1" t="s">
        <v>91</v>
      </c>
      <c r="MHP62" s="1" t="s">
        <v>91</v>
      </c>
      <c r="MHQ62" s="1" t="s">
        <v>91</v>
      </c>
      <c r="MHR62" s="1" t="s">
        <v>91</v>
      </c>
      <c r="MHS62" s="1" t="s">
        <v>91</v>
      </c>
      <c r="MHT62" s="1" t="s">
        <v>91</v>
      </c>
      <c r="MHU62" s="1" t="s">
        <v>91</v>
      </c>
      <c r="MHV62" s="1" t="s">
        <v>91</v>
      </c>
      <c r="MHW62" s="1" t="s">
        <v>91</v>
      </c>
      <c r="MHX62" s="1" t="s">
        <v>91</v>
      </c>
      <c r="MHY62" s="1" t="s">
        <v>91</v>
      </c>
      <c r="MHZ62" s="1" t="s">
        <v>91</v>
      </c>
      <c r="MIA62" s="1" t="s">
        <v>91</v>
      </c>
      <c r="MIB62" s="1" t="s">
        <v>91</v>
      </c>
      <c r="MIC62" s="1" t="s">
        <v>91</v>
      </c>
      <c r="MID62" s="1" t="s">
        <v>91</v>
      </c>
      <c r="MIE62" s="1" t="s">
        <v>91</v>
      </c>
      <c r="MIF62" s="1" t="s">
        <v>91</v>
      </c>
      <c r="MIG62" s="1" t="s">
        <v>91</v>
      </c>
      <c r="MIH62" s="1" t="s">
        <v>91</v>
      </c>
      <c r="MII62" s="1" t="s">
        <v>91</v>
      </c>
      <c r="MIJ62" s="1" t="s">
        <v>91</v>
      </c>
      <c r="MIK62" s="1" t="s">
        <v>91</v>
      </c>
      <c r="MIL62" s="1" t="s">
        <v>91</v>
      </c>
      <c r="MIM62" s="1" t="s">
        <v>91</v>
      </c>
      <c r="MIN62" s="1" t="s">
        <v>91</v>
      </c>
      <c r="MIO62" s="1" t="s">
        <v>91</v>
      </c>
      <c r="MIP62" s="1" t="s">
        <v>91</v>
      </c>
      <c r="MIQ62" s="1" t="s">
        <v>91</v>
      </c>
      <c r="MIR62" s="1" t="s">
        <v>91</v>
      </c>
      <c r="MIS62" s="1" t="s">
        <v>91</v>
      </c>
      <c r="MIT62" s="1" t="s">
        <v>91</v>
      </c>
      <c r="MIU62" s="1" t="s">
        <v>91</v>
      </c>
      <c r="MIV62" s="1" t="s">
        <v>91</v>
      </c>
      <c r="MIW62" s="1" t="s">
        <v>91</v>
      </c>
      <c r="MIX62" s="1" t="s">
        <v>91</v>
      </c>
      <c r="MIY62" s="1" t="s">
        <v>91</v>
      </c>
      <c r="MIZ62" s="1" t="s">
        <v>91</v>
      </c>
      <c r="MJA62" s="1" t="s">
        <v>91</v>
      </c>
      <c r="MJB62" s="1" t="s">
        <v>91</v>
      </c>
      <c r="MJC62" s="1" t="s">
        <v>91</v>
      </c>
      <c r="MJD62" s="1" t="s">
        <v>91</v>
      </c>
      <c r="MJE62" s="1" t="s">
        <v>91</v>
      </c>
      <c r="MJF62" s="1" t="s">
        <v>91</v>
      </c>
      <c r="MJG62" s="1" t="s">
        <v>91</v>
      </c>
      <c r="MJH62" s="1" t="s">
        <v>91</v>
      </c>
      <c r="MJI62" s="1" t="s">
        <v>91</v>
      </c>
      <c r="MJJ62" s="1" t="s">
        <v>91</v>
      </c>
      <c r="MJK62" s="1" t="s">
        <v>91</v>
      </c>
      <c r="MJL62" s="1" t="s">
        <v>91</v>
      </c>
      <c r="MJM62" s="1" t="s">
        <v>91</v>
      </c>
      <c r="MJN62" s="1" t="s">
        <v>91</v>
      </c>
      <c r="MJO62" s="1" t="s">
        <v>91</v>
      </c>
      <c r="MJP62" s="1" t="s">
        <v>91</v>
      </c>
      <c r="MJQ62" s="1" t="s">
        <v>91</v>
      </c>
      <c r="MJR62" s="1" t="s">
        <v>91</v>
      </c>
      <c r="MJS62" s="1" t="s">
        <v>91</v>
      </c>
      <c r="MJT62" s="1" t="s">
        <v>91</v>
      </c>
      <c r="MJU62" s="1" t="s">
        <v>91</v>
      </c>
      <c r="MJV62" s="1" t="s">
        <v>91</v>
      </c>
      <c r="MJW62" s="1" t="s">
        <v>91</v>
      </c>
      <c r="MJX62" s="1" t="s">
        <v>91</v>
      </c>
      <c r="MJY62" s="1" t="s">
        <v>91</v>
      </c>
      <c r="MJZ62" s="1" t="s">
        <v>91</v>
      </c>
      <c r="MKA62" s="1" t="s">
        <v>91</v>
      </c>
      <c r="MKB62" s="1" t="s">
        <v>91</v>
      </c>
      <c r="MKC62" s="1" t="s">
        <v>91</v>
      </c>
      <c r="MKD62" s="1" t="s">
        <v>91</v>
      </c>
      <c r="MKE62" s="1" t="s">
        <v>91</v>
      </c>
      <c r="MKF62" s="1" t="s">
        <v>91</v>
      </c>
      <c r="MKG62" s="1" t="s">
        <v>91</v>
      </c>
      <c r="MKH62" s="1" t="s">
        <v>91</v>
      </c>
      <c r="MKI62" s="1" t="s">
        <v>91</v>
      </c>
      <c r="MKJ62" s="1" t="s">
        <v>91</v>
      </c>
      <c r="MKK62" s="1" t="s">
        <v>91</v>
      </c>
      <c r="MKL62" s="1" t="s">
        <v>91</v>
      </c>
      <c r="MKM62" s="1" t="s">
        <v>91</v>
      </c>
      <c r="MKN62" s="1" t="s">
        <v>91</v>
      </c>
      <c r="MKO62" s="1" t="s">
        <v>91</v>
      </c>
      <c r="MKP62" s="1" t="s">
        <v>91</v>
      </c>
      <c r="MKQ62" s="1" t="s">
        <v>91</v>
      </c>
      <c r="MKR62" s="1" t="s">
        <v>91</v>
      </c>
      <c r="MKS62" s="1" t="s">
        <v>91</v>
      </c>
      <c r="MKT62" s="1" t="s">
        <v>91</v>
      </c>
      <c r="MKU62" s="1" t="s">
        <v>91</v>
      </c>
      <c r="MKV62" s="1" t="s">
        <v>91</v>
      </c>
      <c r="MKW62" s="1" t="s">
        <v>91</v>
      </c>
      <c r="MKX62" s="1" t="s">
        <v>91</v>
      </c>
      <c r="MKY62" s="1" t="s">
        <v>91</v>
      </c>
      <c r="MKZ62" s="1" t="s">
        <v>91</v>
      </c>
      <c r="MLA62" s="1" t="s">
        <v>91</v>
      </c>
      <c r="MLB62" s="1" t="s">
        <v>91</v>
      </c>
      <c r="MLC62" s="1" t="s">
        <v>91</v>
      </c>
      <c r="MLD62" s="1" t="s">
        <v>91</v>
      </c>
      <c r="MLE62" s="1" t="s">
        <v>91</v>
      </c>
      <c r="MLF62" s="1" t="s">
        <v>91</v>
      </c>
      <c r="MLG62" s="1" t="s">
        <v>91</v>
      </c>
      <c r="MLH62" s="1" t="s">
        <v>91</v>
      </c>
      <c r="MLI62" s="1" t="s">
        <v>91</v>
      </c>
      <c r="MLJ62" s="1" t="s">
        <v>91</v>
      </c>
      <c r="MLK62" s="1" t="s">
        <v>91</v>
      </c>
      <c r="MLL62" s="1" t="s">
        <v>91</v>
      </c>
      <c r="MLM62" s="1" t="s">
        <v>91</v>
      </c>
      <c r="MLN62" s="1" t="s">
        <v>91</v>
      </c>
      <c r="MLO62" s="1" t="s">
        <v>91</v>
      </c>
      <c r="MLP62" s="1" t="s">
        <v>91</v>
      </c>
      <c r="MLQ62" s="1" t="s">
        <v>91</v>
      </c>
      <c r="MLR62" s="1" t="s">
        <v>91</v>
      </c>
      <c r="MLS62" s="1" t="s">
        <v>91</v>
      </c>
      <c r="MLT62" s="1" t="s">
        <v>91</v>
      </c>
      <c r="MLU62" s="1" t="s">
        <v>91</v>
      </c>
      <c r="MLV62" s="1" t="s">
        <v>91</v>
      </c>
      <c r="MLW62" s="1" t="s">
        <v>91</v>
      </c>
      <c r="MLX62" s="1" t="s">
        <v>91</v>
      </c>
      <c r="MLY62" s="1" t="s">
        <v>91</v>
      </c>
      <c r="MLZ62" s="1" t="s">
        <v>91</v>
      </c>
      <c r="MMA62" s="1" t="s">
        <v>91</v>
      </c>
      <c r="MMB62" s="1" t="s">
        <v>91</v>
      </c>
      <c r="MMC62" s="1" t="s">
        <v>91</v>
      </c>
      <c r="MMD62" s="1" t="s">
        <v>91</v>
      </c>
      <c r="MME62" s="1" t="s">
        <v>91</v>
      </c>
      <c r="MMF62" s="1" t="s">
        <v>91</v>
      </c>
      <c r="MMG62" s="1" t="s">
        <v>91</v>
      </c>
      <c r="MMH62" s="1" t="s">
        <v>91</v>
      </c>
      <c r="MMI62" s="1" t="s">
        <v>91</v>
      </c>
      <c r="MMJ62" s="1" t="s">
        <v>91</v>
      </c>
      <c r="MMK62" s="1" t="s">
        <v>91</v>
      </c>
      <c r="MML62" s="1" t="s">
        <v>91</v>
      </c>
      <c r="MMM62" s="1" t="s">
        <v>91</v>
      </c>
      <c r="MMN62" s="1" t="s">
        <v>91</v>
      </c>
      <c r="MMO62" s="1" t="s">
        <v>91</v>
      </c>
      <c r="MMP62" s="1" t="s">
        <v>91</v>
      </c>
      <c r="MMQ62" s="1" t="s">
        <v>91</v>
      </c>
      <c r="MMR62" s="1" t="s">
        <v>91</v>
      </c>
      <c r="MMS62" s="1" t="s">
        <v>91</v>
      </c>
      <c r="MMT62" s="1" t="s">
        <v>91</v>
      </c>
      <c r="MMU62" s="1" t="s">
        <v>91</v>
      </c>
      <c r="MMV62" s="1" t="s">
        <v>91</v>
      </c>
      <c r="MMW62" s="1" t="s">
        <v>91</v>
      </c>
      <c r="MMX62" s="1" t="s">
        <v>91</v>
      </c>
      <c r="MMY62" s="1" t="s">
        <v>91</v>
      </c>
      <c r="MMZ62" s="1" t="s">
        <v>91</v>
      </c>
      <c r="MNA62" s="1" t="s">
        <v>91</v>
      </c>
      <c r="MNB62" s="1" t="s">
        <v>91</v>
      </c>
      <c r="MNC62" s="1" t="s">
        <v>91</v>
      </c>
      <c r="MND62" s="1" t="s">
        <v>91</v>
      </c>
      <c r="MNE62" s="1" t="s">
        <v>91</v>
      </c>
      <c r="MNF62" s="1" t="s">
        <v>91</v>
      </c>
      <c r="MNG62" s="1" t="s">
        <v>91</v>
      </c>
      <c r="MNH62" s="1" t="s">
        <v>91</v>
      </c>
      <c r="MNI62" s="1" t="s">
        <v>91</v>
      </c>
      <c r="MNJ62" s="1" t="s">
        <v>91</v>
      </c>
      <c r="MNK62" s="1" t="s">
        <v>91</v>
      </c>
      <c r="MNL62" s="1" t="s">
        <v>91</v>
      </c>
      <c r="MNM62" s="1" t="s">
        <v>91</v>
      </c>
      <c r="MNN62" s="1" t="s">
        <v>91</v>
      </c>
      <c r="MNO62" s="1" t="s">
        <v>91</v>
      </c>
      <c r="MNP62" s="1" t="s">
        <v>91</v>
      </c>
      <c r="MNQ62" s="1" t="s">
        <v>91</v>
      </c>
      <c r="MNR62" s="1" t="s">
        <v>91</v>
      </c>
      <c r="MNS62" s="1" t="s">
        <v>91</v>
      </c>
      <c r="MNT62" s="1" t="s">
        <v>91</v>
      </c>
      <c r="MNU62" s="1" t="s">
        <v>91</v>
      </c>
      <c r="MNV62" s="1" t="s">
        <v>91</v>
      </c>
      <c r="MNW62" s="1" t="s">
        <v>91</v>
      </c>
      <c r="MNX62" s="1" t="s">
        <v>91</v>
      </c>
      <c r="MNY62" s="1" t="s">
        <v>91</v>
      </c>
      <c r="MNZ62" s="1" t="s">
        <v>91</v>
      </c>
      <c r="MOA62" s="1" t="s">
        <v>91</v>
      </c>
      <c r="MOB62" s="1" t="s">
        <v>91</v>
      </c>
      <c r="MOC62" s="1" t="s">
        <v>91</v>
      </c>
      <c r="MOD62" s="1" t="s">
        <v>91</v>
      </c>
      <c r="MOE62" s="1" t="s">
        <v>91</v>
      </c>
      <c r="MOF62" s="1" t="s">
        <v>91</v>
      </c>
      <c r="MOG62" s="1" t="s">
        <v>91</v>
      </c>
      <c r="MOH62" s="1" t="s">
        <v>91</v>
      </c>
      <c r="MOI62" s="1" t="s">
        <v>91</v>
      </c>
      <c r="MOJ62" s="1" t="s">
        <v>91</v>
      </c>
      <c r="MOK62" s="1" t="s">
        <v>91</v>
      </c>
      <c r="MOL62" s="1" t="s">
        <v>91</v>
      </c>
      <c r="MOM62" s="1" t="s">
        <v>91</v>
      </c>
      <c r="MON62" s="1" t="s">
        <v>91</v>
      </c>
      <c r="MOO62" s="1" t="s">
        <v>91</v>
      </c>
      <c r="MOP62" s="1" t="s">
        <v>91</v>
      </c>
      <c r="MOQ62" s="1" t="s">
        <v>91</v>
      </c>
      <c r="MOR62" s="1" t="s">
        <v>91</v>
      </c>
      <c r="MOS62" s="1" t="s">
        <v>91</v>
      </c>
      <c r="MOT62" s="1" t="s">
        <v>91</v>
      </c>
      <c r="MOU62" s="1" t="s">
        <v>91</v>
      </c>
      <c r="MOV62" s="1" t="s">
        <v>91</v>
      </c>
      <c r="MOW62" s="1" t="s">
        <v>91</v>
      </c>
      <c r="MOX62" s="1" t="s">
        <v>91</v>
      </c>
      <c r="MOY62" s="1" t="s">
        <v>91</v>
      </c>
      <c r="MOZ62" s="1" t="s">
        <v>91</v>
      </c>
      <c r="MPA62" s="1" t="s">
        <v>91</v>
      </c>
      <c r="MPB62" s="1" t="s">
        <v>91</v>
      </c>
      <c r="MPC62" s="1" t="s">
        <v>91</v>
      </c>
      <c r="MPD62" s="1" t="s">
        <v>91</v>
      </c>
      <c r="MPE62" s="1" t="s">
        <v>91</v>
      </c>
      <c r="MPF62" s="1" t="s">
        <v>91</v>
      </c>
      <c r="MPG62" s="1" t="s">
        <v>91</v>
      </c>
      <c r="MPH62" s="1" t="s">
        <v>91</v>
      </c>
      <c r="MPI62" s="1" t="s">
        <v>91</v>
      </c>
      <c r="MPJ62" s="1" t="s">
        <v>91</v>
      </c>
      <c r="MPK62" s="1" t="s">
        <v>91</v>
      </c>
      <c r="MPL62" s="1" t="s">
        <v>91</v>
      </c>
      <c r="MPM62" s="1" t="s">
        <v>91</v>
      </c>
      <c r="MPN62" s="1" t="s">
        <v>91</v>
      </c>
      <c r="MPO62" s="1" t="s">
        <v>91</v>
      </c>
      <c r="MPP62" s="1" t="s">
        <v>91</v>
      </c>
      <c r="MPQ62" s="1" t="s">
        <v>91</v>
      </c>
      <c r="MPR62" s="1" t="s">
        <v>91</v>
      </c>
      <c r="MPS62" s="1" t="s">
        <v>91</v>
      </c>
      <c r="MPT62" s="1" t="s">
        <v>91</v>
      </c>
      <c r="MPU62" s="1" t="s">
        <v>91</v>
      </c>
      <c r="MPV62" s="1" t="s">
        <v>91</v>
      </c>
      <c r="MPW62" s="1" t="s">
        <v>91</v>
      </c>
      <c r="MPX62" s="1" t="s">
        <v>91</v>
      </c>
      <c r="MPY62" s="1" t="s">
        <v>91</v>
      </c>
      <c r="MPZ62" s="1" t="s">
        <v>91</v>
      </c>
      <c r="MQA62" s="1" t="s">
        <v>91</v>
      </c>
      <c r="MQB62" s="1" t="s">
        <v>91</v>
      </c>
      <c r="MQC62" s="1" t="s">
        <v>91</v>
      </c>
      <c r="MQD62" s="1" t="s">
        <v>91</v>
      </c>
      <c r="MQE62" s="1" t="s">
        <v>91</v>
      </c>
      <c r="MQF62" s="1" t="s">
        <v>91</v>
      </c>
      <c r="MQG62" s="1" t="s">
        <v>91</v>
      </c>
      <c r="MQH62" s="1" t="s">
        <v>91</v>
      </c>
      <c r="MQI62" s="1" t="s">
        <v>91</v>
      </c>
      <c r="MQJ62" s="1" t="s">
        <v>91</v>
      </c>
      <c r="MQK62" s="1" t="s">
        <v>91</v>
      </c>
      <c r="MQL62" s="1" t="s">
        <v>91</v>
      </c>
      <c r="MQM62" s="1" t="s">
        <v>91</v>
      </c>
      <c r="MQN62" s="1" t="s">
        <v>91</v>
      </c>
      <c r="MQO62" s="1" t="s">
        <v>91</v>
      </c>
      <c r="MQP62" s="1" t="s">
        <v>91</v>
      </c>
      <c r="MQQ62" s="1" t="s">
        <v>91</v>
      </c>
      <c r="MQR62" s="1" t="s">
        <v>91</v>
      </c>
      <c r="MQS62" s="1" t="s">
        <v>91</v>
      </c>
      <c r="MQT62" s="1" t="s">
        <v>91</v>
      </c>
      <c r="MQU62" s="1" t="s">
        <v>91</v>
      </c>
      <c r="MQV62" s="1" t="s">
        <v>91</v>
      </c>
      <c r="MQW62" s="1" t="s">
        <v>91</v>
      </c>
      <c r="MQX62" s="1" t="s">
        <v>91</v>
      </c>
      <c r="MQY62" s="1" t="s">
        <v>91</v>
      </c>
      <c r="MQZ62" s="1" t="s">
        <v>91</v>
      </c>
      <c r="MRA62" s="1" t="s">
        <v>91</v>
      </c>
      <c r="MRB62" s="1" t="s">
        <v>91</v>
      </c>
      <c r="MRC62" s="1" t="s">
        <v>91</v>
      </c>
      <c r="MRD62" s="1" t="s">
        <v>91</v>
      </c>
      <c r="MRE62" s="1" t="s">
        <v>91</v>
      </c>
      <c r="MRF62" s="1" t="s">
        <v>91</v>
      </c>
      <c r="MRG62" s="1" t="s">
        <v>91</v>
      </c>
      <c r="MRH62" s="1" t="s">
        <v>91</v>
      </c>
      <c r="MRI62" s="1" t="s">
        <v>91</v>
      </c>
      <c r="MRJ62" s="1" t="s">
        <v>91</v>
      </c>
      <c r="MRK62" s="1" t="s">
        <v>91</v>
      </c>
      <c r="MRL62" s="1" t="s">
        <v>91</v>
      </c>
      <c r="MRM62" s="1" t="s">
        <v>91</v>
      </c>
      <c r="MRN62" s="1" t="s">
        <v>91</v>
      </c>
      <c r="MRO62" s="1" t="s">
        <v>91</v>
      </c>
      <c r="MRP62" s="1" t="s">
        <v>91</v>
      </c>
      <c r="MRQ62" s="1" t="s">
        <v>91</v>
      </c>
      <c r="MRR62" s="1" t="s">
        <v>91</v>
      </c>
      <c r="MRS62" s="1" t="s">
        <v>91</v>
      </c>
      <c r="MRT62" s="1" t="s">
        <v>91</v>
      </c>
      <c r="MRU62" s="1" t="s">
        <v>91</v>
      </c>
      <c r="MRV62" s="1" t="s">
        <v>91</v>
      </c>
      <c r="MRW62" s="1" t="s">
        <v>91</v>
      </c>
      <c r="MRX62" s="1" t="s">
        <v>91</v>
      </c>
      <c r="MRY62" s="1" t="s">
        <v>91</v>
      </c>
      <c r="MRZ62" s="1" t="s">
        <v>91</v>
      </c>
      <c r="MSA62" s="1" t="s">
        <v>91</v>
      </c>
      <c r="MSB62" s="1" t="s">
        <v>91</v>
      </c>
      <c r="MSC62" s="1" t="s">
        <v>91</v>
      </c>
      <c r="MSD62" s="1" t="s">
        <v>91</v>
      </c>
      <c r="MSE62" s="1" t="s">
        <v>91</v>
      </c>
      <c r="MSF62" s="1" t="s">
        <v>91</v>
      </c>
      <c r="MSG62" s="1" t="s">
        <v>91</v>
      </c>
      <c r="MSH62" s="1" t="s">
        <v>91</v>
      </c>
      <c r="MSI62" s="1" t="s">
        <v>91</v>
      </c>
      <c r="MSJ62" s="1" t="s">
        <v>91</v>
      </c>
      <c r="MSK62" s="1" t="s">
        <v>91</v>
      </c>
      <c r="MSL62" s="1" t="s">
        <v>91</v>
      </c>
      <c r="MSM62" s="1" t="s">
        <v>91</v>
      </c>
      <c r="MSN62" s="1" t="s">
        <v>91</v>
      </c>
      <c r="MSO62" s="1" t="s">
        <v>91</v>
      </c>
      <c r="MSP62" s="1" t="s">
        <v>91</v>
      </c>
      <c r="MSQ62" s="1" t="s">
        <v>91</v>
      </c>
      <c r="MSR62" s="1" t="s">
        <v>91</v>
      </c>
      <c r="MSS62" s="1" t="s">
        <v>91</v>
      </c>
      <c r="MST62" s="1" t="s">
        <v>91</v>
      </c>
      <c r="MSU62" s="1" t="s">
        <v>91</v>
      </c>
      <c r="MSV62" s="1" t="s">
        <v>91</v>
      </c>
      <c r="MSW62" s="1" t="s">
        <v>91</v>
      </c>
      <c r="MSX62" s="1" t="s">
        <v>91</v>
      </c>
      <c r="MSY62" s="1" t="s">
        <v>91</v>
      </c>
      <c r="MSZ62" s="1" t="s">
        <v>91</v>
      </c>
      <c r="MTA62" s="1" t="s">
        <v>91</v>
      </c>
      <c r="MTB62" s="1" t="s">
        <v>91</v>
      </c>
      <c r="MTC62" s="1" t="s">
        <v>91</v>
      </c>
      <c r="MTD62" s="1" t="s">
        <v>91</v>
      </c>
      <c r="MTE62" s="1" t="s">
        <v>91</v>
      </c>
      <c r="MTF62" s="1" t="s">
        <v>91</v>
      </c>
      <c r="MTG62" s="1" t="s">
        <v>91</v>
      </c>
      <c r="MTH62" s="1" t="s">
        <v>91</v>
      </c>
      <c r="MTI62" s="1" t="s">
        <v>91</v>
      </c>
      <c r="MTJ62" s="1" t="s">
        <v>91</v>
      </c>
      <c r="MTK62" s="1" t="s">
        <v>91</v>
      </c>
      <c r="MTL62" s="1" t="s">
        <v>91</v>
      </c>
      <c r="MTM62" s="1" t="s">
        <v>91</v>
      </c>
      <c r="MTN62" s="1" t="s">
        <v>91</v>
      </c>
      <c r="MTO62" s="1" t="s">
        <v>91</v>
      </c>
      <c r="MTP62" s="1" t="s">
        <v>91</v>
      </c>
      <c r="MTQ62" s="1" t="s">
        <v>91</v>
      </c>
      <c r="MTR62" s="1" t="s">
        <v>91</v>
      </c>
      <c r="MTS62" s="1" t="s">
        <v>91</v>
      </c>
      <c r="MTT62" s="1" t="s">
        <v>91</v>
      </c>
      <c r="MTU62" s="1" t="s">
        <v>91</v>
      </c>
      <c r="MTV62" s="1" t="s">
        <v>91</v>
      </c>
      <c r="MTW62" s="1" t="s">
        <v>91</v>
      </c>
      <c r="MTX62" s="1" t="s">
        <v>91</v>
      </c>
      <c r="MTY62" s="1" t="s">
        <v>91</v>
      </c>
      <c r="MTZ62" s="1" t="s">
        <v>91</v>
      </c>
      <c r="MUA62" s="1" t="s">
        <v>91</v>
      </c>
      <c r="MUB62" s="1" t="s">
        <v>91</v>
      </c>
      <c r="MUC62" s="1" t="s">
        <v>91</v>
      </c>
      <c r="MUD62" s="1" t="s">
        <v>91</v>
      </c>
      <c r="MUE62" s="1" t="s">
        <v>91</v>
      </c>
      <c r="MUF62" s="1" t="s">
        <v>91</v>
      </c>
      <c r="MUG62" s="1" t="s">
        <v>91</v>
      </c>
      <c r="MUH62" s="1" t="s">
        <v>91</v>
      </c>
      <c r="MUI62" s="1" t="s">
        <v>91</v>
      </c>
      <c r="MUJ62" s="1" t="s">
        <v>91</v>
      </c>
      <c r="MUK62" s="1" t="s">
        <v>91</v>
      </c>
      <c r="MUL62" s="1" t="s">
        <v>91</v>
      </c>
      <c r="MUM62" s="1" t="s">
        <v>91</v>
      </c>
      <c r="MUN62" s="1" t="s">
        <v>91</v>
      </c>
      <c r="MUO62" s="1" t="s">
        <v>91</v>
      </c>
      <c r="MUP62" s="1" t="s">
        <v>91</v>
      </c>
      <c r="MUQ62" s="1" t="s">
        <v>91</v>
      </c>
      <c r="MUR62" s="1" t="s">
        <v>91</v>
      </c>
      <c r="MUS62" s="1" t="s">
        <v>91</v>
      </c>
      <c r="MUT62" s="1" t="s">
        <v>91</v>
      </c>
      <c r="MUU62" s="1" t="s">
        <v>91</v>
      </c>
      <c r="MUV62" s="1" t="s">
        <v>91</v>
      </c>
      <c r="MUW62" s="1" t="s">
        <v>91</v>
      </c>
      <c r="MUX62" s="1" t="s">
        <v>91</v>
      </c>
      <c r="MUY62" s="1" t="s">
        <v>91</v>
      </c>
      <c r="MUZ62" s="1" t="s">
        <v>91</v>
      </c>
      <c r="MVA62" s="1" t="s">
        <v>91</v>
      </c>
      <c r="MVB62" s="1" t="s">
        <v>91</v>
      </c>
      <c r="MVC62" s="1" t="s">
        <v>91</v>
      </c>
      <c r="MVD62" s="1" t="s">
        <v>91</v>
      </c>
      <c r="MVE62" s="1" t="s">
        <v>91</v>
      </c>
      <c r="MVF62" s="1" t="s">
        <v>91</v>
      </c>
      <c r="MVG62" s="1" t="s">
        <v>91</v>
      </c>
      <c r="MVH62" s="1" t="s">
        <v>91</v>
      </c>
      <c r="MVI62" s="1" t="s">
        <v>91</v>
      </c>
      <c r="MVJ62" s="1" t="s">
        <v>91</v>
      </c>
      <c r="MVK62" s="1" t="s">
        <v>91</v>
      </c>
      <c r="MVL62" s="1" t="s">
        <v>91</v>
      </c>
      <c r="MVM62" s="1" t="s">
        <v>91</v>
      </c>
      <c r="MVN62" s="1" t="s">
        <v>91</v>
      </c>
      <c r="MVO62" s="1" t="s">
        <v>91</v>
      </c>
      <c r="MVP62" s="1" t="s">
        <v>91</v>
      </c>
      <c r="MVQ62" s="1" t="s">
        <v>91</v>
      </c>
      <c r="MVR62" s="1" t="s">
        <v>91</v>
      </c>
      <c r="MVS62" s="1" t="s">
        <v>91</v>
      </c>
      <c r="MVT62" s="1" t="s">
        <v>91</v>
      </c>
      <c r="MVU62" s="1" t="s">
        <v>91</v>
      </c>
      <c r="MVV62" s="1" t="s">
        <v>91</v>
      </c>
      <c r="MVW62" s="1" t="s">
        <v>91</v>
      </c>
      <c r="MVX62" s="1" t="s">
        <v>91</v>
      </c>
      <c r="MVY62" s="1" t="s">
        <v>91</v>
      </c>
      <c r="MVZ62" s="1" t="s">
        <v>91</v>
      </c>
      <c r="MWA62" s="1" t="s">
        <v>91</v>
      </c>
      <c r="MWB62" s="1" t="s">
        <v>91</v>
      </c>
      <c r="MWC62" s="1" t="s">
        <v>91</v>
      </c>
      <c r="MWD62" s="1" t="s">
        <v>91</v>
      </c>
      <c r="MWE62" s="1" t="s">
        <v>91</v>
      </c>
      <c r="MWF62" s="1" t="s">
        <v>91</v>
      </c>
      <c r="MWG62" s="1" t="s">
        <v>91</v>
      </c>
      <c r="MWH62" s="1" t="s">
        <v>91</v>
      </c>
      <c r="MWI62" s="1" t="s">
        <v>91</v>
      </c>
      <c r="MWJ62" s="1" t="s">
        <v>91</v>
      </c>
      <c r="MWK62" s="1" t="s">
        <v>91</v>
      </c>
      <c r="MWL62" s="1" t="s">
        <v>91</v>
      </c>
      <c r="MWM62" s="1" t="s">
        <v>91</v>
      </c>
      <c r="MWN62" s="1" t="s">
        <v>91</v>
      </c>
      <c r="MWO62" s="1" t="s">
        <v>91</v>
      </c>
      <c r="MWP62" s="1" t="s">
        <v>91</v>
      </c>
      <c r="MWQ62" s="1" t="s">
        <v>91</v>
      </c>
      <c r="MWR62" s="1" t="s">
        <v>91</v>
      </c>
      <c r="MWS62" s="1" t="s">
        <v>91</v>
      </c>
      <c r="MWT62" s="1" t="s">
        <v>91</v>
      </c>
      <c r="MWU62" s="1" t="s">
        <v>91</v>
      </c>
      <c r="MWV62" s="1" t="s">
        <v>91</v>
      </c>
      <c r="MWW62" s="1" t="s">
        <v>91</v>
      </c>
      <c r="MWX62" s="1" t="s">
        <v>91</v>
      </c>
      <c r="MWY62" s="1" t="s">
        <v>91</v>
      </c>
      <c r="MWZ62" s="1" t="s">
        <v>91</v>
      </c>
      <c r="MXA62" s="1" t="s">
        <v>91</v>
      </c>
      <c r="MXB62" s="1" t="s">
        <v>91</v>
      </c>
      <c r="MXC62" s="1" t="s">
        <v>91</v>
      </c>
      <c r="MXD62" s="1" t="s">
        <v>91</v>
      </c>
      <c r="MXE62" s="1" t="s">
        <v>91</v>
      </c>
      <c r="MXF62" s="1" t="s">
        <v>91</v>
      </c>
      <c r="MXG62" s="1" t="s">
        <v>91</v>
      </c>
      <c r="MXH62" s="1" t="s">
        <v>91</v>
      </c>
      <c r="MXI62" s="1" t="s">
        <v>91</v>
      </c>
      <c r="MXJ62" s="1" t="s">
        <v>91</v>
      </c>
      <c r="MXK62" s="1" t="s">
        <v>91</v>
      </c>
      <c r="MXL62" s="1" t="s">
        <v>91</v>
      </c>
      <c r="MXM62" s="1" t="s">
        <v>91</v>
      </c>
      <c r="MXN62" s="1" t="s">
        <v>91</v>
      </c>
      <c r="MXO62" s="1" t="s">
        <v>91</v>
      </c>
      <c r="MXP62" s="1" t="s">
        <v>91</v>
      </c>
      <c r="MXQ62" s="1" t="s">
        <v>91</v>
      </c>
      <c r="MXR62" s="1" t="s">
        <v>91</v>
      </c>
      <c r="MXS62" s="1" t="s">
        <v>91</v>
      </c>
      <c r="MXT62" s="1" t="s">
        <v>91</v>
      </c>
      <c r="MXU62" s="1" t="s">
        <v>91</v>
      </c>
      <c r="MXV62" s="1" t="s">
        <v>91</v>
      </c>
      <c r="MXW62" s="1" t="s">
        <v>91</v>
      </c>
      <c r="MXX62" s="1" t="s">
        <v>91</v>
      </c>
      <c r="MXY62" s="1" t="s">
        <v>91</v>
      </c>
      <c r="MXZ62" s="1" t="s">
        <v>91</v>
      </c>
      <c r="MYA62" s="1" t="s">
        <v>91</v>
      </c>
      <c r="MYB62" s="1" t="s">
        <v>91</v>
      </c>
      <c r="MYC62" s="1" t="s">
        <v>91</v>
      </c>
      <c r="MYD62" s="1" t="s">
        <v>91</v>
      </c>
      <c r="MYE62" s="1" t="s">
        <v>91</v>
      </c>
      <c r="MYF62" s="1" t="s">
        <v>91</v>
      </c>
      <c r="MYG62" s="1" t="s">
        <v>91</v>
      </c>
      <c r="MYH62" s="1" t="s">
        <v>91</v>
      </c>
      <c r="MYI62" s="1" t="s">
        <v>91</v>
      </c>
      <c r="MYJ62" s="1" t="s">
        <v>91</v>
      </c>
      <c r="MYK62" s="1" t="s">
        <v>91</v>
      </c>
      <c r="MYL62" s="1" t="s">
        <v>91</v>
      </c>
      <c r="MYM62" s="1" t="s">
        <v>91</v>
      </c>
      <c r="MYN62" s="1" t="s">
        <v>91</v>
      </c>
      <c r="MYO62" s="1" t="s">
        <v>91</v>
      </c>
      <c r="MYP62" s="1" t="s">
        <v>91</v>
      </c>
      <c r="MYQ62" s="1" t="s">
        <v>91</v>
      </c>
      <c r="MYR62" s="1" t="s">
        <v>91</v>
      </c>
      <c r="MYS62" s="1" t="s">
        <v>91</v>
      </c>
      <c r="MYT62" s="1" t="s">
        <v>91</v>
      </c>
      <c r="MYU62" s="1" t="s">
        <v>91</v>
      </c>
      <c r="MYV62" s="1" t="s">
        <v>91</v>
      </c>
      <c r="MYW62" s="1" t="s">
        <v>91</v>
      </c>
      <c r="MYX62" s="1" t="s">
        <v>91</v>
      </c>
      <c r="MYY62" s="1" t="s">
        <v>91</v>
      </c>
      <c r="MYZ62" s="1" t="s">
        <v>91</v>
      </c>
      <c r="MZA62" s="1" t="s">
        <v>91</v>
      </c>
      <c r="MZB62" s="1" t="s">
        <v>91</v>
      </c>
      <c r="MZC62" s="1" t="s">
        <v>91</v>
      </c>
      <c r="MZD62" s="1" t="s">
        <v>91</v>
      </c>
      <c r="MZE62" s="1" t="s">
        <v>91</v>
      </c>
      <c r="MZF62" s="1" t="s">
        <v>91</v>
      </c>
      <c r="MZG62" s="1" t="s">
        <v>91</v>
      </c>
      <c r="MZH62" s="1" t="s">
        <v>91</v>
      </c>
      <c r="MZI62" s="1" t="s">
        <v>91</v>
      </c>
      <c r="MZJ62" s="1" t="s">
        <v>91</v>
      </c>
      <c r="MZK62" s="1" t="s">
        <v>91</v>
      </c>
      <c r="MZL62" s="1" t="s">
        <v>91</v>
      </c>
      <c r="MZM62" s="1" t="s">
        <v>91</v>
      </c>
      <c r="MZN62" s="1" t="s">
        <v>91</v>
      </c>
      <c r="MZO62" s="1" t="s">
        <v>91</v>
      </c>
      <c r="MZP62" s="1" t="s">
        <v>91</v>
      </c>
      <c r="MZQ62" s="1" t="s">
        <v>91</v>
      </c>
      <c r="MZR62" s="1" t="s">
        <v>91</v>
      </c>
      <c r="MZS62" s="1" t="s">
        <v>91</v>
      </c>
      <c r="MZT62" s="1" t="s">
        <v>91</v>
      </c>
      <c r="MZU62" s="1" t="s">
        <v>91</v>
      </c>
      <c r="MZV62" s="1" t="s">
        <v>91</v>
      </c>
      <c r="MZW62" s="1" t="s">
        <v>91</v>
      </c>
      <c r="MZX62" s="1" t="s">
        <v>91</v>
      </c>
      <c r="MZY62" s="1" t="s">
        <v>91</v>
      </c>
      <c r="MZZ62" s="1" t="s">
        <v>91</v>
      </c>
      <c r="NAA62" s="1" t="s">
        <v>91</v>
      </c>
      <c r="NAB62" s="1" t="s">
        <v>91</v>
      </c>
      <c r="NAC62" s="1" t="s">
        <v>91</v>
      </c>
      <c r="NAD62" s="1" t="s">
        <v>91</v>
      </c>
      <c r="NAE62" s="1" t="s">
        <v>91</v>
      </c>
      <c r="NAF62" s="1" t="s">
        <v>91</v>
      </c>
      <c r="NAG62" s="1" t="s">
        <v>91</v>
      </c>
      <c r="NAH62" s="1" t="s">
        <v>91</v>
      </c>
      <c r="NAI62" s="1" t="s">
        <v>91</v>
      </c>
      <c r="NAJ62" s="1" t="s">
        <v>91</v>
      </c>
      <c r="NAK62" s="1" t="s">
        <v>91</v>
      </c>
      <c r="NAL62" s="1" t="s">
        <v>91</v>
      </c>
      <c r="NAM62" s="1" t="s">
        <v>91</v>
      </c>
      <c r="NAN62" s="1" t="s">
        <v>91</v>
      </c>
      <c r="NAO62" s="1" t="s">
        <v>91</v>
      </c>
      <c r="NAP62" s="1" t="s">
        <v>91</v>
      </c>
      <c r="NAQ62" s="1" t="s">
        <v>91</v>
      </c>
      <c r="NAR62" s="1" t="s">
        <v>91</v>
      </c>
      <c r="NAS62" s="1" t="s">
        <v>91</v>
      </c>
      <c r="NAT62" s="1" t="s">
        <v>91</v>
      </c>
      <c r="NAU62" s="1" t="s">
        <v>91</v>
      </c>
      <c r="NAV62" s="1" t="s">
        <v>91</v>
      </c>
      <c r="NAW62" s="1" t="s">
        <v>91</v>
      </c>
      <c r="NAX62" s="1" t="s">
        <v>91</v>
      </c>
      <c r="NAY62" s="1" t="s">
        <v>91</v>
      </c>
      <c r="NAZ62" s="1" t="s">
        <v>91</v>
      </c>
      <c r="NBA62" s="1" t="s">
        <v>91</v>
      </c>
      <c r="NBB62" s="1" t="s">
        <v>91</v>
      </c>
      <c r="NBC62" s="1" t="s">
        <v>91</v>
      </c>
      <c r="NBD62" s="1" t="s">
        <v>91</v>
      </c>
      <c r="NBE62" s="1" t="s">
        <v>91</v>
      </c>
      <c r="NBF62" s="1" t="s">
        <v>91</v>
      </c>
      <c r="NBG62" s="1" t="s">
        <v>91</v>
      </c>
      <c r="NBH62" s="1" t="s">
        <v>91</v>
      </c>
      <c r="NBI62" s="1" t="s">
        <v>91</v>
      </c>
      <c r="NBJ62" s="1" t="s">
        <v>91</v>
      </c>
      <c r="NBK62" s="1" t="s">
        <v>91</v>
      </c>
      <c r="NBL62" s="1" t="s">
        <v>91</v>
      </c>
      <c r="NBM62" s="1" t="s">
        <v>91</v>
      </c>
      <c r="NBN62" s="1" t="s">
        <v>91</v>
      </c>
      <c r="NBO62" s="1" t="s">
        <v>91</v>
      </c>
      <c r="NBP62" s="1" t="s">
        <v>91</v>
      </c>
      <c r="NBQ62" s="1" t="s">
        <v>91</v>
      </c>
      <c r="NBR62" s="1" t="s">
        <v>91</v>
      </c>
      <c r="NBS62" s="1" t="s">
        <v>91</v>
      </c>
      <c r="NBT62" s="1" t="s">
        <v>91</v>
      </c>
      <c r="NBU62" s="1" t="s">
        <v>91</v>
      </c>
      <c r="NBV62" s="1" t="s">
        <v>91</v>
      </c>
      <c r="NBW62" s="1" t="s">
        <v>91</v>
      </c>
      <c r="NBX62" s="1" t="s">
        <v>91</v>
      </c>
      <c r="NBY62" s="1" t="s">
        <v>91</v>
      </c>
      <c r="NBZ62" s="1" t="s">
        <v>91</v>
      </c>
      <c r="NCA62" s="1" t="s">
        <v>91</v>
      </c>
      <c r="NCB62" s="1" t="s">
        <v>91</v>
      </c>
      <c r="NCC62" s="1" t="s">
        <v>91</v>
      </c>
      <c r="NCD62" s="1" t="s">
        <v>91</v>
      </c>
      <c r="NCE62" s="1" t="s">
        <v>91</v>
      </c>
      <c r="NCF62" s="1" t="s">
        <v>91</v>
      </c>
      <c r="NCG62" s="1" t="s">
        <v>91</v>
      </c>
      <c r="NCH62" s="1" t="s">
        <v>91</v>
      </c>
      <c r="NCI62" s="1" t="s">
        <v>91</v>
      </c>
      <c r="NCJ62" s="1" t="s">
        <v>91</v>
      </c>
      <c r="NCK62" s="1" t="s">
        <v>91</v>
      </c>
      <c r="NCL62" s="1" t="s">
        <v>91</v>
      </c>
      <c r="NCM62" s="1" t="s">
        <v>91</v>
      </c>
      <c r="NCN62" s="1" t="s">
        <v>91</v>
      </c>
      <c r="NCO62" s="1" t="s">
        <v>91</v>
      </c>
      <c r="NCP62" s="1" t="s">
        <v>91</v>
      </c>
      <c r="NCQ62" s="1" t="s">
        <v>91</v>
      </c>
      <c r="NCR62" s="1" t="s">
        <v>91</v>
      </c>
      <c r="NCS62" s="1" t="s">
        <v>91</v>
      </c>
      <c r="NCT62" s="1" t="s">
        <v>91</v>
      </c>
      <c r="NCU62" s="1" t="s">
        <v>91</v>
      </c>
      <c r="NCV62" s="1" t="s">
        <v>91</v>
      </c>
      <c r="NCW62" s="1" t="s">
        <v>91</v>
      </c>
      <c r="NCX62" s="1" t="s">
        <v>91</v>
      </c>
      <c r="NCY62" s="1" t="s">
        <v>91</v>
      </c>
      <c r="NCZ62" s="1" t="s">
        <v>91</v>
      </c>
      <c r="NDA62" s="1" t="s">
        <v>91</v>
      </c>
      <c r="NDB62" s="1" t="s">
        <v>91</v>
      </c>
      <c r="NDC62" s="1" t="s">
        <v>91</v>
      </c>
      <c r="NDD62" s="1" t="s">
        <v>91</v>
      </c>
      <c r="NDE62" s="1" t="s">
        <v>91</v>
      </c>
      <c r="NDF62" s="1" t="s">
        <v>91</v>
      </c>
      <c r="NDG62" s="1" t="s">
        <v>91</v>
      </c>
      <c r="NDH62" s="1" t="s">
        <v>91</v>
      </c>
      <c r="NDI62" s="1" t="s">
        <v>91</v>
      </c>
      <c r="NDJ62" s="1" t="s">
        <v>91</v>
      </c>
      <c r="NDK62" s="1" t="s">
        <v>91</v>
      </c>
      <c r="NDL62" s="1" t="s">
        <v>91</v>
      </c>
      <c r="NDM62" s="1" t="s">
        <v>91</v>
      </c>
      <c r="NDN62" s="1" t="s">
        <v>91</v>
      </c>
      <c r="NDO62" s="1" t="s">
        <v>91</v>
      </c>
      <c r="NDP62" s="1" t="s">
        <v>91</v>
      </c>
      <c r="NDQ62" s="1" t="s">
        <v>91</v>
      </c>
      <c r="NDR62" s="1" t="s">
        <v>91</v>
      </c>
      <c r="NDS62" s="1" t="s">
        <v>91</v>
      </c>
      <c r="NDT62" s="1" t="s">
        <v>91</v>
      </c>
      <c r="NDU62" s="1" t="s">
        <v>91</v>
      </c>
      <c r="NDV62" s="1" t="s">
        <v>91</v>
      </c>
      <c r="NDW62" s="1" t="s">
        <v>91</v>
      </c>
      <c r="NDX62" s="1" t="s">
        <v>91</v>
      </c>
      <c r="NDY62" s="1" t="s">
        <v>91</v>
      </c>
      <c r="NDZ62" s="1" t="s">
        <v>91</v>
      </c>
      <c r="NEA62" s="1" t="s">
        <v>91</v>
      </c>
      <c r="NEB62" s="1" t="s">
        <v>91</v>
      </c>
      <c r="NEC62" s="1" t="s">
        <v>91</v>
      </c>
      <c r="NED62" s="1" t="s">
        <v>91</v>
      </c>
      <c r="NEE62" s="1" t="s">
        <v>91</v>
      </c>
      <c r="NEF62" s="1" t="s">
        <v>91</v>
      </c>
      <c r="NEG62" s="1" t="s">
        <v>91</v>
      </c>
      <c r="NEH62" s="1" t="s">
        <v>91</v>
      </c>
      <c r="NEI62" s="1" t="s">
        <v>91</v>
      </c>
      <c r="NEJ62" s="1" t="s">
        <v>91</v>
      </c>
      <c r="NEK62" s="1" t="s">
        <v>91</v>
      </c>
      <c r="NEL62" s="1" t="s">
        <v>91</v>
      </c>
      <c r="NEM62" s="1" t="s">
        <v>91</v>
      </c>
      <c r="NEN62" s="1" t="s">
        <v>91</v>
      </c>
      <c r="NEO62" s="1" t="s">
        <v>91</v>
      </c>
      <c r="NEP62" s="1" t="s">
        <v>91</v>
      </c>
      <c r="NEQ62" s="1" t="s">
        <v>91</v>
      </c>
      <c r="NER62" s="1" t="s">
        <v>91</v>
      </c>
      <c r="NES62" s="1" t="s">
        <v>91</v>
      </c>
      <c r="NET62" s="1" t="s">
        <v>91</v>
      </c>
      <c r="NEU62" s="1" t="s">
        <v>91</v>
      </c>
      <c r="NEV62" s="1" t="s">
        <v>91</v>
      </c>
      <c r="NEW62" s="1" t="s">
        <v>91</v>
      </c>
      <c r="NEX62" s="1" t="s">
        <v>91</v>
      </c>
      <c r="NEY62" s="1" t="s">
        <v>91</v>
      </c>
      <c r="NEZ62" s="1" t="s">
        <v>91</v>
      </c>
      <c r="NFA62" s="1" t="s">
        <v>91</v>
      </c>
      <c r="NFB62" s="1" t="s">
        <v>91</v>
      </c>
      <c r="NFC62" s="1" t="s">
        <v>91</v>
      </c>
      <c r="NFD62" s="1" t="s">
        <v>91</v>
      </c>
      <c r="NFE62" s="1" t="s">
        <v>91</v>
      </c>
      <c r="NFF62" s="1" t="s">
        <v>91</v>
      </c>
      <c r="NFG62" s="1" t="s">
        <v>91</v>
      </c>
      <c r="NFH62" s="1" t="s">
        <v>91</v>
      </c>
      <c r="NFI62" s="1" t="s">
        <v>91</v>
      </c>
      <c r="NFJ62" s="1" t="s">
        <v>91</v>
      </c>
      <c r="NFK62" s="1" t="s">
        <v>91</v>
      </c>
      <c r="NFL62" s="1" t="s">
        <v>91</v>
      </c>
      <c r="NFM62" s="1" t="s">
        <v>91</v>
      </c>
      <c r="NFN62" s="1" t="s">
        <v>91</v>
      </c>
      <c r="NFO62" s="1" t="s">
        <v>91</v>
      </c>
      <c r="NFP62" s="1" t="s">
        <v>91</v>
      </c>
      <c r="NFQ62" s="1" t="s">
        <v>91</v>
      </c>
      <c r="NFR62" s="1" t="s">
        <v>91</v>
      </c>
      <c r="NFS62" s="1" t="s">
        <v>91</v>
      </c>
      <c r="NFT62" s="1" t="s">
        <v>91</v>
      </c>
      <c r="NFU62" s="1" t="s">
        <v>91</v>
      </c>
      <c r="NFV62" s="1" t="s">
        <v>91</v>
      </c>
      <c r="NFW62" s="1" t="s">
        <v>91</v>
      </c>
      <c r="NFX62" s="1" t="s">
        <v>91</v>
      </c>
      <c r="NFY62" s="1" t="s">
        <v>91</v>
      </c>
      <c r="NFZ62" s="1" t="s">
        <v>91</v>
      </c>
      <c r="NGA62" s="1" t="s">
        <v>91</v>
      </c>
      <c r="NGB62" s="1" t="s">
        <v>91</v>
      </c>
      <c r="NGC62" s="1" t="s">
        <v>91</v>
      </c>
      <c r="NGD62" s="1" t="s">
        <v>91</v>
      </c>
      <c r="NGE62" s="1" t="s">
        <v>91</v>
      </c>
      <c r="NGF62" s="1" t="s">
        <v>91</v>
      </c>
      <c r="NGG62" s="1" t="s">
        <v>91</v>
      </c>
      <c r="NGH62" s="1" t="s">
        <v>91</v>
      </c>
      <c r="NGI62" s="1" t="s">
        <v>91</v>
      </c>
      <c r="NGJ62" s="1" t="s">
        <v>91</v>
      </c>
      <c r="NGK62" s="1" t="s">
        <v>91</v>
      </c>
      <c r="NGL62" s="1" t="s">
        <v>91</v>
      </c>
      <c r="NGM62" s="1" t="s">
        <v>91</v>
      </c>
      <c r="NGN62" s="1" t="s">
        <v>91</v>
      </c>
      <c r="NGO62" s="1" t="s">
        <v>91</v>
      </c>
      <c r="NGP62" s="1" t="s">
        <v>91</v>
      </c>
      <c r="NGQ62" s="1" t="s">
        <v>91</v>
      </c>
      <c r="NGR62" s="1" t="s">
        <v>91</v>
      </c>
      <c r="NGS62" s="1" t="s">
        <v>91</v>
      </c>
      <c r="NGT62" s="1" t="s">
        <v>91</v>
      </c>
      <c r="NGU62" s="1" t="s">
        <v>91</v>
      </c>
      <c r="NGV62" s="1" t="s">
        <v>91</v>
      </c>
      <c r="NGW62" s="1" t="s">
        <v>91</v>
      </c>
      <c r="NGX62" s="1" t="s">
        <v>91</v>
      </c>
      <c r="NGY62" s="1" t="s">
        <v>91</v>
      </c>
      <c r="NGZ62" s="1" t="s">
        <v>91</v>
      </c>
      <c r="NHA62" s="1" t="s">
        <v>91</v>
      </c>
      <c r="NHB62" s="1" t="s">
        <v>91</v>
      </c>
      <c r="NHC62" s="1" t="s">
        <v>91</v>
      </c>
      <c r="NHD62" s="1" t="s">
        <v>91</v>
      </c>
      <c r="NHE62" s="1" t="s">
        <v>91</v>
      </c>
      <c r="NHF62" s="1" t="s">
        <v>91</v>
      </c>
      <c r="NHG62" s="1" t="s">
        <v>91</v>
      </c>
      <c r="NHH62" s="1" t="s">
        <v>91</v>
      </c>
      <c r="NHI62" s="1" t="s">
        <v>91</v>
      </c>
      <c r="NHJ62" s="1" t="s">
        <v>91</v>
      </c>
      <c r="NHK62" s="1" t="s">
        <v>91</v>
      </c>
      <c r="NHL62" s="1" t="s">
        <v>91</v>
      </c>
      <c r="NHM62" s="1" t="s">
        <v>91</v>
      </c>
      <c r="NHN62" s="1" t="s">
        <v>91</v>
      </c>
      <c r="NHO62" s="1" t="s">
        <v>91</v>
      </c>
      <c r="NHP62" s="1" t="s">
        <v>91</v>
      </c>
      <c r="NHQ62" s="1" t="s">
        <v>91</v>
      </c>
      <c r="NHR62" s="1" t="s">
        <v>91</v>
      </c>
      <c r="NHS62" s="1" t="s">
        <v>91</v>
      </c>
      <c r="NHT62" s="1" t="s">
        <v>91</v>
      </c>
      <c r="NHU62" s="1" t="s">
        <v>91</v>
      </c>
      <c r="NHV62" s="1" t="s">
        <v>91</v>
      </c>
      <c r="NHW62" s="1" t="s">
        <v>91</v>
      </c>
      <c r="NHX62" s="1" t="s">
        <v>91</v>
      </c>
      <c r="NHY62" s="1" t="s">
        <v>91</v>
      </c>
      <c r="NHZ62" s="1" t="s">
        <v>91</v>
      </c>
      <c r="NIA62" s="1" t="s">
        <v>91</v>
      </c>
      <c r="NIB62" s="1" t="s">
        <v>91</v>
      </c>
      <c r="NIC62" s="1" t="s">
        <v>91</v>
      </c>
      <c r="NID62" s="1" t="s">
        <v>91</v>
      </c>
      <c r="NIE62" s="1" t="s">
        <v>91</v>
      </c>
      <c r="NIF62" s="1" t="s">
        <v>91</v>
      </c>
      <c r="NIG62" s="1" t="s">
        <v>91</v>
      </c>
      <c r="NIH62" s="1" t="s">
        <v>91</v>
      </c>
      <c r="NII62" s="1" t="s">
        <v>91</v>
      </c>
      <c r="NIJ62" s="1" t="s">
        <v>91</v>
      </c>
      <c r="NIK62" s="1" t="s">
        <v>91</v>
      </c>
      <c r="NIL62" s="1" t="s">
        <v>91</v>
      </c>
      <c r="NIM62" s="1" t="s">
        <v>91</v>
      </c>
      <c r="NIN62" s="1" t="s">
        <v>91</v>
      </c>
      <c r="NIO62" s="1" t="s">
        <v>91</v>
      </c>
      <c r="NIP62" s="1" t="s">
        <v>91</v>
      </c>
      <c r="NIQ62" s="1" t="s">
        <v>91</v>
      </c>
      <c r="NIR62" s="1" t="s">
        <v>91</v>
      </c>
      <c r="NIS62" s="1" t="s">
        <v>91</v>
      </c>
      <c r="NIT62" s="1" t="s">
        <v>91</v>
      </c>
      <c r="NIU62" s="1" t="s">
        <v>91</v>
      </c>
      <c r="NIV62" s="1" t="s">
        <v>91</v>
      </c>
      <c r="NIW62" s="1" t="s">
        <v>91</v>
      </c>
      <c r="NIX62" s="1" t="s">
        <v>91</v>
      </c>
      <c r="NIY62" s="1" t="s">
        <v>91</v>
      </c>
      <c r="NIZ62" s="1" t="s">
        <v>91</v>
      </c>
      <c r="NJA62" s="1" t="s">
        <v>91</v>
      </c>
      <c r="NJB62" s="1" t="s">
        <v>91</v>
      </c>
      <c r="NJC62" s="1" t="s">
        <v>91</v>
      </c>
      <c r="NJD62" s="1" t="s">
        <v>91</v>
      </c>
      <c r="NJE62" s="1" t="s">
        <v>91</v>
      </c>
      <c r="NJF62" s="1" t="s">
        <v>91</v>
      </c>
      <c r="NJG62" s="1" t="s">
        <v>91</v>
      </c>
      <c r="NJH62" s="1" t="s">
        <v>91</v>
      </c>
      <c r="NJI62" s="1" t="s">
        <v>91</v>
      </c>
      <c r="NJJ62" s="1" t="s">
        <v>91</v>
      </c>
      <c r="NJK62" s="1" t="s">
        <v>91</v>
      </c>
      <c r="NJL62" s="1" t="s">
        <v>91</v>
      </c>
      <c r="NJM62" s="1" t="s">
        <v>91</v>
      </c>
      <c r="NJN62" s="1" t="s">
        <v>91</v>
      </c>
      <c r="NJO62" s="1" t="s">
        <v>91</v>
      </c>
      <c r="NJP62" s="1" t="s">
        <v>91</v>
      </c>
      <c r="NJQ62" s="1" t="s">
        <v>91</v>
      </c>
      <c r="NJR62" s="1" t="s">
        <v>91</v>
      </c>
      <c r="NJS62" s="1" t="s">
        <v>91</v>
      </c>
      <c r="NJT62" s="1" t="s">
        <v>91</v>
      </c>
      <c r="NJU62" s="1" t="s">
        <v>91</v>
      </c>
      <c r="NJV62" s="1" t="s">
        <v>91</v>
      </c>
      <c r="NJW62" s="1" t="s">
        <v>91</v>
      </c>
      <c r="NJX62" s="1" t="s">
        <v>91</v>
      </c>
      <c r="NJY62" s="1" t="s">
        <v>91</v>
      </c>
      <c r="NJZ62" s="1" t="s">
        <v>91</v>
      </c>
      <c r="NKA62" s="1" t="s">
        <v>91</v>
      </c>
      <c r="NKB62" s="1" t="s">
        <v>91</v>
      </c>
      <c r="NKC62" s="1" t="s">
        <v>91</v>
      </c>
      <c r="NKD62" s="1" t="s">
        <v>91</v>
      </c>
      <c r="NKE62" s="1" t="s">
        <v>91</v>
      </c>
      <c r="NKF62" s="1" t="s">
        <v>91</v>
      </c>
      <c r="NKG62" s="1" t="s">
        <v>91</v>
      </c>
      <c r="NKH62" s="1" t="s">
        <v>91</v>
      </c>
      <c r="NKI62" s="1" t="s">
        <v>91</v>
      </c>
      <c r="NKJ62" s="1" t="s">
        <v>91</v>
      </c>
      <c r="NKK62" s="1" t="s">
        <v>91</v>
      </c>
      <c r="NKL62" s="1" t="s">
        <v>91</v>
      </c>
      <c r="NKM62" s="1" t="s">
        <v>91</v>
      </c>
      <c r="NKN62" s="1" t="s">
        <v>91</v>
      </c>
      <c r="NKO62" s="1" t="s">
        <v>91</v>
      </c>
      <c r="NKP62" s="1" t="s">
        <v>91</v>
      </c>
      <c r="NKQ62" s="1" t="s">
        <v>91</v>
      </c>
      <c r="NKR62" s="1" t="s">
        <v>91</v>
      </c>
      <c r="NKS62" s="1" t="s">
        <v>91</v>
      </c>
      <c r="NKT62" s="1" t="s">
        <v>91</v>
      </c>
      <c r="NKU62" s="1" t="s">
        <v>91</v>
      </c>
      <c r="NKV62" s="1" t="s">
        <v>91</v>
      </c>
      <c r="NKW62" s="1" t="s">
        <v>91</v>
      </c>
      <c r="NKX62" s="1" t="s">
        <v>91</v>
      </c>
      <c r="NKY62" s="1" t="s">
        <v>91</v>
      </c>
      <c r="NKZ62" s="1" t="s">
        <v>91</v>
      </c>
      <c r="NLA62" s="1" t="s">
        <v>91</v>
      </c>
      <c r="NLB62" s="1" t="s">
        <v>91</v>
      </c>
      <c r="NLC62" s="1" t="s">
        <v>91</v>
      </c>
      <c r="NLD62" s="1" t="s">
        <v>91</v>
      </c>
      <c r="NLE62" s="1" t="s">
        <v>91</v>
      </c>
      <c r="NLF62" s="1" t="s">
        <v>91</v>
      </c>
      <c r="NLG62" s="1" t="s">
        <v>91</v>
      </c>
      <c r="NLH62" s="1" t="s">
        <v>91</v>
      </c>
      <c r="NLI62" s="1" t="s">
        <v>91</v>
      </c>
      <c r="NLJ62" s="1" t="s">
        <v>91</v>
      </c>
      <c r="NLK62" s="1" t="s">
        <v>91</v>
      </c>
      <c r="NLL62" s="1" t="s">
        <v>91</v>
      </c>
      <c r="NLM62" s="1" t="s">
        <v>91</v>
      </c>
      <c r="NLN62" s="1" t="s">
        <v>91</v>
      </c>
      <c r="NLO62" s="1" t="s">
        <v>91</v>
      </c>
      <c r="NLP62" s="1" t="s">
        <v>91</v>
      </c>
      <c r="NLQ62" s="1" t="s">
        <v>91</v>
      </c>
      <c r="NLR62" s="1" t="s">
        <v>91</v>
      </c>
      <c r="NLS62" s="1" t="s">
        <v>91</v>
      </c>
      <c r="NLT62" s="1" t="s">
        <v>91</v>
      </c>
      <c r="NLU62" s="1" t="s">
        <v>91</v>
      </c>
      <c r="NLV62" s="1" t="s">
        <v>91</v>
      </c>
      <c r="NLW62" s="1" t="s">
        <v>91</v>
      </c>
      <c r="NLX62" s="1" t="s">
        <v>91</v>
      </c>
      <c r="NLY62" s="1" t="s">
        <v>91</v>
      </c>
      <c r="NLZ62" s="1" t="s">
        <v>91</v>
      </c>
      <c r="NMA62" s="1" t="s">
        <v>91</v>
      </c>
      <c r="NMB62" s="1" t="s">
        <v>91</v>
      </c>
      <c r="NMC62" s="1" t="s">
        <v>91</v>
      </c>
      <c r="NMD62" s="1" t="s">
        <v>91</v>
      </c>
      <c r="NME62" s="1" t="s">
        <v>91</v>
      </c>
      <c r="NMF62" s="1" t="s">
        <v>91</v>
      </c>
      <c r="NMG62" s="1" t="s">
        <v>91</v>
      </c>
      <c r="NMH62" s="1" t="s">
        <v>91</v>
      </c>
      <c r="NMI62" s="1" t="s">
        <v>91</v>
      </c>
      <c r="NMJ62" s="1" t="s">
        <v>91</v>
      </c>
      <c r="NMK62" s="1" t="s">
        <v>91</v>
      </c>
      <c r="NML62" s="1" t="s">
        <v>91</v>
      </c>
      <c r="NMM62" s="1" t="s">
        <v>91</v>
      </c>
      <c r="NMN62" s="1" t="s">
        <v>91</v>
      </c>
      <c r="NMO62" s="1" t="s">
        <v>91</v>
      </c>
      <c r="NMP62" s="1" t="s">
        <v>91</v>
      </c>
      <c r="NMQ62" s="1" t="s">
        <v>91</v>
      </c>
      <c r="NMR62" s="1" t="s">
        <v>91</v>
      </c>
      <c r="NMS62" s="1" t="s">
        <v>91</v>
      </c>
      <c r="NMT62" s="1" t="s">
        <v>91</v>
      </c>
      <c r="NMU62" s="1" t="s">
        <v>91</v>
      </c>
      <c r="NMV62" s="1" t="s">
        <v>91</v>
      </c>
      <c r="NMW62" s="1" t="s">
        <v>91</v>
      </c>
      <c r="NMX62" s="1" t="s">
        <v>91</v>
      </c>
      <c r="NMY62" s="1" t="s">
        <v>91</v>
      </c>
      <c r="NMZ62" s="1" t="s">
        <v>91</v>
      </c>
      <c r="NNA62" s="1" t="s">
        <v>91</v>
      </c>
      <c r="NNB62" s="1" t="s">
        <v>91</v>
      </c>
      <c r="NNC62" s="1" t="s">
        <v>91</v>
      </c>
      <c r="NND62" s="1" t="s">
        <v>91</v>
      </c>
      <c r="NNE62" s="1" t="s">
        <v>91</v>
      </c>
      <c r="NNF62" s="1" t="s">
        <v>91</v>
      </c>
      <c r="NNG62" s="1" t="s">
        <v>91</v>
      </c>
      <c r="NNH62" s="1" t="s">
        <v>91</v>
      </c>
      <c r="NNI62" s="1" t="s">
        <v>91</v>
      </c>
      <c r="NNJ62" s="1" t="s">
        <v>91</v>
      </c>
      <c r="NNK62" s="1" t="s">
        <v>91</v>
      </c>
      <c r="NNL62" s="1" t="s">
        <v>91</v>
      </c>
      <c r="NNM62" s="1" t="s">
        <v>91</v>
      </c>
      <c r="NNN62" s="1" t="s">
        <v>91</v>
      </c>
      <c r="NNO62" s="1" t="s">
        <v>91</v>
      </c>
      <c r="NNP62" s="1" t="s">
        <v>91</v>
      </c>
      <c r="NNQ62" s="1" t="s">
        <v>91</v>
      </c>
      <c r="NNR62" s="1" t="s">
        <v>91</v>
      </c>
      <c r="NNS62" s="1" t="s">
        <v>91</v>
      </c>
      <c r="NNT62" s="1" t="s">
        <v>91</v>
      </c>
      <c r="NNU62" s="1" t="s">
        <v>91</v>
      </c>
      <c r="NNV62" s="1" t="s">
        <v>91</v>
      </c>
      <c r="NNW62" s="1" t="s">
        <v>91</v>
      </c>
      <c r="NNX62" s="1" t="s">
        <v>91</v>
      </c>
      <c r="NNY62" s="1" t="s">
        <v>91</v>
      </c>
      <c r="NNZ62" s="1" t="s">
        <v>91</v>
      </c>
      <c r="NOA62" s="1" t="s">
        <v>91</v>
      </c>
      <c r="NOB62" s="1" t="s">
        <v>91</v>
      </c>
      <c r="NOC62" s="1" t="s">
        <v>91</v>
      </c>
      <c r="NOD62" s="1" t="s">
        <v>91</v>
      </c>
      <c r="NOE62" s="1" t="s">
        <v>91</v>
      </c>
      <c r="NOF62" s="1" t="s">
        <v>91</v>
      </c>
      <c r="NOG62" s="1" t="s">
        <v>91</v>
      </c>
      <c r="NOH62" s="1" t="s">
        <v>91</v>
      </c>
      <c r="NOI62" s="1" t="s">
        <v>91</v>
      </c>
      <c r="NOJ62" s="1" t="s">
        <v>91</v>
      </c>
      <c r="NOK62" s="1" t="s">
        <v>91</v>
      </c>
      <c r="NOL62" s="1" t="s">
        <v>91</v>
      </c>
      <c r="NOM62" s="1" t="s">
        <v>91</v>
      </c>
      <c r="NON62" s="1" t="s">
        <v>91</v>
      </c>
      <c r="NOO62" s="1" t="s">
        <v>91</v>
      </c>
      <c r="NOP62" s="1" t="s">
        <v>91</v>
      </c>
      <c r="NOQ62" s="1" t="s">
        <v>91</v>
      </c>
      <c r="NOR62" s="1" t="s">
        <v>91</v>
      </c>
      <c r="NOS62" s="1" t="s">
        <v>91</v>
      </c>
      <c r="NOT62" s="1" t="s">
        <v>91</v>
      </c>
      <c r="NOU62" s="1" t="s">
        <v>91</v>
      </c>
      <c r="NOV62" s="1" t="s">
        <v>91</v>
      </c>
      <c r="NOW62" s="1" t="s">
        <v>91</v>
      </c>
      <c r="NOX62" s="1" t="s">
        <v>91</v>
      </c>
      <c r="NOY62" s="1" t="s">
        <v>91</v>
      </c>
      <c r="NOZ62" s="1" t="s">
        <v>91</v>
      </c>
      <c r="NPA62" s="1" t="s">
        <v>91</v>
      </c>
      <c r="NPB62" s="1" t="s">
        <v>91</v>
      </c>
      <c r="NPC62" s="1" t="s">
        <v>91</v>
      </c>
      <c r="NPD62" s="1" t="s">
        <v>91</v>
      </c>
      <c r="NPE62" s="1" t="s">
        <v>91</v>
      </c>
      <c r="NPF62" s="1" t="s">
        <v>91</v>
      </c>
      <c r="NPG62" s="1" t="s">
        <v>91</v>
      </c>
      <c r="NPH62" s="1" t="s">
        <v>91</v>
      </c>
      <c r="NPI62" s="1" t="s">
        <v>91</v>
      </c>
      <c r="NPJ62" s="1" t="s">
        <v>91</v>
      </c>
      <c r="NPK62" s="1" t="s">
        <v>91</v>
      </c>
      <c r="NPL62" s="1" t="s">
        <v>91</v>
      </c>
      <c r="NPM62" s="1" t="s">
        <v>91</v>
      </c>
      <c r="NPN62" s="1" t="s">
        <v>91</v>
      </c>
      <c r="NPO62" s="1" t="s">
        <v>91</v>
      </c>
      <c r="NPP62" s="1" t="s">
        <v>91</v>
      </c>
      <c r="NPQ62" s="1" t="s">
        <v>91</v>
      </c>
      <c r="NPR62" s="1" t="s">
        <v>91</v>
      </c>
      <c r="NPS62" s="1" t="s">
        <v>91</v>
      </c>
      <c r="NPT62" s="1" t="s">
        <v>91</v>
      </c>
      <c r="NPU62" s="1" t="s">
        <v>91</v>
      </c>
      <c r="NPV62" s="1" t="s">
        <v>91</v>
      </c>
      <c r="NPW62" s="1" t="s">
        <v>91</v>
      </c>
      <c r="NPX62" s="1" t="s">
        <v>91</v>
      </c>
      <c r="NPY62" s="1" t="s">
        <v>91</v>
      </c>
      <c r="NPZ62" s="1" t="s">
        <v>91</v>
      </c>
      <c r="NQA62" s="1" t="s">
        <v>91</v>
      </c>
      <c r="NQB62" s="1" t="s">
        <v>91</v>
      </c>
      <c r="NQC62" s="1" t="s">
        <v>91</v>
      </c>
      <c r="NQD62" s="1" t="s">
        <v>91</v>
      </c>
      <c r="NQE62" s="1" t="s">
        <v>91</v>
      </c>
      <c r="NQF62" s="1" t="s">
        <v>91</v>
      </c>
      <c r="NQG62" s="1" t="s">
        <v>91</v>
      </c>
      <c r="NQH62" s="1" t="s">
        <v>91</v>
      </c>
      <c r="NQI62" s="1" t="s">
        <v>91</v>
      </c>
      <c r="NQJ62" s="1" t="s">
        <v>91</v>
      </c>
      <c r="NQK62" s="1" t="s">
        <v>91</v>
      </c>
      <c r="NQL62" s="1" t="s">
        <v>91</v>
      </c>
      <c r="NQM62" s="1" t="s">
        <v>91</v>
      </c>
      <c r="NQN62" s="1" t="s">
        <v>91</v>
      </c>
      <c r="NQO62" s="1" t="s">
        <v>91</v>
      </c>
      <c r="NQP62" s="1" t="s">
        <v>91</v>
      </c>
      <c r="NQQ62" s="1" t="s">
        <v>91</v>
      </c>
      <c r="NQR62" s="1" t="s">
        <v>91</v>
      </c>
      <c r="NQS62" s="1" t="s">
        <v>91</v>
      </c>
      <c r="NQT62" s="1" t="s">
        <v>91</v>
      </c>
      <c r="NQU62" s="1" t="s">
        <v>91</v>
      </c>
      <c r="NQV62" s="1" t="s">
        <v>91</v>
      </c>
      <c r="NQW62" s="1" t="s">
        <v>91</v>
      </c>
      <c r="NQX62" s="1" t="s">
        <v>91</v>
      </c>
      <c r="NQY62" s="1" t="s">
        <v>91</v>
      </c>
      <c r="NQZ62" s="1" t="s">
        <v>91</v>
      </c>
      <c r="NRA62" s="1" t="s">
        <v>91</v>
      </c>
      <c r="NRB62" s="1" t="s">
        <v>91</v>
      </c>
      <c r="NRC62" s="1" t="s">
        <v>91</v>
      </c>
      <c r="NRD62" s="1" t="s">
        <v>91</v>
      </c>
      <c r="NRE62" s="1" t="s">
        <v>91</v>
      </c>
      <c r="NRF62" s="1" t="s">
        <v>91</v>
      </c>
      <c r="NRG62" s="1" t="s">
        <v>91</v>
      </c>
      <c r="NRH62" s="1" t="s">
        <v>91</v>
      </c>
      <c r="NRI62" s="1" t="s">
        <v>91</v>
      </c>
      <c r="NRJ62" s="1" t="s">
        <v>91</v>
      </c>
      <c r="NRK62" s="1" t="s">
        <v>91</v>
      </c>
      <c r="NRL62" s="1" t="s">
        <v>91</v>
      </c>
      <c r="NRM62" s="1" t="s">
        <v>91</v>
      </c>
      <c r="NRN62" s="1" t="s">
        <v>91</v>
      </c>
      <c r="NRO62" s="1" t="s">
        <v>91</v>
      </c>
      <c r="NRP62" s="1" t="s">
        <v>91</v>
      </c>
      <c r="NRQ62" s="1" t="s">
        <v>91</v>
      </c>
      <c r="NRR62" s="1" t="s">
        <v>91</v>
      </c>
      <c r="NRS62" s="1" t="s">
        <v>91</v>
      </c>
      <c r="NRT62" s="1" t="s">
        <v>91</v>
      </c>
      <c r="NRU62" s="1" t="s">
        <v>91</v>
      </c>
      <c r="NRV62" s="1" t="s">
        <v>91</v>
      </c>
      <c r="NRW62" s="1" t="s">
        <v>91</v>
      </c>
      <c r="NRX62" s="1" t="s">
        <v>91</v>
      </c>
      <c r="NRY62" s="1" t="s">
        <v>91</v>
      </c>
      <c r="NRZ62" s="1" t="s">
        <v>91</v>
      </c>
      <c r="NSA62" s="1" t="s">
        <v>91</v>
      </c>
      <c r="NSB62" s="1" t="s">
        <v>91</v>
      </c>
      <c r="NSC62" s="1" t="s">
        <v>91</v>
      </c>
      <c r="NSD62" s="1" t="s">
        <v>91</v>
      </c>
      <c r="NSE62" s="1" t="s">
        <v>91</v>
      </c>
      <c r="NSF62" s="1" t="s">
        <v>91</v>
      </c>
      <c r="NSG62" s="1" t="s">
        <v>91</v>
      </c>
      <c r="NSH62" s="1" t="s">
        <v>91</v>
      </c>
      <c r="NSI62" s="1" t="s">
        <v>91</v>
      </c>
      <c r="NSJ62" s="1" t="s">
        <v>91</v>
      </c>
      <c r="NSK62" s="1" t="s">
        <v>91</v>
      </c>
      <c r="NSL62" s="1" t="s">
        <v>91</v>
      </c>
      <c r="NSM62" s="1" t="s">
        <v>91</v>
      </c>
      <c r="NSN62" s="1" t="s">
        <v>91</v>
      </c>
      <c r="NSO62" s="1" t="s">
        <v>91</v>
      </c>
      <c r="NSP62" s="1" t="s">
        <v>91</v>
      </c>
      <c r="NSQ62" s="1" t="s">
        <v>91</v>
      </c>
      <c r="NSR62" s="1" t="s">
        <v>91</v>
      </c>
      <c r="NSS62" s="1" t="s">
        <v>91</v>
      </c>
      <c r="NST62" s="1" t="s">
        <v>91</v>
      </c>
      <c r="NSU62" s="1" t="s">
        <v>91</v>
      </c>
      <c r="NSV62" s="1" t="s">
        <v>91</v>
      </c>
      <c r="NSW62" s="1" t="s">
        <v>91</v>
      </c>
      <c r="NSX62" s="1" t="s">
        <v>91</v>
      </c>
      <c r="NSY62" s="1" t="s">
        <v>91</v>
      </c>
      <c r="NSZ62" s="1" t="s">
        <v>91</v>
      </c>
      <c r="NTA62" s="1" t="s">
        <v>91</v>
      </c>
      <c r="NTB62" s="1" t="s">
        <v>91</v>
      </c>
      <c r="NTC62" s="1" t="s">
        <v>91</v>
      </c>
      <c r="NTD62" s="1" t="s">
        <v>91</v>
      </c>
      <c r="NTE62" s="1" t="s">
        <v>91</v>
      </c>
      <c r="NTF62" s="1" t="s">
        <v>91</v>
      </c>
      <c r="NTG62" s="1" t="s">
        <v>91</v>
      </c>
      <c r="NTH62" s="1" t="s">
        <v>91</v>
      </c>
      <c r="NTI62" s="1" t="s">
        <v>91</v>
      </c>
      <c r="NTJ62" s="1" t="s">
        <v>91</v>
      </c>
      <c r="NTK62" s="1" t="s">
        <v>91</v>
      </c>
      <c r="NTL62" s="1" t="s">
        <v>91</v>
      </c>
      <c r="NTM62" s="1" t="s">
        <v>91</v>
      </c>
      <c r="NTN62" s="1" t="s">
        <v>91</v>
      </c>
      <c r="NTO62" s="1" t="s">
        <v>91</v>
      </c>
      <c r="NTP62" s="1" t="s">
        <v>91</v>
      </c>
      <c r="NTQ62" s="1" t="s">
        <v>91</v>
      </c>
      <c r="NTR62" s="1" t="s">
        <v>91</v>
      </c>
      <c r="NTS62" s="1" t="s">
        <v>91</v>
      </c>
      <c r="NTT62" s="1" t="s">
        <v>91</v>
      </c>
      <c r="NTU62" s="1" t="s">
        <v>91</v>
      </c>
      <c r="NTV62" s="1" t="s">
        <v>91</v>
      </c>
      <c r="NTW62" s="1" t="s">
        <v>91</v>
      </c>
      <c r="NTX62" s="1" t="s">
        <v>91</v>
      </c>
      <c r="NTY62" s="1" t="s">
        <v>91</v>
      </c>
      <c r="NTZ62" s="1" t="s">
        <v>91</v>
      </c>
      <c r="NUA62" s="1" t="s">
        <v>91</v>
      </c>
      <c r="NUB62" s="1" t="s">
        <v>91</v>
      </c>
      <c r="NUC62" s="1" t="s">
        <v>91</v>
      </c>
      <c r="NUD62" s="1" t="s">
        <v>91</v>
      </c>
      <c r="NUE62" s="1" t="s">
        <v>91</v>
      </c>
      <c r="NUF62" s="1" t="s">
        <v>91</v>
      </c>
      <c r="NUG62" s="1" t="s">
        <v>91</v>
      </c>
      <c r="NUH62" s="1" t="s">
        <v>91</v>
      </c>
      <c r="NUI62" s="1" t="s">
        <v>91</v>
      </c>
      <c r="NUJ62" s="1" t="s">
        <v>91</v>
      </c>
      <c r="NUK62" s="1" t="s">
        <v>91</v>
      </c>
      <c r="NUL62" s="1" t="s">
        <v>91</v>
      </c>
      <c r="NUM62" s="1" t="s">
        <v>91</v>
      </c>
      <c r="NUN62" s="1" t="s">
        <v>91</v>
      </c>
      <c r="NUO62" s="1" t="s">
        <v>91</v>
      </c>
      <c r="NUP62" s="1" t="s">
        <v>91</v>
      </c>
      <c r="NUQ62" s="1" t="s">
        <v>91</v>
      </c>
      <c r="NUR62" s="1" t="s">
        <v>91</v>
      </c>
      <c r="NUS62" s="1" t="s">
        <v>91</v>
      </c>
      <c r="NUT62" s="1" t="s">
        <v>91</v>
      </c>
      <c r="NUU62" s="1" t="s">
        <v>91</v>
      </c>
      <c r="NUV62" s="1" t="s">
        <v>91</v>
      </c>
      <c r="NUW62" s="1" t="s">
        <v>91</v>
      </c>
      <c r="NUX62" s="1" t="s">
        <v>91</v>
      </c>
      <c r="NUY62" s="1" t="s">
        <v>91</v>
      </c>
      <c r="NUZ62" s="1" t="s">
        <v>91</v>
      </c>
      <c r="NVA62" s="1" t="s">
        <v>91</v>
      </c>
      <c r="NVB62" s="1" t="s">
        <v>91</v>
      </c>
      <c r="NVC62" s="1" t="s">
        <v>91</v>
      </c>
      <c r="NVD62" s="1" t="s">
        <v>91</v>
      </c>
      <c r="NVE62" s="1" t="s">
        <v>91</v>
      </c>
      <c r="NVF62" s="1" t="s">
        <v>91</v>
      </c>
      <c r="NVG62" s="1" t="s">
        <v>91</v>
      </c>
      <c r="NVH62" s="1" t="s">
        <v>91</v>
      </c>
      <c r="NVI62" s="1" t="s">
        <v>91</v>
      </c>
      <c r="NVJ62" s="1" t="s">
        <v>91</v>
      </c>
      <c r="NVK62" s="1" t="s">
        <v>91</v>
      </c>
      <c r="NVL62" s="1" t="s">
        <v>91</v>
      </c>
      <c r="NVM62" s="1" t="s">
        <v>91</v>
      </c>
      <c r="NVN62" s="1" t="s">
        <v>91</v>
      </c>
      <c r="NVO62" s="1" t="s">
        <v>91</v>
      </c>
      <c r="NVP62" s="1" t="s">
        <v>91</v>
      </c>
      <c r="NVQ62" s="1" t="s">
        <v>91</v>
      </c>
      <c r="NVR62" s="1" t="s">
        <v>91</v>
      </c>
      <c r="NVS62" s="1" t="s">
        <v>91</v>
      </c>
      <c r="NVT62" s="1" t="s">
        <v>91</v>
      </c>
      <c r="NVU62" s="1" t="s">
        <v>91</v>
      </c>
      <c r="NVV62" s="1" t="s">
        <v>91</v>
      </c>
      <c r="NVW62" s="1" t="s">
        <v>91</v>
      </c>
      <c r="NVX62" s="1" t="s">
        <v>91</v>
      </c>
      <c r="NVY62" s="1" t="s">
        <v>91</v>
      </c>
      <c r="NVZ62" s="1" t="s">
        <v>91</v>
      </c>
      <c r="NWA62" s="1" t="s">
        <v>91</v>
      </c>
      <c r="NWB62" s="1" t="s">
        <v>91</v>
      </c>
      <c r="NWC62" s="1" t="s">
        <v>91</v>
      </c>
      <c r="NWD62" s="1" t="s">
        <v>91</v>
      </c>
      <c r="NWE62" s="1" t="s">
        <v>91</v>
      </c>
      <c r="NWF62" s="1" t="s">
        <v>91</v>
      </c>
      <c r="NWG62" s="1" t="s">
        <v>91</v>
      </c>
      <c r="NWH62" s="1" t="s">
        <v>91</v>
      </c>
      <c r="NWI62" s="1" t="s">
        <v>91</v>
      </c>
      <c r="NWJ62" s="1" t="s">
        <v>91</v>
      </c>
      <c r="NWK62" s="1" t="s">
        <v>91</v>
      </c>
      <c r="NWL62" s="1" t="s">
        <v>91</v>
      </c>
      <c r="NWM62" s="1" t="s">
        <v>91</v>
      </c>
      <c r="NWN62" s="1" t="s">
        <v>91</v>
      </c>
      <c r="NWO62" s="1" t="s">
        <v>91</v>
      </c>
      <c r="NWP62" s="1" t="s">
        <v>91</v>
      </c>
      <c r="NWQ62" s="1" t="s">
        <v>91</v>
      </c>
      <c r="NWR62" s="1" t="s">
        <v>91</v>
      </c>
      <c r="NWS62" s="1" t="s">
        <v>91</v>
      </c>
      <c r="NWT62" s="1" t="s">
        <v>91</v>
      </c>
      <c r="NWU62" s="1" t="s">
        <v>91</v>
      </c>
      <c r="NWV62" s="1" t="s">
        <v>91</v>
      </c>
      <c r="NWW62" s="1" t="s">
        <v>91</v>
      </c>
      <c r="NWX62" s="1" t="s">
        <v>91</v>
      </c>
      <c r="NWY62" s="1" t="s">
        <v>91</v>
      </c>
      <c r="NWZ62" s="1" t="s">
        <v>91</v>
      </c>
      <c r="NXA62" s="1" t="s">
        <v>91</v>
      </c>
      <c r="NXB62" s="1" t="s">
        <v>91</v>
      </c>
      <c r="NXC62" s="1" t="s">
        <v>91</v>
      </c>
      <c r="NXD62" s="1" t="s">
        <v>91</v>
      </c>
      <c r="NXE62" s="1" t="s">
        <v>91</v>
      </c>
      <c r="NXF62" s="1" t="s">
        <v>91</v>
      </c>
      <c r="NXG62" s="1" t="s">
        <v>91</v>
      </c>
      <c r="NXH62" s="1" t="s">
        <v>91</v>
      </c>
      <c r="NXI62" s="1" t="s">
        <v>91</v>
      </c>
      <c r="NXJ62" s="1" t="s">
        <v>91</v>
      </c>
      <c r="NXK62" s="1" t="s">
        <v>91</v>
      </c>
      <c r="NXL62" s="1" t="s">
        <v>91</v>
      </c>
      <c r="NXM62" s="1" t="s">
        <v>91</v>
      </c>
      <c r="NXN62" s="1" t="s">
        <v>91</v>
      </c>
      <c r="NXO62" s="1" t="s">
        <v>91</v>
      </c>
      <c r="NXP62" s="1" t="s">
        <v>91</v>
      </c>
      <c r="NXQ62" s="1" t="s">
        <v>91</v>
      </c>
      <c r="NXR62" s="1" t="s">
        <v>91</v>
      </c>
      <c r="NXS62" s="1" t="s">
        <v>91</v>
      </c>
      <c r="NXT62" s="1" t="s">
        <v>91</v>
      </c>
      <c r="NXU62" s="1" t="s">
        <v>91</v>
      </c>
      <c r="NXV62" s="1" t="s">
        <v>91</v>
      </c>
      <c r="NXW62" s="1" t="s">
        <v>91</v>
      </c>
      <c r="NXX62" s="1" t="s">
        <v>91</v>
      </c>
      <c r="NXY62" s="1" t="s">
        <v>91</v>
      </c>
      <c r="NXZ62" s="1" t="s">
        <v>91</v>
      </c>
      <c r="NYA62" s="1" t="s">
        <v>91</v>
      </c>
      <c r="NYB62" s="1" t="s">
        <v>91</v>
      </c>
      <c r="NYC62" s="1" t="s">
        <v>91</v>
      </c>
      <c r="NYD62" s="1" t="s">
        <v>91</v>
      </c>
      <c r="NYE62" s="1" t="s">
        <v>91</v>
      </c>
      <c r="NYF62" s="1" t="s">
        <v>91</v>
      </c>
      <c r="NYG62" s="1" t="s">
        <v>91</v>
      </c>
      <c r="NYH62" s="1" t="s">
        <v>91</v>
      </c>
      <c r="NYI62" s="1" t="s">
        <v>91</v>
      </c>
      <c r="NYJ62" s="1" t="s">
        <v>91</v>
      </c>
      <c r="NYK62" s="1" t="s">
        <v>91</v>
      </c>
      <c r="NYL62" s="1" t="s">
        <v>91</v>
      </c>
      <c r="NYM62" s="1" t="s">
        <v>91</v>
      </c>
      <c r="NYN62" s="1" t="s">
        <v>91</v>
      </c>
      <c r="NYO62" s="1" t="s">
        <v>91</v>
      </c>
      <c r="NYP62" s="1" t="s">
        <v>91</v>
      </c>
      <c r="NYQ62" s="1" t="s">
        <v>91</v>
      </c>
      <c r="NYR62" s="1" t="s">
        <v>91</v>
      </c>
      <c r="NYS62" s="1" t="s">
        <v>91</v>
      </c>
      <c r="NYT62" s="1" t="s">
        <v>91</v>
      </c>
      <c r="NYU62" s="1" t="s">
        <v>91</v>
      </c>
      <c r="NYV62" s="1" t="s">
        <v>91</v>
      </c>
      <c r="NYW62" s="1" t="s">
        <v>91</v>
      </c>
      <c r="NYX62" s="1" t="s">
        <v>91</v>
      </c>
      <c r="NYY62" s="1" t="s">
        <v>91</v>
      </c>
      <c r="NYZ62" s="1" t="s">
        <v>91</v>
      </c>
      <c r="NZA62" s="1" t="s">
        <v>91</v>
      </c>
      <c r="NZB62" s="1" t="s">
        <v>91</v>
      </c>
      <c r="NZC62" s="1" t="s">
        <v>91</v>
      </c>
      <c r="NZD62" s="1" t="s">
        <v>91</v>
      </c>
      <c r="NZE62" s="1" t="s">
        <v>91</v>
      </c>
      <c r="NZF62" s="1" t="s">
        <v>91</v>
      </c>
      <c r="NZG62" s="1" t="s">
        <v>91</v>
      </c>
      <c r="NZH62" s="1" t="s">
        <v>91</v>
      </c>
      <c r="NZI62" s="1" t="s">
        <v>91</v>
      </c>
      <c r="NZJ62" s="1" t="s">
        <v>91</v>
      </c>
      <c r="NZK62" s="1" t="s">
        <v>91</v>
      </c>
      <c r="NZL62" s="1" t="s">
        <v>91</v>
      </c>
      <c r="NZM62" s="1" t="s">
        <v>91</v>
      </c>
      <c r="NZN62" s="1" t="s">
        <v>91</v>
      </c>
      <c r="NZO62" s="1" t="s">
        <v>91</v>
      </c>
      <c r="NZP62" s="1" t="s">
        <v>91</v>
      </c>
      <c r="NZQ62" s="1" t="s">
        <v>91</v>
      </c>
      <c r="NZR62" s="1" t="s">
        <v>91</v>
      </c>
      <c r="NZS62" s="1" t="s">
        <v>91</v>
      </c>
      <c r="NZT62" s="1" t="s">
        <v>91</v>
      </c>
      <c r="NZU62" s="1" t="s">
        <v>91</v>
      </c>
      <c r="NZV62" s="1" t="s">
        <v>91</v>
      </c>
      <c r="NZW62" s="1" t="s">
        <v>91</v>
      </c>
      <c r="NZX62" s="1" t="s">
        <v>91</v>
      </c>
      <c r="NZY62" s="1" t="s">
        <v>91</v>
      </c>
      <c r="NZZ62" s="1" t="s">
        <v>91</v>
      </c>
      <c r="OAA62" s="1" t="s">
        <v>91</v>
      </c>
      <c r="OAB62" s="1" t="s">
        <v>91</v>
      </c>
      <c r="OAC62" s="1" t="s">
        <v>91</v>
      </c>
      <c r="OAD62" s="1" t="s">
        <v>91</v>
      </c>
      <c r="OAE62" s="1" t="s">
        <v>91</v>
      </c>
      <c r="OAF62" s="1" t="s">
        <v>91</v>
      </c>
      <c r="OAG62" s="1" t="s">
        <v>91</v>
      </c>
      <c r="OAH62" s="1" t="s">
        <v>91</v>
      </c>
      <c r="OAI62" s="1" t="s">
        <v>91</v>
      </c>
      <c r="OAJ62" s="1" t="s">
        <v>91</v>
      </c>
      <c r="OAK62" s="1" t="s">
        <v>91</v>
      </c>
      <c r="OAL62" s="1" t="s">
        <v>91</v>
      </c>
      <c r="OAM62" s="1" t="s">
        <v>91</v>
      </c>
      <c r="OAN62" s="1" t="s">
        <v>91</v>
      </c>
      <c r="OAO62" s="1" t="s">
        <v>91</v>
      </c>
      <c r="OAP62" s="1" t="s">
        <v>91</v>
      </c>
      <c r="OAQ62" s="1" t="s">
        <v>91</v>
      </c>
      <c r="OAR62" s="1" t="s">
        <v>91</v>
      </c>
      <c r="OAS62" s="1" t="s">
        <v>91</v>
      </c>
      <c r="OAT62" s="1" t="s">
        <v>91</v>
      </c>
      <c r="OAU62" s="1" t="s">
        <v>91</v>
      </c>
      <c r="OAV62" s="1" t="s">
        <v>91</v>
      </c>
      <c r="OAW62" s="1" t="s">
        <v>91</v>
      </c>
      <c r="OAX62" s="1" t="s">
        <v>91</v>
      </c>
      <c r="OAY62" s="1" t="s">
        <v>91</v>
      </c>
      <c r="OAZ62" s="1" t="s">
        <v>91</v>
      </c>
      <c r="OBA62" s="1" t="s">
        <v>91</v>
      </c>
      <c r="OBB62" s="1" t="s">
        <v>91</v>
      </c>
      <c r="OBC62" s="1" t="s">
        <v>91</v>
      </c>
      <c r="OBD62" s="1" t="s">
        <v>91</v>
      </c>
      <c r="OBE62" s="1" t="s">
        <v>91</v>
      </c>
      <c r="OBF62" s="1" t="s">
        <v>91</v>
      </c>
      <c r="OBG62" s="1" t="s">
        <v>91</v>
      </c>
      <c r="OBH62" s="1" t="s">
        <v>91</v>
      </c>
      <c r="OBI62" s="1" t="s">
        <v>91</v>
      </c>
      <c r="OBJ62" s="1" t="s">
        <v>91</v>
      </c>
      <c r="OBK62" s="1" t="s">
        <v>91</v>
      </c>
      <c r="OBL62" s="1" t="s">
        <v>91</v>
      </c>
      <c r="OBM62" s="1" t="s">
        <v>91</v>
      </c>
      <c r="OBN62" s="1" t="s">
        <v>91</v>
      </c>
      <c r="OBO62" s="1" t="s">
        <v>91</v>
      </c>
      <c r="OBP62" s="1" t="s">
        <v>91</v>
      </c>
      <c r="OBQ62" s="1" t="s">
        <v>91</v>
      </c>
      <c r="OBR62" s="1" t="s">
        <v>91</v>
      </c>
      <c r="OBS62" s="1" t="s">
        <v>91</v>
      </c>
      <c r="OBT62" s="1" t="s">
        <v>91</v>
      </c>
      <c r="OBU62" s="1" t="s">
        <v>91</v>
      </c>
      <c r="OBV62" s="1" t="s">
        <v>91</v>
      </c>
      <c r="OBW62" s="1" t="s">
        <v>91</v>
      </c>
      <c r="OBX62" s="1" t="s">
        <v>91</v>
      </c>
      <c r="OBY62" s="1" t="s">
        <v>91</v>
      </c>
      <c r="OBZ62" s="1" t="s">
        <v>91</v>
      </c>
      <c r="OCA62" s="1" t="s">
        <v>91</v>
      </c>
      <c r="OCB62" s="1" t="s">
        <v>91</v>
      </c>
      <c r="OCC62" s="1" t="s">
        <v>91</v>
      </c>
      <c r="OCD62" s="1" t="s">
        <v>91</v>
      </c>
      <c r="OCE62" s="1" t="s">
        <v>91</v>
      </c>
      <c r="OCF62" s="1" t="s">
        <v>91</v>
      </c>
      <c r="OCG62" s="1" t="s">
        <v>91</v>
      </c>
      <c r="OCH62" s="1" t="s">
        <v>91</v>
      </c>
      <c r="OCI62" s="1" t="s">
        <v>91</v>
      </c>
      <c r="OCJ62" s="1" t="s">
        <v>91</v>
      </c>
      <c r="OCK62" s="1" t="s">
        <v>91</v>
      </c>
      <c r="OCL62" s="1" t="s">
        <v>91</v>
      </c>
      <c r="OCM62" s="1" t="s">
        <v>91</v>
      </c>
      <c r="OCN62" s="1" t="s">
        <v>91</v>
      </c>
      <c r="OCO62" s="1" t="s">
        <v>91</v>
      </c>
      <c r="OCP62" s="1" t="s">
        <v>91</v>
      </c>
      <c r="OCQ62" s="1" t="s">
        <v>91</v>
      </c>
      <c r="OCR62" s="1" t="s">
        <v>91</v>
      </c>
      <c r="OCS62" s="1" t="s">
        <v>91</v>
      </c>
      <c r="OCT62" s="1" t="s">
        <v>91</v>
      </c>
      <c r="OCU62" s="1" t="s">
        <v>91</v>
      </c>
      <c r="OCV62" s="1" t="s">
        <v>91</v>
      </c>
      <c r="OCW62" s="1" t="s">
        <v>91</v>
      </c>
      <c r="OCX62" s="1" t="s">
        <v>91</v>
      </c>
      <c r="OCY62" s="1" t="s">
        <v>91</v>
      </c>
      <c r="OCZ62" s="1" t="s">
        <v>91</v>
      </c>
      <c r="ODA62" s="1" t="s">
        <v>91</v>
      </c>
      <c r="ODB62" s="1" t="s">
        <v>91</v>
      </c>
      <c r="ODC62" s="1" t="s">
        <v>91</v>
      </c>
      <c r="ODD62" s="1" t="s">
        <v>91</v>
      </c>
      <c r="ODE62" s="1" t="s">
        <v>91</v>
      </c>
      <c r="ODF62" s="1" t="s">
        <v>91</v>
      </c>
      <c r="ODG62" s="1" t="s">
        <v>91</v>
      </c>
      <c r="ODH62" s="1" t="s">
        <v>91</v>
      </c>
      <c r="ODI62" s="1" t="s">
        <v>91</v>
      </c>
      <c r="ODJ62" s="1" t="s">
        <v>91</v>
      </c>
      <c r="ODK62" s="1" t="s">
        <v>91</v>
      </c>
      <c r="ODL62" s="1" t="s">
        <v>91</v>
      </c>
      <c r="ODM62" s="1" t="s">
        <v>91</v>
      </c>
      <c r="ODN62" s="1" t="s">
        <v>91</v>
      </c>
      <c r="ODO62" s="1" t="s">
        <v>91</v>
      </c>
      <c r="ODP62" s="1" t="s">
        <v>91</v>
      </c>
      <c r="ODQ62" s="1" t="s">
        <v>91</v>
      </c>
      <c r="ODR62" s="1" t="s">
        <v>91</v>
      </c>
      <c r="ODS62" s="1" t="s">
        <v>91</v>
      </c>
      <c r="ODT62" s="1" t="s">
        <v>91</v>
      </c>
      <c r="ODU62" s="1" t="s">
        <v>91</v>
      </c>
      <c r="ODV62" s="1" t="s">
        <v>91</v>
      </c>
      <c r="ODW62" s="1" t="s">
        <v>91</v>
      </c>
      <c r="ODX62" s="1" t="s">
        <v>91</v>
      </c>
      <c r="ODY62" s="1" t="s">
        <v>91</v>
      </c>
      <c r="ODZ62" s="1" t="s">
        <v>91</v>
      </c>
      <c r="OEA62" s="1" t="s">
        <v>91</v>
      </c>
      <c r="OEB62" s="1" t="s">
        <v>91</v>
      </c>
      <c r="OEC62" s="1" t="s">
        <v>91</v>
      </c>
      <c r="OED62" s="1" t="s">
        <v>91</v>
      </c>
      <c r="OEE62" s="1" t="s">
        <v>91</v>
      </c>
      <c r="OEF62" s="1" t="s">
        <v>91</v>
      </c>
      <c r="OEG62" s="1" t="s">
        <v>91</v>
      </c>
      <c r="OEH62" s="1" t="s">
        <v>91</v>
      </c>
      <c r="OEI62" s="1" t="s">
        <v>91</v>
      </c>
      <c r="OEJ62" s="1" t="s">
        <v>91</v>
      </c>
      <c r="OEK62" s="1" t="s">
        <v>91</v>
      </c>
      <c r="OEL62" s="1" t="s">
        <v>91</v>
      </c>
      <c r="OEM62" s="1" t="s">
        <v>91</v>
      </c>
      <c r="OEN62" s="1" t="s">
        <v>91</v>
      </c>
      <c r="OEO62" s="1" t="s">
        <v>91</v>
      </c>
      <c r="OEP62" s="1" t="s">
        <v>91</v>
      </c>
      <c r="OEQ62" s="1" t="s">
        <v>91</v>
      </c>
      <c r="OER62" s="1" t="s">
        <v>91</v>
      </c>
      <c r="OES62" s="1" t="s">
        <v>91</v>
      </c>
      <c r="OET62" s="1" t="s">
        <v>91</v>
      </c>
      <c r="OEU62" s="1" t="s">
        <v>91</v>
      </c>
      <c r="OEV62" s="1" t="s">
        <v>91</v>
      </c>
      <c r="OEW62" s="1" t="s">
        <v>91</v>
      </c>
      <c r="OEX62" s="1" t="s">
        <v>91</v>
      </c>
      <c r="OEY62" s="1" t="s">
        <v>91</v>
      </c>
      <c r="OEZ62" s="1" t="s">
        <v>91</v>
      </c>
      <c r="OFA62" s="1" t="s">
        <v>91</v>
      </c>
      <c r="OFB62" s="1" t="s">
        <v>91</v>
      </c>
      <c r="OFC62" s="1" t="s">
        <v>91</v>
      </c>
      <c r="OFD62" s="1" t="s">
        <v>91</v>
      </c>
      <c r="OFE62" s="1" t="s">
        <v>91</v>
      </c>
      <c r="OFF62" s="1" t="s">
        <v>91</v>
      </c>
      <c r="OFG62" s="1" t="s">
        <v>91</v>
      </c>
      <c r="OFH62" s="1" t="s">
        <v>91</v>
      </c>
      <c r="OFI62" s="1" t="s">
        <v>91</v>
      </c>
      <c r="OFJ62" s="1" t="s">
        <v>91</v>
      </c>
      <c r="OFK62" s="1" t="s">
        <v>91</v>
      </c>
      <c r="OFL62" s="1" t="s">
        <v>91</v>
      </c>
      <c r="OFM62" s="1" t="s">
        <v>91</v>
      </c>
      <c r="OFN62" s="1" t="s">
        <v>91</v>
      </c>
      <c r="OFO62" s="1" t="s">
        <v>91</v>
      </c>
      <c r="OFP62" s="1" t="s">
        <v>91</v>
      </c>
      <c r="OFQ62" s="1" t="s">
        <v>91</v>
      </c>
      <c r="OFR62" s="1" t="s">
        <v>91</v>
      </c>
      <c r="OFS62" s="1" t="s">
        <v>91</v>
      </c>
      <c r="OFT62" s="1" t="s">
        <v>91</v>
      </c>
      <c r="OFU62" s="1" t="s">
        <v>91</v>
      </c>
      <c r="OFV62" s="1" t="s">
        <v>91</v>
      </c>
      <c r="OFW62" s="1" t="s">
        <v>91</v>
      </c>
      <c r="OFX62" s="1" t="s">
        <v>91</v>
      </c>
      <c r="OFY62" s="1" t="s">
        <v>91</v>
      </c>
      <c r="OFZ62" s="1" t="s">
        <v>91</v>
      </c>
      <c r="OGA62" s="1" t="s">
        <v>91</v>
      </c>
      <c r="OGB62" s="1" t="s">
        <v>91</v>
      </c>
      <c r="OGC62" s="1" t="s">
        <v>91</v>
      </c>
      <c r="OGD62" s="1" t="s">
        <v>91</v>
      </c>
      <c r="OGE62" s="1" t="s">
        <v>91</v>
      </c>
      <c r="OGF62" s="1" t="s">
        <v>91</v>
      </c>
      <c r="OGG62" s="1" t="s">
        <v>91</v>
      </c>
      <c r="OGH62" s="1" t="s">
        <v>91</v>
      </c>
      <c r="OGI62" s="1" t="s">
        <v>91</v>
      </c>
      <c r="OGJ62" s="1" t="s">
        <v>91</v>
      </c>
      <c r="OGK62" s="1" t="s">
        <v>91</v>
      </c>
      <c r="OGL62" s="1" t="s">
        <v>91</v>
      </c>
      <c r="OGM62" s="1" t="s">
        <v>91</v>
      </c>
      <c r="OGN62" s="1" t="s">
        <v>91</v>
      </c>
      <c r="OGO62" s="1" t="s">
        <v>91</v>
      </c>
      <c r="OGP62" s="1" t="s">
        <v>91</v>
      </c>
      <c r="OGQ62" s="1" t="s">
        <v>91</v>
      </c>
      <c r="OGR62" s="1" t="s">
        <v>91</v>
      </c>
      <c r="OGS62" s="1" t="s">
        <v>91</v>
      </c>
      <c r="OGT62" s="1" t="s">
        <v>91</v>
      </c>
      <c r="OGU62" s="1" t="s">
        <v>91</v>
      </c>
      <c r="OGV62" s="1" t="s">
        <v>91</v>
      </c>
      <c r="OGW62" s="1" t="s">
        <v>91</v>
      </c>
      <c r="OGX62" s="1" t="s">
        <v>91</v>
      </c>
      <c r="OGY62" s="1" t="s">
        <v>91</v>
      </c>
      <c r="OGZ62" s="1" t="s">
        <v>91</v>
      </c>
      <c r="OHA62" s="1" t="s">
        <v>91</v>
      </c>
      <c r="OHB62" s="1" t="s">
        <v>91</v>
      </c>
      <c r="OHC62" s="1" t="s">
        <v>91</v>
      </c>
      <c r="OHD62" s="1" t="s">
        <v>91</v>
      </c>
      <c r="OHE62" s="1" t="s">
        <v>91</v>
      </c>
      <c r="OHF62" s="1" t="s">
        <v>91</v>
      </c>
      <c r="OHG62" s="1" t="s">
        <v>91</v>
      </c>
      <c r="OHH62" s="1" t="s">
        <v>91</v>
      </c>
      <c r="OHI62" s="1" t="s">
        <v>91</v>
      </c>
      <c r="OHJ62" s="1" t="s">
        <v>91</v>
      </c>
      <c r="OHK62" s="1" t="s">
        <v>91</v>
      </c>
      <c r="OHL62" s="1" t="s">
        <v>91</v>
      </c>
      <c r="OHM62" s="1" t="s">
        <v>91</v>
      </c>
      <c r="OHN62" s="1" t="s">
        <v>91</v>
      </c>
      <c r="OHO62" s="1" t="s">
        <v>91</v>
      </c>
      <c r="OHP62" s="1" t="s">
        <v>91</v>
      </c>
      <c r="OHQ62" s="1" t="s">
        <v>91</v>
      </c>
      <c r="OHR62" s="1" t="s">
        <v>91</v>
      </c>
      <c r="OHS62" s="1" t="s">
        <v>91</v>
      </c>
      <c r="OHT62" s="1" t="s">
        <v>91</v>
      </c>
      <c r="OHU62" s="1" t="s">
        <v>91</v>
      </c>
      <c r="OHV62" s="1" t="s">
        <v>91</v>
      </c>
      <c r="OHW62" s="1" t="s">
        <v>91</v>
      </c>
      <c r="OHX62" s="1" t="s">
        <v>91</v>
      </c>
      <c r="OHY62" s="1" t="s">
        <v>91</v>
      </c>
      <c r="OHZ62" s="1" t="s">
        <v>91</v>
      </c>
      <c r="OIA62" s="1" t="s">
        <v>91</v>
      </c>
      <c r="OIB62" s="1" t="s">
        <v>91</v>
      </c>
      <c r="OIC62" s="1" t="s">
        <v>91</v>
      </c>
      <c r="OID62" s="1" t="s">
        <v>91</v>
      </c>
      <c r="OIE62" s="1" t="s">
        <v>91</v>
      </c>
      <c r="OIF62" s="1" t="s">
        <v>91</v>
      </c>
      <c r="OIG62" s="1" t="s">
        <v>91</v>
      </c>
      <c r="OIH62" s="1" t="s">
        <v>91</v>
      </c>
      <c r="OII62" s="1" t="s">
        <v>91</v>
      </c>
      <c r="OIJ62" s="1" t="s">
        <v>91</v>
      </c>
      <c r="OIK62" s="1" t="s">
        <v>91</v>
      </c>
      <c r="OIL62" s="1" t="s">
        <v>91</v>
      </c>
      <c r="OIM62" s="1" t="s">
        <v>91</v>
      </c>
      <c r="OIN62" s="1" t="s">
        <v>91</v>
      </c>
      <c r="OIO62" s="1" t="s">
        <v>91</v>
      </c>
      <c r="OIP62" s="1" t="s">
        <v>91</v>
      </c>
      <c r="OIQ62" s="1" t="s">
        <v>91</v>
      </c>
      <c r="OIR62" s="1" t="s">
        <v>91</v>
      </c>
      <c r="OIS62" s="1" t="s">
        <v>91</v>
      </c>
      <c r="OIT62" s="1" t="s">
        <v>91</v>
      </c>
      <c r="OIU62" s="1" t="s">
        <v>91</v>
      </c>
      <c r="OIV62" s="1" t="s">
        <v>91</v>
      </c>
      <c r="OIW62" s="1" t="s">
        <v>91</v>
      </c>
      <c r="OIX62" s="1" t="s">
        <v>91</v>
      </c>
      <c r="OIY62" s="1" t="s">
        <v>91</v>
      </c>
      <c r="OIZ62" s="1" t="s">
        <v>91</v>
      </c>
      <c r="OJA62" s="1" t="s">
        <v>91</v>
      </c>
      <c r="OJB62" s="1" t="s">
        <v>91</v>
      </c>
      <c r="OJC62" s="1" t="s">
        <v>91</v>
      </c>
      <c r="OJD62" s="1" t="s">
        <v>91</v>
      </c>
      <c r="OJE62" s="1" t="s">
        <v>91</v>
      </c>
      <c r="OJF62" s="1" t="s">
        <v>91</v>
      </c>
      <c r="OJG62" s="1" t="s">
        <v>91</v>
      </c>
      <c r="OJH62" s="1" t="s">
        <v>91</v>
      </c>
      <c r="OJI62" s="1" t="s">
        <v>91</v>
      </c>
      <c r="OJJ62" s="1" t="s">
        <v>91</v>
      </c>
      <c r="OJK62" s="1" t="s">
        <v>91</v>
      </c>
      <c r="OJL62" s="1" t="s">
        <v>91</v>
      </c>
      <c r="OJM62" s="1" t="s">
        <v>91</v>
      </c>
      <c r="OJN62" s="1" t="s">
        <v>91</v>
      </c>
      <c r="OJO62" s="1" t="s">
        <v>91</v>
      </c>
      <c r="OJP62" s="1" t="s">
        <v>91</v>
      </c>
      <c r="OJQ62" s="1" t="s">
        <v>91</v>
      </c>
      <c r="OJR62" s="1" t="s">
        <v>91</v>
      </c>
      <c r="OJS62" s="1" t="s">
        <v>91</v>
      </c>
      <c r="OJT62" s="1" t="s">
        <v>91</v>
      </c>
      <c r="OJU62" s="1" t="s">
        <v>91</v>
      </c>
      <c r="OJV62" s="1" t="s">
        <v>91</v>
      </c>
      <c r="OJW62" s="1" t="s">
        <v>91</v>
      </c>
      <c r="OJX62" s="1" t="s">
        <v>91</v>
      </c>
      <c r="OJY62" s="1" t="s">
        <v>91</v>
      </c>
      <c r="OJZ62" s="1" t="s">
        <v>91</v>
      </c>
      <c r="OKA62" s="1" t="s">
        <v>91</v>
      </c>
      <c r="OKB62" s="1" t="s">
        <v>91</v>
      </c>
      <c r="OKC62" s="1" t="s">
        <v>91</v>
      </c>
      <c r="OKD62" s="1" t="s">
        <v>91</v>
      </c>
      <c r="OKE62" s="1" t="s">
        <v>91</v>
      </c>
      <c r="OKF62" s="1" t="s">
        <v>91</v>
      </c>
      <c r="OKG62" s="1" t="s">
        <v>91</v>
      </c>
      <c r="OKH62" s="1" t="s">
        <v>91</v>
      </c>
      <c r="OKI62" s="1" t="s">
        <v>91</v>
      </c>
      <c r="OKJ62" s="1" t="s">
        <v>91</v>
      </c>
      <c r="OKK62" s="1" t="s">
        <v>91</v>
      </c>
      <c r="OKL62" s="1" t="s">
        <v>91</v>
      </c>
      <c r="OKM62" s="1" t="s">
        <v>91</v>
      </c>
      <c r="OKN62" s="1" t="s">
        <v>91</v>
      </c>
      <c r="OKO62" s="1" t="s">
        <v>91</v>
      </c>
      <c r="OKP62" s="1" t="s">
        <v>91</v>
      </c>
      <c r="OKQ62" s="1" t="s">
        <v>91</v>
      </c>
      <c r="OKR62" s="1" t="s">
        <v>91</v>
      </c>
      <c r="OKS62" s="1" t="s">
        <v>91</v>
      </c>
      <c r="OKT62" s="1" t="s">
        <v>91</v>
      </c>
      <c r="OKU62" s="1" t="s">
        <v>91</v>
      </c>
      <c r="OKV62" s="1" t="s">
        <v>91</v>
      </c>
      <c r="OKW62" s="1" t="s">
        <v>91</v>
      </c>
      <c r="OKX62" s="1" t="s">
        <v>91</v>
      </c>
      <c r="OKY62" s="1" t="s">
        <v>91</v>
      </c>
      <c r="OKZ62" s="1" t="s">
        <v>91</v>
      </c>
      <c r="OLA62" s="1" t="s">
        <v>91</v>
      </c>
      <c r="OLB62" s="1" t="s">
        <v>91</v>
      </c>
      <c r="OLC62" s="1" t="s">
        <v>91</v>
      </c>
      <c r="OLD62" s="1" t="s">
        <v>91</v>
      </c>
      <c r="OLE62" s="1" t="s">
        <v>91</v>
      </c>
      <c r="OLF62" s="1" t="s">
        <v>91</v>
      </c>
      <c r="OLG62" s="1" t="s">
        <v>91</v>
      </c>
      <c r="OLH62" s="1" t="s">
        <v>91</v>
      </c>
      <c r="OLI62" s="1" t="s">
        <v>91</v>
      </c>
      <c r="OLJ62" s="1" t="s">
        <v>91</v>
      </c>
      <c r="OLK62" s="1" t="s">
        <v>91</v>
      </c>
      <c r="OLL62" s="1" t="s">
        <v>91</v>
      </c>
      <c r="OLM62" s="1" t="s">
        <v>91</v>
      </c>
      <c r="OLN62" s="1" t="s">
        <v>91</v>
      </c>
      <c r="OLO62" s="1" t="s">
        <v>91</v>
      </c>
      <c r="OLP62" s="1" t="s">
        <v>91</v>
      </c>
      <c r="OLQ62" s="1" t="s">
        <v>91</v>
      </c>
      <c r="OLR62" s="1" t="s">
        <v>91</v>
      </c>
      <c r="OLS62" s="1" t="s">
        <v>91</v>
      </c>
      <c r="OLT62" s="1" t="s">
        <v>91</v>
      </c>
      <c r="OLU62" s="1" t="s">
        <v>91</v>
      </c>
      <c r="OLV62" s="1" t="s">
        <v>91</v>
      </c>
      <c r="OLW62" s="1" t="s">
        <v>91</v>
      </c>
      <c r="OLX62" s="1" t="s">
        <v>91</v>
      </c>
      <c r="OLY62" s="1" t="s">
        <v>91</v>
      </c>
      <c r="OLZ62" s="1" t="s">
        <v>91</v>
      </c>
      <c r="OMA62" s="1" t="s">
        <v>91</v>
      </c>
      <c r="OMB62" s="1" t="s">
        <v>91</v>
      </c>
      <c r="OMC62" s="1" t="s">
        <v>91</v>
      </c>
      <c r="OMD62" s="1" t="s">
        <v>91</v>
      </c>
      <c r="OME62" s="1" t="s">
        <v>91</v>
      </c>
      <c r="OMF62" s="1" t="s">
        <v>91</v>
      </c>
      <c r="OMG62" s="1" t="s">
        <v>91</v>
      </c>
      <c r="OMH62" s="1" t="s">
        <v>91</v>
      </c>
      <c r="OMI62" s="1" t="s">
        <v>91</v>
      </c>
      <c r="OMJ62" s="1" t="s">
        <v>91</v>
      </c>
      <c r="OMK62" s="1" t="s">
        <v>91</v>
      </c>
      <c r="OML62" s="1" t="s">
        <v>91</v>
      </c>
      <c r="OMM62" s="1" t="s">
        <v>91</v>
      </c>
      <c r="OMN62" s="1" t="s">
        <v>91</v>
      </c>
      <c r="OMO62" s="1" t="s">
        <v>91</v>
      </c>
      <c r="OMP62" s="1" t="s">
        <v>91</v>
      </c>
      <c r="OMQ62" s="1" t="s">
        <v>91</v>
      </c>
      <c r="OMR62" s="1" t="s">
        <v>91</v>
      </c>
      <c r="OMS62" s="1" t="s">
        <v>91</v>
      </c>
      <c r="OMT62" s="1" t="s">
        <v>91</v>
      </c>
      <c r="OMU62" s="1" t="s">
        <v>91</v>
      </c>
      <c r="OMV62" s="1" t="s">
        <v>91</v>
      </c>
      <c r="OMW62" s="1" t="s">
        <v>91</v>
      </c>
      <c r="OMX62" s="1" t="s">
        <v>91</v>
      </c>
      <c r="OMY62" s="1" t="s">
        <v>91</v>
      </c>
      <c r="OMZ62" s="1" t="s">
        <v>91</v>
      </c>
      <c r="ONA62" s="1" t="s">
        <v>91</v>
      </c>
      <c r="ONB62" s="1" t="s">
        <v>91</v>
      </c>
      <c r="ONC62" s="1" t="s">
        <v>91</v>
      </c>
      <c r="OND62" s="1" t="s">
        <v>91</v>
      </c>
      <c r="ONE62" s="1" t="s">
        <v>91</v>
      </c>
      <c r="ONF62" s="1" t="s">
        <v>91</v>
      </c>
      <c r="ONG62" s="1" t="s">
        <v>91</v>
      </c>
      <c r="ONH62" s="1" t="s">
        <v>91</v>
      </c>
      <c r="ONI62" s="1" t="s">
        <v>91</v>
      </c>
      <c r="ONJ62" s="1" t="s">
        <v>91</v>
      </c>
      <c r="ONK62" s="1" t="s">
        <v>91</v>
      </c>
      <c r="ONL62" s="1" t="s">
        <v>91</v>
      </c>
      <c r="ONM62" s="1" t="s">
        <v>91</v>
      </c>
      <c r="ONN62" s="1" t="s">
        <v>91</v>
      </c>
      <c r="ONO62" s="1" t="s">
        <v>91</v>
      </c>
      <c r="ONP62" s="1" t="s">
        <v>91</v>
      </c>
      <c r="ONQ62" s="1" t="s">
        <v>91</v>
      </c>
      <c r="ONR62" s="1" t="s">
        <v>91</v>
      </c>
      <c r="ONS62" s="1" t="s">
        <v>91</v>
      </c>
      <c r="ONT62" s="1" t="s">
        <v>91</v>
      </c>
      <c r="ONU62" s="1" t="s">
        <v>91</v>
      </c>
      <c r="ONV62" s="1" t="s">
        <v>91</v>
      </c>
      <c r="ONW62" s="1" t="s">
        <v>91</v>
      </c>
      <c r="ONX62" s="1" t="s">
        <v>91</v>
      </c>
      <c r="ONY62" s="1" t="s">
        <v>91</v>
      </c>
      <c r="ONZ62" s="1" t="s">
        <v>91</v>
      </c>
      <c r="OOA62" s="1" t="s">
        <v>91</v>
      </c>
      <c r="OOB62" s="1" t="s">
        <v>91</v>
      </c>
      <c r="OOC62" s="1" t="s">
        <v>91</v>
      </c>
      <c r="OOD62" s="1" t="s">
        <v>91</v>
      </c>
      <c r="OOE62" s="1" t="s">
        <v>91</v>
      </c>
      <c r="OOF62" s="1" t="s">
        <v>91</v>
      </c>
      <c r="OOG62" s="1" t="s">
        <v>91</v>
      </c>
      <c r="OOH62" s="1" t="s">
        <v>91</v>
      </c>
      <c r="OOI62" s="1" t="s">
        <v>91</v>
      </c>
      <c r="OOJ62" s="1" t="s">
        <v>91</v>
      </c>
      <c r="OOK62" s="1" t="s">
        <v>91</v>
      </c>
      <c r="OOL62" s="1" t="s">
        <v>91</v>
      </c>
      <c r="OOM62" s="1" t="s">
        <v>91</v>
      </c>
      <c r="OON62" s="1" t="s">
        <v>91</v>
      </c>
      <c r="OOO62" s="1" t="s">
        <v>91</v>
      </c>
      <c r="OOP62" s="1" t="s">
        <v>91</v>
      </c>
      <c r="OOQ62" s="1" t="s">
        <v>91</v>
      </c>
      <c r="OOR62" s="1" t="s">
        <v>91</v>
      </c>
      <c r="OOS62" s="1" t="s">
        <v>91</v>
      </c>
      <c r="OOT62" s="1" t="s">
        <v>91</v>
      </c>
      <c r="OOU62" s="1" t="s">
        <v>91</v>
      </c>
      <c r="OOV62" s="1" t="s">
        <v>91</v>
      </c>
      <c r="OOW62" s="1" t="s">
        <v>91</v>
      </c>
      <c r="OOX62" s="1" t="s">
        <v>91</v>
      </c>
      <c r="OOY62" s="1" t="s">
        <v>91</v>
      </c>
      <c r="OOZ62" s="1" t="s">
        <v>91</v>
      </c>
      <c r="OPA62" s="1" t="s">
        <v>91</v>
      </c>
      <c r="OPB62" s="1" t="s">
        <v>91</v>
      </c>
      <c r="OPC62" s="1" t="s">
        <v>91</v>
      </c>
      <c r="OPD62" s="1" t="s">
        <v>91</v>
      </c>
      <c r="OPE62" s="1" t="s">
        <v>91</v>
      </c>
      <c r="OPF62" s="1" t="s">
        <v>91</v>
      </c>
      <c r="OPG62" s="1" t="s">
        <v>91</v>
      </c>
      <c r="OPH62" s="1" t="s">
        <v>91</v>
      </c>
      <c r="OPI62" s="1" t="s">
        <v>91</v>
      </c>
      <c r="OPJ62" s="1" t="s">
        <v>91</v>
      </c>
      <c r="OPK62" s="1" t="s">
        <v>91</v>
      </c>
      <c r="OPL62" s="1" t="s">
        <v>91</v>
      </c>
      <c r="OPM62" s="1" t="s">
        <v>91</v>
      </c>
      <c r="OPN62" s="1" t="s">
        <v>91</v>
      </c>
      <c r="OPO62" s="1" t="s">
        <v>91</v>
      </c>
      <c r="OPP62" s="1" t="s">
        <v>91</v>
      </c>
      <c r="OPQ62" s="1" t="s">
        <v>91</v>
      </c>
      <c r="OPR62" s="1" t="s">
        <v>91</v>
      </c>
      <c r="OPS62" s="1" t="s">
        <v>91</v>
      </c>
      <c r="OPT62" s="1" t="s">
        <v>91</v>
      </c>
      <c r="OPU62" s="1" t="s">
        <v>91</v>
      </c>
      <c r="OPV62" s="1" t="s">
        <v>91</v>
      </c>
      <c r="OPW62" s="1" t="s">
        <v>91</v>
      </c>
      <c r="OPX62" s="1" t="s">
        <v>91</v>
      </c>
      <c r="OPY62" s="1" t="s">
        <v>91</v>
      </c>
      <c r="OPZ62" s="1" t="s">
        <v>91</v>
      </c>
      <c r="OQA62" s="1" t="s">
        <v>91</v>
      </c>
      <c r="OQB62" s="1" t="s">
        <v>91</v>
      </c>
      <c r="OQC62" s="1" t="s">
        <v>91</v>
      </c>
      <c r="OQD62" s="1" t="s">
        <v>91</v>
      </c>
      <c r="OQE62" s="1" t="s">
        <v>91</v>
      </c>
      <c r="OQF62" s="1" t="s">
        <v>91</v>
      </c>
      <c r="OQG62" s="1" t="s">
        <v>91</v>
      </c>
      <c r="OQH62" s="1" t="s">
        <v>91</v>
      </c>
      <c r="OQI62" s="1" t="s">
        <v>91</v>
      </c>
      <c r="OQJ62" s="1" t="s">
        <v>91</v>
      </c>
      <c r="OQK62" s="1" t="s">
        <v>91</v>
      </c>
      <c r="OQL62" s="1" t="s">
        <v>91</v>
      </c>
      <c r="OQM62" s="1" t="s">
        <v>91</v>
      </c>
      <c r="OQN62" s="1" t="s">
        <v>91</v>
      </c>
      <c r="OQO62" s="1" t="s">
        <v>91</v>
      </c>
      <c r="OQP62" s="1" t="s">
        <v>91</v>
      </c>
      <c r="OQQ62" s="1" t="s">
        <v>91</v>
      </c>
      <c r="OQR62" s="1" t="s">
        <v>91</v>
      </c>
      <c r="OQS62" s="1" t="s">
        <v>91</v>
      </c>
      <c r="OQT62" s="1" t="s">
        <v>91</v>
      </c>
      <c r="OQU62" s="1" t="s">
        <v>91</v>
      </c>
      <c r="OQV62" s="1" t="s">
        <v>91</v>
      </c>
      <c r="OQW62" s="1" t="s">
        <v>91</v>
      </c>
      <c r="OQX62" s="1" t="s">
        <v>91</v>
      </c>
      <c r="OQY62" s="1" t="s">
        <v>91</v>
      </c>
      <c r="OQZ62" s="1" t="s">
        <v>91</v>
      </c>
      <c r="ORA62" s="1" t="s">
        <v>91</v>
      </c>
      <c r="ORB62" s="1" t="s">
        <v>91</v>
      </c>
      <c r="ORC62" s="1" t="s">
        <v>91</v>
      </c>
      <c r="ORD62" s="1" t="s">
        <v>91</v>
      </c>
      <c r="ORE62" s="1" t="s">
        <v>91</v>
      </c>
      <c r="ORF62" s="1" t="s">
        <v>91</v>
      </c>
      <c r="ORG62" s="1" t="s">
        <v>91</v>
      </c>
      <c r="ORH62" s="1" t="s">
        <v>91</v>
      </c>
      <c r="ORI62" s="1" t="s">
        <v>91</v>
      </c>
      <c r="ORJ62" s="1" t="s">
        <v>91</v>
      </c>
      <c r="ORK62" s="1" t="s">
        <v>91</v>
      </c>
      <c r="ORL62" s="1" t="s">
        <v>91</v>
      </c>
      <c r="ORM62" s="1" t="s">
        <v>91</v>
      </c>
      <c r="ORN62" s="1" t="s">
        <v>91</v>
      </c>
      <c r="ORO62" s="1" t="s">
        <v>91</v>
      </c>
      <c r="ORP62" s="1" t="s">
        <v>91</v>
      </c>
      <c r="ORQ62" s="1" t="s">
        <v>91</v>
      </c>
      <c r="ORR62" s="1" t="s">
        <v>91</v>
      </c>
      <c r="ORS62" s="1" t="s">
        <v>91</v>
      </c>
      <c r="ORT62" s="1" t="s">
        <v>91</v>
      </c>
      <c r="ORU62" s="1" t="s">
        <v>91</v>
      </c>
      <c r="ORV62" s="1" t="s">
        <v>91</v>
      </c>
      <c r="ORW62" s="1" t="s">
        <v>91</v>
      </c>
      <c r="ORX62" s="1" t="s">
        <v>91</v>
      </c>
      <c r="ORY62" s="1" t="s">
        <v>91</v>
      </c>
      <c r="ORZ62" s="1" t="s">
        <v>91</v>
      </c>
      <c r="OSA62" s="1" t="s">
        <v>91</v>
      </c>
      <c r="OSB62" s="1" t="s">
        <v>91</v>
      </c>
      <c r="OSC62" s="1" t="s">
        <v>91</v>
      </c>
      <c r="OSD62" s="1" t="s">
        <v>91</v>
      </c>
      <c r="OSE62" s="1" t="s">
        <v>91</v>
      </c>
      <c r="OSF62" s="1" t="s">
        <v>91</v>
      </c>
      <c r="OSG62" s="1" t="s">
        <v>91</v>
      </c>
      <c r="OSH62" s="1" t="s">
        <v>91</v>
      </c>
      <c r="OSI62" s="1" t="s">
        <v>91</v>
      </c>
      <c r="OSJ62" s="1" t="s">
        <v>91</v>
      </c>
      <c r="OSK62" s="1" t="s">
        <v>91</v>
      </c>
      <c r="OSL62" s="1" t="s">
        <v>91</v>
      </c>
      <c r="OSM62" s="1" t="s">
        <v>91</v>
      </c>
      <c r="OSN62" s="1" t="s">
        <v>91</v>
      </c>
      <c r="OSO62" s="1" t="s">
        <v>91</v>
      </c>
      <c r="OSP62" s="1" t="s">
        <v>91</v>
      </c>
      <c r="OSQ62" s="1" t="s">
        <v>91</v>
      </c>
      <c r="OSR62" s="1" t="s">
        <v>91</v>
      </c>
      <c r="OSS62" s="1" t="s">
        <v>91</v>
      </c>
      <c r="OST62" s="1" t="s">
        <v>91</v>
      </c>
      <c r="OSU62" s="1" t="s">
        <v>91</v>
      </c>
      <c r="OSV62" s="1" t="s">
        <v>91</v>
      </c>
      <c r="OSW62" s="1" t="s">
        <v>91</v>
      </c>
      <c r="OSX62" s="1" t="s">
        <v>91</v>
      </c>
      <c r="OSY62" s="1" t="s">
        <v>91</v>
      </c>
      <c r="OSZ62" s="1" t="s">
        <v>91</v>
      </c>
      <c r="OTA62" s="1" t="s">
        <v>91</v>
      </c>
      <c r="OTB62" s="1" t="s">
        <v>91</v>
      </c>
      <c r="OTC62" s="1" t="s">
        <v>91</v>
      </c>
      <c r="OTD62" s="1" t="s">
        <v>91</v>
      </c>
      <c r="OTE62" s="1" t="s">
        <v>91</v>
      </c>
      <c r="OTF62" s="1" t="s">
        <v>91</v>
      </c>
      <c r="OTG62" s="1" t="s">
        <v>91</v>
      </c>
      <c r="OTH62" s="1" t="s">
        <v>91</v>
      </c>
      <c r="OTI62" s="1" t="s">
        <v>91</v>
      </c>
      <c r="OTJ62" s="1" t="s">
        <v>91</v>
      </c>
      <c r="OTK62" s="1" t="s">
        <v>91</v>
      </c>
      <c r="OTL62" s="1" t="s">
        <v>91</v>
      </c>
      <c r="OTM62" s="1" t="s">
        <v>91</v>
      </c>
      <c r="OTN62" s="1" t="s">
        <v>91</v>
      </c>
      <c r="OTO62" s="1" t="s">
        <v>91</v>
      </c>
      <c r="OTP62" s="1" t="s">
        <v>91</v>
      </c>
      <c r="OTQ62" s="1" t="s">
        <v>91</v>
      </c>
      <c r="OTR62" s="1" t="s">
        <v>91</v>
      </c>
      <c r="OTS62" s="1" t="s">
        <v>91</v>
      </c>
      <c r="OTT62" s="1" t="s">
        <v>91</v>
      </c>
      <c r="OTU62" s="1" t="s">
        <v>91</v>
      </c>
      <c r="OTV62" s="1" t="s">
        <v>91</v>
      </c>
      <c r="OTW62" s="1" t="s">
        <v>91</v>
      </c>
      <c r="OTX62" s="1" t="s">
        <v>91</v>
      </c>
      <c r="OTY62" s="1" t="s">
        <v>91</v>
      </c>
      <c r="OTZ62" s="1" t="s">
        <v>91</v>
      </c>
      <c r="OUA62" s="1" t="s">
        <v>91</v>
      </c>
      <c r="OUB62" s="1" t="s">
        <v>91</v>
      </c>
      <c r="OUC62" s="1" t="s">
        <v>91</v>
      </c>
      <c r="OUD62" s="1" t="s">
        <v>91</v>
      </c>
      <c r="OUE62" s="1" t="s">
        <v>91</v>
      </c>
      <c r="OUF62" s="1" t="s">
        <v>91</v>
      </c>
      <c r="OUG62" s="1" t="s">
        <v>91</v>
      </c>
      <c r="OUH62" s="1" t="s">
        <v>91</v>
      </c>
      <c r="OUI62" s="1" t="s">
        <v>91</v>
      </c>
      <c r="OUJ62" s="1" t="s">
        <v>91</v>
      </c>
      <c r="OUK62" s="1" t="s">
        <v>91</v>
      </c>
      <c r="OUL62" s="1" t="s">
        <v>91</v>
      </c>
      <c r="OUM62" s="1" t="s">
        <v>91</v>
      </c>
      <c r="OUN62" s="1" t="s">
        <v>91</v>
      </c>
      <c r="OUO62" s="1" t="s">
        <v>91</v>
      </c>
      <c r="OUP62" s="1" t="s">
        <v>91</v>
      </c>
      <c r="OUQ62" s="1" t="s">
        <v>91</v>
      </c>
      <c r="OUR62" s="1" t="s">
        <v>91</v>
      </c>
      <c r="OUS62" s="1" t="s">
        <v>91</v>
      </c>
      <c r="OUT62" s="1" t="s">
        <v>91</v>
      </c>
      <c r="OUU62" s="1" t="s">
        <v>91</v>
      </c>
      <c r="OUV62" s="1" t="s">
        <v>91</v>
      </c>
      <c r="OUW62" s="1" t="s">
        <v>91</v>
      </c>
      <c r="OUX62" s="1" t="s">
        <v>91</v>
      </c>
      <c r="OUY62" s="1" t="s">
        <v>91</v>
      </c>
      <c r="OUZ62" s="1" t="s">
        <v>91</v>
      </c>
      <c r="OVA62" s="1" t="s">
        <v>91</v>
      </c>
      <c r="OVB62" s="1" t="s">
        <v>91</v>
      </c>
      <c r="OVC62" s="1" t="s">
        <v>91</v>
      </c>
      <c r="OVD62" s="1" t="s">
        <v>91</v>
      </c>
      <c r="OVE62" s="1" t="s">
        <v>91</v>
      </c>
      <c r="OVF62" s="1" t="s">
        <v>91</v>
      </c>
      <c r="OVG62" s="1" t="s">
        <v>91</v>
      </c>
      <c r="OVH62" s="1" t="s">
        <v>91</v>
      </c>
      <c r="OVI62" s="1" t="s">
        <v>91</v>
      </c>
      <c r="OVJ62" s="1" t="s">
        <v>91</v>
      </c>
      <c r="OVK62" s="1" t="s">
        <v>91</v>
      </c>
      <c r="OVL62" s="1" t="s">
        <v>91</v>
      </c>
      <c r="OVM62" s="1" t="s">
        <v>91</v>
      </c>
      <c r="OVN62" s="1" t="s">
        <v>91</v>
      </c>
      <c r="OVO62" s="1" t="s">
        <v>91</v>
      </c>
      <c r="OVP62" s="1" t="s">
        <v>91</v>
      </c>
      <c r="OVQ62" s="1" t="s">
        <v>91</v>
      </c>
      <c r="OVR62" s="1" t="s">
        <v>91</v>
      </c>
      <c r="OVS62" s="1" t="s">
        <v>91</v>
      </c>
      <c r="OVT62" s="1" t="s">
        <v>91</v>
      </c>
      <c r="OVU62" s="1" t="s">
        <v>91</v>
      </c>
      <c r="OVV62" s="1" t="s">
        <v>91</v>
      </c>
      <c r="OVW62" s="1" t="s">
        <v>91</v>
      </c>
      <c r="OVX62" s="1" t="s">
        <v>91</v>
      </c>
      <c r="OVY62" s="1" t="s">
        <v>91</v>
      </c>
      <c r="OVZ62" s="1" t="s">
        <v>91</v>
      </c>
      <c r="OWA62" s="1" t="s">
        <v>91</v>
      </c>
      <c r="OWB62" s="1" t="s">
        <v>91</v>
      </c>
      <c r="OWC62" s="1" t="s">
        <v>91</v>
      </c>
      <c r="OWD62" s="1" t="s">
        <v>91</v>
      </c>
      <c r="OWE62" s="1" t="s">
        <v>91</v>
      </c>
      <c r="OWF62" s="1" t="s">
        <v>91</v>
      </c>
      <c r="OWG62" s="1" t="s">
        <v>91</v>
      </c>
      <c r="OWH62" s="1" t="s">
        <v>91</v>
      </c>
      <c r="OWI62" s="1" t="s">
        <v>91</v>
      </c>
      <c r="OWJ62" s="1" t="s">
        <v>91</v>
      </c>
      <c r="OWK62" s="1" t="s">
        <v>91</v>
      </c>
      <c r="OWL62" s="1" t="s">
        <v>91</v>
      </c>
      <c r="OWM62" s="1" t="s">
        <v>91</v>
      </c>
      <c r="OWN62" s="1" t="s">
        <v>91</v>
      </c>
      <c r="OWO62" s="1" t="s">
        <v>91</v>
      </c>
      <c r="OWP62" s="1" t="s">
        <v>91</v>
      </c>
      <c r="OWQ62" s="1" t="s">
        <v>91</v>
      </c>
      <c r="OWR62" s="1" t="s">
        <v>91</v>
      </c>
      <c r="OWS62" s="1" t="s">
        <v>91</v>
      </c>
      <c r="OWT62" s="1" t="s">
        <v>91</v>
      </c>
      <c r="OWU62" s="1" t="s">
        <v>91</v>
      </c>
      <c r="OWV62" s="1" t="s">
        <v>91</v>
      </c>
      <c r="OWW62" s="1" t="s">
        <v>91</v>
      </c>
      <c r="OWX62" s="1" t="s">
        <v>91</v>
      </c>
      <c r="OWY62" s="1" t="s">
        <v>91</v>
      </c>
      <c r="OWZ62" s="1" t="s">
        <v>91</v>
      </c>
      <c r="OXA62" s="1" t="s">
        <v>91</v>
      </c>
      <c r="OXB62" s="1" t="s">
        <v>91</v>
      </c>
      <c r="OXC62" s="1" t="s">
        <v>91</v>
      </c>
      <c r="OXD62" s="1" t="s">
        <v>91</v>
      </c>
      <c r="OXE62" s="1" t="s">
        <v>91</v>
      </c>
      <c r="OXF62" s="1" t="s">
        <v>91</v>
      </c>
      <c r="OXG62" s="1" t="s">
        <v>91</v>
      </c>
      <c r="OXH62" s="1" t="s">
        <v>91</v>
      </c>
      <c r="OXI62" s="1" t="s">
        <v>91</v>
      </c>
      <c r="OXJ62" s="1" t="s">
        <v>91</v>
      </c>
      <c r="OXK62" s="1" t="s">
        <v>91</v>
      </c>
      <c r="OXL62" s="1" t="s">
        <v>91</v>
      </c>
      <c r="OXM62" s="1" t="s">
        <v>91</v>
      </c>
      <c r="OXN62" s="1" t="s">
        <v>91</v>
      </c>
      <c r="OXO62" s="1" t="s">
        <v>91</v>
      </c>
      <c r="OXP62" s="1" t="s">
        <v>91</v>
      </c>
      <c r="OXQ62" s="1" t="s">
        <v>91</v>
      </c>
      <c r="OXR62" s="1" t="s">
        <v>91</v>
      </c>
      <c r="OXS62" s="1" t="s">
        <v>91</v>
      </c>
      <c r="OXT62" s="1" t="s">
        <v>91</v>
      </c>
      <c r="OXU62" s="1" t="s">
        <v>91</v>
      </c>
      <c r="OXV62" s="1" t="s">
        <v>91</v>
      </c>
      <c r="OXW62" s="1" t="s">
        <v>91</v>
      </c>
      <c r="OXX62" s="1" t="s">
        <v>91</v>
      </c>
      <c r="OXY62" s="1" t="s">
        <v>91</v>
      </c>
      <c r="OXZ62" s="1" t="s">
        <v>91</v>
      </c>
      <c r="OYA62" s="1" t="s">
        <v>91</v>
      </c>
      <c r="OYB62" s="1" t="s">
        <v>91</v>
      </c>
      <c r="OYC62" s="1" t="s">
        <v>91</v>
      </c>
      <c r="OYD62" s="1" t="s">
        <v>91</v>
      </c>
      <c r="OYE62" s="1" t="s">
        <v>91</v>
      </c>
      <c r="OYF62" s="1" t="s">
        <v>91</v>
      </c>
      <c r="OYG62" s="1" t="s">
        <v>91</v>
      </c>
      <c r="OYH62" s="1" t="s">
        <v>91</v>
      </c>
      <c r="OYI62" s="1" t="s">
        <v>91</v>
      </c>
      <c r="OYJ62" s="1" t="s">
        <v>91</v>
      </c>
      <c r="OYK62" s="1" t="s">
        <v>91</v>
      </c>
      <c r="OYL62" s="1" t="s">
        <v>91</v>
      </c>
      <c r="OYM62" s="1" t="s">
        <v>91</v>
      </c>
      <c r="OYN62" s="1" t="s">
        <v>91</v>
      </c>
      <c r="OYO62" s="1" t="s">
        <v>91</v>
      </c>
      <c r="OYP62" s="1" t="s">
        <v>91</v>
      </c>
      <c r="OYQ62" s="1" t="s">
        <v>91</v>
      </c>
      <c r="OYR62" s="1" t="s">
        <v>91</v>
      </c>
      <c r="OYS62" s="1" t="s">
        <v>91</v>
      </c>
      <c r="OYT62" s="1" t="s">
        <v>91</v>
      </c>
      <c r="OYU62" s="1" t="s">
        <v>91</v>
      </c>
      <c r="OYV62" s="1" t="s">
        <v>91</v>
      </c>
      <c r="OYW62" s="1" t="s">
        <v>91</v>
      </c>
      <c r="OYX62" s="1" t="s">
        <v>91</v>
      </c>
      <c r="OYY62" s="1" t="s">
        <v>91</v>
      </c>
      <c r="OYZ62" s="1" t="s">
        <v>91</v>
      </c>
      <c r="OZA62" s="1" t="s">
        <v>91</v>
      </c>
      <c r="OZB62" s="1" t="s">
        <v>91</v>
      </c>
      <c r="OZC62" s="1" t="s">
        <v>91</v>
      </c>
      <c r="OZD62" s="1" t="s">
        <v>91</v>
      </c>
      <c r="OZE62" s="1" t="s">
        <v>91</v>
      </c>
      <c r="OZF62" s="1" t="s">
        <v>91</v>
      </c>
      <c r="OZG62" s="1" t="s">
        <v>91</v>
      </c>
      <c r="OZH62" s="1" t="s">
        <v>91</v>
      </c>
      <c r="OZI62" s="1" t="s">
        <v>91</v>
      </c>
      <c r="OZJ62" s="1" t="s">
        <v>91</v>
      </c>
      <c r="OZK62" s="1" t="s">
        <v>91</v>
      </c>
      <c r="OZL62" s="1" t="s">
        <v>91</v>
      </c>
      <c r="OZM62" s="1" t="s">
        <v>91</v>
      </c>
      <c r="OZN62" s="1" t="s">
        <v>91</v>
      </c>
      <c r="OZO62" s="1" t="s">
        <v>91</v>
      </c>
      <c r="OZP62" s="1" t="s">
        <v>91</v>
      </c>
      <c r="OZQ62" s="1" t="s">
        <v>91</v>
      </c>
      <c r="OZR62" s="1" t="s">
        <v>91</v>
      </c>
      <c r="OZS62" s="1" t="s">
        <v>91</v>
      </c>
      <c r="OZT62" s="1" t="s">
        <v>91</v>
      </c>
      <c r="OZU62" s="1" t="s">
        <v>91</v>
      </c>
      <c r="OZV62" s="1" t="s">
        <v>91</v>
      </c>
      <c r="OZW62" s="1" t="s">
        <v>91</v>
      </c>
      <c r="OZX62" s="1" t="s">
        <v>91</v>
      </c>
      <c r="OZY62" s="1" t="s">
        <v>91</v>
      </c>
      <c r="OZZ62" s="1" t="s">
        <v>91</v>
      </c>
      <c r="PAA62" s="1" t="s">
        <v>91</v>
      </c>
      <c r="PAB62" s="1" t="s">
        <v>91</v>
      </c>
      <c r="PAC62" s="1" t="s">
        <v>91</v>
      </c>
      <c r="PAD62" s="1" t="s">
        <v>91</v>
      </c>
      <c r="PAE62" s="1" t="s">
        <v>91</v>
      </c>
      <c r="PAF62" s="1" t="s">
        <v>91</v>
      </c>
      <c r="PAG62" s="1" t="s">
        <v>91</v>
      </c>
      <c r="PAH62" s="1" t="s">
        <v>91</v>
      </c>
      <c r="PAI62" s="1" t="s">
        <v>91</v>
      </c>
      <c r="PAJ62" s="1" t="s">
        <v>91</v>
      </c>
      <c r="PAK62" s="1" t="s">
        <v>91</v>
      </c>
      <c r="PAL62" s="1" t="s">
        <v>91</v>
      </c>
      <c r="PAM62" s="1" t="s">
        <v>91</v>
      </c>
      <c r="PAN62" s="1" t="s">
        <v>91</v>
      </c>
      <c r="PAO62" s="1" t="s">
        <v>91</v>
      </c>
      <c r="PAP62" s="1" t="s">
        <v>91</v>
      </c>
      <c r="PAQ62" s="1" t="s">
        <v>91</v>
      </c>
      <c r="PAR62" s="1" t="s">
        <v>91</v>
      </c>
      <c r="PAS62" s="1" t="s">
        <v>91</v>
      </c>
      <c r="PAT62" s="1" t="s">
        <v>91</v>
      </c>
      <c r="PAU62" s="1" t="s">
        <v>91</v>
      </c>
      <c r="PAV62" s="1" t="s">
        <v>91</v>
      </c>
      <c r="PAW62" s="1" t="s">
        <v>91</v>
      </c>
      <c r="PAX62" s="1" t="s">
        <v>91</v>
      </c>
      <c r="PAY62" s="1" t="s">
        <v>91</v>
      </c>
      <c r="PAZ62" s="1" t="s">
        <v>91</v>
      </c>
      <c r="PBA62" s="1" t="s">
        <v>91</v>
      </c>
      <c r="PBB62" s="1" t="s">
        <v>91</v>
      </c>
      <c r="PBC62" s="1" t="s">
        <v>91</v>
      </c>
      <c r="PBD62" s="1" t="s">
        <v>91</v>
      </c>
      <c r="PBE62" s="1" t="s">
        <v>91</v>
      </c>
      <c r="PBF62" s="1" t="s">
        <v>91</v>
      </c>
      <c r="PBG62" s="1" t="s">
        <v>91</v>
      </c>
      <c r="PBH62" s="1" t="s">
        <v>91</v>
      </c>
      <c r="PBI62" s="1" t="s">
        <v>91</v>
      </c>
      <c r="PBJ62" s="1" t="s">
        <v>91</v>
      </c>
      <c r="PBK62" s="1" t="s">
        <v>91</v>
      </c>
      <c r="PBL62" s="1" t="s">
        <v>91</v>
      </c>
      <c r="PBM62" s="1" t="s">
        <v>91</v>
      </c>
      <c r="PBN62" s="1" t="s">
        <v>91</v>
      </c>
      <c r="PBO62" s="1" t="s">
        <v>91</v>
      </c>
      <c r="PBP62" s="1" t="s">
        <v>91</v>
      </c>
      <c r="PBQ62" s="1" t="s">
        <v>91</v>
      </c>
      <c r="PBR62" s="1" t="s">
        <v>91</v>
      </c>
      <c r="PBS62" s="1" t="s">
        <v>91</v>
      </c>
      <c r="PBT62" s="1" t="s">
        <v>91</v>
      </c>
      <c r="PBU62" s="1" t="s">
        <v>91</v>
      </c>
      <c r="PBV62" s="1" t="s">
        <v>91</v>
      </c>
      <c r="PBW62" s="1" t="s">
        <v>91</v>
      </c>
      <c r="PBX62" s="1" t="s">
        <v>91</v>
      </c>
      <c r="PBY62" s="1" t="s">
        <v>91</v>
      </c>
      <c r="PBZ62" s="1" t="s">
        <v>91</v>
      </c>
      <c r="PCA62" s="1" t="s">
        <v>91</v>
      </c>
      <c r="PCB62" s="1" t="s">
        <v>91</v>
      </c>
      <c r="PCC62" s="1" t="s">
        <v>91</v>
      </c>
      <c r="PCD62" s="1" t="s">
        <v>91</v>
      </c>
      <c r="PCE62" s="1" t="s">
        <v>91</v>
      </c>
      <c r="PCF62" s="1" t="s">
        <v>91</v>
      </c>
      <c r="PCG62" s="1" t="s">
        <v>91</v>
      </c>
      <c r="PCH62" s="1" t="s">
        <v>91</v>
      </c>
      <c r="PCI62" s="1" t="s">
        <v>91</v>
      </c>
      <c r="PCJ62" s="1" t="s">
        <v>91</v>
      </c>
      <c r="PCK62" s="1" t="s">
        <v>91</v>
      </c>
      <c r="PCL62" s="1" t="s">
        <v>91</v>
      </c>
      <c r="PCM62" s="1" t="s">
        <v>91</v>
      </c>
      <c r="PCN62" s="1" t="s">
        <v>91</v>
      </c>
      <c r="PCO62" s="1" t="s">
        <v>91</v>
      </c>
      <c r="PCP62" s="1" t="s">
        <v>91</v>
      </c>
      <c r="PCQ62" s="1" t="s">
        <v>91</v>
      </c>
      <c r="PCR62" s="1" t="s">
        <v>91</v>
      </c>
      <c r="PCS62" s="1" t="s">
        <v>91</v>
      </c>
      <c r="PCT62" s="1" t="s">
        <v>91</v>
      </c>
      <c r="PCU62" s="1" t="s">
        <v>91</v>
      </c>
      <c r="PCV62" s="1" t="s">
        <v>91</v>
      </c>
      <c r="PCW62" s="1" t="s">
        <v>91</v>
      </c>
      <c r="PCX62" s="1" t="s">
        <v>91</v>
      </c>
      <c r="PCY62" s="1" t="s">
        <v>91</v>
      </c>
      <c r="PCZ62" s="1" t="s">
        <v>91</v>
      </c>
      <c r="PDA62" s="1" t="s">
        <v>91</v>
      </c>
      <c r="PDB62" s="1" t="s">
        <v>91</v>
      </c>
      <c r="PDC62" s="1" t="s">
        <v>91</v>
      </c>
      <c r="PDD62" s="1" t="s">
        <v>91</v>
      </c>
      <c r="PDE62" s="1" t="s">
        <v>91</v>
      </c>
      <c r="PDF62" s="1" t="s">
        <v>91</v>
      </c>
      <c r="PDG62" s="1" t="s">
        <v>91</v>
      </c>
      <c r="PDH62" s="1" t="s">
        <v>91</v>
      </c>
      <c r="PDI62" s="1" t="s">
        <v>91</v>
      </c>
      <c r="PDJ62" s="1" t="s">
        <v>91</v>
      </c>
      <c r="PDK62" s="1" t="s">
        <v>91</v>
      </c>
      <c r="PDL62" s="1" t="s">
        <v>91</v>
      </c>
      <c r="PDM62" s="1" t="s">
        <v>91</v>
      </c>
      <c r="PDN62" s="1" t="s">
        <v>91</v>
      </c>
      <c r="PDO62" s="1" t="s">
        <v>91</v>
      </c>
      <c r="PDP62" s="1" t="s">
        <v>91</v>
      </c>
      <c r="PDQ62" s="1" t="s">
        <v>91</v>
      </c>
      <c r="PDR62" s="1" t="s">
        <v>91</v>
      </c>
      <c r="PDS62" s="1" t="s">
        <v>91</v>
      </c>
      <c r="PDT62" s="1" t="s">
        <v>91</v>
      </c>
      <c r="PDU62" s="1" t="s">
        <v>91</v>
      </c>
      <c r="PDV62" s="1" t="s">
        <v>91</v>
      </c>
      <c r="PDW62" s="1" t="s">
        <v>91</v>
      </c>
      <c r="PDX62" s="1" t="s">
        <v>91</v>
      </c>
      <c r="PDY62" s="1" t="s">
        <v>91</v>
      </c>
      <c r="PDZ62" s="1" t="s">
        <v>91</v>
      </c>
      <c r="PEA62" s="1" t="s">
        <v>91</v>
      </c>
      <c r="PEB62" s="1" t="s">
        <v>91</v>
      </c>
      <c r="PEC62" s="1" t="s">
        <v>91</v>
      </c>
      <c r="PED62" s="1" t="s">
        <v>91</v>
      </c>
      <c r="PEE62" s="1" t="s">
        <v>91</v>
      </c>
      <c r="PEF62" s="1" t="s">
        <v>91</v>
      </c>
      <c r="PEG62" s="1" t="s">
        <v>91</v>
      </c>
      <c r="PEH62" s="1" t="s">
        <v>91</v>
      </c>
      <c r="PEI62" s="1" t="s">
        <v>91</v>
      </c>
      <c r="PEJ62" s="1" t="s">
        <v>91</v>
      </c>
      <c r="PEK62" s="1" t="s">
        <v>91</v>
      </c>
      <c r="PEL62" s="1" t="s">
        <v>91</v>
      </c>
      <c r="PEM62" s="1" t="s">
        <v>91</v>
      </c>
      <c r="PEN62" s="1" t="s">
        <v>91</v>
      </c>
      <c r="PEO62" s="1" t="s">
        <v>91</v>
      </c>
      <c r="PEP62" s="1" t="s">
        <v>91</v>
      </c>
      <c r="PEQ62" s="1" t="s">
        <v>91</v>
      </c>
      <c r="PER62" s="1" t="s">
        <v>91</v>
      </c>
      <c r="PES62" s="1" t="s">
        <v>91</v>
      </c>
      <c r="PET62" s="1" t="s">
        <v>91</v>
      </c>
      <c r="PEU62" s="1" t="s">
        <v>91</v>
      </c>
      <c r="PEV62" s="1" t="s">
        <v>91</v>
      </c>
      <c r="PEW62" s="1" t="s">
        <v>91</v>
      </c>
      <c r="PEX62" s="1" t="s">
        <v>91</v>
      </c>
      <c r="PEY62" s="1" t="s">
        <v>91</v>
      </c>
      <c r="PEZ62" s="1" t="s">
        <v>91</v>
      </c>
      <c r="PFA62" s="1" t="s">
        <v>91</v>
      </c>
      <c r="PFB62" s="1" t="s">
        <v>91</v>
      </c>
      <c r="PFC62" s="1" t="s">
        <v>91</v>
      </c>
      <c r="PFD62" s="1" t="s">
        <v>91</v>
      </c>
      <c r="PFE62" s="1" t="s">
        <v>91</v>
      </c>
      <c r="PFF62" s="1" t="s">
        <v>91</v>
      </c>
      <c r="PFG62" s="1" t="s">
        <v>91</v>
      </c>
      <c r="PFH62" s="1" t="s">
        <v>91</v>
      </c>
      <c r="PFI62" s="1" t="s">
        <v>91</v>
      </c>
      <c r="PFJ62" s="1" t="s">
        <v>91</v>
      </c>
      <c r="PFK62" s="1" t="s">
        <v>91</v>
      </c>
      <c r="PFL62" s="1" t="s">
        <v>91</v>
      </c>
      <c r="PFM62" s="1" t="s">
        <v>91</v>
      </c>
      <c r="PFN62" s="1" t="s">
        <v>91</v>
      </c>
      <c r="PFO62" s="1" t="s">
        <v>91</v>
      </c>
      <c r="PFP62" s="1" t="s">
        <v>91</v>
      </c>
      <c r="PFQ62" s="1" t="s">
        <v>91</v>
      </c>
      <c r="PFR62" s="1" t="s">
        <v>91</v>
      </c>
      <c r="PFS62" s="1" t="s">
        <v>91</v>
      </c>
      <c r="PFT62" s="1" t="s">
        <v>91</v>
      </c>
      <c r="PFU62" s="1" t="s">
        <v>91</v>
      </c>
      <c r="PFV62" s="1" t="s">
        <v>91</v>
      </c>
      <c r="PFW62" s="1" t="s">
        <v>91</v>
      </c>
      <c r="PFX62" s="1" t="s">
        <v>91</v>
      </c>
      <c r="PFY62" s="1" t="s">
        <v>91</v>
      </c>
      <c r="PFZ62" s="1" t="s">
        <v>91</v>
      </c>
      <c r="PGA62" s="1" t="s">
        <v>91</v>
      </c>
      <c r="PGB62" s="1" t="s">
        <v>91</v>
      </c>
      <c r="PGC62" s="1" t="s">
        <v>91</v>
      </c>
      <c r="PGD62" s="1" t="s">
        <v>91</v>
      </c>
      <c r="PGE62" s="1" t="s">
        <v>91</v>
      </c>
      <c r="PGF62" s="1" t="s">
        <v>91</v>
      </c>
      <c r="PGG62" s="1" t="s">
        <v>91</v>
      </c>
      <c r="PGH62" s="1" t="s">
        <v>91</v>
      </c>
      <c r="PGI62" s="1" t="s">
        <v>91</v>
      </c>
      <c r="PGJ62" s="1" t="s">
        <v>91</v>
      </c>
      <c r="PGK62" s="1" t="s">
        <v>91</v>
      </c>
      <c r="PGL62" s="1" t="s">
        <v>91</v>
      </c>
      <c r="PGM62" s="1" t="s">
        <v>91</v>
      </c>
      <c r="PGN62" s="1" t="s">
        <v>91</v>
      </c>
      <c r="PGO62" s="1" t="s">
        <v>91</v>
      </c>
      <c r="PGP62" s="1" t="s">
        <v>91</v>
      </c>
      <c r="PGQ62" s="1" t="s">
        <v>91</v>
      </c>
      <c r="PGR62" s="1" t="s">
        <v>91</v>
      </c>
      <c r="PGS62" s="1" t="s">
        <v>91</v>
      </c>
      <c r="PGT62" s="1" t="s">
        <v>91</v>
      </c>
      <c r="PGU62" s="1" t="s">
        <v>91</v>
      </c>
      <c r="PGV62" s="1" t="s">
        <v>91</v>
      </c>
      <c r="PGW62" s="1" t="s">
        <v>91</v>
      </c>
      <c r="PGX62" s="1" t="s">
        <v>91</v>
      </c>
      <c r="PGY62" s="1" t="s">
        <v>91</v>
      </c>
      <c r="PGZ62" s="1" t="s">
        <v>91</v>
      </c>
      <c r="PHA62" s="1" t="s">
        <v>91</v>
      </c>
      <c r="PHB62" s="1" t="s">
        <v>91</v>
      </c>
      <c r="PHC62" s="1" t="s">
        <v>91</v>
      </c>
      <c r="PHD62" s="1" t="s">
        <v>91</v>
      </c>
      <c r="PHE62" s="1" t="s">
        <v>91</v>
      </c>
      <c r="PHF62" s="1" t="s">
        <v>91</v>
      </c>
      <c r="PHG62" s="1" t="s">
        <v>91</v>
      </c>
      <c r="PHH62" s="1" t="s">
        <v>91</v>
      </c>
      <c r="PHI62" s="1" t="s">
        <v>91</v>
      </c>
      <c r="PHJ62" s="1" t="s">
        <v>91</v>
      </c>
      <c r="PHK62" s="1" t="s">
        <v>91</v>
      </c>
      <c r="PHL62" s="1" t="s">
        <v>91</v>
      </c>
      <c r="PHM62" s="1" t="s">
        <v>91</v>
      </c>
      <c r="PHN62" s="1" t="s">
        <v>91</v>
      </c>
      <c r="PHO62" s="1" t="s">
        <v>91</v>
      </c>
      <c r="PHP62" s="1" t="s">
        <v>91</v>
      </c>
      <c r="PHQ62" s="1" t="s">
        <v>91</v>
      </c>
      <c r="PHR62" s="1" t="s">
        <v>91</v>
      </c>
      <c r="PHS62" s="1" t="s">
        <v>91</v>
      </c>
      <c r="PHT62" s="1" t="s">
        <v>91</v>
      </c>
      <c r="PHU62" s="1" t="s">
        <v>91</v>
      </c>
      <c r="PHV62" s="1" t="s">
        <v>91</v>
      </c>
      <c r="PHW62" s="1" t="s">
        <v>91</v>
      </c>
      <c r="PHX62" s="1" t="s">
        <v>91</v>
      </c>
      <c r="PHY62" s="1" t="s">
        <v>91</v>
      </c>
      <c r="PHZ62" s="1" t="s">
        <v>91</v>
      </c>
      <c r="PIA62" s="1" t="s">
        <v>91</v>
      </c>
      <c r="PIB62" s="1" t="s">
        <v>91</v>
      </c>
      <c r="PIC62" s="1" t="s">
        <v>91</v>
      </c>
      <c r="PID62" s="1" t="s">
        <v>91</v>
      </c>
      <c r="PIE62" s="1" t="s">
        <v>91</v>
      </c>
      <c r="PIF62" s="1" t="s">
        <v>91</v>
      </c>
      <c r="PIG62" s="1" t="s">
        <v>91</v>
      </c>
      <c r="PIH62" s="1" t="s">
        <v>91</v>
      </c>
      <c r="PII62" s="1" t="s">
        <v>91</v>
      </c>
      <c r="PIJ62" s="1" t="s">
        <v>91</v>
      </c>
      <c r="PIK62" s="1" t="s">
        <v>91</v>
      </c>
      <c r="PIL62" s="1" t="s">
        <v>91</v>
      </c>
      <c r="PIM62" s="1" t="s">
        <v>91</v>
      </c>
      <c r="PIN62" s="1" t="s">
        <v>91</v>
      </c>
      <c r="PIO62" s="1" t="s">
        <v>91</v>
      </c>
      <c r="PIP62" s="1" t="s">
        <v>91</v>
      </c>
      <c r="PIQ62" s="1" t="s">
        <v>91</v>
      </c>
      <c r="PIR62" s="1" t="s">
        <v>91</v>
      </c>
      <c r="PIS62" s="1" t="s">
        <v>91</v>
      </c>
      <c r="PIT62" s="1" t="s">
        <v>91</v>
      </c>
      <c r="PIU62" s="1" t="s">
        <v>91</v>
      </c>
      <c r="PIV62" s="1" t="s">
        <v>91</v>
      </c>
      <c r="PIW62" s="1" t="s">
        <v>91</v>
      </c>
      <c r="PIX62" s="1" t="s">
        <v>91</v>
      </c>
      <c r="PIY62" s="1" t="s">
        <v>91</v>
      </c>
      <c r="PIZ62" s="1" t="s">
        <v>91</v>
      </c>
      <c r="PJA62" s="1" t="s">
        <v>91</v>
      </c>
      <c r="PJB62" s="1" t="s">
        <v>91</v>
      </c>
      <c r="PJC62" s="1" t="s">
        <v>91</v>
      </c>
      <c r="PJD62" s="1" t="s">
        <v>91</v>
      </c>
      <c r="PJE62" s="1" t="s">
        <v>91</v>
      </c>
      <c r="PJF62" s="1" t="s">
        <v>91</v>
      </c>
      <c r="PJG62" s="1" t="s">
        <v>91</v>
      </c>
      <c r="PJH62" s="1" t="s">
        <v>91</v>
      </c>
      <c r="PJI62" s="1" t="s">
        <v>91</v>
      </c>
      <c r="PJJ62" s="1" t="s">
        <v>91</v>
      </c>
      <c r="PJK62" s="1" t="s">
        <v>91</v>
      </c>
      <c r="PJL62" s="1" t="s">
        <v>91</v>
      </c>
      <c r="PJM62" s="1" t="s">
        <v>91</v>
      </c>
      <c r="PJN62" s="1" t="s">
        <v>91</v>
      </c>
      <c r="PJO62" s="1" t="s">
        <v>91</v>
      </c>
      <c r="PJP62" s="1" t="s">
        <v>91</v>
      </c>
      <c r="PJQ62" s="1" t="s">
        <v>91</v>
      </c>
      <c r="PJR62" s="1" t="s">
        <v>91</v>
      </c>
      <c r="PJS62" s="1" t="s">
        <v>91</v>
      </c>
      <c r="PJT62" s="1" t="s">
        <v>91</v>
      </c>
      <c r="PJU62" s="1" t="s">
        <v>91</v>
      </c>
      <c r="PJV62" s="1" t="s">
        <v>91</v>
      </c>
      <c r="PJW62" s="1" t="s">
        <v>91</v>
      </c>
      <c r="PJX62" s="1" t="s">
        <v>91</v>
      </c>
      <c r="PJY62" s="1" t="s">
        <v>91</v>
      </c>
      <c r="PJZ62" s="1" t="s">
        <v>91</v>
      </c>
      <c r="PKA62" s="1" t="s">
        <v>91</v>
      </c>
      <c r="PKB62" s="1" t="s">
        <v>91</v>
      </c>
      <c r="PKC62" s="1" t="s">
        <v>91</v>
      </c>
      <c r="PKD62" s="1" t="s">
        <v>91</v>
      </c>
      <c r="PKE62" s="1" t="s">
        <v>91</v>
      </c>
      <c r="PKF62" s="1" t="s">
        <v>91</v>
      </c>
      <c r="PKG62" s="1" t="s">
        <v>91</v>
      </c>
      <c r="PKH62" s="1" t="s">
        <v>91</v>
      </c>
      <c r="PKI62" s="1" t="s">
        <v>91</v>
      </c>
      <c r="PKJ62" s="1" t="s">
        <v>91</v>
      </c>
      <c r="PKK62" s="1" t="s">
        <v>91</v>
      </c>
      <c r="PKL62" s="1" t="s">
        <v>91</v>
      </c>
      <c r="PKM62" s="1" t="s">
        <v>91</v>
      </c>
      <c r="PKN62" s="1" t="s">
        <v>91</v>
      </c>
      <c r="PKO62" s="1" t="s">
        <v>91</v>
      </c>
      <c r="PKP62" s="1" t="s">
        <v>91</v>
      </c>
      <c r="PKQ62" s="1" t="s">
        <v>91</v>
      </c>
      <c r="PKR62" s="1" t="s">
        <v>91</v>
      </c>
      <c r="PKS62" s="1" t="s">
        <v>91</v>
      </c>
      <c r="PKT62" s="1" t="s">
        <v>91</v>
      </c>
      <c r="PKU62" s="1" t="s">
        <v>91</v>
      </c>
      <c r="PKV62" s="1" t="s">
        <v>91</v>
      </c>
      <c r="PKW62" s="1" t="s">
        <v>91</v>
      </c>
      <c r="PKX62" s="1" t="s">
        <v>91</v>
      </c>
      <c r="PKY62" s="1" t="s">
        <v>91</v>
      </c>
      <c r="PKZ62" s="1" t="s">
        <v>91</v>
      </c>
      <c r="PLA62" s="1" t="s">
        <v>91</v>
      </c>
      <c r="PLB62" s="1" t="s">
        <v>91</v>
      </c>
      <c r="PLC62" s="1" t="s">
        <v>91</v>
      </c>
      <c r="PLD62" s="1" t="s">
        <v>91</v>
      </c>
      <c r="PLE62" s="1" t="s">
        <v>91</v>
      </c>
      <c r="PLF62" s="1" t="s">
        <v>91</v>
      </c>
      <c r="PLG62" s="1" t="s">
        <v>91</v>
      </c>
      <c r="PLH62" s="1" t="s">
        <v>91</v>
      </c>
      <c r="PLI62" s="1" t="s">
        <v>91</v>
      </c>
      <c r="PLJ62" s="1" t="s">
        <v>91</v>
      </c>
      <c r="PLK62" s="1" t="s">
        <v>91</v>
      </c>
      <c r="PLL62" s="1" t="s">
        <v>91</v>
      </c>
      <c r="PLM62" s="1" t="s">
        <v>91</v>
      </c>
      <c r="PLN62" s="1" t="s">
        <v>91</v>
      </c>
      <c r="PLO62" s="1" t="s">
        <v>91</v>
      </c>
      <c r="PLP62" s="1" t="s">
        <v>91</v>
      </c>
      <c r="PLQ62" s="1" t="s">
        <v>91</v>
      </c>
      <c r="PLR62" s="1" t="s">
        <v>91</v>
      </c>
      <c r="PLS62" s="1" t="s">
        <v>91</v>
      </c>
      <c r="PLT62" s="1" t="s">
        <v>91</v>
      </c>
      <c r="PLU62" s="1" t="s">
        <v>91</v>
      </c>
      <c r="PLV62" s="1" t="s">
        <v>91</v>
      </c>
      <c r="PLW62" s="1" t="s">
        <v>91</v>
      </c>
      <c r="PLX62" s="1" t="s">
        <v>91</v>
      </c>
      <c r="PLY62" s="1" t="s">
        <v>91</v>
      </c>
      <c r="PLZ62" s="1" t="s">
        <v>91</v>
      </c>
      <c r="PMA62" s="1" t="s">
        <v>91</v>
      </c>
      <c r="PMB62" s="1" t="s">
        <v>91</v>
      </c>
      <c r="PMC62" s="1" t="s">
        <v>91</v>
      </c>
      <c r="PMD62" s="1" t="s">
        <v>91</v>
      </c>
      <c r="PME62" s="1" t="s">
        <v>91</v>
      </c>
      <c r="PMF62" s="1" t="s">
        <v>91</v>
      </c>
      <c r="PMG62" s="1" t="s">
        <v>91</v>
      </c>
      <c r="PMH62" s="1" t="s">
        <v>91</v>
      </c>
      <c r="PMI62" s="1" t="s">
        <v>91</v>
      </c>
      <c r="PMJ62" s="1" t="s">
        <v>91</v>
      </c>
      <c r="PMK62" s="1" t="s">
        <v>91</v>
      </c>
      <c r="PML62" s="1" t="s">
        <v>91</v>
      </c>
      <c r="PMM62" s="1" t="s">
        <v>91</v>
      </c>
      <c r="PMN62" s="1" t="s">
        <v>91</v>
      </c>
      <c r="PMO62" s="1" t="s">
        <v>91</v>
      </c>
      <c r="PMP62" s="1" t="s">
        <v>91</v>
      </c>
      <c r="PMQ62" s="1" t="s">
        <v>91</v>
      </c>
      <c r="PMR62" s="1" t="s">
        <v>91</v>
      </c>
      <c r="PMS62" s="1" t="s">
        <v>91</v>
      </c>
      <c r="PMT62" s="1" t="s">
        <v>91</v>
      </c>
      <c r="PMU62" s="1" t="s">
        <v>91</v>
      </c>
      <c r="PMV62" s="1" t="s">
        <v>91</v>
      </c>
      <c r="PMW62" s="1" t="s">
        <v>91</v>
      </c>
      <c r="PMX62" s="1" t="s">
        <v>91</v>
      </c>
      <c r="PMY62" s="1" t="s">
        <v>91</v>
      </c>
      <c r="PMZ62" s="1" t="s">
        <v>91</v>
      </c>
      <c r="PNA62" s="1" t="s">
        <v>91</v>
      </c>
      <c r="PNB62" s="1" t="s">
        <v>91</v>
      </c>
      <c r="PNC62" s="1" t="s">
        <v>91</v>
      </c>
      <c r="PND62" s="1" t="s">
        <v>91</v>
      </c>
      <c r="PNE62" s="1" t="s">
        <v>91</v>
      </c>
      <c r="PNF62" s="1" t="s">
        <v>91</v>
      </c>
      <c r="PNG62" s="1" t="s">
        <v>91</v>
      </c>
      <c r="PNH62" s="1" t="s">
        <v>91</v>
      </c>
      <c r="PNI62" s="1" t="s">
        <v>91</v>
      </c>
      <c r="PNJ62" s="1" t="s">
        <v>91</v>
      </c>
      <c r="PNK62" s="1" t="s">
        <v>91</v>
      </c>
      <c r="PNL62" s="1" t="s">
        <v>91</v>
      </c>
      <c r="PNM62" s="1" t="s">
        <v>91</v>
      </c>
      <c r="PNN62" s="1" t="s">
        <v>91</v>
      </c>
      <c r="PNO62" s="1" t="s">
        <v>91</v>
      </c>
      <c r="PNP62" s="1" t="s">
        <v>91</v>
      </c>
      <c r="PNQ62" s="1" t="s">
        <v>91</v>
      </c>
      <c r="PNR62" s="1" t="s">
        <v>91</v>
      </c>
      <c r="PNS62" s="1" t="s">
        <v>91</v>
      </c>
      <c r="PNT62" s="1" t="s">
        <v>91</v>
      </c>
      <c r="PNU62" s="1" t="s">
        <v>91</v>
      </c>
      <c r="PNV62" s="1" t="s">
        <v>91</v>
      </c>
      <c r="PNW62" s="1" t="s">
        <v>91</v>
      </c>
      <c r="PNX62" s="1" t="s">
        <v>91</v>
      </c>
      <c r="PNY62" s="1" t="s">
        <v>91</v>
      </c>
      <c r="PNZ62" s="1" t="s">
        <v>91</v>
      </c>
      <c r="POA62" s="1" t="s">
        <v>91</v>
      </c>
      <c r="POB62" s="1" t="s">
        <v>91</v>
      </c>
      <c r="POC62" s="1" t="s">
        <v>91</v>
      </c>
      <c r="POD62" s="1" t="s">
        <v>91</v>
      </c>
      <c r="POE62" s="1" t="s">
        <v>91</v>
      </c>
      <c r="POF62" s="1" t="s">
        <v>91</v>
      </c>
      <c r="POG62" s="1" t="s">
        <v>91</v>
      </c>
      <c r="POH62" s="1" t="s">
        <v>91</v>
      </c>
      <c r="POI62" s="1" t="s">
        <v>91</v>
      </c>
      <c r="POJ62" s="1" t="s">
        <v>91</v>
      </c>
      <c r="POK62" s="1" t="s">
        <v>91</v>
      </c>
      <c r="POL62" s="1" t="s">
        <v>91</v>
      </c>
      <c r="POM62" s="1" t="s">
        <v>91</v>
      </c>
      <c r="PON62" s="1" t="s">
        <v>91</v>
      </c>
      <c r="POO62" s="1" t="s">
        <v>91</v>
      </c>
      <c r="POP62" s="1" t="s">
        <v>91</v>
      </c>
      <c r="POQ62" s="1" t="s">
        <v>91</v>
      </c>
      <c r="POR62" s="1" t="s">
        <v>91</v>
      </c>
      <c r="POS62" s="1" t="s">
        <v>91</v>
      </c>
      <c r="POT62" s="1" t="s">
        <v>91</v>
      </c>
      <c r="POU62" s="1" t="s">
        <v>91</v>
      </c>
      <c r="POV62" s="1" t="s">
        <v>91</v>
      </c>
      <c r="POW62" s="1" t="s">
        <v>91</v>
      </c>
      <c r="POX62" s="1" t="s">
        <v>91</v>
      </c>
      <c r="POY62" s="1" t="s">
        <v>91</v>
      </c>
      <c r="POZ62" s="1" t="s">
        <v>91</v>
      </c>
      <c r="PPA62" s="1" t="s">
        <v>91</v>
      </c>
      <c r="PPB62" s="1" t="s">
        <v>91</v>
      </c>
      <c r="PPC62" s="1" t="s">
        <v>91</v>
      </c>
      <c r="PPD62" s="1" t="s">
        <v>91</v>
      </c>
      <c r="PPE62" s="1" t="s">
        <v>91</v>
      </c>
      <c r="PPF62" s="1" t="s">
        <v>91</v>
      </c>
      <c r="PPG62" s="1" t="s">
        <v>91</v>
      </c>
      <c r="PPH62" s="1" t="s">
        <v>91</v>
      </c>
      <c r="PPI62" s="1" t="s">
        <v>91</v>
      </c>
      <c r="PPJ62" s="1" t="s">
        <v>91</v>
      </c>
      <c r="PPK62" s="1" t="s">
        <v>91</v>
      </c>
      <c r="PPL62" s="1" t="s">
        <v>91</v>
      </c>
      <c r="PPM62" s="1" t="s">
        <v>91</v>
      </c>
      <c r="PPN62" s="1" t="s">
        <v>91</v>
      </c>
      <c r="PPO62" s="1" t="s">
        <v>91</v>
      </c>
      <c r="PPP62" s="1" t="s">
        <v>91</v>
      </c>
      <c r="PPQ62" s="1" t="s">
        <v>91</v>
      </c>
      <c r="PPR62" s="1" t="s">
        <v>91</v>
      </c>
      <c r="PPS62" s="1" t="s">
        <v>91</v>
      </c>
      <c r="PPT62" s="1" t="s">
        <v>91</v>
      </c>
      <c r="PPU62" s="1" t="s">
        <v>91</v>
      </c>
      <c r="PPV62" s="1" t="s">
        <v>91</v>
      </c>
      <c r="PPW62" s="1" t="s">
        <v>91</v>
      </c>
      <c r="PPX62" s="1" t="s">
        <v>91</v>
      </c>
      <c r="PPY62" s="1" t="s">
        <v>91</v>
      </c>
      <c r="PPZ62" s="1" t="s">
        <v>91</v>
      </c>
      <c r="PQA62" s="1" t="s">
        <v>91</v>
      </c>
      <c r="PQB62" s="1" t="s">
        <v>91</v>
      </c>
      <c r="PQC62" s="1" t="s">
        <v>91</v>
      </c>
      <c r="PQD62" s="1" t="s">
        <v>91</v>
      </c>
      <c r="PQE62" s="1" t="s">
        <v>91</v>
      </c>
      <c r="PQF62" s="1" t="s">
        <v>91</v>
      </c>
      <c r="PQG62" s="1" t="s">
        <v>91</v>
      </c>
      <c r="PQH62" s="1" t="s">
        <v>91</v>
      </c>
      <c r="PQI62" s="1" t="s">
        <v>91</v>
      </c>
      <c r="PQJ62" s="1" t="s">
        <v>91</v>
      </c>
      <c r="PQK62" s="1" t="s">
        <v>91</v>
      </c>
      <c r="PQL62" s="1" t="s">
        <v>91</v>
      </c>
      <c r="PQM62" s="1" t="s">
        <v>91</v>
      </c>
      <c r="PQN62" s="1" t="s">
        <v>91</v>
      </c>
      <c r="PQO62" s="1" t="s">
        <v>91</v>
      </c>
      <c r="PQP62" s="1" t="s">
        <v>91</v>
      </c>
      <c r="PQQ62" s="1" t="s">
        <v>91</v>
      </c>
      <c r="PQR62" s="1" t="s">
        <v>91</v>
      </c>
      <c r="PQS62" s="1" t="s">
        <v>91</v>
      </c>
      <c r="PQT62" s="1" t="s">
        <v>91</v>
      </c>
      <c r="PQU62" s="1" t="s">
        <v>91</v>
      </c>
      <c r="PQV62" s="1" t="s">
        <v>91</v>
      </c>
      <c r="PQW62" s="1" t="s">
        <v>91</v>
      </c>
      <c r="PQX62" s="1" t="s">
        <v>91</v>
      </c>
      <c r="PQY62" s="1" t="s">
        <v>91</v>
      </c>
      <c r="PQZ62" s="1" t="s">
        <v>91</v>
      </c>
      <c r="PRA62" s="1" t="s">
        <v>91</v>
      </c>
      <c r="PRB62" s="1" t="s">
        <v>91</v>
      </c>
      <c r="PRC62" s="1" t="s">
        <v>91</v>
      </c>
      <c r="PRD62" s="1" t="s">
        <v>91</v>
      </c>
      <c r="PRE62" s="1" t="s">
        <v>91</v>
      </c>
      <c r="PRF62" s="1" t="s">
        <v>91</v>
      </c>
      <c r="PRG62" s="1" t="s">
        <v>91</v>
      </c>
      <c r="PRH62" s="1" t="s">
        <v>91</v>
      </c>
      <c r="PRI62" s="1" t="s">
        <v>91</v>
      </c>
      <c r="PRJ62" s="1" t="s">
        <v>91</v>
      </c>
      <c r="PRK62" s="1" t="s">
        <v>91</v>
      </c>
      <c r="PRL62" s="1" t="s">
        <v>91</v>
      </c>
      <c r="PRM62" s="1" t="s">
        <v>91</v>
      </c>
      <c r="PRN62" s="1" t="s">
        <v>91</v>
      </c>
      <c r="PRO62" s="1" t="s">
        <v>91</v>
      </c>
      <c r="PRP62" s="1" t="s">
        <v>91</v>
      </c>
      <c r="PRQ62" s="1" t="s">
        <v>91</v>
      </c>
      <c r="PRR62" s="1" t="s">
        <v>91</v>
      </c>
      <c r="PRS62" s="1" t="s">
        <v>91</v>
      </c>
      <c r="PRT62" s="1" t="s">
        <v>91</v>
      </c>
      <c r="PRU62" s="1" t="s">
        <v>91</v>
      </c>
      <c r="PRV62" s="1" t="s">
        <v>91</v>
      </c>
      <c r="PRW62" s="1" t="s">
        <v>91</v>
      </c>
      <c r="PRX62" s="1" t="s">
        <v>91</v>
      </c>
      <c r="PRY62" s="1" t="s">
        <v>91</v>
      </c>
      <c r="PRZ62" s="1" t="s">
        <v>91</v>
      </c>
      <c r="PSA62" s="1" t="s">
        <v>91</v>
      </c>
      <c r="PSB62" s="1" t="s">
        <v>91</v>
      </c>
      <c r="PSC62" s="1" t="s">
        <v>91</v>
      </c>
      <c r="PSD62" s="1" t="s">
        <v>91</v>
      </c>
      <c r="PSE62" s="1" t="s">
        <v>91</v>
      </c>
      <c r="PSF62" s="1" t="s">
        <v>91</v>
      </c>
      <c r="PSG62" s="1" t="s">
        <v>91</v>
      </c>
      <c r="PSH62" s="1" t="s">
        <v>91</v>
      </c>
      <c r="PSI62" s="1" t="s">
        <v>91</v>
      </c>
      <c r="PSJ62" s="1" t="s">
        <v>91</v>
      </c>
      <c r="PSK62" s="1" t="s">
        <v>91</v>
      </c>
      <c r="PSL62" s="1" t="s">
        <v>91</v>
      </c>
      <c r="PSM62" s="1" t="s">
        <v>91</v>
      </c>
      <c r="PSN62" s="1" t="s">
        <v>91</v>
      </c>
      <c r="PSO62" s="1" t="s">
        <v>91</v>
      </c>
      <c r="PSP62" s="1" t="s">
        <v>91</v>
      </c>
      <c r="PSQ62" s="1" t="s">
        <v>91</v>
      </c>
      <c r="PSR62" s="1" t="s">
        <v>91</v>
      </c>
      <c r="PSS62" s="1" t="s">
        <v>91</v>
      </c>
      <c r="PST62" s="1" t="s">
        <v>91</v>
      </c>
      <c r="PSU62" s="1" t="s">
        <v>91</v>
      </c>
      <c r="PSV62" s="1" t="s">
        <v>91</v>
      </c>
      <c r="PSW62" s="1" t="s">
        <v>91</v>
      </c>
      <c r="PSX62" s="1" t="s">
        <v>91</v>
      </c>
      <c r="PSY62" s="1" t="s">
        <v>91</v>
      </c>
      <c r="PSZ62" s="1" t="s">
        <v>91</v>
      </c>
      <c r="PTA62" s="1" t="s">
        <v>91</v>
      </c>
      <c r="PTB62" s="1" t="s">
        <v>91</v>
      </c>
      <c r="PTC62" s="1" t="s">
        <v>91</v>
      </c>
      <c r="PTD62" s="1" t="s">
        <v>91</v>
      </c>
      <c r="PTE62" s="1" t="s">
        <v>91</v>
      </c>
      <c r="PTF62" s="1" t="s">
        <v>91</v>
      </c>
      <c r="PTG62" s="1" t="s">
        <v>91</v>
      </c>
      <c r="PTH62" s="1" t="s">
        <v>91</v>
      </c>
      <c r="PTI62" s="1" t="s">
        <v>91</v>
      </c>
      <c r="PTJ62" s="1" t="s">
        <v>91</v>
      </c>
      <c r="PTK62" s="1" t="s">
        <v>91</v>
      </c>
      <c r="PTL62" s="1" t="s">
        <v>91</v>
      </c>
      <c r="PTM62" s="1" t="s">
        <v>91</v>
      </c>
      <c r="PTN62" s="1" t="s">
        <v>91</v>
      </c>
      <c r="PTO62" s="1" t="s">
        <v>91</v>
      </c>
      <c r="PTP62" s="1" t="s">
        <v>91</v>
      </c>
      <c r="PTQ62" s="1" t="s">
        <v>91</v>
      </c>
      <c r="PTR62" s="1" t="s">
        <v>91</v>
      </c>
      <c r="PTS62" s="1" t="s">
        <v>91</v>
      </c>
      <c r="PTT62" s="1" t="s">
        <v>91</v>
      </c>
      <c r="PTU62" s="1" t="s">
        <v>91</v>
      </c>
      <c r="PTV62" s="1" t="s">
        <v>91</v>
      </c>
      <c r="PTW62" s="1" t="s">
        <v>91</v>
      </c>
      <c r="PTX62" s="1" t="s">
        <v>91</v>
      </c>
      <c r="PTY62" s="1" t="s">
        <v>91</v>
      </c>
      <c r="PTZ62" s="1" t="s">
        <v>91</v>
      </c>
      <c r="PUA62" s="1" t="s">
        <v>91</v>
      </c>
      <c r="PUB62" s="1" t="s">
        <v>91</v>
      </c>
      <c r="PUC62" s="1" t="s">
        <v>91</v>
      </c>
      <c r="PUD62" s="1" t="s">
        <v>91</v>
      </c>
      <c r="PUE62" s="1" t="s">
        <v>91</v>
      </c>
      <c r="PUF62" s="1" t="s">
        <v>91</v>
      </c>
      <c r="PUG62" s="1" t="s">
        <v>91</v>
      </c>
      <c r="PUH62" s="1" t="s">
        <v>91</v>
      </c>
      <c r="PUI62" s="1" t="s">
        <v>91</v>
      </c>
      <c r="PUJ62" s="1" t="s">
        <v>91</v>
      </c>
      <c r="PUK62" s="1" t="s">
        <v>91</v>
      </c>
      <c r="PUL62" s="1" t="s">
        <v>91</v>
      </c>
      <c r="PUM62" s="1" t="s">
        <v>91</v>
      </c>
      <c r="PUN62" s="1" t="s">
        <v>91</v>
      </c>
      <c r="PUO62" s="1" t="s">
        <v>91</v>
      </c>
      <c r="PUP62" s="1" t="s">
        <v>91</v>
      </c>
      <c r="PUQ62" s="1" t="s">
        <v>91</v>
      </c>
      <c r="PUR62" s="1" t="s">
        <v>91</v>
      </c>
      <c r="PUS62" s="1" t="s">
        <v>91</v>
      </c>
      <c r="PUT62" s="1" t="s">
        <v>91</v>
      </c>
      <c r="PUU62" s="1" t="s">
        <v>91</v>
      </c>
      <c r="PUV62" s="1" t="s">
        <v>91</v>
      </c>
      <c r="PUW62" s="1" t="s">
        <v>91</v>
      </c>
      <c r="PUX62" s="1" t="s">
        <v>91</v>
      </c>
      <c r="PUY62" s="1" t="s">
        <v>91</v>
      </c>
      <c r="PUZ62" s="1" t="s">
        <v>91</v>
      </c>
      <c r="PVA62" s="1" t="s">
        <v>91</v>
      </c>
      <c r="PVB62" s="1" t="s">
        <v>91</v>
      </c>
      <c r="PVC62" s="1" t="s">
        <v>91</v>
      </c>
      <c r="PVD62" s="1" t="s">
        <v>91</v>
      </c>
      <c r="PVE62" s="1" t="s">
        <v>91</v>
      </c>
      <c r="PVF62" s="1" t="s">
        <v>91</v>
      </c>
      <c r="PVG62" s="1" t="s">
        <v>91</v>
      </c>
      <c r="PVH62" s="1" t="s">
        <v>91</v>
      </c>
      <c r="PVI62" s="1" t="s">
        <v>91</v>
      </c>
      <c r="PVJ62" s="1" t="s">
        <v>91</v>
      </c>
      <c r="PVK62" s="1" t="s">
        <v>91</v>
      </c>
      <c r="PVL62" s="1" t="s">
        <v>91</v>
      </c>
      <c r="PVM62" s="1" t="s">
        <v>91</v>
      </c>
      <c r="PVN62" s="1" t="s">
        <v>91</v>
      </c>
      <c r="PVO62" s="1" t="s">
        <v>91</v>
      </c>
      <c r="PVP62" s="1" t="s">
        <v>91</v>
      </c>
      <c r="PVQ62" s="1" t="s">
        <v>91</v>
      </c>
      <c r="PVR62" s="1" t="s">
        <v>91</v>
      </c>
      <c r="PVS62" s="1" t="s">
        <v>91</v>
      </c>
      <c r="PVT62" s="1" t="s">
        <v>91</v>
      </c>
      <c r="PVU62" s="1" t="s">
        <v>91</v>
      </c>
      <c r="PVV62" s="1" t="s">
        <v>91</v>
      </c>
      <c r="PVW62" s="1" t="s">
        <v>91</v>
      </c>
      <c r="PVX62" s="1" t="s">
        <v>91</v>
      </c>
      <c r="PVY62" s="1" t="s">
        <v>91</v>
      </c>
      <c r="PVZ62" s="1" t="s">
        <v>91</v>
      </c>
      <c r="PWA62" s="1" t="s">
        <v>91</v>
      </c>
      <c r="PWB62" s="1" t="s">
        <v>91</v>
      </c>
      <c r="PWC62" s="1" t="s">
        <v>91</v>
      </c>
      <c r="PWD62" s="1" t="s">
        <v>91</v>
      </c>
      <c r="PWE62" s="1" t="s">
        <v>91</v>
      </c>
      <c r="PWF62" s="1" t="s">
        <v>91</v>
      </c>
      <c r="PWG62" s="1" t="s">
        <v>91</v>
      </c>
      <c r="PWH62" s="1" t="s">
        <v>91</v>
      </c>
      <c r="PWI62" s="1" t="s">
        <v>91</v>
      </c>
      <c r="PWJ62" s="1" t="s">
        <v>91</v>
      </c>
      <c r="PWK62" s="1" t="s">
        <v>91</v>
      </c>
      <c r="PWL62" s="1" t="s">
        <v>91</v>
      </c>
      <c r="PWM62" s="1" t="s">
        <v>91</v>
      </c>
      <c r="PWN62" s="1" t="s">
        <v>91</v>
      </c>
      <c r="PWO62" s="1" t="s">
        <v>91</v>
      </c>
      <c r="PWP62" s="1" t="s">
        <v>91</v>
      </c>
      <c r="PWQ62" s="1" t="s">
        <v>91</v>
      </c>
      <c r="PWR62" s="1" t="s">
        <v>91</v>
      </c>
      <c r="PWS62" s="1" t="s">
        <v>91</v>
      </c>
      <c r="PWT62" s="1" t="s">
        <v>91</v>
      </c>
      <c r="PWU62" s="1" t="s">
        <v>91</v>
      </c>
      <c r="PWV62" s="1" t="s">
        <v>91</v>
      </c>
      <c r="PWW62" s="1" t="s">
        <v>91</v>
      </c>
      <c r="PWX62" s="1" t="s">
        <v>91</v>
      </c>
      <c r="PWY62" s="1" t="s">
        <v>91</v>
      </c>
      <c r="PWZ62" s="1" t="s">
        <v>91</v>
      </c>
      <c r="PXA62" s="1" t="s">
        <v>91</v>
      </c>
      <c r="PXB62" s="1" t="s">
        <v>91</v>
      </c>
      <c r="PXC62" s="1" t="s">
        <v>91</v>
      </c>
      <c r="PXD62" s="1" t="s">
        <v>91</v>
      </c>
      <c r="PXE62" s="1" t="s">
        <v>91</v>
      </c>
      <c r="PXF62" s="1" t="s">
        <v>91</v>
      </c>
      <c r="PXG62" s="1" t="s">
        <v>91</v>
      </c>
      <c r="PXH62" s="1" t="s">
        <v>91</v>
      </c>
      <c r="PXI62" s="1" t="s">
        <v>91</v>
      </c>
      <c r="PXJ62" s="1" t="s">
        <v>91</v>
      </c>
      <c r="PXK62" s="1" t="s">
        <v>91</v>
      </c>
      <c r="PXL62" s="1" t="s">
        <v>91</v>
      </c>
      <c r="PXM62" s="1" t="s">
        <v>91</v>
      </c>
      <c r="PXN62" s="1" t="s">
        <v>91</v>
      </c>
      <c r="PXO62" s="1" t="s">
        <v>91</v>
      </c>
      <c r="PXP62" s="1" t="s">
        <v>91</v>
      </c>
      <c r="PXQ62" s="1" t="s">
        <v>91</v>
      </c>
      <c r="PXR62" s="1" t="s">
        <v>91</v>
      </c>
      <c r="PXS62" s="1" t="s">
        <v>91</v>
      </c>
      <c r="PXT62" s="1" t="s">
        <v>91</v>
      </c>
      <c r="PXU62" s="1" t="s">
        <v>91</v>
      </c>
      <c r="PXV62" s="1" t="s">
        <v>91</v>
      </c>
      <c r="PXW62" s="1" t="s">
        <v>91</v>
      </c>
      <c r="PXX62" s="1" t="s">
        <v>91</v>
      </c>
      <c r="PXY62" s="1" t="s">
        <v>91</v>
      </c>
      <c r="PXZ62" s="1" t="s">
        <v>91</v>
      </c>
      <c r="PYA62" s="1" t="s">
        <v>91</v>
      </c>
      <c r="PYB62" s="1" t="s">
        <v>91</v>
      </c>
      <c r="PYC62" s="1" t="s">
        <v>91</v>
      </c>
      <c r="PYD62" s="1" t="s">
        <v>91</v>
      </c>
      <c r="PYE62" s="1" t="s">
        <v>91</v>
      </c>
      <c r="PYF62" s="1" t="s">
        <v>91</v>
      </c>
      <c r="PYG62" s="1" t="s">
        <v>91</v>
      </c>
      <c r="PYH62" s="1" t="s">
        <v>91</v>
      </c>
      <c r="PYI62" s="1" t="s">
        <v>91</v>
      </c>
      <c r="PYJ62" s="1" t="s">
        <v>91</v>
      </c>
      <c r="PYK62" s="1" t="s">
        <v>91</v>
      </c>
      <c r="PYL62" s="1" t="s">
        <v>91</v>
      </c>
      <c r="PYM62" s="1" t="s">
        <v>91</v>
      </c>
      <c r="PYN62" s="1" t="s">
        <v>91</v>
      </c>
      <c r="PYO62" s="1" t="s">
        <v>91</v>
      </c>
      <c r="PYP62" s="1" t="s">
        <v>91</v>
      </c>
      <c r="PYQ62" s="1" t="s">
        <v>91</v>
      </c>
      <c r="PYR62" s="1" t="s">
        <v>91</v>
      </c>
      <c r="PYS62" s="1" t="s">
        <v>91</v>
      </c>
      <c r="PYT62" s="1" t="s">
        <v>91</v>
      </c>
      <c r="PYU62" s="1" t="s">
        <v>91</v>
      </c>
      <c r="PYV62" s="1" t="s">
        <v>91</v>
      </c>
      <c r="PYW62" s="1" t="s">
        <v>91</v>
      </c>
      <c r="PYX62" s="1" t="s">
        <v>91</v>
      </c>
      <c r="PYY62" s="1" t="s">
        <v>91</v>
      </c>
      <c r="PYZ62" s="1" t="s">
        <v>91</v>
      </c>
      <c r="PZA62" s="1" t="s">
        <v>91</v>
      </c>
      <c r="PZB62" s="1" t="s">
        <v>91</v>
      </c>
      <c r="PZC62" s="1" t="s">
        <v>91</v>
      </c>
      <c r="PZD62" s="1" t="s">
        <v>91</v>
      </c>
      <c r="PZE62" s="1" t="s">
        <v>91</v>
      </c>
      <c r="PZF62" s="1" t="s">
        <v>91</v>
      </c>
      <c r="PZG62" s="1" t="s">
        <v>91</v>
      </c>
      <c r="PZH62" s="1" t="s">
        <v>91</v>
      </c>
      <c r="PZI62" s="1" t="s">
        <v>91</v>
      </c>
      <c r="PZJ62" s="1" t="s">
        <v>91</v>
      </c>
      <c r="PZK62" s="1" t="s">
        <v>91</v>
      </c>
      <c r="PZL62" s="1" t="s">
        <v>91</v>
      </c>
      <c r="PZM62" s="1" t="s">
        <v>91</v>
      </c>
      <c r="PZN62" s="1" t="s">
        <v>91</v>
      </c>
      <c r="PZO62" s="1" t="s">
        <v>91</v>
      </c>
      <c r="PZP62" s="1" t="s">
        <v>91</v>
      </c>
      <c r="PZQ62" s="1" t="s">
        <v>91</v>
      </c>
      <c r="PZR62" s="1" t="s">
        <v>91</v>
      </c>
      <c r="PZS62" s="1" t="s">
        <v>91</v>
      </c>
      <c r="PZT62" s="1" t="s">
        <v>91</v>
      </c>
      <c r="PZU62" s="1" t="s">
        <v>91</v>
      </c>
      <c r="PZV62" s="1" t="s">
        <v>91</v>
      </c>
      <c r="PZW62" s="1" t="s">
        <v>91</v>
      </c>
      <c r="PZX62" s="1" t="s">
        <v>91</v>
      </c>
      <c r="PZY62" s="1" t="s">
        <v>91</v>
      </c>
      <c r="PZZ62" s="1" t="s">
        <v>91</v>
      </c>
      <c r="QAA62" s="1" t="s">
        <v>91</v>
      </c>
      <c r="QAB62" s="1" t="s">
        <v>91</v>
      </c>
      <c r="QAC62" s="1" t="s">
        <v>91</v>
      </c>
      <c r="QAD62" s="1" t="s">
        <v>91</v>
      </c>
      <c r="QAE62" s="1" t="s">
        <v>91</v>
      </c>
      <c r="QAF62" s="1" t="s">
        <v>91</v>
      </c>
      <c r="QAG62" s="1" t="s">
        <v>91</v>
      </c>
      <c r="QAH62" s="1" t="s">
        <v>91</v>
      </c>
      <c r="QAI62" s="1" t="s">
        <v>91</v>
      </c>
      <c r="QAJ62" s="1" t="s">
        <v>91</v>
      </c>
      <c r="QAK62" s="1" t="s">
        <v>91</v>
      </c>
      <c r="QAL62" s="1" t="s">
        <v>91</v>
      </c>
      <c r="QAM62" s="1" t="s">
        <v>91</v>
      </c>
      <c r="QAN62" s="1" t="s">
        <v>91</v>
      </c>
      <c r="QAO62" s="1" t="s">
        <v>91</v>
      </c>
      <c r="QAP62" s="1" t="s">
        <v>91</v>
      </c>
      <c r="QAQ62" s="1" t="s">
        <v>91</v>
      </c>
      <c r="QAR62" s="1" t="s">
        <v>91</v>
      </c>
      <c r="QAS62" s="1" t="s">
        <v>91</v>
      </c>
      <c r="QAT62" s="1" t="s">
        <v>91</v>
      </c>
      <c r="QAU62" s="1" t="s">
        <v>91</v>
      </c>
      <c r="QAV62" s="1" t="s">
        <v>91</v>
      </c>
      <c r="QAW62" s="1" t="s">
        <v>91</v>
      </c>
      <c r="QAX62" s="1" t="s">
        <v>91</v>
      </c>
      <c r="QAY62" s="1" t="s">
        <v>91</v>
      </c>
      <c r="QAZ62" s="1" t="s">
        <v>91</v>
      </c>
      <c r="QBA62" s="1" t="s">
        <v>91</v>
      </c>
      <c r="QBB62" s="1" t="s">
        <v>91</v>
      </c>
      <c r="QBC62" s="1" t="s">
        <v>91</v>
      </c>
      <c r="QBD62" s="1" t="s">
        <v>91</v>
      </c>
      <c r="QBE62" s="1" t="s">
        <v>91</v>
      </c>
      <c r="QBF62" s="1" t="s">
        <v>91</v>
      </c>
      <c r="QBG62" s="1" t="s">
        <v>91</v>
      </c>
      <c r="QBH62" s="1" t="s">
        <v>91</v>
      </c>
      <c r="QBI62" s="1" t="s">
        <v>91</v>
      </c>
      <c r="QBJ62" s="1" t="s">
        <v>91</v>
      </c>
      <c r="QBK62" s="1" t="s">
        <v>91</v>
      </c>
      <c r="QBL62" s="1" t="s">
        <v>91</v>
      </c>
      <c r="QBM62" s="1" t="s">
        <v>91</v>
      </c>
      <c r="QBN62" s="1" t="s">
        <v>91</v>
      </c>
      <c r="QBO62" s="1" t="s">
        <v>91</v>
      </c>
      <c r="QBP62" s="1" t="s">
        <v>91</v>
      </c>
      <c r="QBQ62" s="1" t="s">
        <v>91</v>
      </c>
      <c r="QBR62" s="1" t="s">
        <v>91</v>
      </c>
      <c r="QBS62" s="1" t="s">
        <v>91</v>
      </c>
      <c r="QBT62" s="1" t="s">
        <v>91</v>
      </c>
      <c r="QBU62" s="1" t="s">
        <v>91</v>
      </c>
      <c r="QBV62" s="1" t="s">
        <v>91</v>
      </c>
      <c r="QBW62" s="1" t="s">
        <v>91</v>
      </c>
      <c r="QBX62" s="1" t="s">
        <v>91</v>
      </c>
      <c r="QBY62" s="1" t="s">
        <v>91</v>
      </c>
      <c r="QBZ62" s="1" t="s">
        <v>91</v>
      </c>
      <c r="QCA62" s="1" t="s">
        <v>91</v>
      </c>
      <c r="QCB62" s="1" t="s">
        <v>91</v>
      </c>
      <c r="QCC62" s="1" t="s">
        <v>91</v>
      </c>
      <c r="QCD62" s="1" t="s">
        <v>91</v>
      </c>
      <c r="QCE62" s="1" t="s">
        <v>91</v>
      </c>
      <c r="QCF62" s="1" t="s">
        <v>91</v>
      </c>
      <c r="QCG62" s="1" t="s">
        <v>91</v>
      </c>
      <c r="QCH62" s="1" t="s">
        <v>91</v>
      </c>
      <c r="QCI62" s="1" t="s">
        <v>91</v>
      </c>
      <c r="QCJ62" s="1" t="s">
        <v>91</v>
      </c>
      <c r="QCK62" s="1" t="s">
        <v>91</v>
      </c>
      <c r="QCL62" s="1" t="s">
        <v>91</v>
      </c>
      <c r="QCM62" s="1" t="s">
        <v>91</v>
      </c>
      <c r="QCN62" s="1" t="s">
        <v>91</v>
      </c>
      <c r="QCO62" s="1" t="s">
        <v>91</v>
      </c>
      <c r="QCP62" s="1" t="s">
        <v>91</v>
      </c>
      <c r="QCQ62" s="1" t="s">
        <v>91</v>
      </c>
      <c r="QCR62" s="1" t="s">
        <v>91</v>
      </c>
      <c r="QCS62" s="1" t="s">
        <v>91</v>
      </c>
      <c r="QCT62" s="1" t="s">
        <v>91</v>
      </c>
      <c r="QCU62" s="1" t="s">
        <v>91</v>
      </c>
      <c r="QCV62" s="1" t="s">
        <v>91</v>
      </c>
      <c r="QCW62" s="1" t="s">
        <v>91</v>
      </c>
      <c r="QCX62" s="1" t="s">
        <v>91</v>
      </c>
      <c r="QCY62" s="1" t="s">
        <v>91</v>
      </c>
      <c r="QCZ62" s="1" t="s">
        <v>91</v>
      </c>
      <c r="QDA62" s="1" t="s">
        <v>91</v>
      </c>
      <c r="QDB62" s="1" t="s">
        <v>91</v>
      </c>
      <c r="QDC62" s="1" t="s">
        <v>91</v>
      </c>
      <c r="QDD62" s="1" t="s">
        <v>91</v>
      </c>
      <c r="QDE62" s="1" t="s">
        <v>91</v>
      </c>
      <c r="QDF62" s="1" t="s">
        <v>91</v>
      </c>
      <c r="QDG62" s="1" t="s">
        <v>91</v>
      </c>
      <c r="QDH62" s="1" t="s">
        <v>91</v>
      </c>
      <c r="QDI62" s="1" t="s">
        <v>91</v>
      </c>
      <c r="QDJ62" s="1" t="s">
        <v>91</v>
      </c>
      <c r="QDK62" s="1" t="s">
        <v>91</v>
      </c>
      <c r="QDL62" s="1" t="s">
        <v>91</v>
      </c>
      <c r="QDM62" s="1" t="s">
        <v>91</v>
      </c>
      <c r="QDN62" s="1" t="s">
        <v>91</v>
      </c>
      <c r="QDO62" s="1" t="s">
        <v>91</v>
      </c>
      <c r="QDP62" s="1" t="s">
        <v>91</v>
      </c>
      <c r="QDQ62" s="1" t="s">
        <v>91</v>
      </c>
      <c r="QDR62" s="1" t="s">
        <v>91</v>
      </c>
      <c r="QDS62" s="1" t="s">
        <v>91</v>
      </c>
      <c r="QDT62" s="1" t="s">
        <v>91</v>
      </c>
      <c r="QDU62" s="1" t="s">
        <v>91</v>
      </c>
      <c r="QDV62" s="1" t="s">
        <v>91</v>
      </c>
      <c r="QDW62" s="1" t="s">
        <v>91</v>
      </c>
      <c r="QDX62" s="1" t="s">
        <v>91</v>
      </c>
      <c r="QDY62" s="1" t="s">
        <v>91</v>
      </c>
      <c r="QDZ62" s="1" t="s">
        <v>91</v>
      </c>
      <c r="QEA62" s="1" t="s">
        <v>91</v>
      </c>
      <c r="QEB62" s="1" t="s">
        <v>91</v>
      </c>
      <c r="QEC62" s="1" t="s">
        <v>91</v>
      </c>
      <c r="QED62" s="1" t="s">
        <v>91</v>
      </c>
      <c r="QEE62" s="1" t="s">
        <v>91</v>
      </c>
      <c r="QEF62" s="1" t="s">
        <v>91</v>
      </c>
      <c r="QEG62" s="1" t="s">
        <v>91</v>
      </c>
      <c r="QEH62" s="1" t="s">
        <v>91</v>
      </c>
      <c r="QEI62" s="1" t="s">
        <v>91</v>
      </c>
      <c r="QEJ62" s="1" t="s">
        <v>91</v>
      </c>
      <c r="QEK62" s="1" t="s">
        <v>91</v>
      </c>
      <c r="QEL62" s="1" t="s">
        <v>91</v>
      </c>
      <c r="QEM62" s="1" t="s">
        <v>91</v>
      </c>
      <c r="QEN62" s="1" t="s">
        <v>91</v>
      </c>
      <c r="QEO62" s="1" t="s">
        <v>91</v>
      </c>
      <c r="QEP62" s="1" t="s">
        <v>91</v>
      </c>
      <c r="QEQ62" s="1" t="s">
        <v>91</v>
      </c>
      <c r="QER62" s="1" t="s">
        <v>91</v>
      </c>
      <c r="QES62" s="1" t="s">
        <v>91</v>
      </c>
      <c r="QET62" s="1" t="s">
        <v>91</v>
      </c>
      <c r="QEU62" s="1" t="s">
        <v>91</v>
      </c>
      <c r="QEV62" s="1" t="s">
        <v>91</v>
      </c>
      <c r="QEW62" s="1" t="s">
        <v>91</v>
      </c>
      <c r="QEX62" s="1" t="s">
        <v>91</v>
      </c>
      <c r="QEY62" s="1" t="s">
        <v>91</v>
      </c>
      <c r="QEZ62" s="1" t="s">
        <v>91</v>
      </c>
      <c r="QFA62" s="1" t="s">
        <v>91</v>
      </c>
      <c r="QFB62" s="1" t="s">
        <v>91</v>
      </c>
      <c r="QFC62" s="1" t="s">
        <v>91</v>
      </c>
      <c r="QFD62" s="1" t="s">
        <v>91</v>
      </c>
      <c r="QFE62" s="1" t="s">
        <v>91</v>
      </c>
      <c r="QFF62" s="1" t="s">
        <v>91</v>
      </c>
      <c r="QFG62" s="1" t="s">
        <v>91</v>
      </c>
      <c r="QFH62" s="1" t="s">
        <v>91</v>
      </c>
      <c r="QFI62" s="1" t="s">
        <v>91</v>
      </c>
      <c r="QFJ62" s="1" t="s">
        <v>91</v>
      </c>
      <c r="QFK62" s="1" t="s">
        <v>91</v>
      </c>
      <c r="QFL62" s="1" t="s">
        <v>91</v>
      </c>
      <c r="QFM62" s="1" t="s">
        <v>91</v>
      </c>
      <c r="QFN62" s="1" t="s">
        <v>91</v>
      </c>
      <c r="QFO62" s="1" t="s">
        <v>91</v>
      </c>
      <c r="QFP62" s="1" t="s">
        <v>91</v>
      </c>
      <c r="QFQ62" s="1" t="s">
        <v>91</v>
      </c>
      <c r="QFR62" s="1" t="s">
        <v>91</v>
      </c>
      <c r="QFS62" s="1" t="s">
        <v>91</v>
      </c>
      <c r="QFT62" s="1" t="s">
        <v>91</v>
      </c>
      <c r="QFU62" s="1" t="s">
        <v>91</v>
      </c>
      <c r="QFV62" s="1" t="s">
        <v>91</v>
      </c>
      <c r="QFW62" s="1" t="s">
        <v>91</v>
      </c>
      <c r="QFX62" s="1" t="s">
        <v>91</v>
      </c>
      <c r="QFY62" s="1" t="s">
        <v>91</v>
      </c>
      <c r="QFZ62" s="1" t="s">
        <v>91</v>
      </c>
      <c r="QGA62" s="1" t="s">
        <v>91</v>
      </c>
      <c r="QGB62" s="1" t="s">
        <v>91</v>
      </c>
      <c r="QGC62" s="1" t="s">
        <v>91</v>
      </c>
      <c r="QGD62" s="1" t="s">
        <v>91</v>
      </c>
      <c r="QGE62" s="1" t="s">
        <v>91</v>
      </c>
      <c r="QGF62" s="1" t="s">
        <v>91</v>
      </c>
      <c r="QGG62" s="1" t="s">
        <v>91</v>
      </c>
      <c r="QGH62" s="1" t="s">
        <v>91</v>
      </c>
      <c r="QGI62" s="1" t="s">
        <v>91</v>
      </c>
      <c r="QGJ62" s="1" t="s">
        <v>91</v>
      </c>
      <c r="QGK62" s="1" t="s">
        <v>91</v>
      </c>
      <c r="QGL62" s="1" t="s">
        <v>91</v>
      </c>
      <c r="QGM62" s="1" t="s">
        <v>91</v>
      </c>
      <c r="QGN62" s="1" t="s">
        <v>91</v>
      </c>
      <c r="QGO62" s="1" t="s">
        <v>91</v>
      </c>
      <c r="QGP62" s="1" t="s">
        <v>91</v>
      </c>
      <c r="QGQ62" s="1" t="s">
        <v>91</v>
      </c>
      <c r="QGR62" s="1" t="s">
        <v>91</v>
      </c>
      <c r="QGS62" s="1" t="s">
        <v>91</v>
      </c>
      <c r="QGT62" s="1" t="s">
        <v>91</v>
      </c>
      <c r="QGU62" s="1" t="s">
        <v>91</v>
      </c>
      <c r="QGV62" s="1" t="s">
        <v>91</v>
      </c>
      <c r="QGW62" s="1" t="s">
        <v>91</v>
      </c>
      <c r="QGX62" s="1" t="s">
        <v>91</v>
      </c>
      <c r="QGY62" s="1" t="s">
        <v>91</v>
      </c>
      <c r="QGZ62" s="1" t="s">
        <v>91</v>
      </c>
      <c r="QHA62" s="1" t="s">
        <v>91</v>
      </c>
      <c r="QHB62" s="1" t="s">
        <v>91</v>
      </c>
      <c r="QHC62" s="1" t="s">
        <v>91</v>
      </c>
      <c r="QHD62" s="1" t="s">
        <v>91</v>
      </c>
      <c r="QHE62" s="1" t="s">
        <v>91</v>
      </c>
      <c r="QHF62" s="1" t="s">
        <v>91</v>
      </c>
      <c r="QHG62" s="1" t="s">
        <v>91</v>
      </c>
      <c r="QHH62" s="1" t="s">
        <v>91</v>
      </c>
      <c r="QHI62" s="1" t="s">
        <v>91</v>
      </c>
      <c r="QHJ62" s="1" t="s">
        <v>91</v>
      </c>
      <c r="QHK62" s="1" t="s">
        <v>91</v>
      </c>
      <c r="QHL62" s="1" t="s">
        <v>91</v>
      </c>
      <c r="QHM62" s="1" t="s">
        <v>91</v>
      </c>
      <c r="QHN62" s="1" t="s">
        <v>91</v>
      </c>
      <c r="QHO62" s="1" t="s">
        <v>91</v>
      </c>
      <c r="QHP62" s="1" t="s">
        <v>91</v>
      </c>
      <c r="QHQ62" s="1" t="s">
        <v>91</v>
      </c>
      <c r="QHR62" s="1" t="s">
        <v>91</v>
      </c>
      <c r="QHS62" s="1" t="s">
        <v>91</v>
      </c>
      <c r="QHT62" s="1" t="s">
        <v>91</v>
      </c>
      <c r="QHU62" s="1" t="s">
        <v>91</v>
      </c>
      <c r="QHV62" s="1" t="s">
        <v>91</v>
      </c>
      <c r="QHW62" s="1" t="s">
        <v>91</v>
      </c>
      <c r="QHX62" s="1" t="s">
        <v>91</v>
      </c>
      <c r="QHY62" s="1" t="s">
        <v>91</v>
      </c>
      <c r="QHZ62" s="1" t="s">
        <v>91</v>
      </c>
      <c r="QIA62" s="1" t="s">
        <v>91</v>
      </c>
      <c r="QIB62" s="1" t="s">
        <v>91</v>
      </c>
      <c r="QIC62" s="1" t="s">
        <v>91</v>
      </c>
      <c r="QID62" s="1" t="s">
        <v>91</v>
      </c>
      <c r="QIE62" s="1" t="s">
        <v>91</v>
      </c>
      <c r="QIF62" s="1" t="s">
        <v>91</v>
      </c>
      <c r="QIG62" s="1" t="s">
        <v>91</v>
      </c>
      <c r="QIH62" s="1" t="s">
        <v>91</v>
      </c>
      <c r="QII62" s="1" t="s">
        <v>91</v>
      </c>
      <c r="QIJ62" s="1" t="s">
        <v>91</v>
      </c>
      <c r="QIK62" s="1" t="s">
        <v>91</v>
      </c>
      <c r="QIL62" s="1" t="s">
        <v>91</v>
      </c>
      <c r="QIM62" s="1" t="s">
        <v>91</v>
      </c>
      <c r="QIN62" s="1" t="s">
        <v>91</v>
      </c>
      <c r="QIO62" s="1" t="s">
        <v>91</v>
      </c>
      <c r="QIP62" s="1" t="s">
        <v>91</v>
      </c>
      <c r="QIQ62" s="1" t="s">
        <v>91</v>
      </c>
      <c r="QIR62" s="1" t="s">
        <v>91</v>
      </c>
      <c r="QIS62" s="1" t="s">
        <v>91</v>
      </c>
      <c r="QIT62" s="1" t="s">
        <v>91</v>
      </c>
      <c r="QIU62" s="1" t="s">
        <v>91</v>
      </c>
      <c r="QIV62" s="1" t="s">
        <v>91</v>
      </c>
      <c r="QIW62" s="1" t="s">
        <v>91</v>
      </c>
      <c r="QIX62" s="1" t="s">
        <v>91</v>
      </c>
      <c r="QIY62" s="1" t="s">
        <v>91</v>
      </c>
      <c r="QIZ62" s="1" t="s">
        <v>91</v>
      </c>
      <c r="QJA62" s="1" t="s">
        <v>91</v>
      </c>
      <c r="QJB62" s="1" t="s">
        <v>91</v>
      </c>
      <c r="QJC62" s="1" t="s">
        <v>91</v>
      </c>
      <c r="QJD62" s="1" t="s">
        <v>91</v>
      </c>
      <c r="QJE62" s="1" t="s">
        <v>91</v>
      </c>
      <c r="QJF62" s="1" t="s">
        <v>91</v>
      </c>
      <c r="QJG62" s="1" t="s">
        <v>91</v>
      </c>
      <c r="QJH62" s="1" t="s">
        <v>91</v>
      </c>
      <c r="QJI62" s="1" t="s">
        <v>91</v>
      </c>
      <c r="QJJ62" s="1" t="s">
        <v>91</v>
      </c>
      <c r="QJK62" s="1" t="s">
        <v>91</v>
      </c>
      <c r="QJL62" s="1" t="s">
        <v>91</v>
      </c>
      <c r="QJM62" s="1" t="s">
        <v>91</v>
      </c>
      <c r="QJN62" s="1" t="s">
        <v>91</v>
      </c>
      <c r="QJO62" s="1" t="s">
        <v>91</v>
      </c>
      <c r="QJP62" s="1" t="s">
        <v>91</v>
      </c>
      <c r="QJQ62" s="1" t="s">
        <v>91</v>
      </c>
      <c r="QJR62" s="1" t="s">
        <v>91</v>
      </c>
      <c r="QJS62" s="1" t="s">
        <v>91</v>
      </c>
      <c r="QJT62" s="1" t="s">
        <v>91</v>
      </c>
      <c r="QJU62" s="1" t="s">
        <v>91</v>
      </c>
      <c r="QJV62" s="1" t="s">
        <v>91</v>
      </c>
      <c r="QJW62" s="1" t="s">
        <v>91</v>
      </c>
      <c r="QJX62" s="1" t="s">
        <v>91</v>
      </c>
      <c r="QJY62" s="1" t="s">
        <v>91</v>
      </c>
      <c r="QJZ62" s="1" t="s">
        <v>91</v>
      </c>
      <c r="QKA62" s="1" t="s">
        <v>91</v>
      </c>
      <c r="QKB62" s="1" t="s">
        <v>91</v>
      </c>
      <c r="QKC62" s="1" t="s">
        <v>91</v>
      </c>
      <c r="QKD62" s="1" t="s">
        <v>91</v>
      </c>
      <c r="QKE62" s="1" t="s">
        <v>91</v>
      </c>
      <c r="QKF62" s="1" t="s">
        <v>91</v>
      </c>
      <c r="QKG62" s="1" t="s">
        <v>91</v>
      </c>
      <c r="QKH62" s="1" t="s">
        <v>91</v>
      </c>
      <c r="QKI62" s="1" t="s">
        <v>91</v>
      </c>
      <c r="QKJ62" s="1" t="s">
        <v>91</v>
      </c>
      <c r="QKK62" s="1" t="s">
        <v>91</v>
      </c>
      <c r="QKL62" s="1" t="s">
        <v>91</v>
      </c>
      <c r="QKM62" s="1" t="s">
        <v>91</v>
      </c>
      <c r="QKN62" s="1" t="s">
        <v>91</v>
      </c>
      <c r="QKO62" s="1" t="s">
        <v>91</v>
      </c>
      <c r="QKP62" s="1" t="s">
        <v>91</v>
      </c>
      <c r="QKQ62" s="1" t="s">
        <v>91</v>
      </c>
      <c r="QKR62" s="1" t="s">
        <v>91</v>
      </c>
      <c r="QKS62" s="1" t="s">
        <v>91</v>
      </c>
      <c r="QKT62" s="1" t="s">
        <v>91</v>
      </c>
      <c r="QKU62" s="1" t="s">
        <v>91</v>
      </c>
      <c r="QKV62" s="1" t="s">
        <v>91</v>
      </c>
      <c r="QKW62" s="1" t="s">
        <v>91</v>
      </c>
      <c r="QKX62" s="1" t="s">
        <v>91</v>
      </c>
      <c r="QKY62" s="1" t="s">
        <v>91</v>
      </c>
      <c r="QKZ62" s="1" t="s">
        <v>91</v>
      </c>
      <c r="QLA62" s="1" t="s">
        <v>91</v>
      </c>
      <c r="QLB62" s="1" t="s">
        <v>91</v>
      </c>
      <c r="QLC62" s="1" t="s">
        <v>91</v>
      </c>
      <c r="QLD62" s="1" t="s">
        <v>91</v>
      </c>
      <c r="QLE62" s="1" t="s">
        <v>91</v>
      </c>
      <c r="QLF62" s="1" t="s">
        <v>91</v>
      </c>
      <c r="QLG62" s="1" t="s">
        <v>91</v>
      </c>
      <c r="QLH62" s="1" t="s">
        <v>91</v>
      </c>
      <c r="QLI62" s="1" t="s">
        <v>91</v>
      </c>
      <c r="QLJ62" s="1" t="s">
        <v>91</v>
      </c>
      <c r="QLK62" s="1" t="s">
        <v>91</v>
      </c>
      <c r="QLL62" s="1" t="s">
        <v>91</v>
      </c>
      <c r="QLM62" s="1" t="s">
        <v>91</v>
      </c>
      <c r="QLN62" s="1" t="s">
        <v>91</v>
      </c>
      <c r="QLO62" s="1" t="s">
        <v>91</v>
      </c>
      <c r="QLP62" s="1" t="s">
        <v>91</v>
      </c>
      <c r="QLQ62" s="1" t="s">
        <v>91</v>
      </c>
      <c r="QLR62" s="1" t="s">
        <v>91</v>
      </c>
      <c r="QLS62" s="1" t="s">
        <v>91</v>
      </c>
      <c r="QLT62" s="1" t="s">
        <v>91</v>
      </c>
      <c r="QLU62" s="1" t="s">
        <v>91</v>
      </c>
      <c r="QLV62" s="1" t="s">
        <v>91</v>
      </c>
      <c r="QLW62" s="1" t="s">
        <v>91</v>
      </c>
      <c r="QLX62" s="1" t="s">
        <v>91</v>
      </c>
      <c r="QLY62" s="1" t="s">
        <v>91</v>
      </c>
      <c r="QLZ62" s="1" t="s">
        <v>91</v>
      </c>
      <c r="QMA62" s="1" t="s">
        <v>91</v>
      </c>
      <c r="QMB62" s="1" t="s">
        <v>91</v>
      </c>
      <c r="QMC62" s="1" t="s">
        <v>91</v>
      </c>
      <c r="QMD62" s="1" t="s">
        <v>91</v>
      </c>
      <c r="QME62" s="1" t="s">
        <v>91</v>
      </c>
      <c r="QMF62" s="1" t="s">
        <v>91</v>
      </c>
      <c r="QMG62" s="1" t="s">
        <v>91</v>
      </c>
      <c r="QMH62" s="1" t="s">
        <v>91</v>
      </c>
      <c r="QMI62" s="1" t="s">
        <v>91</v>
      </c>
      <c r="QMJ62" s="1" t="s">
        <v>91</v>
      </c>
      <c r="QMK62" s="1" t="s">
        <v>91</v>
      </c>
      <c r="QML62" s="1" t="s">
        <v>91</v>
      </c>
      <c r="QMM62" s="1" t="s">
        <v>91</v>
      </c>
      <c r="QMN62" s="1" t="s">
        <v>91</v>
      </c>
      <c r="QMO62" s="1" t="s">
        <v>91</v>
      </c>
      <c r="QMP62" s="1" t="s">
        <v>91</v>
      </c>
      <c r="QMQ62" s="1" t="s">
        <v>91</v>
      </c>
      <c r="QMR62" s="1" t="s">
        <v>91</v>
      </c>
      <c r="QMS62" s="1" t="s">
        <v>91</v>
      </c>
      <c r="QMT62" s="1" t="s">
        <v>91</v>
      </c>
      <c r="QMU62" s="1" t="s">
        <v>91</v>
      </c>
      <c r="QMV62" s="1" t="s">
        <v>91</v>
      </c>
      <c r="QMW62" s="1" t="s">
        <v>91</v>
      </c>
      <c r="QMX62" s="1" t="s">
        <v>91</v>
      </c>
      <c r="QMY62" s="1" t="s">
        <v>91</v>
      </c>
      <c r="QMZ62" s="1" t="s">
        <v>91</v>
      </c>
      <c r="QNA62" s="1" t="s">
        <v>91</v>
      </c>
      <c r="QNB62" s="1" t="s">
        <v>91</v>
      </c>
      <c r="QNC62" s="1" t="s">
        <v>91</v>
      </c>
      <c r="QND62" s="1" t="s">
        <v>91</v>
      </c>
      <c r="QNE62" s="1" t="s">
        <v>91</v>
      </c>
      <c r="QNF62" s="1" t="s">
        <v>91</v>
      </c>
      <c r="QNG62" s="1" t="s">
        <v>91</v>
      </c>
      <c r="QNH62" s="1" t="s">
        <v>91</v>
      </c>
      <c r="QNI62" s="1" t="s">
        <v>91</v>
      </c>
      <c r="QNJ62" s="1" t="s">
        <v>91</v>
      </c>
      <c r="QNK62" s="1" t="s">
        <v>91</v>
      </c>
      <c r="QNL62" s="1" t="s">
        <v>91</v>
      </c>
      <c r="QNM62" s="1" t="s">
        <v>91</v>
      </c>
      <c r="QNN62" s="1" t="s">
        <v>91</v>
      </c>
      <c r="QNO62" s="1" t="s">
        <v>91</v>
      </c>
      <c r="QNP62" s="1" t="s">
        <v>91</v>
      </c>
      <c r="QNQ62" s="1" t="s">
        <v>91</v>
      </c>
      <c r="QNR62" s="1" t="s">
        <v>91</v>
      </c>
      <c r="QNS62" s="1" t="s">
        <v>91</v>
      </c>
      <c r="QNT62" s="1" t="s">
        <v>91</v>
      </c>
      <c r="QNU62" s="1" t="s">
        <v>91</v>
      </c>
      <c r="QNV62" s="1" t="s">
        <v>91</v>
      </c>
      <c r="QNW62" s="1" t="s">
        <v>91</v>
      </c>
      <c r="QNX62" s="1" t="s">
        <v>91</v>
      </c>
      <c r="QNY62" s="1" t="s">
        <v>91</v>
      </c>
      <c r="QNZ62" s="1" t="s">
        <v>91</v>
      </c>
      <c r="QOA62" s="1" t="s">
        <v>91</v>
      </c>
      <c r="QOB62" s="1" t="s">
        <v>91</v>
      </c>
      <c r="QOC62" s="1" t="s">
        <v>91</v>
      </c>
      <c r="QOD62" s="1" t="s">
        <v>91</v>
      </c>
      <c r="QOE62" s="1" t="s">
        <v>91</v>
      </c>
      <c r="QOF62" s="1" t="s">
        <v>91</v>
      </c>
      <c r="QOG62" s="1" t="s">
        <v>91</v>
      </c>
      <c r="QOH62" s="1" t="s">
        <v>91</v>
      </c>
      <c r="QOI62" s="1" t="s">
        <v>91</v>
      </c>
      <c r="QOJ62" s="1" t="s">
        <v>91</v>
      </c>
      <c r="QOK62" s="1" t="s">
        <v>91</v>
      </c>
      <c r="QOL62" s="1" t="s">
        <v>91</v>
      </c>
      <c r="QOM62" s="1" t="s">
        <v>91</v>
      </c>
      <c r="QON62" s="1" t="s">
        <v>91</v>
      </c>
      <c r="QOO62" s="1" t="s">
        <v>91</v>
      </c>
      <c r="QOP62" s="1" t="s">
        <v>91</v>
      </c>
      <c r="QOQ62" s="1" t="s">
        <v>91</v>
      </c>
      <c r="QOR62" s="1" t="s">
        <v>91</v>
      </c>
      <c r="QOS62" s="1" t="s">
        <v>91</v>
      </c>
      <c r="QOT62" s="1" t="s">
        <v>91</v>
      </c>
      <c r="QOU62" s="1" t="s">
        <v>91</v>
      </c>
      <c r="QOV62" s="1" t="s">
        <v>91</v>
      </c>
      <c r="QOW62" s="1" t="s">
        <v>91</v>
      </c>
      <c r="QOX62" s="1" t="s">
        <v>91</v>
      </c>
      <c r="QOY62" s="1" t="s">
        <v>91</v>
      </c>
      <c r="QOZ62" s="1" t="s">
        <v>91</v>
      </c>
      <c r="QPA62" s="1" t="s">
        <v>91</v>
      </c>
      <c r="QPB62" s="1" t="s">
        <v>91</v>
      </c>
      <c r="QPC62" s="1" t="s">
        <v>91</v>
      </c>
      <c r="QPD62" s="1" t="s">
        <v>91</v>
      </c>
      <c r="QPE62" s="1" t="s">
        <v>91</v>
      </c>
      <c r="QPF62" s="1" t="s">
        <v>91</v>
      </c>
      <c r="QPG62" s="1" t="s">
        <v>91</v>
      </c>
      <c r="QPH62" s="1" t="s">
        <v>91</v>
      </c>
      <c r="QPI62" s="1" t="s">
        <v>91</v>
      </c>
      <c r="QPJ62" s="1" t="s">
        <v>91</v>
      </c>
      <c r="QPK62" s="1" t="s">
        <v>91</v>
      </c>
      <c r="QPL62" s="1" t="s">
        <v>91</v>
      </c>
      <c r="QPM62" s="1" t="s">
        <v>91</v>
      </c>
      <c r="QPN62" s="1" t="s">
        <v>91</v>
      </c>
      <c r="QPO62" s="1" t="s">
        <v>91</v>
      </c>
      <c r="QPP62" s="1" t="s">
        <v>91</v>
      </c>
      <c r="QPQ62" s="1" t="s">
        <v>91</v>
      </c>
      <c r="QPR62" s="1" t="s">
        <v>91</v>
      </c>
      <c r="QPS62" s="1" t="s">
        <v>91</v>
      </c>
      <c r="QPT62" s="1" t="s">
        <v>91</v>
      </c>
      <c r="QPU62" s="1" t="s">
        <v>91</v>
      </c>
      <c r="QPV62" s="1" t="s">
        <v>91</v>
      </c>
      <c r="QPW62" s="1" t="s">
        <v>91</v>
      </c>
      <c r="QPX62" s="1" t="s">
        <v>91</v>
      </c>
      <c r="QPY62" s="1" t="s">
        <v>91</v>
      </c>
      <c r="QPZ62" s="1" t="s">
        <v>91</v>
      </c>
      <c r="QQA62" s="1" t="s">
        <v>91</v>
      </c>
      <c r="QQB62" s="1" t="s">
        <v>91</v>
      </c>
      <c r="QQC62" s="1" t="s">
        <v>91</v>
      </c>
      <c r="QQD62" s="1" t="s">
        <v>91</v>
      </c>
      <c r="QQE62" s="1" t="s">
        <v>91</v>
      </c>
      <c r="QQF62" s="1" t="s">
        <v>91</v>
      </c>
      <c r="QQG62" s="1" t="s">
        <v>91</v>
      </c>
      <c r="QQH62" s="1" t="s">
        <v>91</v>
      </c>
      <c r="QQI62" s="1" t="s">
        <v>91</v>
      </c>
      <c r="QQJ62" s="1" t="s">
        <v>91</v>
      </c>
      <c r="QQK62" s="1" t="s">
        <v>91</v>
      </c>
      <c r="QQL62" s="1" t="s">
        <v>91</v>
      </c>
      <c r="QQM62" s="1" t="s">
        <v>91</v>
      </c>
      <c r="QQN62" s="1" t="s">
        <v>91</v>
      </c>
      <c r="QQO62" s="1" t="s">
        <v>91</v>
      </c>
      <c r="QQP62" s="1" t="s">
        <v>91</v>
      </c>
      <c r="QQQ62" s="1" t="s">
        <v>91</v>
      </c>
      <c r="QQR62" s="1" t="s">
        <v>91</v>
      </c>
      <c r="QQS62" s="1" t="s">
        <v>91</v>
      </c>
      <c r="QQT62" s="1" t="s">
        <v>91</v>
      </c>
      <c r="QQU62" s="1" t="s">
        <v>91</v>
      </c>
      <c r="QQV62" s="1" t="s">
        <v>91</v>
      </c>
      <c r="QQW62" s="1" t="s">
        <v>91</v>
      </c>
      <c r="QQX62" s="1" t="s">
        <v>91</v>
      </c>
      <c r="QQY62" s="1" t="s">
        <v>91</v>
      </c>
      <c r="QQZ62" s="1" t="s">
        <v>91</v>
      </c>
      <c r="QRA62" s="1" t="s">
        <v>91</v>
      </c>
      <c r="QRB62" s="1" t="s">
        <v>91</v>
      </c>
      <c r="QRC62" s="1" t="s">
        <v>91</v>
      </c>
      <c r="QRD62" s="1" t="s">
        <v>91</v>
      </c>
      <c r="QRE62" s="1" t="s">
        <v>91</v>
      </c>
      <c r="QRF62" s="1" t="s">
        <v>91</v>
      </c>
      <c r="QRG62" s="1" t="s">
        <v>91</v>
      </c>
      <c r="QRH62" s="1" t="s">
        <v>91</v>
      </c>
      <c r="QRI62" s="1" t="s">
        <v>91</v>
      </c>
      <c r="QRJ62" s="1" t="s">
        <v>91</v>
      </c>
      <c r="QRK62" s="1" t="s">
        <v>91</v>
      </c>
      <c r="QRL62" s="1" t="s">
        <v>91</v>
      </c>
      <c r="QRM62" s="1" t="s">
        <v>91</v>
      </c>
      <c r="QRN62" s="1" t="s">
        <v>91</v>
      </c>
      <c r="QRO62" s="1" t="s">
        <v>91</v>
      </c>
      <c r="QRP62" s="1" t="s">
        <v>91</v>
      </c>
      <c r="QRQ62" s="1" t="s">
        <v>91</v>
      </c>
      <c r="QRR62" s="1" t="s">
        <v>91</v>
      </c>
      <c r="QRS62" s="1" t="s">
        <v>91</v>
      </c>
      <c r="QRT62" s="1" t="s">
        <v>91</v>
      </c>
      <c r="QRU62" s="1" t="s">
        <v>91</v>
      </c>
      <c r="QRV62" s="1" t="s">
        <v>91</v>
      </c>
      <c r="QRW62" s="1" t="s">
        <v>91</v>
      </c>
      <c r="QRX62" s="1" t="s">
        <v>91</v>
      </c>
      <c r="QRY62" s="1" t="s">
        <v>91</v>
      </c>
      <c r="QRZ62" s="1" t="s">
        <v>91</v>
      </c>
      <c r="QSA62" s="1" t="s">
        <v>91</v>
      </c>
      <c r="QSB62" s="1" t="s">
        <v>91</v>
      </c>
      <c r="QSC62" s="1" t="s">
        <v>91</v>
      </c>
      <c r="QSD62" s="1" t="s">
        <v>91</v>
      </c>
      <c r="QSE62" s="1" t="s">
        <v>91</v>
      </c>
      <c r="QSF62" s="1" t="s">
        <v>91</v>
      </c>
      <c r="QSG62" s="1" t="s">
        <v>91</v>
      </c>
      <c r="QSH62" s="1" t="s">
        <v>91</v>
      </c>
      <c r="QSI62" s="1" t="s">
        <v>91</v>
      </c>
      <c r="QSJ62" s="1" t="s">
        <v>91</v>
      </c>
      <c r="QSK62" s="1" t="s">
        <v>91</v>
      </c>
      <c r="QSL62" s="1" t="s">
        <v>91</v>
      </c>
      <c r="QSM62" s="1" t="s">
        <v>91</v>
      </c>
      <c r="QSN62" s="1" t="s">
        <v>91</v>
      </c>
      <c r="QSO62" s="1" t="s">
        <v>91</v>
      </c>
      <c r="QSP62" s="1" t="s">
        <v>91</v>
      </c>
      <c r="QSQ62" s="1" t="s">
        <v>91</v>
      </c>
      <c r="QSR62" s="1" t="s">
        <v>91</v>
      </c>
      <c r="QSS62" s="1" t="s">
        <v>91</v>
      </c>
      <c r="QST62" s="1" t="s">
        <v>91</v>
      </c>
      <c r="QSU62" s="1" t="s">
        <v>91</v>
      </c>
      <c r="QSV62" s="1" t="s">
        <v>91</v>
      </c>
      <c r="QSW62" s="1" t="s">
        <v>91</v>
      </c>
      <c r="QSX62" s="1" t="s">
        <v>91</v>
      </c>
      <c r="QSY62" s="1" t="s">
        <v>91</v>
      </c>
      <c r="QSZ62" s="1" t="s">
        <v>91</v>
      </c>
      <c r="QTA62" s="1" t="s">
        <v>91</v>
      </c>
      <c r="QTB62" s="1" t="s">
        <v>91</v>
      </c>
      <c r="QTC62" s="1" t="s">
        <v>91</v>
      </c>
      <c r="QTD62" s="1" t="s">
        <v>91</v>
      </c>
      <c r="QTE62" s="1" t="s">
        <v>91</v>
      </c>
      <c r="QTF62" s="1" t="s">
        <v>91</v>
      </c>
      <c r="QTG62" s="1" t="s">
        <v>91</v>
      </c>
      <c r="QTH62" s="1" t="s">
        <v>91</v>
      </c>
      <c r="QTI62" s="1" t="s">
        <v>91</v>
      </c>
      <c r="QTJ62" s="1" t="s">
        <v>91</v>
      </c>
      <c r="QTK62" s="1" t="s">
        <v>91</v>
      </c>
      <c r="QTL62" s="1" t="s">
        <v>91</v>
      </c>
      <c r="QTM62" s="1" t="s">
        <v>91</v>
      </c>
      <c r="QTN62" s="1" t="s">
        <v>91</v>
      </c>
      <c r="QTO62" s="1" t="s">
        <v>91</v>
      </c>
      <c r="QTP62" s="1" t="s">
        <v>91</v>
      </c>
      <c r="QTQ62" s="1" t="s">
        <v>91</v>
      </c>
      <c r="QTR62" s="1" t="s">
        <v>91</v>
      </c>
      <c r="QTS62" s="1" t="s">
        <v>91</v>
      </c>
      <c r="QTT62" s="1" t="s">
        <v>91</v>
      </c>
      <c r="QTU62" s="1" t="s">
        <v>91</v>
      </c>
      <c r="QTV62" s="1" t="s">
        <v>91</v>
      </c>
      <c r="QTW62" s="1" t="s">
        <v>91</v>
      </c>
      <c r="QTX62" s="1" t="s">
        <v>91</v>
      </c>
      <c r="QTY62" s="1" t="s">
        <v>91</v>
      </c>
      <c r="QTZ62" s="1" t="s">
        <v>91</v>
      </c>
      <c r="QUA62" s="1" t="s">
        <v>91</v>
      </c>
      <c r="QUB62" s="1" t="s">
        <v>91</v>
      </c>
      <c r="QUC62" s="1" t="s">
        <v>91</v>
      </c>
      <c r="QUD62" s="1" t="s">
        <v>91</v>
      </c>
      <c r="QUE62" s="1" t="s">
        <v>91</v>
      </c>
      <c r="QUF62" s="1" t="s">
        <v>91</v>
      </c>
      <c r="QUG62" s="1" t="s">
        <v>91</v>
      </c>
      <c r="QUH62" s="1" t="s">
        <v>91</v>
      </c>
      <c r="QUI62" s="1" t="s">
        <v>91</v>
      </c>
      <c r="QUJ62" s="1" t="s">
        <v>91</v>
      </c>
      <c r="QUK62" s="1" t="s">
        <v>91</v>
      </c>
      <c r="QUL62" s="1" t="s">
        <v>91</v>
      </c>
      <c r="QUM62" s="1" t="s">
        <v>91</v>
      </c>
      <c r="QUN62" s="1" t="s">
        <v>91</v>
      </c>
      <c r="QUO62" s="1" t="s">
        <v>91</v>
      </c>
      <c r="QUP62" s="1" t="s">
        <v>91</v>
      </c>
      <c r="QUQ62" s="1" t="s">
        <v>91</v>
      </c>
      <c r="QUR62" s="1" t="s">
        <v>91</v>
      </c>
      <c r="QUS62" s="1" t="s">
        <v>91</v>
      </c>
      <c r="QUT62" s="1" t="s">
        <v>91</v>
      </c>
      <c r="QUU62" s="1" t="s">
        <v>91</v>
      </c>
      <c r="QUV62" s="1" t="s">
        <v>91</v>
      </c>
      <c r="QUW62" s="1" t="s">
        <v>91</v>
      </c>
      <c r="QUX62" s="1" t="s">
        <v>91</v>
      </c>
      <c r="QUY62" s="1" t="s">
        <v>91</v>
      </c>
      <c r="QUZ62" s="1" t="s">
        <v>91</v>
      </c>
      <c r="QVA62" s="1" t="s">
        <v>91</v>
      </c>
      <c r="QVB62" s="1" t="s">
        <v>91</v>
      </c>
      <c r="QVC62" s="1" t="s">
        <v>91</v>
      </c>
      <c r="QVD62" s="1" t="s">
        <v>91</v>
      </c>
      <c r="QVE62" s="1" t="s">
        <v>91</v>
      </c>
      <c r="QVF62" s="1" t="s">
        <v>91</v>
      </c>
      <c r="QVG62" s="1" t="s">
        <v>91</v>
      </c>
      <c r="QVH62" s="1" t="s">
        <v>91</v>
      </c>
      <c r="QVI62" s="1" t="s">
        <v>91</v>
      </c>
      <c r="QVJ62" s="1" t="s">
        <v>91</v>
      </c>
      <c r="QVK62" s="1" t="s">
        <v>91</v>
      </c>
      <c r="QVL62" s="1" t="s">
        <v>91</v>
      </c>
      <c r="QVM62" s="1" t="s">
        <v>91</v>
      </c>
      <c r="QVN62" s="1" t="s">
        <v>91</v>
      </c>
      <c r="QVO62" s="1" t="s">
        <v>91</v>
      </c>
      <c r="QVP62" s="1" t="s">
        <v>91</v>
      </c>
      <c r="QVQ62" s="1" t="s">
        <v>91</v>
      </c>
      <c r="QVR62" s="1" t="s">
        <v>91</v>
      </c>
      <c r="QVS62" s="1" t="s">
        <v>91</v>
      </c>
      <c r="QVT62" s="1" t="s">
        <v>91</v>
      </c>
      <c r="QVU62" s="1" t="s">
        <v>91</v>
      </c>
      <c r="QVV62" s="1" t="s">
        <v>91</v>
      </c>
      <c r="QVW62" s="1" t="s">
        <v>91</v>
      </c>
      <c r="QVX62" s="1" t="s">
        <v>91</v>
      </c>
      <c r="QVY62" s="1" t="s">
        <v>91</v>
      </c>
      <c r="QVZ62" s="1" t="s">
        <v>91</v>
      </c>
      <c r="QWA62" s="1" t="s">
        <v>91</v>
      </c>
      <c r="QWB62" s="1" t="s">
        <v>91</v>
      </c>
      <c r="QWC62" s="1" t="s">
        <v>91</v>
      </c>
      <c r="QWD62" s="1" t="s">
        <v>91</v>
      </c>
      <c r="QWE62" s="1" t="s">
        <v>91</v>
      </c>
      <c r="QWF62" s="1" t="s">
        <v>91</v>
      </c>
      <c r="QWG62" s="1" t="s">
        <v>91</v>
      </c>
      <c r="QWH62" s="1" t="s">
        <v>91</v>
      </c>
      <c r="QWI62" s="1" t="s">
        <v>91</v>
      </c>
      <c r="QWJ62" s="1" t="s">
        <v>91</v>
      </c>
      <c r="QWK62" s="1" t="s">
        <v>91</v>
      </c>
      <c r="QWL62" s="1" t="s">
        <v>91</v>
      </c>
      <c r="QWM62" s="1" t="s">
        <v>91</v>
      </c>
      <c r="QWN62" s="1" t="s">
        <v>91</v>
      </c>
      <c r="QWO62" s="1" t="s">
        <v>91</v>
      </c>
      <c r="QWP62" s="1" t="s">
        <v>91</v>
      </c>
      <c r="QWQ62" s="1" t="s">
        <v>91</v>
      </c>
      <c r="QWR62" s="1" t="s">
        <v>91</v>
      </c>
      <c r="QWS62" s="1" t="s">
        <v>91</v>
      </c>
      <c r="QWT62" s="1" t="s">
        <v>91</v>
      </c>
      <c r="QWU62" s="1" t="s">
        <v>91</v>
      </c>
      <c r="QWV62" s="1" t="s">
        <v>91</v>
      </c>
      <c r="QWW62" s="1" t="s">
        <v>91</v>
      </c>
      <c r="QWX62" s="1" t="s">
        <v>91</v>
      </c>
      <c r="QWY62" s="1" t="s">
        <v>91</v>
      </c>
      <c r="QWZ62" s="1" t="s">
        <v>91</v>
      </c>
      <c r="QXA62" s="1" t="s">
        <v>91</v>
      </c>
      <c r="QXB62" s="1" t="s">
        <v>91</v>
      </c>
      <c r="QXC62" s="1" t="s">
        <v>91</v>
      </c>
      <c r="QXD62" s="1" t="s">
        <v>91</v>
      </c>
      <c r="QXE62" s="1" t="s">
        <v>91</v>
      </c>
      <c r="QXF62" s="1" t="s">
        <v>91</v>
      </c>
      <c r="QXG62" s="1" t="s">
        <v>91</v>
      </c>
      <c r="QXH62" s="1" t="s">
        <v>91</v>
      </c>
      <c r="QXI62" s="1" t="s">
        <v>91</v>
      </c>
      <c r="QXJ62" s="1" t="s">
        <v>91</v>
      </c>
      <c r="QXK62" s="1" t="s">
        <v>91</v>
      </c>
      <c r="QXL62" s="1" t="s">
        <v>91</v>
      </c>
      <c r="QXM62" s="1" t="s">
        <v>91</v>
      </c>
      <c r="QXN62" s="1" t="s">
        <v>91</v>
      </c>
      <c r="QXO62" s="1" t="s">
        <v>91</v>
      </c>
      <c r="QXP62" s="1" t="s">
        <v>91</v>
      </c>
      <c r="QXQ62" s="1" t="s">
        <v>91</v>
      </c>
      <c r="QXR62" s="1" t="s">
        <v>91</v>
      </c>
      <c r="QXS62" s="1" t="s">
        <v>91</v>
      </c>
      <c r="QXT62" s="1" t="s">
        <v>91</v>
      </c>
      <c r="QXU62" s="1" t="s">
        <v>91</v>
      </c>
      <c r="QXV62" s="1" t="s">
        <v>91</v>
      </c>
      <c r="QXW62" s="1" t="s">
        <v>91</v>
      </c>
      <c r="QXX62" s="1" t="s">
        <v>91</v>
      </c>
      <c r="QXY62" s="1" t="s">
        <v>91</v>
      </c>
      <c r="QXZ62" s="1" t="s">
        <v>91</v>
      </c>
      <c r="QYA62" s="1" t="s">
        <v>91</v>
      </c>
      <c r="QYB62" s="1" t="s">
        <v>91</v>
      </c>
      <c r="QYC62" s="1" t="s">
        <v>91</v>
      </c>
      <c r="QYD62" s="1" t="s">
        <v>91</v>
      </c>
      <c r="QYE62" s="1" t="s">
        <v>91</v>
      </c>
      <c r="QYF62" s="1" t="s">
        <v>91</v>
      </c>
      <c r="QYG62" s="1" t="s">
        <v>91</v>
      </c>
      <c r="QYH62" s="1" t="s">
        <v>91</v>
      </c>
      <c r="QYI62" s="1" t="s">
        <v>91</v>
      </c>
      <c r="QYJ62" s="1" t="s">
        <v>91</v>
      </c>
      <c r="QYK62" s="1" t="s">
        <v>91</v>
      </c>
      <c r="QYL62" s="1" t="s">
        <v>91</v>
      </c>
      <c r="QYM62" s="1" t="s">
        <v>91</v>
      </c>
      <c r="QYN62" s="1" t="s">
        <v>91</v>
      </c>
      <c r="QYO62" s="1" t="s">
        <v>91</v>
      </c>
      <c r="QYP62" s="1" t="s">
        <v>91</v>
      </c>
      <c r="QYQ62" s="1" t="s">
        <v>91</v>
      </c>
      <c r="QYR62" s="1" t="s">
        <v>91</v>
      </c>
      <c r="QYS62" s="1" t="s">
        <v>91</v>
      </c>
      <c r="QYT62" s="1" t="s">
        <v>91</v>
      </c>
      <c r="QYU62" s="1" t="s">
        <v>91</v>
      </c>
      <c r="QYV62" s="1" t="s">
        <v>91</v>
      </c>
      <c r="QYW62" s="1" t="s">
        <v>91</v>
      </c>
      <c r="QYX62" s="1" t="s">
        <v>91</v>
      </c>
      <c r="QYY62" s="1" t="s">
        <v>91</v>
      </c>
      <c r="QYZ62" s="1" t="s">
        <v>91</v>
      </c>
      <c r="QZA62" s="1" t="s">
        <v>91</v>
      </c>
      <c r="QZB62" s="1" t="s">
        <v>91</v>
      </c>
      <c r="QZC62" s="1" t="s">
        <v>91</v>
      </c>
      <c r="QZD62" s="1" t="s">
        <v>91</v>
      </c>
      <c r="QZE62" s="1" t="s">
        <v>91</v>
      </c>
      <c r="QZF62" s="1" t="s">
        <v>91</v>
      </c>
      <c r="QZG62" s="1" t="s">
        <v>91</v>
      </c>
      <c r="QZH62" s="1" t="s">
        <v>91</v>
      </c>
      <c r="QZI62" s="1" t="s">
        <v>91</v>
      </c>
      <c r="QZJ62" s="1" t="s">
        <v>91</v>
      </c>
      <c r="QZK62" s="1" t="s">
        <v>91</v>
      </c>
      <c r="QZL62" s="1" t="s">
        <v>91</v>
      </c>
      <c r="QZM62" s="1" t="s">
        <v>91</v>
      </c>
      <c r="QZN62" s="1" t="s">
        <v>91</v>
      </c>
      <c r="QZO62" s="1" t="s">
        <v>91</v>
      </c>
      <c r="QZP62" s="1" t="s">
        <v>91</v>
      </c>
      <c r="QZQ62" s="1" t="s">
        <v>91</v>
      </c>
      <c r="QZR62" s="1" t="s">
        <v>91</v>
      </c>
      <c r="QZS62" s="1" t="s">
        <v>91</v>
      </c>
      <c r="QZT62" s="1" t="s">
        <v>91</v>
      </c>
      <c r="QZU62" s="1" t="s">
        <v>91</v>
      </c>
      <c r="QZV62" s="1" t="s">
        <v>91</v>
      </c>
      <c r="QZW62" s="1" t="s">
        <v>91</v>
      </c>
      <c r="QZX62" s="1" t="s">
        <v>91</v>
      </c>
      <c r="QZY62" s="1" t="s">
        <v>91</v>
      </c>
      <c r="QZZ62" s="1" t="s">
        <v>91</v>
      </c>
      <c r="RAA62" s="1" t="s">
        <v>91</v>
      </c>
      <c r="RAB62" s="1" t="s">
        <v>91</v>
      </c>
      <c r="RAC62" s="1" t="s">
        <v>91</v>
      </c>
      <c r="RAD62" s="1" t="s">
        <v>91</v>
      </c>
      <c r="RAE62" s="1" t="s">
        <v>91</v>
      </c>
      <c r="RAF62" s="1" t="s">
        <v>91</v>
      </c>
      <c r="RAG62" s="1" t="s">
        <v>91</v>
      </c>
      <c r="RAH62" s="1" t="s">
        <v>91</v>
      </c>
      <c r="RAI62" s="1" t="s">
        <v>91</v>
      </c>
      <c r="RAJ62" s="1" t="s">
        <v>91</v>
      </c>
      <c r="RAK62" s="1" t="s">
        <v>91</v>
      </c>
      <c r="RAL62" s="1" t="s">
        <v>91</v>
      </c>
      <c r="RAM62" s="1" t="s">
        <v>91</v>
      </c>
      <c r="RAN62" s="1" t="s">
        <v>91</v>
      </c>
      <c r="RAO62" s="1" t="s">
        <v>91</v>
      </c>
      <c r="RAP62" s="1" t="s">
        <v>91</v>
      </c>
      <c r="RAQ62" s="1" t="s">
        <v>91</v>
      </c>
      <c r="RAR62" s="1" t="s">
        <v>91</v>
      </c>
      <c r="RAS62" s="1" t="s">
        <v>91</v>
      </c>
      <c r="RAT62" s="1" t="s">
        <v>91</v>
      </c>
      <c r="RAU62" s="1" t="s">
        <v>91</v>
      </c>
      <c r="RAV62" s="1" t="s">
        <v>91</v>
      </c>
      <c r="RAW62" s="1" t="s">
        <v>91</v>
      </c>
      <c r="RAX62" s="1" t="s">
        <v>91</v>
      </c>
      <c r="RAY62" s="1" t="s">
        <v>91</v>
      </c>
      <c r="RAZ62" s="1" t="s">
        <v>91</v>
      </c>
      <c r="RBA62" s="1" t="s">
        <v>91</v>
      </c>
      <c r="RBB62" s="1" t="s">
        <v>91</v>
      </c>
      <c r="RBC62" s="1" t="s">
        <v>91</v>
      </c>
      <c r="RBD62" s="1" t="s">
        <v>91</v>
      </c>
      <c r="RBE62" s="1" t="s">
        <v>91</v>
      </c>
      <c r="RBF62" s="1" t="s">
        <v>91</v>
      </c>
      <c r="RBG62" s="1" t="s">
        <v>91</v>
      </c>
      <c r="RBH62" s="1" t="s">
        <v>91</v>
      </c>
      <c r="RBI62" s="1" t="s">
        <v>91</v>
      </c>
      <c r="RBJ62" s="1" t="s">
        <v>91</v>
      </c>
      <c r="RBK62" s="1" t="s">
        <v>91</v>
      </c>
      <c r="RBL62" s="1" t="s">
        <v>91</v>
      </c>
      <c r="RBM62" s="1" t="s">
        <v>91</v>
      </c>
      <c r="RBN62" s="1" t="s">
        <v>91</v>
      </c>
      <c r="RBO62" s="1" t="s">
        <v>91</v>
      </c>
      <c r="RBP62" s="1" t="s">
        <v>91</v>
      </c>
      <c r="RBQ62" s="1" t="s">
        <v>91</v>
      </c>
      <c r="RBR62" s="1" t="s">
        <v>91</v>
      </c>
      <c r="RBS62" s="1" t="s">
        <v>91</v>
      </c>
      <c r="RBT62" s="1" t="s">
        <v>91</v>
      </c>
      <c r="RBU62" s="1" t="s">
        <v>91</v>
      </c>
      <c r="RBV62" s="1" t="s">
        <v>91</v>
      </c>
      <c r="RBW62" s="1" t="s">
        <v>91</v>
      </c>
      <c r="RBX62" s="1" t="s">
        <v>91</v>
      </c>
      <c r="RBY62" s="1" t="s">
        <v>91</v>
      </c>
      <c r="RBZ62" s="1" t="s">
        <v>91</v>
      </c>
      <c r="RCA62" s="1" t="s">
        <v>91</v>
      </c>
      <c r="RCB62" s="1" t="s">
        <v>91</v>
      </c>
      <c r="RCC62" s="1" t="s">
        <v>91</v>
      </c>
      <c r="RCD62" s="1" t="s">
        <v>91</v>
      </c>
      <c r="RCE62" s="1" t="s">
        <v>91</v>
      </c>
      <c r="RCF62" s="1" t="s">
        <v>91</v>
      </c>
      <c r="RCG62" s="1" t="s">
        <v>91</v>
      </c>
      <c r="RCH62" s="1" t="s">
        <v>91</v>
      </c>
      <c r="RCI62" s="1" t="s">
        <v>91</v>
      </c>
      <c r="RCJ62" s="1" t="s">
        <v>91</v>
      </c>
      <c r="RCK62" s="1" t="s">
        <v>91</v>
      </c>
      <c r="RCL62" s="1" t="s">
        <v>91</v>
      </c>
      <c r="RCM62" s="1" t="s">
        <v>91</v>
      </c>
      <c r="RCN62" s="1" t="s">
        <v>91</v>
      </c>
      <c r="RCO62" s="1" t="s">
        <v>91</v>
      </c>
      <c r="RCP62" s="1" t="s">
        <v>91</v>
      </c>
      <c r="RCQ62" s="1" t="s">
        <v>91</v>
      </c>
      <c r="RCR62" s="1" t="s">
        <v>91</v>
      </c>
      <c r="RCS62" s="1" t="s">
        <v>91</v>
      </c>
      <c r="RCT62" s="1" t="s">
        <v>91</v>
      </c>
      <c r="RCU62" s="1" t="s">
        <v>91</v>
      </c>
      <c r="RCV62" s="1" t="s">
        <v>91</v>
      </c>
      <c r="RCW62" s="1" t="s">
        <v>91</v>
      </c>
      <c r="RCX62" s="1" t="s">
        <v>91</v>
      </c>
      <c r="RCY62" s="1" t="s">
        <v>91</v>
      </c>
      <c r="RCZ62" s="1" t="s">
        <v>91</v>
      </c>
      <c r="RDA62" s="1" t="s">
        <v>91</v>
      </c>
      <c r="RDB62" s="1" t="s">
        <v>91</v>
      </c>
      <c r="RDC62" s="1" t="s">
        <v>91</v>
      </c>
      <c r="RDD62" s="1" t="s">
        <v>91</v>
      </c>
      <c r="RDE62" s="1" t="s">
        <v>91</v>
      </c>
      <c r="RDF62" s="1" t="s">
        <v>91</v>
      </c>
      <c r="RDG62" s="1" t="s">
        <v>91</v>
      </c>
      <c r="RDH62" s="1" t="s">
        <v>91</v>
      </c>
      <c r="RDI62" s="1" t="s">
        <v>91</v>
      </c>
      <c r="RDJ62" s="1" t="s">
        <v>91</v>
      </c>
      <c r="RDK62" s="1" t="s">
        <v>91</v>
      </c>
      <c r="RDL62" s="1" t="s">
        <v>91</v>
      </c>
      <c r="RDM62" s="1" t="s">
        <v>91</v>
      </c>
      <c r="RDN62" s="1" t="s">
        <v>91</v>
      </c>
      <c r="RDO62" s="1" t="s">
        <v>91</v>
      </c>
      <c r="RDP62" s="1" t="s">
        <v>91</v>
      </c>
      <c r="RDQ62" s="1" t="s">
        <v>91</v>
      </c>
      <c r="RDR62" s="1" t="s">
        <v>91</v>
      </c>
      <c r="RDS62" s="1" t="s">
        <v>91</v>
      </c>
      <c r="RDT62" s="1" t="s">
        <v>91</v>
      </c>
      <c r="RDU62" s="1" t="s">
        <v>91</v>
      </c>
      <c r="RDV62" s="1" t="s">
        <v>91</v>
      </c>
      <c r="RDW62" s="1" t="s">
        <v>91</v>
      </c>
      <c r="RDX62" s="1" t="s">
        <v>91</v>
      </c>
      <c r="RDY62" s="1" t="s">
        <v>91</v>
      </c>
      <c r="RDZ62" s="1" t="s">
        <v>91</v>
      </c>
      <c r="REA62" s="1" t="s">
        <v>91</v>
      </c>
      <c r="REB62" s="1" t="s">
        <v>91</v>
      </c>
      <c r="REC62" s="1" t="s">
        <v>91</v>
      </c>
      <c r="RED62" s="1" t="s">
        <v>91</v>
      </c>
      <c r="REE62" s="1" t="s">
        <v>91</v>
      </c>
      <c r="REF62" s="1" t="s">
        <v>91</v>
      </c>
      <c r="REG62" s="1" t="s">
        <v>91</v>
      </c>
      <c r="REH62" s="1" t="s">
        <v>91</v>
      </c>
      <c r="REI62" s="1" t="s">
        <v>91</v>
      </c>
      <c r="REJ62" s="1" t="s">
        <v>91</v>
      </c>
      <c r="REK62" s="1" t="s">
        <v>91</v>
      </c>
      <c r="REL62" s="1" t="s">
        <v>91</v>
      </c>
      <c r="REM62" s="1" t="s">
        <v>91</v>
      </c>
      <c r="REN62" s="1" t="s">
        <v>91</v>
      </c>
      <c r="REO62" s="1" t="s">
        <v>91</v>
      </c>
      <c r="REP62" s="1" t="s">
        <v>91</v>
      </c>
      <c r="REQ62" s="1" t="s">
        <v>91</v>
      </c>
      <c r="RER62" s="1" t="s">
        <v>91</v>
      </c>
      <c r="RES62" s="1" t="s">
        <v>91</v>
      </c>
      <c r="RET62" s="1" t="s">
        <v>91</v>
      </c>
      <c r="REU62" s="1" t="s">
        <v>91</v>
      </c>
      <c r="REV62" s="1" t="s">
        <v>91</v>
      </c>
      <c r="REW62" s="1" t="s">
        <v>91</v>
      </c>
      <c r="REX62" s="1" t="s">
        <v>91</v>
      </c>
      <c r="REY62" s="1" t="s">
        <v>91</v>
      </c>
      <c r="REZ62" s="1" t="s">
        <v>91</v>
      </c>
      <c r="RFA62" s="1" t="s">
        <v>91</v>
      </c>
      <c r="RFB62" s="1" t="s">
        <v>91</v>
      </c>
      <c r="RFC62" s="1" t="s">
        <v>91</v>
      </c>
      <c r="RFD62" s="1" t="s">
        <v>91</v>
      </c>
      <c r="RFE62" s="1" t="s">
        <v>91</v>
      </c>
      <c r="RFF62" s="1" t="s">
        <v>91</v>
      </c>
      <c r="RFG62" s="1" t="s">
        <v>91</v>
      </c>
      <c r="RFH62" s="1" t="s">
        <v>91</v>
      </c>
      <c r="RFI62" s="1" t="s">
        <v>91</v>
      </c>
      <c r="RFJ62" s="1" t="s">
        <v>91</v>
      </c>
      <c r="RFK62" s="1" t="s">
        <v>91</v>
      </c>
      <c r="RFL62" s="1" t="s">
        <v>91</v>
      </c>
      <c r="RFM62" s="1" t="s">
        <v>91</v>
      </c>
      <c r="RFN62" s="1" t="s">
        <v>91</v>
      </c>
      <c r="RFO62" s="1" t="s">
        <v>91</v>
      </c>
      <c r="RFP62" s="1" t="s">
        <v>91</v>
      </c>
      <c r="RFQ62" s="1" t="s">
        <v>91</v>
      </c>
      <c r="RFR62" s="1" t="s">
        <v>91</v>
      </c>
      <c r="RFS62" s="1" t="s">
        <v>91</v>
      </c>
      <c r="RFT62" s="1" t="s">
        <v>91</v>
      </c>
      <c r="RFU62" s="1" t="s">
        <v>91</v>
      </c>
      <c r="RFV62" s="1" t="s">
        <v>91</v>
      </c>
      <c r="RFW62" s="1" t="s">
        <v>91</v>
      </c>
      <c r="RFX62" s="1" t="s">
        <v>91</v>
      </c>
      <c r="RFY62" s="1" t="s">
        <v>91</v>
      </c>
      <c r="RFZ62" s="1" t="s">
        <v>91</v>
      </c>
      <c r="RGA62" s="1" t="s">
        <v>91</v>
      </c>
      <c r="RGB62" s="1" t="s">
        <v>91</v>
      </c>
      <c r="RGC62" s="1" t="s">
        <v>91</v>
      </c>
      <c r="RGD62" s="1" t="s">
        <v>91</v>
      </c>
      <c r="RGE62" s="1" t="s">
        <v>91</v>
      </c>
      <c r="RGF62" s="1" t="s">
        <v>91</v>
      </c>
      <c r="RGG62" s="1" t="s">
        <v>91</v>
      </c>
      <c r="RGH62" s="1" t="s">
        <v>91</v>
      </c>
      <c r="RGI62" s="1" t="s">
        <v>91</v>
      </c>
      <c r="RGJ62" s="1" t="s">
        <v>91</v>
      </c>
      <c r="RGK62" s="1" t="s">
        <v>91</v>
      </c>
      <c r="RGL62" s="1" t="s">
        <v>91</v>
      </c>
      <c r="RGM62" s="1" t="s">
        <v>91</v>
      </c>
      <c r="RGN62" s="1" t="s">
        <v>91</v>
      </c>
      <c r="RGO62" s="1" t="s">
        <v>91</v>
      </c>
      <c r="RGP62" s="1" t="s">
        <v>91</v>
      </c>
      <c r="RGQ62" s="1" t="s">
        <v>91</v>
      </c>
      <c r="RGR62" s="1" t="s">
        <v>91</v>
      </c>
      <c r="RGS62" s="1" t="s">
        <v>91</v>
      </c>
      <c r="RGT62" s="1" t="s">
        <v>91</v>
      </c>
      <c r="RGU62" s="1" t="s">
        <v>91</v>
      </c>
      <c r="RGV62" s="1" t="s">
        <v>91</v>
      </c>
      <c r="RGW62" s="1" t="s">
        <v>91</v>
      </c>
      <c r="RGX62" s="1" t="s">
        <v>91</v>
      </c>
      <c r="RGY62" s="1" t="s">
        <v>91</v>
      </c>
      <c r="RGZ62" s="1" t="s">
        <v>91</v>
      </c>
      <c r="RHA62" s="1" t="s">
        <v>91</v>
      </c>
      <c r="RHB62" s="1" t="s">
        <v>91</v>
      </c>
      <c r="RHC62" s="1" t="s">
        <v>91</v>
      </c>
      <c r="RHD62" s="1" t="s">
        <v>91</v>
      </c>
      <c r="RHE62" s="1" t="s">
        <v>91</v>
      </c>
      <c r="RHF62" s="1" t="s">
        <v>91</v>
      </c>
      <c r="RHG62" s="1" t="s">
        <v>91</v>
      </c>
      <c r="RHH62" s="1" t="s">
        <v>91</v>
      </c>
      <c r="RHI62" s="1" t="s">
        <v>91</v>
      </c>
      <c r="RHJ62" s="1" t="s">
        <v>91</v>
      </c>
      <c r="RHK62" s="1" t="s">
        <v>91</v>
      </c>
      <c r="RHL62" s="1" t="s">
        <v>91</v>
      </c>
      <c r="RHM62" s="1" t="s">
        <v>91</v>
      </c>
      <c r="RHN62" s="1" t="s">
        <v>91</v>
      </c>
      <c r="RHO62" s="1" t="s">
        <v>91</v>
      </c>
      <c r="RHP62" s="1" t="s">
        <v>91</v>
      </c>
      <c r="RHQ62" s="1" t="s">
        <v>91</v>
      </c>
      <c r="RHR62" s="1" t="s">
        <v>91</v>
      </c>
      <c r="RHS62" s="1" t="s">
        <v>91</v>
      </c>
      <c r="RHT62" s="1" t="s">
        <v>91</v>
      </c>
      <c r="RHU62" s="1" t="s">
        <v>91</v>
      </c>
      <c r="RHV62" s="1" t="s">
        <v>91</v>
      </c>
      <c r="RHW62" s="1" t="s">
        <v>91</v>
      </c>
      <c r="RHX62" s="1" t="s">
        <v>91</v>
      </c>
      <c r="RHY62" s="1" t="s">
        <v>91</v>
      </c>
      <c r="RHZ62" s="1" t="s">
        <v>91</v>
      </c>
      <c r="RIA62" s="1" t="s">
        <v>91</v>
      </c>
      <c r="RIB62" s="1" t="s">
        <v>91</v>
      </c>
      <c r="RIC62" s="1" t="s">
        <v>91</v>
      </c>
      <c r="RID62" s="1" t="s">
        <v>91</v>
      </c>
      <c r="RIE62" s="1" t="s">
        <v>91</v>
      </c>
      <c r="RIF62" s="1" t="s">
        <v>91</v>
      </c>
      <c r="RIG62" s="1" t="s">
        <v>91</v>
      </c>
      <c r="RIH62" s="1" t="s">
        <v>91</v>
      </c>
      <c r="RII62" s="1" t="s">
        <v>91</v>
      </c>
      <c r="RIJ62" s="1" t="s">
        <v>91</v>
      </c>
      <c r="RIK62" s="1" t="s">
        <v>91</v>
      </c>
      <c r="RIL62" s="1" t="s">
        <v>91</v>
      </c>
      <c r="RIM62" s="1" t="s">
        <v>91</v>
      </c>
      <c r="RIN62" s="1" t="s">
        <v>91</v>
      </c>
      <c r="RIO62" s="1" t="s">
        <v>91</v>
      </c>
      <c r="RIP62" s="1" t="s">
        <v>91</v>
      </c>
      <c r="RIQ62" s="1" t="s">
        <v>91</v>
      </c>
      <c r="RIR62" s="1" t="s">
        <v>91</v>
      </c>
      <c r="RIS62" s="1" t="s">
        <v>91</v>
      </c>
      <c r="RIT62" s="1" t="s">
        <v>91</v>
      </c>
      <c r="RIU62" s="1" t="s">
        <v>91</v>
      </c>
      <c r="RIV62" s="1" t="s">
        <v>91</v>
      </c>
      <c r="RIW62" s="1" t="s">
        <v>91</v>
      </c>
      <c r="RIX62" s="1" t="s">
        <v>91</v>
      </c>
      <c r="RIY62" s="1" t="s">
        <v>91</v>
      </c>
      <c r="RIZ62" s="1" t="s">
        <v>91</v>
      </c>
      <c r="RJA62" s="1" t="s">
        <v>91</v>
      </c>
      <c r="RJB62" s="1" t="s">
        <v>91</v>
      </c>
      <c r="RJC62" s="1" t="s">
        <v>91</v>
      </c>
      <c r="RJD62" s="1" t="s">
        <v>91</v>
      </c>
      <c r="RJE62" s="1" t="s">
        <v>91</v>
      </c>
      <c r="RJF62" s="1" t="s">
        <v>91</v>
      </c>
      <c r="RJG62" s="1" t="s">
        <v>91</v>
      </c>
      <c r="RJH62" s="1" t="s">
        <v>91</v>
      </c>
      <c r="RJI62" s="1" t="s">
        <v>91</v>
      </c>
      <c r="RJJ62" s="1" t="s">
        <v>91</v>
      </c>
      <c r="RJK62" s="1" t="s">
        <v>91</v>
      </c>
      <c r="RJL62" s="1" t="s">
        <v>91</v>
      </c>
      <c r="RJM62" s="1" t="s">
        <v>91</v>
      </c>
      <c r="RJN62" s="1" t="s">
        <v>91</v>
      </c>
      <c r="RJO62" s="1" t="s">
        <v>91</v>
      </c>
      <c r="RJP62" s="1" t="s">
        <v>91</v>
      </c>
      <c r="RJQ62" s="1" t="s">
        <v>91</v>
      </c>
      <c r="RJR62" s="1" t="s">
        <v>91</v>
      </c>
      <c r="RJS62" s="1" t="s">
        <v>91</v>
      </c>
      <c r="RJT62" s="1" t="s">
        <v>91</v>
      </c>
      <c r="RJU62" s="1" t="s">
        <v>91</v>
      </c>
      <c r="RJV62" s="1" t="s">
        <v>91</v>
      </c>
      <c r="RJW62" s="1" t="s">
        <v>91</v>
      </c>
      <c r="RJX62" s="1" t="s">
        <v>91</v>
      </c>
      <c r="RJY62" s="1" t="s">
        <v>91</v>
      </c>
      <c r="RJZ62" s="1" t="s">
        <v>91</v>
      </c>
      <c r="RKA62" s="1" t="s">
        <v>91</v>
      </c>
      <c r="RKB62" s="1" t="s">
        <v>91</v>
      </c>
      <c r="RKC62" s="1" t="s">
        <v>91</v>
      </c>
      <c r="RKD62" s="1" t="s">
        <v>91</v>
      </c>
      <c r="RKE62" s="1" t="s">
        <v>91</v>
      </c>
      <c r="RKF62" s="1" t="s">
        <v>91</v>
      </c>
      <c r="RKG62" s="1" t="s">
        <v>91</v>
      </c>
      <c r="RKH62" s="1" t="s">
        <v>91</v>
      </c>
      <c r="RKI62" s="1" t="s">
        <v>91</v>
      </c>
      <c r="RKJ62" s="1" t="s">
        <v>91</v>
      </c>
      <c r="RKK62" s="1" t="s">
        <v>91</v>
      </c>
      <c r="RKL62" s="1" t="s">
        <v>91</v>
      </c>
      <c r="RKM62" s="1" t="s">
        <v>91</v>
      </c>
      <c r="RKN62" s="1" t="s">
        <v>91</v>
      </c>
      <c r="RKO62" s="1" t="s">
        <v>91</v>
      </c>
      <c r="RKP62" s="1" t="s">
        <v>91</v>
      </c>
      <c r="RKQ62" s="1" t="s">
        <v>91</v>
      </c>
      <c r="RKR62" s="1" t="s">
        <v>91</v>
      </c>
      <c r="RKS62" s="1" t="s">
        <v>91</v>
      </c>
      <c r="RKT62" s="1" t="s">
        <v>91</v>
      </c>
      <c r="RKU62" s="1" t="s">
        <v>91</v>
      </c>
      <c r="RKV62" s="1" t="s">
        <v>91</v>
      </c>
      <c r="RKW62" s="1" t="s">
        <v>91</v>
      </c>
      <c r="RKX62" s="1" t="s">
        <v>91</v>
      </c>
      <c r="RKY62" s="1" t="s">
        <v>91</v>
      </c>
      <c r="RKZ62" s="1" t="s">
        <v>91</v>
      </c>
      <c r="RLA62" s="1" t="s">
        <v>91</v>
      </c>
      <c r="RLB62" s="1" t="s">
        <v>91</v>
      </c>
      <c r="RLC62" s="1" t="s">
        <v>91</v>
      </c>
      <c r="RLD62" s="1" t="s">
        <v>91</v>
      </c>
      <c r="RLE62" s="1" t="s">
        <v>91</v>
      </c>
      <c r="RLF62" s="1" t="s">
        <v>91</v>
      </c>
      <c r="RLG62" s="1" t="s">
        <v>91</v>
      </c>
      <c r="RLH62" s="1" t="s">
        <v>91</v>
      </c>
      <c r="RLI62" s="1" t="s">
        <v>91</v>
      </c>
      <c r="RLJ62" s="1" t="s">
        <v>91</v>
      </c>
      <c r="RLK62" s="1" t="s">
        <v>91</v>
      </c>
      <c r="RLL62" s="1" t="s">
        <v>91</v>
      </c>
      <c r="RLM62" s="1" t="s">
        <v>91</v>
      </c>
      <c r="RLN62" s="1" t="s">
        <v>91</v>
      </c>
      <c r="RLO62" s="1" t="s">
        <v>91</v>
      </c>
      <c r="RLP62" s="1" t="s">
        <v>91</v>
      </c>
      <c r="RLQ62" s="1" t="s">
        <v>91</v>
      </c>
      <c r="RLR62" s="1" t="s">
        <v>91</v>
      </c>
      <c r="RLS62" s="1" t="s">
        <v>91</v>
      </c>
      <c r="RLT62" s="1" t="s">
        <v>91</v>
      </c>
      <c r="RLU62" s="1" t="s">
        <v>91</v>
      </c>
      <c r="RLV62" s="1" t="s">
        <v>91</v>
      </c>
      <c r="RLW62" s="1" t="s">
        <v>91</v>
      </c>
      <c r="RLX62" s="1" t="s">
        <v>91</v>
      </c>
      <c r="RLY62" s="1" t="s">
        <v>91</v>
      </c>
      <c r="RLZ62" s="1" t="s">
        <v>91</v>
      </c>
      <c r="RMA62" s="1" t="s">
        <v>91</v>
      </c>
      <c r="RMB62" s="1" t="s">
        <v>91</v>
      </c>
      <c r="RMC62" s="1" t="s">
        <v>91</v>
      </c>
      <c r="RMD62" s="1" t="s">
        <v>91</v>
      </c>
      <c r="RME62" s="1" t="s">
        <v>91</v>
      </c>
      <c r="RMF62" s="1" t="s">
        <v>91</v>
      </c>
      <c r="RMG62" s="1" t="s">
        <v>91</v>
      </c>
      <c r="RMH62" s="1" t="s">
        <v>91</v>
      </c>
      <c r="RMI62" s="1" t="s">
        <v>91</v>
      </c>
      <c r="RMJ62" s="1" t="s">
        <v>91</v>
      </c>
      <c r="RMK62" s="1" t="s">
        <v>91</v>
      </c>
      <c r="RML62" s="1" t="s">
        <v>91</v>
      </c>
      <c r="RMM62" s="1" t="s">
        <v>91</v>
      </c>
      <c r="RMN62" s="1" t="s">
        <v>91</v>
      </c>
      <c r="RMO62" s="1" t="s">
        <v>91</v>
      </c>
      <c r="RMP62" s="1" t="s">
        <v>91</v>
      </c>
      <c r="RMQ62" s="1" t="s">
        <v>91</v>
      </c>
      <c r="RMR62" s="1" t="s">
        <v>91</v>
      </c>
      <c r="RMS62" s="1" t="s">
        <v>91</v>
      </c>
      <c r="RMT62" s="1" t="s">
        <v>91</v>
      </c>
      <c r="RMU62" s="1" t="s">
        <v>91</v>
      </c>
      <c r="RMV62" s="1" t="s">
        <v>91</v>
      </c>
      <c r="RMW62" s="1" t="s">
        <v>91</v>
      </c>
      <c r="RMX62" s="1" t="s">
        <v>91</v>
      </c>
      <c r="RMY62" s="1" t="s">
        <v>91</v>
      </c>
      <c r="RMZ62" s="1" t="s">
        <v>91</v>
      </c>
      <c r="RNA62" s="1" t="s">
        <v>91</v>
      </c>
      <c r="RNB62" s="1" t="s">
        <v>91</v>
      </c>
      <c r="RNC62" s="1" t="s">
        <v>91</v>
      </c>
      <c r="RND62" s="1" t="s">
        <v>91</v>
      </c>
      <c r="RNE62" s="1" t="s">
        <v>91</v>
      </c>
      <c r="RNF62" s="1" t="s">
        <v>91</v>
      </c>
      <c r="RNG62" s="1" t="s">
        <v>91</v>
      </c>
      <c r="RNH62" s="1" t="s">
        <v>91</v>
      </c>
      <c r="RNI62" s="1" t="s">
        <v>91</v>
      </c>
      <c r="RNJ62" s="1" t="s">
        <v>91</v>
      </c>
      <c r="RNK62" s="1" t="s">
        <v>91</v>
      </c>
      <c r="RNL62" s="1" t="s">
        <v>91</v>
      </c>
      <c r="RNM62" s="1" t="s">
        <v>91</v>
      </c>
      <c r="RNN62" s="1" t="s">
        <v>91</v>
      </c>
      <c r="RNO62" s="1" t="s">
        <v>91</v>
      </c>
      <c r="RNP62" s="1" t="s">
        <v>91</v>
      </c>
      <c r="RNQ62" s="1" t="s">
        <v>91</v>
      </c>
      <c r="RNR62" s="1" t="s">
        <v>91</v>
      </c>
      <c r="RNS62" s="1" t="s">
        <v>91</v>
      </c>
      <c r="RNT62" s="1" t="s">
        <v>91</v>
      </c>
      <c r="RNU62" s="1" t="s">
        <v>91</v>
      </c>
      <c r="RNV62" s="1" t="s">
        <v>91</v>
      </c>
      <c r="RNW62" s="1" t="s">
        <v>91</v>
      </c>
      <c r="RNX62" s="1" t="s">
        <v>91</v>
      </c>
      <c r="RNY62" s="1" t="s">
        <v>91</v>
      </c>
      <c r="RNZ62" s="1" t="s">
        <v>91</v>
      </c>
      <c r="ROA62" s="1" t="s">
        <v>91</v>
      </c>
      <c r="ROB62" s="1" t="s">
        <v>91</v>
      </c>
      <c r="ROC62" s="1" t="s">
        <v>91</v>
      </c>
      <c r="ROD62" s="1" t="s">
        <v>91</v>
      </c>
      <c r="ROE62" s="1" t="s">
        <v>91</v>
      </c>
      <c r="ROF62" s="1" t="s">
        <v>91</v>
      </c>
      <c r="ROG62" s="1" t="s">
        <v>91</v>
      </c>
      <c r="ROH62" s="1" t="s">
        <v>91</v>
      </c>
      <c r="ROI62" s="1" t="s">
        <v>91</v>
      </c>
      <c r="ROJ62" s="1" t="s">
        <v>91</v>
      </c>
      <c r="ROK62" s="1" t="s">
        <v>91</v>
      </c>
      <c r="ROL62" s="1" t="s">
        <v>91</v>
      </c>
      <c r="ROM62" s="1" t="s">
        <v>91</v>
      </c>
      <c r="RON62" s="1" t="s">
        <v>91</v>
      </c>
      <c r="ROO62" s="1" t="s">
        <v>91</v>
      </c>
      <c r="ROP62" s="1" t="s">
        <v>91</v>
      </c>
      <c r="ROQ62" s="1" t="s">
        <v>91</v>
      </c>
      <c r="ROR62" s="1" t="s">
        <v>91</v>
      </c>
      <c r="ROS62" s="1" t="s">
        <v>91</v>
      </c>
      <c r="ROT62" s="1" t="s">
        <v>91</v>
      </c>
      <c r="ROU62" s="1" t="s">
        <v>91</v>
      </c>
      <c r="ROV62" s="1" t="s">
        <v>91</v>
      </c>
      <c r="ROW62" s="1" t="s">
        <v>91</v>
      </c>
      <c r="ROX62" s="1" t="s">
        <v>91</v>
      </c>
      <c r="ROY62" s="1" t="s">
        <v>91</v>
      </c>
      <c r="ROZ62" s="1" t="s">
        <v>91</v>
      </c>
      <c r="RPA62" s="1" t="s">
        <v>91</v>
      </c>
      <c r="RPB62" s="1" t="s">
        <v>91</v>
      </c>
      <c r="RPC62" s="1" t="s">
        <v>91</v>
      </c>
      <c r="RPD62" s="1" t="s">
        <v>91</v>
      </c>
      <c r="RPE62" s="1" t="s">
        <v>91</v>
      </c>
      <c r="RPF62" s="1" t="s">
        <v>91</v>
      </c>
      <c r="RPG62" s="1" t="s">
        <v>91</v>
      </c>
      <c r="RPH62" s="1" t="s">
        <v>91</v>
      </c>
      <c r="RPI62" s="1" t="s">
        <v>91</v>
      </c>
      <c r="RPJ62" s="1" t="s">
        <v>91</v>
      </c>
      <c r="RPK62" s="1" t="s">
        <v>91</v>
      </c>
      <c r="RPL62" s="1" t="s">
        <v>91</v>
      </c>
      <c r="RPM62" s="1" t="s">
        <v>91</v>
      </c>
      <c r="RPN62" s="1" t="s">
        <v>91</v>
      </c>
      <c r="RPO62" s="1" t="s">
        <v>91</v>
      </c>
      <c r="RPP62" s="1" t="s">
        <v>91</v>
      </c>
      <c r="RPQ62" s="1" t="s">
        <v>91</v>
      </c>
      <c r="RPR62" s="1" t="s">
        <v>91</v>
      </c>
      <c r="RPS62" s="1" t="s">
        <v>91</v>
      </c>
      <c r="RPT62" s="1" t="s">
        <v>91</v>
      </c>
      <c r="RPU62" s="1" t="s">
        <v>91</v>
      </c>
      <c r="RPV62" s="1" t="s">
        <v>91</v>
      </c>
      <c r="RPW62" s="1" t="s">
        <v>91</v>
      </c>
      <c r="RPX62" s="1" t="s">
        <v>91</v>
      </c>
      <c r="RPY62" s="1" t="s">
        <v>91</v>
      </c>
      <c r="RPZ62" s="1" t="s">
        <v>91</v>
      </c>
      <c r="RQA62" s="1" t="s">
        <v>91</v>
      </c>
      <c r="RQB62" s="1" t="s">
        <v>91</v>
      </c>
      <c r="RQC62" s="1" t="s">
        <v>91</v>
      </c>
      <c r="RQD62" s="1" t="s">
        <v>91</v>
      </c>
      <c r="RQE62" s="1" t="s">
        <v>91</v>
      </c>
      <c r="RQF62" s="1" t="s">
        <v>91</v>
      </c>
      <c r="RQG62" s="1" t="s">
        <v>91</v>
      </c>
      <c r="RQH62" s="1" t="s">
        <v>91</v>
      </c>
      <c r="RQI62" s="1" t="s">
        <v>91</v>
      </c>
      <c r="RQJ62" s="1" t="s">
        <v>91</v>
      </c>
      <c r="RQK62" s="1" t="s">
        <v>91</v>
      </c>
      <c r="RQL62" s="1" t="s">
        <v>91</v>
      </c>
      <c r="RQM62" s="1" t="s">
        <v>91</v>
      </c>
      <c r="RQN62" s="1" t="s">
        <v>91</v>
      </c>
      <c r="RQO62" s="1" t="s">
        <v>91</v>
      </c>
      <c r="RQP62" s="1" t="s">
        <v>91</v>
      </c>
      <c r="RQQ62" s="1" t="s">
        <v>91</v>
      </c>
      <c r="RQR62" s="1" t="s">
        <v>91</v>
      </c>
      <c r="RQS62" s="1" t="s">
        <v>91</v>
      </c>
      <c r="RQT62" s="1" t="s">
        <v>91</v>
      </c>
      <c r="RQU62" s="1" t="s">
        <v>91</v>
      </c>
      <c r="RQV62" s="1" t="s">
        <v>91</v>
      </c>
      <c r="RQW62" s="1" t="s">
        <v>91</v>
      </c>
      <c r="RQX62" s="1" t="s">
        <v>91</v>
      </c>
      <c r="RQY62" s="1" t="s">
        <v>91</v>
      </c>
      <c r="RQZ62" s="1" t="s">
        <v>91</v>
      </c>
      <c r="RRA62" s="1" t="s">
        <v>91</v>
      </c>
      <c r="RRB62" s="1" t="s">
        <v>91</v>
      </c>
      <c r="RRC62" s="1" t="s">
        <v>91</v>
      </c>
      <c r="RRD62" s="1" t="s">
        <v>91</v>
      </c>
      <c r="RRE62" s="1" t="s">
        <v>91</v>
      </c>
      <c r="RRF62" s="1" t="s">
        <v>91</v>
      </c>
      <c r="RRG62" s="1" t="s">
        <v>91</v>
      </c>
      <c r="RRH62" s="1" t="s">
        <v>91</v>
      </c>
      <c r="RRI62" s="1" t="s">
        <v>91</v>
      </c>
      <c r="RRJ62" s="1" t="s">
        <v>91</v>
      </c>
      <c r="RRK62" s="1" t="s">
        <v>91</v>
      </c>
      <c r="RRL62" s="1" t="s">
        <v>91</v>
      </c>
      <c r="RRM62" s="1" t="s">
        <v>91</v>
      </c>
      <c r="RRN62" s="1" t="s">
        <v>91</v>
      </c>
      <c r="RRO62" s="1" t="s">
        <v>91</v>
      </c>
      <c r="RRP62" s="1" t="s">
        <v>91</v>
      </c>
      <c r="RRQ62" s="1" t="s">
        <v>91</v>
      </c>
      <c r="RRR62" s="1" t="s">
        <v>91</v>
      </c>
      <c r="RRS62" s="1" t="s">
        <v>91</v>
      </c>
      <c r="RRT62" s="1" t="s">
        <v>91</v>
      </c>
      <c r="RRU62" s="1" t="s">
        <v>91</v>
      </c>
      <c r="RRV62" s="1" t="s">
        <v>91</v>
      </c>
      <c r="RRW62" s="1" t="s">
        <v>91</v>
      </c>
      <c r="RRX62" s="1" t="s">
        <v>91</v>
      </c>
      <c r="RRY62" s="1" t="s">
        <v>91</v>
      </c>
      <c r="RRZ62" s="1" t="s">
        <v>91</v>
      </c>
      <c r="RSA62" s="1" t="s">
        <v>91</v>
      </c>
      <c r="RSB62" s="1" t="s">
        <v>91</v>
      </c>
      <c r="RSC62" s="1" t="s">
        <v>91</v>
      </c>
      <c r="RSD62" s="1" t="s">
        <v>91</v>
      </c>
      <c r="RSE62" s="1" t="s">
        <v>91</v>
      </c>
      <c r="RSF62" s="1" t="s">
        <v>91</v>
      </c>
      <c r="RSG62" s="1" t="s">
        <v>91</v>
      </c>
      <c r="RSH62" s="1" t="s">
        <v>91</v>
      </c>
      <c r="RSI62" s="1" t="s">
        <v>91</v>
      </c>
      <c r="RSJ62" s="1" t="s">
        <v>91</v>
      </c>
      <c r="RSK62" s="1" t="s">
        <v>91</v>
      </c>
      <c r="RSL62" s="1" t="s">
        <v>91</v>
      </c>
      <c r="RSM62" s="1" t="s">
        <v>91</v>
      </c>
      <c r="RSN62" s="1" t="s">
        <v>91</v>
      </c>
      <c r="RSO62" s="1" t="s">
        <v>91</v>
      </c>
      <c r="RSP62" s="1" t="s">
        <v>91</v>
      </c>
      <c r="RSQ62" s="1" t="s">
        <v>91</v>
      </c>
      <c r="RSR62" s="1" t="s">
        <v>91</v>
      </c>
      <c r="RSS62" s="1" t="s">
        <v>91</v>
      </c>
      <c r="RST62" s="1" t="s">
        <v>91</v>
      </c>
      <c r="RSU62" s="1" t="s">
        <v>91</v>
      </c>
      <c r="RSV62" s="1" t="s">
        <v>91</v>
      </c>
      <c r="RSW62" s="1" t="s">
        <v>91</v>
      </c>
      <c r="RSX62" s="1" t="s">
        <v>91</v>
      </c>
      <c r="RSY62" s="1" t="s">
        <v>91</v>
      </c>
      <c r="RSZ62" s="1" t="s">
        <v>91</v>
      </c>
      <c r="RTA62" s="1" t="s">
        <v>91</v>
      </c>
      <c r="RTB62" s="1" t="s">
        <v>91</v>
      </c>
      <c r="RTC62" s="1" t="s">
        <v>91</v>
      </c>
      <c r="RTD62" s="1" t="s">
        <v>91</v>
      </c>
      <c r="RTE62" s="1" t="s">
        <v>91</v>
      </c>
      <c r="RTF62" s="1" t="s">
        <v>91</v>
      </c>
      <c r="RTG62" s="1" t="s">
        <v>91</v>
      </c>
      <c r="RTH62" s="1" t="s">
        <v>91</v>
      </c>
      <c r="RTI62" s="1" t="s">
        <v>91</v>
      </c>
      <c r="RTJ62" s="1" t="s">
        <v>91</v>
      </c>
      <c r="RTK62" s="1" t="s">
        <v>91</v>
      </c>
      <c r="RTL62" s="1" t="s">
        <v>91</v>
      </c>
      <c r="RTM62" s="1" t="s">
        <v>91</v>
      </c>
      <c r="RTN62" s="1" t="s">
        <v>91</v>
      </c>
      <c r="RTO62" s="1" t="s">
        <v>91</v>
      </c>
      <c r="RTP62" s="1" t="s">
        <v>91</v>
      </c>
      <c r="RTQ62" s="1" t="s">
        <v>91</v>
      </c>
      <c r="RTR62" s="1" t="s">
        <v>91</v>
      </c>
      <c r="RTS62" s="1" t="s">
        <v>91</v>
      </c>
      <c r="RTT62" s="1" t="s">
        <v>91</v>
      </c>
      <c r="RTU62" s="1" t="s">
        <v>91</v>
      </c>
      <c r="RTV62" s="1" t="s">
        <v>91</v>
      </c>
      <c r="RTW62" s="1" t="s">
        <v>91</v>
      </c>
      <c r="RTX62" s="1" t="s">
        <v>91</v>
      </c>
      <c r="RTY62" s="1" t="s">
        <v>91</v>
      </c>
      <c r="RTZ62" s="1" t="s">
        <v>91</v>
      </c>
      <c r="RUA62" s="1" t="s">
        <v>91</v>
      </c>
      <c r="RUB62" s="1" t="s">
        <v>91</v>
      </c>
      <c r="RUC62" s="1" t="s">
        <v>91</v>
      </c>
      <c r="RUD62" s="1" t="s">
        <v>91</v>
      </c>
      <c r="RUE62" s="1" t="s">
        <v>91</v>
      </c>
      <c r="RUF62" s="1" t="s">
        <v>91</v>
      </c>
      <c r="RUG62" s="1" t="s">
        <v>91</v>
      </c>
      <c r="RUH62" s="1" t="s">
        <v>91</v>
      </c>
      <c r="RUI62" s="1" t="s">
        <v>91</v>
      </c>
      <c r="RUJ62" s="1" t="s">
        <v>91</v>
      </c>
      <c r="RUK62" s="1" t="s">
        <v>91</v>
      </c>
      <c r="RUL62" s="1" t="s">
        <v>91</v>
      </c>
      <c r="RUM62" s="1" t="s">
        <v>91</v>
      </c>
      <c r="RUN62" s="1" t="s">
        <v>91</v>
      </c>
      <c r="RUO62" s="1" t="s">
        <v>91</v>
      </c>
      <c r="RUP62" s="1" t="s">
        <v>91</v>
      </c>
      <c r="RUQ62" s="1" t="s">
        <v>91</v>
      </c>
      <c r="RUR62" s="1" t="s">
        <v>91</v>
      </c>
      <c r="RUS62" s="1" t="s">
        <v>91</v>
      </c>
      <c r="RUT62" s="1" t="s">
        <v>91</v>
      </c>
      <c r="RUU62" s="1" t="s">
        <v>91</v>
      </c>
      <c r="RUV62" s="1" t="s">
        <v>91</v>
      </c>
      <c r="RUW62" s="1" t="s">
        <v>91</v>
      </c>
      <c r="RUX62" s="1" t="s">
        <v>91</v>
      </c>
      <c r="RUY62" s="1" t="s">
        <v>91</v>
      </c>
      <c r="RUZ62" s="1" t="s">
        <v>91</v>
      </c>
      <c r="RVA62" s="1" t="s">
        <v>91</v>
      </c>
      <c r="RVB62" s="1" t="s">
        <v>91</v>
      </c>
      <c r="RVC62" s="1" t="s">
        <v>91</v>
      </c>
      <c r="RVD62" s="1" t="s">
        <v>91</v>
      </c>
      <c r="RVE62" s="1" t="s">
        <v>91</v>
      </c>
      <c r="RVF62" s="1" t="s">
        <v>91</v>
      </c>
      <c r="RVG62" s="1" t="s">
        <v>91</v>
      </c>
      <c r="RVH62" s="1" t="s">
        <v>91</v>
      </c>
      <c r="RVI62" s="1" t="s">
        <v>91</v>
      </c>
      <c r="RVJ62" s="1" t="s">
        <v>91</v>
      </c>
      <c r="RVK62" s="1" t="s">
        <v>91</v>
      </c>
      <c r="RVL62" s="1" t="s">
        <v>91</v>
      </c>
      <c r="RVM62" s="1" t="s">
        <v>91</v>
      </c>
      <c r="RVN62" s="1" t="s">
        <v>91</v>
      </c>
      <c r="RVO62" s="1" t="s">
        <v>91</v>
      </c>
      <c r="RVP62" s="1" t="s">
        <v>91</v>
      </c>
      <c r="RVQ62" s="1" t="s">
        <v>91</v>
      </c>
      <c r="RVR62" s="1" t="s">
        <v>91</v>
      </c>
      <c r="RVS62" s="1" t="s">
        <v>91</v>
      </c>
      <c r="RVT62" s="1" t="s">
        <v>91</v>
      </c>
      <c r="RVU62" s="1" t="s">
        <v>91</v>
      </c>
      <c r="RVV62" s="1" t="s">
        <v>91</v>
      </c>
      <c r="RVW62" s="1" t="s">
        <v>91</v>
      </c>
      <c r="RVX62" s="1" t="s">
        <v>91</v>
      </c>
      <c r="RVY62" s="1" t="s">
        <v>91</v>
      </c>
      <c r="RVZ62" s="1" t="s">
        <v>91</v>
      </c>
      <c r="RWA62" s="1" t="s">
        <v>91</v>
      </c>
      <c r="RWB62" s="1" t="s">
        <v>91</v>
      </c>
      <c r="RWC62" s="1" t="s">
        <v>91</v>
      </c>
      <c r="RWD62" s="1" t="s">
        <v>91</v>
      </c>
      <c r="RWE62" s="1" t="s">
        <v>91</v>
      </c>
      <c r="RWF62" s="1" t="s">
        <v>91</v>
      </c>
      <c r="RWG62" s="1" t="s">
        <v>91</v>
      </c>
      <c r="RWH62" s="1" t="s">
        <v>91</v>
      </c>
      <c r="RWI62" s="1" t="s">
        <v>91</v>
      </c>
      <c r="RWJ62" s="1" t="s">
        <v>91</v>
      </c>
      <c r="RWK62" s="1" t="s">
        <v>91</v>
      </c>
      <c r="RWL62" s="1" t="s">
        <v>91</v>
      </c>
      <c r="RWM62" s="1" t="s">
        <v>91</v>
      </c>
      <c r="RWN62" s="1" t="s">
        <v>91</v>
      </c>
      <c r="RWO62" s="1" t="s">
        <v>91</v>
      </c>
      <c r="RWP62" s="1" t="s">
        <v>91</v>
      </c>
      <c r="RWQ62" s="1" t="s">
        <v>91</v>
      </c>
      <c r="RWR62" s="1" t="s">
        <v>91</v>
      </c>
      <c r="RWS62" s="1" t="s">
        <v>91</v>
      </c>
      <c r="RWT62" s="1" t="s">
        <v>91</v>
      </c>
      <c r="RWU62" s="1" t="s">
        <v>91</v>
      </c>
      <c r="RWV62" s="1" t="s">
        <v>91</v>
      </c>
      <c r="RWW62" s="1" t="s">
        <v>91</v>
      </c>
      <c r="RWX62" s="1" t="s">
        <v>91</v>
      </c>
      <c r="RWY62" s="1" t="s">
        <v>91</v>
      </c>
      <c r="RWZ62" s="1" t="s">
        <v>91</v>
      </c>
      <c r="RXA62" s="1" t="s">
        <v>91</v>
      </c>
      <c r="RXB62" s="1" t="s">
        <v>91</v>
      </c>
      <c r="RXC62" s="1" t="s">
        <v>91</v>
      </c>
      <c r="RXD62" s="1" t="s">
        <v>91</v>
      </c>
      <c r="RXE62" s="1" t="s">
        <v>91</v>
      </c>
      <c r="RXF62" s="1" t="s">
        <v>91</v>
      </c>
      <c r="RXG62" s="1" t="s">
        <v>91</v>
      </c>
      <c r="RXH62" s="1" t="s">
        <v>91</v>
      </c>
      <c r="RXI62" s="1" t="s">
        <v>91</v>
      </c>
      <c r="RXJ62" s="1" t="s">
        <v>91</v>
      </c>
      <c r="RXK62" s="1" t="s">
        <v>91</v>
      </c>
      <c r="RXL62" s="1" t="s">
        <v>91</v>
      </c>
      <c r="RXM62" s="1" t="s">
        <v>91</v>
      </c>
      <c r="RXN62" s="1" t="s">
        <v>91</v>
      </c>
      <c r="RXO62" s="1" t="s">
        <v>91</v>
      </c>
      <c r="RXP62" s="1" t="s">
        <v>91</v>
      </c>
      <c r="RXQ62" s="1" t="s">
        <v>91</v>
      </c>
      <c r="RXR62" s="1" t="s">
        <v>91</v>
      </c>
      <c r="RXS62" s="1" t="s">
        <v>91</v>
      </c>
      <c r="RXT62" s="1" t="s">
        <v>91</v>
      </c>
      <c r="RXU62" s="1" t="s">
        <v>91</v>
      </c>
      <c r="RXV62" s="1" t="s">
        <v>91</v>
      </c>
      <c r="RXW62" s="1" t="s">
        <v>91</v>
      </c>
      <c r="RXX62" s="1" t="s">
        <v>91</v>
      </c>
      <c r="RXY62" s="1" t="s">
        <v>91</v>
      </c>
      <c r="RXZ62" s="1" t="s">
        <v>91</v>
      </c>
      <c r="RYA62" s="1" t="s">
        <v>91</v>
      </c>
      <c r="RYB62" s="1" t="s">
        <v>91</v>
      </c>
      <c r="RYC62" s="1" t="s">
        <v>91</v>
      </c>
      <c r="RYD62" s="1" t="s">
        <v>91</v>
      </c>
      <c r="RYE62" s="1" t="s">
        <v>91</v>
      </c>
      <c r="RYF62" s="1" t="s">
        <v>91</v>
      </c>
      <c r="RYG62" s="1" t="s">
        <v>91</v>
      </c>
      <c r="RYH62" s="1" t="s">
        <v>91</v>
      </c>
      <c r="RYI62" s="1" t="s">
        <v>91</v>
      </c>
      <c r="RYJ62" s="1" t="s">
        <v>91</v>
      </c>
      <c r="RYK62" s="1" t="s">
        <v>91</v>
      </c>
      <c r="RYL62" s="1" t="s">
        <v>91</v>
      </c>
      <c r="RYM62" s="1" t="s">
        <v>91</v>
      </c>
      <c r="RYN62" s="1" t="s">
        <v>91</v>
      </c>
      <c r="RYO62" s="1" t="s">
        <v>91</v>
      </c>
      <c r="RYP62" s="1" t="s">
        <v>91</v>
      </c>
      <c r="RYQ62" s="1" t="s">
        <v>91</v>
      </c>
      <c r="RYR62" s="1" t="s">
        <v>91</v>
      </c>
      <c r="RYS62" s="1" t="s">
        <v>91</v>
      </c>
      <c r="RYT62" s="1" t="s">
        <v>91</v>
      </c>
      <c r="RYU62" s="1" t="s">
        <v>91</v>
      </c>
      <c r="RYV62" s="1" t="s">
        <v>91</v>
      </c>
      <c r="RYW62" s="1" t="s">
        <v>91</v>
      </c>
      <c r="RYX62" s="1" t="s">
        <v>91</v>
      </c>
      <c r="RYY62" s="1" t="s">
        <v>91</v>
      </c>
      <c r="RYZ62" s="1" t="s">
        <v>91</v>
      </c>
      <c r="RZA62" s="1" t="s">
        <v>91</v>
      </c>
      <c r="RZB62" s="1" t="s">
        <v>91</v>
      </c>
      <c r="RZC62" s="1" t="s">
        <v>91</v>
      </c>
      <c r="RZD62" s="1" t="s">
        <v>91</v>
      </c>
      <c r="RZE62" s="1" t="s">
        <v>91</v>
      </c>
      <c r="RZF62" s="1" t="s">
        <v>91</v>
      </c>
      <c r="RZG62" s="1" t="s">
        <v>91</v>
      </c>
      <c r="RZH62" s="1" t="s">
        <v>91</v>
      </c>
      <c r="RZI62" s="1" t="s">
        <v>91</v>
      </c>
      <c r="RZJ62" s="1" t="s">
        <v>91</v>
      </c>
      <c r="RZK62" s="1" t="s">
        <v>91</v>
      </c>
      <c r="RZL62" s="1" t="s">
        <v>91</v>
      </c>
      <c r="RZM62" s="1" t="s">
        <v>91</v>
      </c>
      <c r="RZN62" s="1" t="s">
        <v>91</v>
      </c>
      <c r="RZO62" s="1" t="s">
        <v>91</v>
      </c>
      <c r="RZP62" s="1" t="s">
        <v>91</v>
      </c>
      <c r="RZQ62" s="1" t="s">
        <v>91</v>
      </c>
      <c r="RZR62" s="1" t="s">
        <v>91</v>
      </c>
      <c r="RZS62" s="1" t="s">
        <v>91</v>
      </c>
      <c r="RZT62" s="1" t="s">
        <v>91</v>
      </c>
      <c r="RZU62" s="1" t="s">
        <v>91</v>
      </c>
      <c r="RZV62" s="1" t="s">
        <v>91</v>
      </c>
      <c r="RZW62" s="1" t="s">
        <v>91</v>
      </c>
      <c r="RZX62" s="1" t="s">
        <v>91</v>
      </c>
      <c r="RZY62" s="1" t="s">
        <v>91</v>
      </c>
      <c r="RZZ62" s="1" t="s">
        <v>91</v>
      </c>
      <c r="SAA62" s="1" t="s">
        <v>91</v>
      </c>
      <c r="SAB62" s="1" t="s">
        <v>91</v>
      </c>
      <c r="SAC62" s="1" t="s">
        <v>91</v>
      </c>
      <c r="SAD62" s="1" t="s">
        <v>91</v>
      </c>
      <c r="SAE62" s="1" t="s">
        <v>91</v>
      </c>
      <c r="SAF62" s="1" t="s">
        <v>91</v>
      </c>
      <c r="SAG62" s="1" t="s">
        <v>91</v>
      </c>
      <c r="SAH62" s="1" t="s">
        <v>91</v>
      </c>
      <c r="SAI62" s="1" t="s">
        <v>91</v>
      </c>
      <c r="SAJ62" s="1" t="s">
        <v>91</v>
      </c>
      <c r="SAK62" s="1" t="s">
        <v>91</v>
      </c>
      <c r="SAL62" s="1" t="s">
        <v>91</v>
      </c>
      <c r="SAM62" s="1" t="s">
        <v>91</v>
      </c>
      <c r="SAN62" s="1" t="s">
        <v>91</v>
      </c>
      <c r="SAO62" s="1" t="s">
        <v>91</v>
      </c>
      <c r="SAP62" s="1" t="s">
        <v>91</v>
      </c>
      <c r="SAQ62" s="1" t="s">
        <v>91</v>
      </c>
      <c r="SAR62" s="1" t="s">
        <v>91</v>
      </c>
      <c r="SAS62" s="1" t="s">
        <v>91</v>
      </c>
      <c r="SAT62" s="1" t="s">
        <v>91</v>
      </c>
      <c r="SAU62" s="1" t="s">
        <v>91</v>
      </c>
      <c r="SAV62" s="1" t="s">
        <v>91</v>
      </c>
      <c r="SAW62" s="1" t="s">
        <v>91</v>
      </c>
      <c r="SAX62" s="1" t="s">
        <v>91</v>
      </c>
      <c r="SAY62" s="1" t="s">
        <v>91</v>
      </c>
      <c r="SAZ62" s="1" t="s">
        <v>91</v>
      </c>
      <c r="SBA62" s="1" t="s">
        <v>91</v>
      </c>
      <c r="SBB62" s="1" t="s">
        <v>91</v>
      </c>
      <c r="SBC62" s="1" t="s">
        <v>91</v>
      </c>
      <c r="SBD62" s="1" t="s">
        <v>91</v>
      </c>
      <c r="SBE62" s="1" t="s">
        <v>91</v>
      </c>
      <c r="SBF62" s="1" t="s">
        <v>91</v>
      </c>
      <c r="SBG62" s="1" t="s">
        <v>91</v>
      </c>
      <c r="SBH62" s="1" t="s">
        <v>91</v>
      </c>
      <c r="SBI62" s="1" t="s">
        <v>91</v>
      </c>
      <c r="SBJ62" s="1" t="s">
        <v>91</v>
      </c>
      <c r="SBK62" s="1" t="s">
        <v>91</v>
      </c>
      <c r="SBL62" s="1" t="s">
        <v>91</v>
      </c>
      <c r="SBM62" s="1" t="s">
        <v>91</v>
      </c>
      <c r="SBN62" s="1" t="s">
        <v>91</v>
      </c>
      <c r="SBO62" s="1" t="s">
        <v>91</v>
      </c>
      <c r="SBP62" s="1" t="s">
        <v>91</v>
      </c>
      <c r="SBQ62" s="1" t="s">
        <v>91</v>
      </c>
      <c r="SBR62" s="1" t="s">
        <v>91</v>
      </c>
      <c r="SBS62" s="1" t="s">
        <v>91</v>
      </c>
      <c r="SBT62" s="1" t="s">
        <v>91</v>
      </c>
      <c r="SBU62" s="1" t="s">
        <v>91</v>
      </c>
      <c r="SBV62" s="1" t="s">
        <v>91</v>
      </c>
      <c r="SBW62" s="1" t="s">
        <v>91</v>
      </c>
      <c r="SBX62" s="1" t="s">
        <v>91</v>
      </c>
      <c r="SBY62" s="1" t="s">
        <v>91</v>
      </c>
      <c r="SBZ62" s="1" t="s">
        <v>91</v>
      </c>
      <c r="SCA62" s="1" t="s">
        <v>91</v>
      </c>
      <c r="SCB62" s="1" t="s">
        <v>91</v>
      </c>
      <c r="SCC62" s="1" t="s">
        <v>91</v>
      </c>
      <c r="SCD62" s="1" t="s">
        <v>91</v>
      </c>
      <c r="SCE62" s="1" t="s">
        <v>91</v>
      </c>
      <c r="SCF62" s="1" t="s">
        <v>91</v>
      </c>
      <c r="SCG62" s="1" t="s">
        <v>91</v>
      </c>
      <c r="SCH62" s="1" t="s">
        <v>91</v>
      </c>
      <c r="SCI62" s="1" t="s">
        <v>91</v>
      </c>
      <c r="SCJ62" s="1" t="s">
        <v>91</v>
      </c>
      <c r="SCK62" s="1" t="s">
        <v>91</v>
      </c>
      <c r="SCL62" s="1" t="s">
        <v>91</v>
      </c>
      <c r="SCM62" s="1" t="s">
        <v>91</v>
      </c>
      <c r="SCN62" s="1" t="s">
        <v>91</v>
      </c>
      <c r="SCO62" s="1" t="s">
        <v>91</v>
      </c>
      <c r="SCP62" s="1" t="s">
        <v>91</v>
      </c>
      <c r="SCQ62" s="1" t="s">
        <v>91</v>
      </c>
      <c r="SCR62" s="1" t="s">
        <v>91</v>
      </c>
      <c r="SCS62" s="1" t="s">
        <v>91</v>
      </c>
      <c r="SCT62" s="1" t="s">
        <v>91</v>
      </c>
      <c r="SCU62" s="1" t="s">
        <v>91</v>
      </c>
      <c r="SCV62" s="1" t="s">
        <v>91</v>
      </c>
      <c r="SCW62" s="1" t="s">
        <v>91</v>
      </c>
      <c r="SCX62" s="1" t="s">
        <v>91</v>
      </c>
      <c r="SCY62" s="1" t="s">
        <v>91</v>
      </c>
      <c r="SCZ62" s="1" t="s">
        <v>91</v>
      </c>
      <c r="SDA62" s="1" t="s">
        <v>91</v>
      </c>
      <c r="SDB62" s="1" t="s">
        <v>91</v>
      </c>
      <c r="SDC62" s="1" t="s">
        <v>91</v>
      </c>
      <c r="SDD62" s="1" t="s">
        <v>91</v>
      </c>
      <c r="SDE62" s="1" t="s">
        <v>91</v>
      </c>
      <c r="SDF62" s="1" t="s">
        <v>91</v>
      </c>
      <c r="SDG62" s="1" t="s">
        <v>91</v>
      </c>
      <c r="SDH62" s="1" t="s">
        <v>91</v>
      </c>
      <c r="SDI62" s="1" t="s">
        <v>91</v>
      </c>
      <c r="SDJ62" s="1" t="s">
        <v>91</v>
      </c>
      <c r="SDK62" s="1" t="s">
        <v>91</v>
      </c>
      <c r="SDL62" s="1" t="s">
        <v>91</v>
      </c>
      <c r="SDM62" s="1" t="s">
        <v>91</v>
      </c>
      <c r="SDN62" s="1" t="s">
        <v>91</v>
      </c>
      <c r="SDO62" s="1" t="s">
        <v>91</v>
      </c>
      <c r="SDP62" s="1" t="s">
        <v>91</v>
      </c>
      <c r="SDQ62" s="1" t="s">
        <v>91</v>
      </c>
      <c r="SDR62" s="1" t="s">
        <v>91</v>
      </c>
      <c r="SDS62" s="1" t="s">
        <v>91</v>
      </c>
      <c r="SDT62" s="1" t="s">
        <v>91</v>
      </c>
      <c r="SDU62" s="1" t="s">
        <v>91</v>
      </c>
      <c r="SDV62" s="1" t="s">
        <v>91</v>
      </c>
      <c r="SDW62" s="1" t="s">
        <v>91</v>
      </c>
      <c r="SDX62" s="1" t="s">
        <v>91</v>
      </c>
      <c r="SDY62" s="1" t="s">
        <v>91</v>
      </c>
      <c r="SDZ62" s="1" t="s">
        <v>91</v>
      </c>
      <c r="SEA62" s="1" t="s">
        <v>91</v>
      </c>
      <c r="SEB62" s="1" t="s">
        <v>91</v>
      </c>
      <c r="SEC62" s="1" t="s">
        <v>91</v>
      </c>
      <c r="SED62" s="1" t="s">
        <v>91</v>
      </c>
      <c r="SEE62" s="1" t="s">
        <v>91</v>
      </c>
      <c r="SEF62" s="1" t="s">
        <v>91</v>
      </c>
      <c r="SEG62" s="1" t="s">
        <v>91</v>
      </c>
      <c r="SEH62" s="1" t="s">
        <v>91</v>
      </c>
      <c r="SEI62" s="1" t="s">
        <v>91</v>
      </c>
      <c r="SEJ62" s="1" t="s">
        <v>91</v>
      </c>
      <c r="SEK62" s="1" t="s">
        <v>91</v>
      </c>
      <c r="SEL62" s="1" t="s">
        <v>91</v>
      </c>
      <c r="SEM62" s="1" t="s">
        <v>91</v>
      </c>
      <c r="SEN62" s="1" t="s">
        <v>91</v>
      </c>
      <c r="SEO62" s="1" t="s">
        <v>91</v>
      </c>
      <c r="SEP62" s="1" t="s">
        <v>91</v>
      </c>
      <c r="SEQ62" s="1" t="s">
        <v>91</v>
      </c>
      <c r="SER62" s="1" t="s">
        <v>91</v>
      </c>
      <c r="SES62" s="1" t="s">
        <v>91</v>
      </c>
      <c r="SET62" s="1" t="s">
        <v>91</v>
      </c>
      <c r="SEU62" s="1" t="s">
        <v>91</v>
      </c>
      <c r="SEV62" s="1" t="s">
        <v>91</v>
      </c>
      <c r="SEW62" s="1" t="s">
        <v>91</v>
      </c>
      <c r="SEX62" s="1" t="s">
        <v>91</v>
      </c>
      <c r="SEY62" s="1" t="s">
        <v>91</v>
      </c>
      <c r="SEZ62" s="1" t="s">
        <v>91</v>
      </c>
      <c r="SFA62" s="1" t="s">
        <v>91</v>
      </c>
      <c r="SFB62" s="1" t="s">
        <v>91</v>
      </c>
      <c r="SFC62" s="1" t="s">
        <v>91</v>
      </c>
      <c r="SFD62" s="1" t="s">
        <v>91</v>
      </c>
      <c r="SFE62" s="1" t="s">
        <v>91</v>
      </c>
      <c r="SFF62" s="1" t="s">
        <v>91</v>
      </c>
      <c r="SFG62" s="1" t="s">
        <v>91</v>
      </c>
      <c r="SFH62" s="1" t="s">
        <v>91</v>
      </c>
      <c r="SFI62" s="1" t="s">
        <v>91</v>
      </c>
      <c r="SFJ62" s="1" t="s">
        <v>91</v>
      </c>
      <c r="SFK62" s="1" t="s">
        <v>91</v>
      </c>
      <c r="SFL62" s="1" t="s">
        <v>91</v>
      </c>
      <c r="SFM62" s="1" t="s">
        <v>91</v>
      </c>
      <c r="SFN62" s="1" t="s">
        <v>91</v>
      </c>
      <c r="SFO62" s="1" t="s">
        <v>91</v>
      </c>
      <c r="SFP62" s="1" t="s">
        <v>91</v>
      </c>
      <c r="SFQ62" s="1" t="s">
        <v>91</v>
      </c>
      <c r="SFR62" s="1" t="s">
        <v>91</v>
      </c>
      <c r="SFS62" s="1" t="s">
        <v>91</v>
      </c>
      <c r="SFT62" s="1" t="s">
        <v>91</v>
      </c>
      <c r="SFU62" s="1" t="s">
        <v>91</v>
      </c>
      <c r="SFV62" s="1" t="s">
        <v>91</v>
      </c>
      <c r="SFW62" s="1" t="s">
        <v>91</v>
      </c>
      <c r="SFX62" s="1" t="s">
        <v>91</v>
      </c>
      <c r="SFY62" s="1" t="s">
        <v>91</v>
      </c>
      <c r="SFZ62" s="1" t="s">
        <v>91</v>
      </c>
      <c r="SGA62" s="1" t="s">
        <v>91</v>
      </c>
      <c r="SGB62" s="1" t="s">
        <v>91</v>
      </c>
      <c r="SGC62" s="1" t="s">
        <v>91</v>
      </c>
      <c r="SGD62" s="1" t="s">
        <v>91</v>
      </c>
      <c r="SGE62" s="1" t="s">
        <v>91</v>
      </c>
      <c r="SGF62" s="1" t="s">
        <v>91</v>
      </c>
      <c r="SGG62" s="1" t="s">
        <v>91</v>
      </c>
      <c r="SGH62" s="1" t="s">
        <v>91</v>
      </c>
      <c r="SGI62" s="1" t="s">
        <v>91</v>
      </c>
      <c r="SGJ62" s="1" t="s">
        <v>91</v>
      </c>
      <c r="SGK62" s="1" t="s">
        <v>91</v>
      </c>
      <c r="SGL62" s="1" t="s">
        <v>91</v>
      </c>
      <c r="SGM62" s="1" t="s">
        <v>91</v>
      </c>
      <c r="SGN62" s="1" t="s">
        <v>91</v>
      </c>
      <c r="SGO62" s="1" t="s">
        <v>91</v>
      </c>
      <c r="SGP62" s="1" t="s">
        <v>91</v>
      </c>
      <c r="SGQ62" s="1" t="s">
        <v>91</v>
      </c>
      <c r="SGR62" s="1" t="s">
        <v>91</v>
      </c>
      <c r="SGS62" s="1" t="s">
        <v>91</v>
      </c>
      <c r="SGT62" s="1" t="s">
        <v>91</v>
      </c>
      <c r="SGU62" s="1" t="s">
        <v>91</v>
      </c>
      <c r="SGV62" s="1" t="s">
        <v>91</v>
      </c>
      <c r="SGW62" s="1" t="s">
        <v>91</v>
      </c>
      <c r="SGX62" s="1" t="s">
        <v>91</v>
      </c>
      <c r="SGY62" s="1" t="s">
        <v>91</v>
      </c>
      <c r="SGZ62" s="1" t="s">
        <v>91</v>
      </c>
      <c r="SHA62" s="1" t="s">
        <v>91</v>
      </c>
      <c r="SHB62" s="1" t="s">
        <v>91</v>
      </c>
      <c r="SHC62" s="1" t="s">
        <v>91</v>
      </c>
      <c r="SHD62" s="1" t="s">
        <v>91</v>
      </c>
      <c r="SHE62" s="1" t="s">
        <v>91</v>
      </c>
      <c r="SHF62" s="1" t="s">
        <v>91</v>
      </c>
      <c r="SHG62" s="1" t="s">
        <v>91</v>
      </c>
      <c r="SHH62" s="1" t="s">
        <v>91</v>
      </c>
      <c r="SHI62" s="1" t="s">
        <v>91</v>
      </c>
      <c r="SHJ62" s="1" t="s">
        <v>91</v>
      </c>
      <c r="SHK62" s="1" t="s">
        <v>91</v>
      </c>
      <c r="SHL62" s="1" t="s">
        <v>91</v>
      </c>
      <c r="SHM62" s="1" t="s">
        <v>91</v>
      </c>
      <c r="SHN62" s="1" t="s">
        <v>91</v>
      </c>
      <c r="SHO62" s="1" t="s">
        <v>91</v>
      </c>
      <c r="SHP62" s="1" t="s">
        <v>91</v>
      </c>
      <c r="SHQ62" s="1" t="s">
        <v>91</v>
      </c>
      <c r="SHR62" s="1" t="s">
        <v>91</v>
      </c>
      <c r="SHS62" s="1" t="s">
        <v>91</v>
      </c>
      <c r="SHT62" s="1" t="s">
        <v>91</v>
      </c>
      <c r="SHU62" s="1" t="s">
        <v>91</v>
      </c>
      <c r="SHV62" s="1" t="s">
        <v>91</v>
      </c>
      <c r="SHW62" s="1" t="s">
        <v>91</v>
      </c>
      <c r="SHX62" s="1" t="s">
        <v>91</v>
      </c>
      <c r="SHY62" s="1" t="s">
        <v>91</v>
      </c>
      <c r="SHZ62" s="1" t="s">
        <v>91</v>
      </c>
      <c r="SIA62" s="1" t="s">
        <v>91</v>
      </c>
      <c r="SIB62" s="1" t="s">
        <v>91</v>
      </c>
      <c r="SIC62" s="1" t="s">
        <v>91</v>
      </c>
      <c r="SID62" s="1" t="s">
        <v>91</v>
      </c>
      <c r="SIE62" s="1" t="s">
        <v>91</v>
      </c>
      <c r="SIF62" s="1" t="s">
        <v>91</v>
      </c>
      <c r="SIG62" s="1" t="s">
        <v>91</v>
      </c>
      <c r="SIH62" s="1" t="s">
        <v>91</v>
      </c>
      <c r="SII62" s="1" t="s">
        <v>91</v>
      </c>
      <c r="SIJ62" s="1" t="s">
        <v>91</v>
      </c>
      <c r="SIK62" s="1" t="s">
        <v>91</v>
      </c>
      <c r="SIL62" s="1" t="s">
        <v>91</v>
      </c>
      <c r="SIM62" s="1" t="s">
        <v>91</v>
      </c>
      <c r="SIN62" s="1" t="s">
        <v>91</v>
      </c>
      <c r="SIO62" s="1" t="s">
        <v>91</v>
      </c>
      <c r="SIP62" s="1" t="s">
        <v>91</v>
      </c>
      <c r="SIQ62" s="1" t="s">
        <v>91</v>
      </c>
      <c r="SIR62" s="1" t="s">
        <v>91</v>
      </c>
      <c r="SIS62" s="1" t="s">
        <v>91</v>
      </c>
      <c r="SIT62" s="1" t="s">
        <v>91</v>
      </c>
      <c r="SIU62" s="1" t="s">
        <v>91</v>
      </c>
      <c r="SIV62" s="1" t="s">
        <v>91</v>
      </c>
      <c r="SIW62" s="1" t="s">
        <v>91</v>
      </c>
      <c r="SIX62" s="1" t="s">
        <v>91</v>
      </c>
      <c r="SIY62" s="1" t="s">
        <v>91</v>
      </c>
      <c r="SIZ62" s="1" t="s">
        <v>91</v>
      </c>
      <c r="SJA62" s="1" t="s">
        <v>91</v>
      </c>
      <c r="SJB62" s="1" t="s">
        <v>91</v>
      </c>
      <c r="SJC62" s="1" t="s">
        <v>91</v>
      </c>
      <c r="SJD62" s="1" t="s">
        <v>91</v>
      </c>
      <c r="SJE62" s="1" t="s">
        <v>91</v>
      </c>
      <c r="SJF62" s="1" t="s">
        <v>91</v>
      </c>
      <c r="SJG62" s="1" t="s">
        <v>91</v>
      </c>
      <c r="SJH62" s="1" t="s">
        <v>91</v>
      </c>
      <c r="SJI62" s="1" t="s">
        <v>91</v>
      </c>
      <c r="SJJ62" s="1" t="s">
        <v>91</v>
      </c>
      <c r="SJK62" s="1" t="s">
        <v>91</v>
      </c>
      <c r="SJL62" s="1" t="s">
        <v>91</v>
      </c>
      <c r="SJM62" s="1" t="s">
        <v>91</v>
      </c>
      <c r="SJN62" s="1" t="s">
        <v>91</v>
      </c>
      <c r="SJO62" s="1" t="s">
        <v>91</v>
      </c>
      <c r="SJP62" s="1" t="s">
        <v>91</v>
      </c>
      <c r="SJQ62" s="1" t="s">
        <v>91</v>
      </c>
      <c r="SJR62" s="1" t="s">
        <v>91</v>
      </c>
      <c r="SJS62" s="1" t="s">
        <v>91</v>
      </c>
      <c r="SJT62" s="1" t="s">
        <v>91</v>
      </c>
      <c r="SJU62" s="1" t="s">
        <v>91</v>
      </c>
      <c r="SJV62" s="1" t="s">
        <v>91</v>
      </c>
      <c r="SJW62" s="1" t="s">
        <v>91</v>
      </c>
      <c r="SJX62" s="1" t="s">
        <v>91</v>
      </c>
      <c r="SJY62" s="1" t="s">
        <v>91</v>
      </c>
      <c r="SJZ62" s="1" t="s">
        <v>91</v>
      </c>
      <c r="SKA62" s="1" t="s">
        <v>91</v>
      </c>
      <c r="SKB62" s="1" t="s">
        <v>91</v>
      </c>
      <c r="SKC62" s="1" t="s">
        <v>91</v>
      </c>
      <c r="SKD62" s="1" t="s">
        <v>91</v>
      </c>
      <c r="SKE62" s="1" t="s">
        <v>91</v>
      </c>
      <c r="SKF62" s="1" t="s">
        <v>91</v>
      </c>
      <c r="SKG62" s="1" t="s">
        <v>91</v>
      </c>
      <c r="SKH62" s="1" t="s">
        <v>91</v>
      </c>
      <c r="SKI62" s="1" t="s">
        <v>91</v>
      </c>
      <c r="SKJ62" s="1" t="s">
        <v>91</v>
      </c>
      <c r="SKK62" s="1" t="s">
        <v>91</v>
      </c>
      <c r="SKL62" s="1" t="s">
        <v>91</v>
      </c>
      <c r="SKM62" s="1" t="s">
        <v>91</v>
      </c>
      <c r="SKN62" s="1" t="s">
        <v>91</v>
      </c>
      <c r="SKO62" s="1" t="s">
        <v>91</v>
      </c>
      <c r="SKP62" s="1" t="s">
        <v>91</v>
      </c>
      <c r="SKQ62" s="1" t="s">
        <v>91</v>
      </c>
      <c r="SKR62" s="1" t="s">
        <v>91</v>
      </c>
      <c r="SKS62" s="1" t="s">
        <v>91</v>
      </c>
      <c r="SKT62" s="1" t="s">
        <v>91</v>
      </c>
      <c r="SKU62" s="1" t="s">
        <v>91</v>
      </c>
      <c r="SKV62" s="1" t="s">
        <v>91</v>
      </c>
      <c r="SKW62" s="1" t="s">
        <v>91</v>
      </c>
      <c r="SKX62" s="1" t="s">
        <v>91</v>
      </c>
      <c r="SKY62" s="1" t="s">
        <v>91</v>
      </c>
      <c r="SKZ62" s="1" t="s">
        <v>91</v>
      </c>
      <c r="SLA62" s="1" t="s">
        <v>91</v>
      </c>
      <c r="SLB62" s="1" t="s">
        <v>91</v>
      </c>
      <c r="SLC62" s="1" t="s">
        <v>91</v>
      </c>
      <c r="SLD62" s="1" t="s">
        <v>91</v>
      </c>
      <c r="SLE62" s="1" t="s">
        <v>91</v>
      </c>
      <c r="SLF62" s="1" t="s">
        <v>91</v>
      </c>
      <c r="SLG62" s="1" t="s">
        <v>91</v>
      </c>
      <c r="SLH62" s="1" t="s">
        <v>91</v>
      </c>
      <c r="SLI62" s="1" t="s">
        <v>91</v>
      </c>
      <c r="SLJ62" s="1" t="s">
        <v>91</v>
      </c>
      <c r="SLK62" s="1" t="s">
        <v>91</v>
      </c>
      <c r="SLL62" s="1" t="s">
        <v>91</v>
      </c>
      <c r="SLM62" s="1" t="s">
        <v>91</v>
      </c>
      <c r="SLN62" s="1" t="s">
        <v>91</v>
      </c>
      <c r="SLO62" s="1" t="s">
        <v>91</v>
      </c>
      <c r="SLP62" s="1" t="s">
        <v>91</v>
      </c>
      <c r="SLQ62" s="1" t="s">
        <v>91</v>
      </c>
      <c r="SLR62" s="1" t="s">
        <v>91</v>
      </c>
      <c r="SLS62" s="1" t="s">
        <v>91</v>
      </c>
      <c r="SLT62" s="1" t="s">
        <v>91</v>
      </c>
      <c r="SLU62" s="1" t="s">
        <v>91</v>
      </c>
      <c r="SLV62" s="1" t="s">
        <v>91</v>
      </c>
      <c r="SLW62" s="1" t="s">
        <v>91</v>
      </c>
      <c r="SLX62" s="1" t="s">
        <v>91</v>
      </c>
      <c r="SLY62" s="1" t="s">
        <v>91</v>
      </c>
      <c r="SLZ62" s="1" t="s">
        <v>91</v>
      </c>
      <c r="SMA62" s="1" t="s">
        <v>91</v>
      </c>
      <c r="SMB62" s="1" t="s">
        <v>91</v>
      </c>
      <c r="SMC62" s="1" t="s">
        <v>91</v>
      </c>
      <c r="SMD62" s="1" t="s">
        <v>91</v>
      </c>
      <c r="SME62" s="1" t="s">
        <v>91</v>
      </c>
      <c r="SMF62" s="1" t="s">
        <v>91</v>
      </c>
      <c r="SMG62" s="1" t="s">
        <v>91</v>
      </c>
      <c r="SMH62" s="1" t="s">
        <v>91</v>
      </c>
      <c r="SMI62" s="1" t="s">
        <v>91</v>
      </c>
      <c r="SMJ62" s="1" t="s">
        <v>91</v>
      </c>
      <c r="SMK62" s="1" t="s">
        <v>91</v>
      </c>
      <c r="SML62" s="1" t="s">
        <v>91</v>
      </c>
      <c r="SMM62" s="1" t="s">
        <v>91</v>
      </c>
      <c r="SMN62" s="1" t="s">
        <v>91</v>
      </c>
      <c r="SMO62" s="1" t="s">
        <v>91</v>
      </c>
      <c r="SMP62" s="1" t="s">
        <v>91</v>
      </c>
      <c r="SMQ62" s="1" t="s">
        <v>91</v>
      </c>
      <c r="SMR62" s="1" t="s">
        <v>91</v>
      </c>
      <c r="SMS62" s="1" t="s">
        <v>91</v>
      </c>
      <c r="SMT62" s="1" t="s">
        <v>91</v>
      </c>
      <c r="SMU62" s="1" t="s">
        <v>91</v>
      </c>
      <c r="SMV62" s="1" t="s">
        <v>91</v>
      </c>
      <c r="SMW62" s="1" t="s">
        <v>91</v>
      </c>
      <c r="SMX62" s="1" t="s">
        <v>91</v>
      </c>
      <c r="SMY62" s="1" t="s">
        <v>91</v>
      </c>
      <c r="SMZ62" s="1" t="s">
        <v>91</v>
      </c>
      <c r="SNA62" s="1" t="s">
        <v>91</v>
      </c>
      <c r="SNB62" s="1" t="s">
        <v>91</v>
      </c>
      <c r="SNC62" s="1" t="s">
        <v>91</v>
      </c>
      <c r="SND62" s="1" t="s">
        <v>91</v>
      </c>
      <c r="SNE62" s="1" t="s">
        <v>91</v>
      </c>
      <c r="SNF62" s="1" t="s">
        <v>91</v>
      </c>
      <c r="SNG62" s="1" t="s">
        <v>91</v>
      </c>
      <c r="SNH62" s="1" t="s">
        <v>91</v>
      </c>
      <c r="SNI62" s="1" t="s">
        <v>91</v>
      </c>
      <c r="SNJ62" s="1" t="s">
        <v>91</v>
      </c>
      <c r="SNK62" s="1" t="s">
        <v>91</v>
      </c>
      <c r="SNL62" s="1" t="s">
        <v>91</v>
      </c>
      <c r="SNM62" s="1" t="s">
        <v>91</v>
      </c>
      <c r="SNN62" s="1" t="s">
        <v>91</v>
      </c>
      <c r="SNO62" s="1" t="s">
        <v>91</v>
      </c>
      <c r="SNP62" s="1" t="s">
        <v>91</v>
      </c>
      <c r="SNQ62" s="1" t="s">
        <v>91</v>
      </c>
      <c r="SNR62" s="1" t="s">
        <v>91</v>
      </c>
      <c r="SNS62" s="1" t="s">
        <v>91</v>
      </c>
      <c r="SNT62" s="1" t="s">
        <v>91</v>
      </c>
      <c r="SNU62" s="1" t="s">
        <v>91</v>
      </c>
      <c r="SNV62" s="1" t="s">
        <v>91</v>
      </c>
      <c r="SNW62" s="1" t="s">
        <v>91</v>
      </c>
      <c r="SNX62" s="1" t="s">
        <v>91</v>
      </c>
      <c r="SNY62" s="1" t="s">
        <v>91</v>
      </c>
      <c r="SNZ62" s="1" t="s">
        <v>91</v>
      </c>
      <c r="SOA62" s="1" t="s">
        <v>91</v>
      </c>
      <c r="SOB62" s="1" t="s">
        <v>91</v>
      </c>
      <c r="SOC62" s="1" t="s">
        <v>91</v>
      </c>
      <c r="SOD62" s="1" t="s">
        <v>91</v>
      </c>
      <c r="SOE62" s="1" t="s">
        <v>91</v>
      </c>
      <c r="SOF62" s="1" t="s">
        <v>91</v>
      </c>
      <c r="SOG62" s="1" t="s">
        <v>91</v>
      </c>
      <c r="SOH62" s="1" t="s">
        <v>91</v>
      </c>
      <c r="SOI62" s="1" t="s">
        <v>91</v>
      </c>
      <c r="SOJ62" s="1" t="s">
        <v>91</v>
      </c>
      <c r="SOK62" s="1" t="s">
        <v>91</v>
      </c>
      <c r="SOL62" s="1" t="s">
        <v>91</v>
      </c>
      <c r="SOM62" s="1" t="s">
        <v>91</v>
      </c>
      <c r="SON62" s="1" t="s">
        <v>91</v>
      </c>
      <c r="SOO62" s="1" t="s">
        <v>91</v>
      </c>
      <c r="SOP62" s="1" t="s">
        <v>91</v>
      </c>
      <c r="SOQ62" s="1" t="s">
        <v>91</v>
      </c>
      <c r="SOR62" s="1" t="s">
        <v>91</v>
      </c>
      <c r="SOS62" s="1" t="s">
        <v>91</v>
      </c>
      <c r="SOT62" s="1" t="s">
        <v>91</v>
      </c>
      <c r="SOU62" s="1" t="s">
        <v>91</v>
      </c>
      <c r="SOV62" s="1" t="s">
        <v>91</v>
      </c>
      <c r="SOW62" s="1" t="s">
        <v>91</v>
      </c>
      <c r="SOX62" s="1" t="s">
        <v>91</v>
      </c>
      <c r="SOY62" s="1" t="s">
        <v>91</v>
      </c>
      <c r="SOZ62" s="1" t="s">
        <v>91</v>
      </c>
      <c r="SPA62" s="1" t="s">
        <v>91</v>
      </c>
      <c r="SPB62" s="1" t="s">
        <v>91</v>
      </c>
      <c r="SPC62" s="1" t="s">
        <v>91</v>
      </c>
      <c r="SPD62" s="1" t="s">
        <v>91</v>
      </c>
      <c r="SPE62" s="1" t="s">
        <v>91</v>
      </c>
      <c r="SPF62" s="1" t="s">
        <v>91</v>
      </c>
      <c r="SPG62" s="1" t="s">
        <v>91</v>
      </c>
      <c r="SPH62" s="1" t="s">
        <v>91</v>
      </c>
      <c r="SPI62" s="1" t="s">
        <v>91</v>
      </c>
      <c r="SPJ62" s="1" t="s">
        <v>91</v>
      </c>
      <c r="SPK62" s="1" t="s">
        <v>91</v>
      </c>
      <c r="SPL62" s="1" t="s">
        <v>91</v>
      </c>
      <c r="SPM62" s="1" t="s">
        <v>91</v>
      </c>
      <c r="SPN62" s="1" t="s">
        <v>91</v>
      </c>
      <c r="SPO62" s="1" t="s">
        <v>91</v>
      </c>
      <c r="SPP62" s="1" t="s">
        <v>91</v>
      </c>
      <c r="SPQ62" s="1" t="s">
        <v>91</v>
      </c>
      <c r="SPR62" s="1" t="s">
        <v>91</v>
      </c>
      <c r="SPS62" s="1" t="s">
        <v>91</v>
      </c>
      <c r="SPT62" s="1" t="s">
        <v>91</v>
      </c>
      <c r="SPU62" s="1" t="s">
        <v>91</v>
      </c>
      <c r="SPV62" s="1" t="s">
        <v>91</v>
      </c>
      <c r="SPW62" s="1" t="s">
        <v>91</v>
      </c>
      <c r="SPX62" s="1" t="s">
        <v>91</v>
      </c>
      <c r="SPY62" s="1" t="s">
        <v>91</v>
      </c>
      <c r="SPZ62" s="1" t="s">
        <v>91</v>
      </c>
      <c r="SQA62" s="1" t="s">
        <v>91</v>
      </c>
      <c r="SQB62" s="1" t="s">
        <v>91</v>
      </c>
      <c r="SQC62" s="1" t="s">
        <v>91</v>
      </c>
      <c r="SQD62" s="1" t="s">
        <v>91</v>
      </c>
      <c r="SQE62" s="1" t="s">
        <v>91</v>
      </c>
      <c r="SQF62" s="1" t="s">
        <v>91</v>
      </c>
      <c r="SQG62" s="1" t="s">
        <v>91</v>
      </c>
      <c r="SQH62" s="1" t="s">
        <v>91</v>
      </c>
      <c r="SQI62" s="1" t="s">
        <v>91</v>
      </c>
      <c r="SQJ62" s="1" t="s">
        <v>91</v>
      </c>
      <c r="SQK62" s="1" t="s">
        <v>91</v>
      </c>
      <c r="SQL62" s="1" t="s">
        <v>91</v>
      </c>
      <c r="SQM62" s="1" t="s">
        <v>91</v>
      </c>
      <c r="SQN62" s="1" t="s">
        <v>91</v>
      </c>
      <c r="SQO62" s="1" t="s">
        <v>91</v>
      </c>
      <c r="SQP62" s="1" t="s">
        <v>91</v>
      </c>
      <c r="SQQ62" s="1" t="s">
        <v>91</v>
      </c>
      <c r="SQR62" s="1" t="s">
        <v>91</v>
      </c>
      <c r="SQS62" s="1" t="s">
        <v>91</v>
      </c>
      <c r="SQT62" s="1" t="s">
        <v>91</v>
      </c>
      <c r="SQU62" s="1" t="s">
        <v>91</v>
      </c>
      <c r="SQV62" s="1" t="s">
        <v>91</v>
      </c>
      <c r="SQW62" s="1" t="s">
        <v>91</v>
      </c>
      <c r="SQX62" s="1" t="s">
        <v>91</v>
      </c>
      <c r="SQY62" s="1" t="s">
        <v>91</v>
      </c>
      <c r="SQZ62" s="1" t="s">
        <v>91</v>
      </c>
      <c r="SRA62" s="1" t="s">
        <v>91</v>
      </c>
      <c r="SRB62" s="1" t="s">
        <v>91</v>
      </c>
      <c r="SRC62" s="1" t="s">
        <v>91</v>
      </c>
      <c r="SRD62" s="1" t="s">
        <v>91</v>
      </c>
      <c r="SRE62" s="1" t="s">
        <v>91</v>
      </c>
      <c r="SRF62" s="1" t="s">
        <v>91</v>
      </c>
      <c r="SRG62" s="1" t="s">
        <v>91</v>
      </c>
      <c r="SRH62" s="1" t="s">
        <v>91</v>
      </c>
      <c r="SRI62" s="1" t="s">
        <v>91</v>
      </c>
      <c r="SRJ62" s="1" t="s">
        <v>91</v>
      </c>
      <c r="SRK62" s="1" t="s">
        <v>91</v>
      </c>
      <c r="SRL62" s="1" t="s">
        <v>91</v>
      </c>
      <c r="SRM62" s="1" t="s">
        <v>91</v>
      </c>
      <c r="SRN62" s="1" t="s">
        <v>91</v>
      </c>
      <c r="SRO62" s="1" t="s">
        <v>91</v>
      </c>
      <c r="SRP62" s="1" t="s">
        <v>91</v>
      </c>
      <c r="SRQ62" s="1" t="s">
        <v>91</v>
      </c>
      <c r="SRR62" s="1" t="s">
        <v>91</v>
      </c>
      <c r="SRS62" s="1" t="s">
        <v>91</v>
      </c>
      <c r="SRT62" s="1" t="s">
        <v>91</v>
      </c>
      <c r="SRU62" s="1" t="s">
        <v>91</v>
      </c>
      <c r="SRV62" s="1" t="s">
        <v>91</v>
      </c>
      <c r="SRW62" s="1" t="s">
        <v>91</v>
      </c>
      <c r="SRX62" s="1" t="s">
        <v>91</v>
      </c>
      <c r="SRY62" s="1" t="s">
        <v>91</v>
      </c>
      <c r="SRZ62" s="1" t="s">
        <v>91</v>
      </c>
      <c r="SSA62" s="1" t="s">
        <v>91</v>
      </c>
      <c r="SSB62" s="1" t="s">
        <v>91</v>
      </c>
      <c r="SSC62" s="1" t="s">
        <v>91</v>
      </c>
      <c r="SSD62" s="1" t="s">
        <v>91</v>
      </c>
      <c r="SSE62" s="1" t="s">
        <v>91</v>
      </c>
      <c r="SSF62" s="1" t="s">
        <v>91</v>
      </c>
      <c r="SSG62" s="1" t="s">
        <v>91</v>
      </c>
      <c r="SSH62" s="1" t="s">
        <v>91</v>
      </c>
      <c r="SSI62" s="1" t="s">
        <v>91</v>
      </c>
      <c r="SSJ62" s="1" t="s">
        <v>91</v>
      </c>
      <c r="SSK62" s="1" t="s">
        <v>91</v>
      </c>
      <c r="SSL62" s="1" t="s">
        <v>91</v>
      </c>
      <c r="SSM62" s="1" t="s">
        <v>91</v>
      </c>
      <c r="SSN62" s="1" t="s">
        <v>91</v>
      </c>
      <c r="SSO62" s="1" t="s">
        <v>91</v>
      </c>
      <c r="SSP62" s="1" t="s">
        <v>91</v>
      </c>
      <c r="SSQ62" s="1" t="s">
        <v>91</v>
      </c>
      <c r="SSR62" s="1" t="s">
        <v>91</v>
      </c>
      <c r="SSS62" s="1" t="s">
        <v>91</v>
      </c>
      <c r="SST62" s="1" t="s">
        <v>91</v>
      </c>
      <c r="SSU62" s="1" t="s">
        <v>91</v>
      </c>
      <c r="SSV62" s="1" t="s">
        <v>91</v>
      </c>
      <c r="SSW62" s="1" t="s">
        <v>91</v>
      </c>
      <c r="SSX62" s="1" t="s">
        <v>91</v>
      </c>
      <c r="SSY62" s="1" t="s">
        <v>91</v>
      </c>
      <c r="SSZ62" s="1" t="s">
        <v>91</v>
      </c>
      <c r="STA62" s="1" t="s">
        <v>91</v>
      </c>
      <c r="STB62" s="1" t="s">
        <v>91</v>
      </c>
      <c r="STC62" s="1" t="s">
        <v>91</v>
      </c>
      <c r="STD62" s="1" t="s">
        <v>91</v>
      </c>
      <c r="STE62" s="1" t="s">
        <v>91</v>
      </c>
      <c r="STF62" s="1" t="s">
        <v>91</v>
      </c>
      <c r="STG62" s="1" t="s">
        <v>91</v>
      </c>
      <c r="STH62" s="1" t="s">
        <v>91</v>
      </c>
      <c r="STI62" s="1" t="s">
        <v>91</v>
      </c>
      <c r="STJ62" s="1" t="s">
        <v>91</v>
      </c>
      <c r="STK62" s="1" t="s">
        <v>91</v>
      </c>
      <c r="STL62" s="1" t="s">
        <v>91</v>
      </c>
      <c r="STM62" s="1" t="s">
        <v>91</v>
      </c>
      <c r="STN62" s="1" t="s">
        <v>91</v>
      </c>
      <c r="STO62" s="1" t="s">
        <v>91</v>
      </c>
      <c r="STP62" s="1" t="s">
        <v>91</v>
      </c>
      <c r="STQ62" s="1" t="s">
        <v>91</v>
      </c>
      <c r="STR62" s="1" t="s">
        <v>91</v>
      </c>
      <c r="STS62" s="1" t="s">
        <v>91</v>
      </c>
      <c r="STT62" s="1" t="s">
        <v>91</v>
      </c>
      <c r="STU62" s="1" t="s">
        <v>91</v>
      </c>
      <c r="STV62" s="1" t="s">
        <v>91</v>
      </c>
      <c r="STW62" s="1" t="s">
        <v>91</v>
      </c>
      <c r="STX62" s="1" t="s">
        <v>91</v>
      </c>
      <c r="STY62" s="1" t="s">
        <v>91</v>
      </c>
      <c r="STZ62" s="1" t="s">
        <v>91</v>
      </c>
      <c r="SUA62" s="1" t="s">
        <v>91</v>
      </c>
      <c r="SUB62" s="1" t="s">
        <v>91</v>
      </c>
      <c r="SUC62" s="1" t="s">
        <v>91</v>
      </c>
      <c r="SUD62" s="1" t="s">
        <v>91</v>
      </c>
      <c r="SUE62" s="1" t="s">
        <v>91</v>
      </c>
      <c r="SUF62" s="1" t="s">
        <v>91</v>
      </c>
      <c r="SUG62" s="1" t="s">
        <v>91</v>
      </c>
      <c r="SUH62" s="1" t="s">
        <v>91</v>
      </c>
      <c r="SUI62" s="1" t="s">
        <v>91</v>
      </c>
      <c r="SUJ62" s="1" t="s">
        <v>91</v>
      </c>
      <c r="SUK62" s="1" t="s">
        <v>91</v>
      </c>
      <c r="SUL62" s="1" t="s">
        <v>91</v>
      </c>
      <c r="SUM62" s="1" t="s">
        <v>91</v>
      </c>
      <c r="SUN62" s="1" t="s">
        <v>91</v>
      </c>
      <c r="SUO62" s="1" t="s">
        <v>91</v>
      </c>
      <c r="SUP62" s="1" t="s">
        <v>91</v>
      </c>
      <c r="SUQ62" s="1" t="s">
        <v>91</v>
      </c>
      <c r="SUR62" s="1" t="s">
        <v>91</v>
      </c>
      <c r="SUS62" s="1" t="s">
        <v>91</v>
      </c>
      <c r="SUT62" s="1" t="s">
        <v>91</v>
      </c>
      <c r="SUU62" s="1" t="s">
        <v>91</v>
      </c>
      <c r="SUV62" s="1" t="s">
        <v>91</v>
      </c>
      <c r="SUW62" s="1" t="s">
        <v>91</v>
      </c>
      <c r="SUX62" s="1" t="s">
        <v>91</v>
      </c>
      <c r="SUY62" s="1" t="s">
        <v>91</v>
      </c>
      <c r="SUZ62" s="1" t="s">
        <v>91</v>
      </c>
      <c r="SVA62" s="1" t="s">
        <v>91</v>
      </c>
      <c r="SVB62" s="1" t="s">
        <v>91</v>
      </c>
      <c r="SVC62" s="1" t="s">
        <v>91</v>
      </c>
      <c r="SVD62" s="1" t="s">
        <v>91</v>
      </c>
      <c r="SVE62" s="1" t="s">
        <v>91</v>
      </c>
      <c r="SVF62" s="1" t="s">
        <v>91</v>
      </c>
      <c r="SVG62" s="1" t="s">
        <v>91</v>
      </c>
      <c r="SVH62" s="1" t="s">
        <v>91</v>
      </c>
      <c r="SVI62" s="1" t="s">
        <v>91</v>
      </c>
      <c r="SVJ62" s="1" t="s">
        <v>91</v>
      </c>
      <c r="SVK62" s="1" t="s">
        <v>91</v>
      </c>
      <c r="SVL62" s="1" t="s">
        <v>91</v>
      </c>
      <c r="SVM62" s="1" t="s">
        <v>91</v>
      </c>
      <c r="SVN62" s="1" t="s">
        <v>91</v>
      </c>
      <c r="SVO62" s="1" t="s">
        <v>91</v>
      </c>
      <c r="SVP62" s="1" t="s">
        <v>91</v>
      </c>
      <c r="SVQ62" s="1" t="s">
        <v>91</v>
      </c>
      <c r="SVR62" s="1" t="s">
        <v>91</v>
      </c>
      <c r="SVS62" s="1" t="s">
        <v>91</v>
      </c>
      <c r="SVT62" s="1" t="s">
        <v>91</v>
      </c>
      <c r="SVU62" s="1" t="s">
        <v>91</v>
      </c>
      <c r="SVV62" s="1" t="s">
        <v>91</v>
      </c>
      <c r="SVW62" s="1" t="s">
        <v>91</v>
      </c>
      <c r="SVX62" s="1" t="s">
        <v>91</v>
      </c>
      <c r="SVY62" s="1" t="s">
        <v>91</v>
      </c>
      <c r="SVZ62" s="1" t="s">
        <v>91</v>
      </c>
      <c r="SWA62" s="1" t="s">
        <v>91</v>
      </c>
      <c r="SWB62" s="1" t="s">
        <v>91</v>
      </c>
      <c r="SWC62" s="1" t="s">
        <v>91</v>
      </c>
      <c r="SWD62" s="1" t="s">
        <v>91</v>
      </c>
      <c r="SWE62" s="1" t="s">
        <v>91</v>
      </c>
      <c r="SWF62" s="1" t="s">
        <v>91</v>
      </c>
      <c r="SWG62" s="1" t="s">
        <v>91</v>
      </c>
      <c r="SWH62" s="1" t="s">
        <v>91</v>
      </c>
      <c r="SWI62" s="1" t="s">
        <v>91</v>
      </c>
      <c r="SWJ62" s="1" t="s">
        <v>91</v>
      </c>
      <c r="SWK62" s="1" t="s">
        <v>91</v>
      </c>
      <c r="SWL62" s="1" t="s">
        <v>91</v>
      </c>
      <c r="SWM62" s="1" t="s">
        <v>91</v>
      </c>
      <c r="SWN62" s="1" t="s">
        <v>91</v>
      </c>
      <c r="SWO62" s="1" t="s">
        <v>91</v>
      </c>
      <c r="SWP62" s="1" t="s">
        <v>91</v>
      </c>
      <c r="SWQ62" s="1" t="s">
        <v>91</v>
      </c>
      <c r="SWR62" s="1" t="s">
        <v>91</v>
      </c>
      <c r="SWS62" s="1" t="s">
        <v>91</v>
      </c>
      <c r="SWT62" s="1" t="s">
        <v>91</v>
      </c>
      <c r="SWU62" s="1" t="s">
        <v>91</v>
      </c>
      <c r="SWV62" s="1" t="s">
        <v>91</v>
      </c>
      <c r="SWW62" s="1" t="s">
        <v>91</v>
      </c>
      <c r="SWX62" s="1" t="s">
        <v>91</v>
      </c>
      <c r="SWY62" s="1" t="s">
        <v>91</v>
      </c>
      <c r="SWZ62" s="1" t="s">
        <v>91</v>
      </c>
      <c r="SXA62" s="1" t="s">
        <v>91</v>
      </c>
      <c r="SXB62" s="1" t="s">
        <v>91</v>
      </c>
      <c r="SXC62" s="1" t="s">
        <v>91</v>
      </c>
      <c r="SXD62" s="1" t="s">
        <v>91</v>
      </c>
      <c r="SXE62" s="1" t="s">
        <v>91</v>
      </c>
      <c r="SXF62" s="1" t="s">
        <v>91</v>
      </c>
      <c r="SXG62" s="1" t="s">
        <v>91</v>
      </c>
      <c r="SXH62" s="1" t="s">
        <v>91</v>
      </c>
      <c r="SXI62" s="1" t="s">
        <v>91</v>
      </c>
      <c r="SXJ62" s="1" t="s">
        <v>91</v>
      </c>
      <c r="SXK62" s="1" t="s">
        <v>91</v>
      </c>
      <c r="SXL62" s="1" t="s">
        <v>91</v>
      </c>
      <c r="SXM62" s="1" t="s">
        <v>91</v>
      </c>
      <c r="SXN62" s="1" t="s">
        <v>91</v>
      </c>
      <c r="SXO62" s="1" t="s">
        <v>91</v>
      </c>
      <c r="SXP62" s="1" t="s">
        <v>91</v>
      </c>
      <c r="SXQ62" s="1" t="s">
        <v>91</v>
      </c>
      <c r="SXR62" s="1" t="s">
        <v>91</v>
      </c>
      <c r="SXS62" s="1" t="s">
        <v>91</v>
      </c>
      <c r="SXT62" s="1" t="s">
        <v>91</v>
      </c>
      <c r="SXU62" s="1" t="s">
        <v>91</v>
      </c>
      <c r="SXV62" s="1" t="s">
        <v>91</v>
      </c>
      <c r="SXW62" s="1" t="s">
        <v>91</v>
      </c>
      <c r="SXX62" s="1" t="s">
        <v>91</v>
      </c>
      <c r="SXY62" s="1" t="s">
        <v>91</v>
      </c>
      <c r="SXZ62" s="1" t="s">
        <v>91</v>
      </c>
      <c r="SYA62" s="1" t="s">
        <v>91</v>
      </c>
      <c r="SYB62" s="1" t="s">
        <v>91</v>
      </c>
      <c r="SYC62" s="1" t="s">
        <v>91</v>
      </c>
      <c r="SYD62" s="1" t="s">
        <v>91</v>
      </c>
      <c r="SYE62" s="1" t="s">
        <v>91</v>
      </c>
      <c r="SYF62" s="1" t="s">
        <v>91</v>
      </c>
      <c r="SYG62" s="1" t="s">
        <v>91</v>
      </c>
      <c r="SYH62" s="1" t="s">
        <v>91</v>
      </c>
      <c r="SYI62" s="1" t="s">
        <v>91</v>
      </c>
      <c r="SYJ62" s="1" t="s">
        <v>91</v>
      </c>
      <c r="SYK62" s="1" t="s">
        <v>91</v>
      </c>
      <c r="SYL62" s="1" t="s">
        <v>91</v>
      </c>
      <c r="SYM62" s="1" t="s">
        <v>91</v>
      </c>
      <c r="SYN62" s="1" t="s">
        <v>91</v>
      </c>
      <c r="SYO62" s="1" t="s">
        <v>91</v>
      </c>
      <c r="SYP62" s="1" t="s">
        <v>91</v>
      </c>
      <c r="SYQ62" s="1" t="s">
        <v>91</v>
      </c>
      <c r="SYR62" s="1" t="s">
        <v>91</v>
      </c>
      <c r="SYS62" s="1" t="s">
        <v>91</v>
      </c>
      <c r="SYT62" s="1" t="s">
        <v>91</v>
      </c>
      <c r="SYU62" s="1" t="s">
        <v>91</v>
      </c>
      <c r="SYV62" s="1" t="s">
        <v>91</v>
      </c>
      <c r="SYW62" s="1" t="s">
        <v>91</v>
      </c>
      <c r="SYX62" s="1" t="s">
        <v>91</v>
      </c>
      <c r="SYY62" s="1" t="s">
        <v>91</v>
      </c>
      <c r="SYZ62" s="1" t="s">
        <v>91</v>
      </c>
      <c r="SZA62" s="1" t="s">
        <v>91</v>
      </c>
      <c r="SZB62" s="1" t="s">
        <v>91</v>
      </c>
      <c r="SZC62" s="1" t="s">
        <v>91</v>
      </c>
      <c r="SZD62" s="1" t="s">
        <v>91</v>
      </c>
      <c r="SZE62" s="1" t="s">
        <v>91</v>
      </c>
      <c r="SZF62" s="1" t="s">
        <v>91</v>
      </c>
      <c r="SZG62" s="1" t="s">
        <v>91</v>
      </c>
      <c r="SZH62" s="1" t="s">
        <v>91</v>
      </c>
      <c r="SZI62" s="1" t="s">
        <v>91</v>
      </c>
      <c r="SZJ62" s="1" t="s">
        <v>91</v>
      </c>
      <c r="SZK62" s="1" t="s">
        <v>91</v>
      </c>
      <c r="SZL62" s="1" t="s">
        <v>91</v>
      </c>
      <c r="SZM62" s="1" t="s">
        <v>91</v>
      </c>
      <c r="SZN62" s="1" t="s">
        <v>91</v>
      </c>
      <c r="SZO62" s="1" t="s">
        <v>91</v>
      </c>
      <c r="SZP62" s="1" t="s">
        <v>91</v>
      </c>
      <c r="SZQ62" s="1" t="s">
        <v>91</v>
      </c>
      <c r="SZR62" s="1" t="s">
        <v>91</v>
      </c>
      <c r="SZS62" s="1" t="s">
        <v>91</v>
      </c>
      <c r="SZT62" s="1" t="s">
        <v>91</v>
      </c>
      <c r="SZU62" s="1" t="s">
        <v>91</v>
      </c>
      <c r="SZV62" s="1" t="s">
        <v>91</v>
      </c>
      <c r="SZW62" s="1" t="s">
        <v>91</v>
      </c>
      <c r="SZX62" s="1" t="s">
        <v>91</v>
      </c>
      <c r="SZY62" s="1" t="s">
        <v>91</v>
      </c>
      <c r="SZZ62" s="1" t="s">
        <v>91</v>
      </c>
      <c r="TAA62" s="1" t="s">
        <v>91</v>
      </c>
      <c r="TAB62" s="1" t="s">
        <v>91</v>
      </c>
      <c r="TAC62" s="1" t="s">
        <v>91</v>
      </c>
      <c r="TAD62" s="1" t="s">
        <v>91</v>
      </c>
      <c r="TAE62" s="1" t="s">
        <v>91</v>
      </c>
      <c r="TAF62" s="1" t="s">
        <v>91</v>
      </c>
      <c r="TAG62" s="1" t="s">
        <v>91</v>
      </c>
      <c r="TAH62" s="1" t="s">
        <v>91</v>
      </c>
      <c r="TAI62" s="1" t="s">
        <v>91</v>
      </c>
      <c r="TAJ62" s="1" t="s">
        <v>91</v>
      </c>
      <c r="TAK62" s="1" t="s">
        <v>91</v>
      </c>
      <c r="TAL62" s="1" t="s">
        <v>91</v>
      </c>
      <c r="TAM62" s="1" t="s">
        <v>91</v>
      </c>
      <c r="TAN62" s="1" t="s">
        <v>91</v>
      </c>
      <c r="TAO62" s="1" t="s">
        <v>91</v>
      </c>
      <c r="TAP62" s="1" t="s">
        <v>91</v>
      </c>
      <c r="TAQ62" s="1" t="s">
        <v>91</v>
      </c>
      <c r="TAR62" s="1" t="s">
        <v>91</v>
      </c>
      <c r="TAS62" s="1" t="s">
        <v>91</v>
      </c>
      <c r="TAT62" s="1" t="s">
        <v>91</v>
      </c>
      <c r="TAU62" s="1" t="s">
        <v>91</v>
      </c>
      <c r="TAV62" s="1" t="s">
        <v>91</v>
      </c>
      <c r="TAW62" s="1" t="s">
        <v>91</v>
      </c>
      <c r="TAX62" s="1" t="s">
        <v>91</v>
      </c>
      <c r="TAY62" s="1" t="s">
        <v>91</v>
      </c>
      <c r="TAZ62" s="1" t="s">
        <v>91</v>
      </c>
      <c r="TBA62" s="1" t="s">
        <v>91</v>
      </c>
      <c r="TBB62" s="1" t="s">
        <v>91</v>
      </c>
      <c r="TBC62" s="1" t="s">
        <v>91</v>
      </c>
      <c r="TBD62" s="1" t="s">
        <v>91</v>
      </c>
      <c r="TBE62" s="1" t="s">
        <v>91</v>
      </c>
      <c r="TBF62" s="1" t="s">
        <v>91</v>
      </c>
      <c r="TBG62" s="1" t="s">
        <v>91</v>
      </c>
      <c r="TBH62" s="1" t="s">
        <v>91</v>
      </c>
      <c r="TBI62" s="1" t="s">
        <v>91</v>
      </c>
      <c r="TBJ62" s="1" t="s">
        <v>91</v>
      </c>
      <c r="TBK62" s="1" t="s">
        <v>91</v>
      </c>
      <c r="TBL62" s="1" t="s">
        <v>91</v>
      </c>
      <c r="TBM62" s="1" t="s">
        <v>91</v>
      </c>
      <c r="TBN62" s="1" t="s">
        <v>91</v>
      </c>
      <c r="TBO62" s="1" t="s">
        <v>91</v>
      </c>
      <c r="TBP62" s="1" t="s">
        <v>91</v>
      </c>
      <c r="TBQ62" s="1" t="s">
        <v>91</v>
      </c>
      <c r="TBR62" s="1" t="s">
        <v>91</v>
      </c>
      <c r="TBS62" s="1" t="s">
        <v>91</v>
      </c>
      <c r="TBT62" s="1" t="s">
        <v>91</v>
      </c>
      <c r="TBU62" s="1" t="s">
        <v>91</v>
      </c>
      <c r="TBV62" s="1" t="s">
        <v>91</v>
      </c>
      <c r="TBW62" s="1" t="s">
        <v>91</v>
      </c>
      <c r="TBX62" s="1" t="s">
        <v>91</v>
      </c>
      <c r="TBY62" s="1" t="s">
        <v>91</v>
      </c>
      <c r="TBZ62" s="1" t="s">
        <v>91</v>
      </c>
      <c r="TCA62" s="1" t="s">
        <v>91</v>
      </c>
      <c r="TCB62" s="1" t="s">
        <v>91</v>
      </c>
      <c r="TCC62" s="1" t="s">
        <v>91</v>
      </c>
      <c r="TCD62" s="1" t="s">
        <v>91</v>
      </c>
      <c r="TCE62" s="1" t="s">
        <v>91</v>
      </c>
      <c r="TCF62" s="1" t="s">
        <v>91</v>
      </c>
      <c r="TCG62" s="1" t="s">
        <v>91</v>
      </c>
      <c r="TCH62" s="1" t="s">
        <v>91</v>
      </c>
      <c r="TCI62" s="1" t="s">
        <v>91</v>
      </c>
      <c r="TCJ62" s="1" t="s">
        <v>91</v>
      </c>
      <c r="TCK62" s="1" t="s">
        <v>91</v>
      </c>
      <c r="TCL62" s="1" t="s">
        <v>91</v>
      </c>
      <c r="TCM62" s="1" t="s">
        <v>91</v>
      </c>
      <c r="TCN62" s="1" t="s">
        <v>91</v>
      </c>
      <c r="TCO62" s="1" t="s">
        <v>91</v>
      </c>
      <c r="TCP62" s="1" t="s">
        <v>91</v>
      </c>
      <c r="TCQ62" s="1" t="s">
        <v>91</v>
      </c>
      <c r="TCR62" s="1" t="s">
        <v>91</v>
      </c>
      <c r="TCS62" s="1" t="s">
        <v>91</v>
      </c>
      <c r="TCT62" s="1" t="s">
        <v>91</v>
      </c>
      <c r="TCU62" s="1" t="s">
        <v>91</v>
      </c>
      <c r="TCV62" s="1" t="s">
        <v>91</v>
      </c>
      <c r="TCW62" s="1" t="s">
        <v>91</v>
      </c>
      <c r="TCX62" s="1" t="s">
        <v>91</v>
      </c>
      <c r="TCY62" s="1" t="s">
        <v>91</v>
      </c>
      <c r="TCZ62" s="1" t="s">
        <v>91</v>
      </c>
      <c r="TDA62" s="1" t="s">
        <v>91</v>
      </c>
      <c r="TDB62" s="1" t="s">
        <v>91</v>
      </c>
      <c r="TDC62" s="1" t="s">
        <v>91</v>
      </c>
      <c r="TDD62" s="1" t="s">
        <v>91</v>
      </c>
      <c r="TDE62" s="1" t="s">
        <v>91</v>
      </c>
      <c r="TDF62" s="1" t="s">
        <v>91</v>
      </c>
      <c r="TDG62" s="1" t="s">
        <v>91</v>
      </c>
      <c r="TDH62" s="1" t="s">
        <v>91</v>
      </c>
      <c r="TDI62" s="1" t="s">
        <v>91</v>
      </c>
      <c r="TDJ62" s="1" t="s">
        <v>91</v>
      </c>
      <c r="TDK62" s="1" t="s">
        <v>91</v>
      </c>
      <c r="TDL62" s="1" t="s">
        <v>91</v>
      </c>
      <c r="TDM62" s="1" t="s">
        <v>91</v>
      </c>
      <c r="TDN62" s="1" t="s">
        <v>91</v>
      </c>
      <c r="TDO62" s="1" t="s">
        <v>91</v>
      </c>
      <c r="TDP62" s="1" t="s">
        <v>91</v>
      </c>
      <c r="TDQ62" s="1" t="s">
        <v>91</v>
      </c>
      <c r="TDR62" s="1" t="s">
        <v>91</v>
      </c>
      <c r="TDS62" s="1" t="s">
        <v>91</v>
      </c>
      <c r="TDT62" s="1" t="s">
        <v>91</v>
      </c>
      <c r="TDU62" s="1" t="s">
        <v>91</v>
      </c>
      <c r="TDV62" s="1" t="s">
        <v>91</v>
      </c>
      <c r="TDW62" s="1" t="s">
        <v>91</v>
      </c>
      <c r="TDX62" s="1" t="s">
        <v>91</v>
      </c>
      <c r="TDY62" s="1" t="s">
        <v>91</v>
      </c>
      <c r="TDZ62" s="1" t="s">
        <v>91</v>
      </c>
      <c r="TEA62" s="1" t="s">
        <v>91</v>
      </c>
      <c r="TEB62" s="1" t="s">
        <v>91</v>
      </c>
      <c r="TEC62" s="1" t="s">
        <v>91</v>
      </c>
      <c r="TED62" s="1" t="s">
        <v>91</v>
      </c>
      <c r="TEE62" s="1" t="s">
        <v>91</v>
      </c>
      <c r="TEF62" s="1" t="s">
        <v>91</v>
      </c>
      <c r="TEG62" s="1" t="s">
        <v>91</v>
      </c>
      <c r="TEH62" s="1" t="s">
        <v>91</v>
      </c>
      <c r="TEI62" s="1" t="s">
        <v>91</v>
      </c>
      <c r="TEJ62" s="1" t="s">
        <v>91</v>
      </c>
      <c r="TEK62" s="1" t="s">
        <v>91</v>
      </c>
      <c r="TEL62" s="1" t="s">
        <v>91</v>
      </c>
      <c r="TEM62" s="1" t="s">
        <v>91</v>
      </c>
      <c r="TEN62" s="1" t="s">
        <v>91</v>
      </c>
      <c r="TEO62" s="1" t="s">
        <v>91</v>
      </c>
      <c r="TEP62" s="1" t="s">
        <v>91</v>
      </c>
      <c r="TEQ62" s="1" t="s">
        <v>91</v>
      </c>
      <c r="TER62" s="1" t="s">
        <v>91</v>
      </c>
      <c r="TES62" s="1" t="s">
        <v>91</v>
      </c>
      <c r="TET62" s="1" t="s">
        <v>91</v>
      </c>
      <c r="TEU62" s="1" t="s">
        <v>91</v>
      </c>
      <c r="TEV62" s="1" t="s">
        <v>91</v>
      </c>
      <c r="TEW62" s="1" t="s">
        <v>91</v>
      </c>
      <c r="TEX62" s="1" t="s">
        <v>91</v>
      </c>
      <c r="TEY62" s="1" t="s">
        <v>91</v>
      </c>
      <c r="TEZ62" s="1" t="s">
        <v>91</v>
      </c>
      <c r="TFA62" s="1" t="s">
        <v>91</v>
      </c>
      <c r="TFB62" s="1" t="s">
        <v>91</v>
      </c>
      <c r="TFC62" s="1" t="s">
        <v>91</v>
      </c>
      <c r="TFD62" s="1" t="s">
        <v>91</v>
      </c>
      <c r="TFE62" s="1" t="s">
        <v>91</v>
      </c>
      <c r="TFF62" s="1" t="s">
        <v>91</v>
      </c>
      <c r="TFG62" s="1" t="s">
        <v>91</v>
      </c>
      <c r="TFH62" s="1" t="s">
        <v>91</v>
      </c>
      <c r="TFI62" s="1" t="s">
        <v>91</v>
      </c>
      <c r="TFJ62" s="1" t="s">
        <v>91</v>
      </c>
      <c r="TFK62" s="1" t="s">
        <v>91</v>
      </c>
      <c r="TFL62" s="1" t="s">
        <v>91</v>
      </c>
      <c r="TFM62" s="1" t="s">
        <v>91</v>
      </c>
      <c r="TFN62" s="1" t="s">
        <v>91</v>
      </c>
      <c r="TFO62" s="1" t="s">
        <v>91</v>
      </c>
      <c r="TFP62" s="1" t="s">
        <v>91</v>
      </c>
      <c r="TFQ62" s="1" t="s">
        <v>91</v>
      </c>
      <c r="TFR62" s="1" t="s">
        <v>91</v>
      </c>
      <c r="TFS62" s="1" t="s">
        <v>91</v>
      </c>
      <c r="TFT62" s="1" t="s">
        <v>91</v>
      </c>
      <c r="TFU62" s="1" t="s">
        <v>91</v>
      </c>
      <c r="TFV62" s="1" t="s">
        <v>91</v>
      </c>
      <c r="TFW62" s="1" t="s">
        <v>91</v>
      </c>
      <c r="TFX62" s="1" t="s">
        <v>91</v>
      </c>
      <c r="TFY62" s="1" t="s">
        <v>91</v>
      </c>
      <c r="TFZ62" s="1" t="s">
        <v>91</v>
      </c>
      <c r="TGA62" s="1" t="s">
        <v>91</v>
      </c>
      <c r="TGB62" s="1" t="s">
        <v>91</v>
      </c>
      <c r="TGC62" s="1" t="s">
        <v>91</v>
      </c>
      <c r="TGD62" s="1" t="s">
        <v>91</v>
      </c>
      <c r="TGE62" s="1" t="s">
        <v>91</v>
      </c>
      <c r="TGF62" s="1" t="s">
        <v>91</v>
      </c>
      <c r="TGG62" s="1" t="s">
        <v>91</v>
      </c>
      <c r="TGH62" s="1" t="s">
        <v>91</v>
      </c>
      <c r="TGI62" s="1" t="s">
        <v>91</v>
      </c>
      <c r="TGJ62" s="1" t="s">
        <v>91</v>
      </c>
      <c r="TGK62" s="1" t="s">
        <v>91</v>
      </c>
      <c r="TGL62" s="1" t="s">
        <v>91</v>
      </c>
      <c r="TGM62" s="1" t="s">
        <v>91</v>
      </c>
      <c r="TGN62" s="1" t="s">
        <v>91</v>
      </c>
      <c r="TGO62" s="1" t="s">
        <v>91</v>
      </c>
      <c r="TGP62" s="1" t="s">
        <v>91</v>
      </c>
      <c r="TGQ62" s="1" t="s">
        <v>91</v>
      </c>
      <c r="TGR62" s="1" t="s">
        <v>91</v>
      </c>
      <c r="TGS62" s="1" t="s">
        <v>91</v>
      </c>
      <c r="TGT62" s="1" t="s">
        <v>91</v>
      </c>
      <c r="TGU62" s="1" t="s">
        <v>91</v>
      </c>
      <c r="TGV62" s="1" t="s">
        <v>91</v>
      </c>
      <c r="TGW62" s="1" t="s">
        <v>91</v>
      </c>
      <c r="TGX62" s="1" t="s">
        <v>91</v>
      </c>
      <c r="TGY62" s="1" t="s">
        <v>91</v>
      </c>
      <c r="TGZ62" s="1" t="s">
        <v>91</v>
      </c>
      <c r="THA62" s="1" t="s">
        <v>91</v>
      </c>
      <c r="THB62" s="1" t="s">
        <v>91</v>
      </c>
      <c r="THC62" s="1" t="s">
        <v>91</v>
      </c>
      <c r="THD62" s="1" t="s">
        <v>91</v>
      </c>
      <c r="THE62" s="1" t="s">
        <v>91</v>
      </c>
      <c r="THF62" s="1" t="s">
        <v>91</v>
      </c>
      <c r="THG62" s="1" t="s">
        <v>91</v>
      </c>
      <c r="THH62" s="1" t="s">
        <v>91</v>
      </c>
      <c r="THI62" s="1" t="s">
        <v>91</v>
      </c>
      <c r="THJ62" s="1" t="s">
        <v>91</v>
      </c>
      <c r="THK62" s="1" t="s">
        <v>91</v>
      </c>
      <c r="THL62" s="1" t="s">
        <v>91</v>
      </c>
      <c r="THM62" s="1" t="s">
        <v>91</v>
      </c>
      <c r="THN62" s="1" t="s">
        <v>91</v>
      </c>
      <c r="THO62" s="1" t="s">
        <v>91</v>
      </c>
      <c r="THP62" s="1" t="s">
        <v>91</v>
      </c>
      <c r="THQ62" s="1" t="s">
        <v>91</v>
      </c>
      <c r="THR62" s="1" t="s">
        <v>91</v>
      </c>
      <c r="THS62" s="1" t="s">
        <v>91</v>
      </c>
      <c r="THT62" s="1" t="s">
        <v>91</v>
      </c>
      <c r="THU62" s="1" t="s">
        <v>91</v>
      </c>
      <c r="THV62" s="1" t="s">
        <v>91</v>
      </c>
      <c r="THW62" s="1" t="s">
        <v>91</v>
      </c>
      <c r="THX62" s="1" t="s">
        <v>91</v>
      </c>
      <c r="THY62" s="1" t="s">
        <v>91</v>
      </c>
      <c r="THZ62" s="1" t="s">
        <v>91</v>
      </c>
      <c r="TIA62" s="1" t="s">
        <v>91</v>
      </c>
      <c r="TIB62" s="1" t="s">
        <v>91</v>
      </c>
      <c r="TIC62" s="1" t="s">
        <v>91</v>
      </c>
      <c r="TID62" s="1" t="s">
        <v>91</v>
      </c>
      <c r="TIE62" s="1" t="s">
        <v>91</v>
      </c>
      <c r="TIF62" s="1" t="s">
        <v>91</v>
      </c>
      <c r="TIG62" s="1" t="s">
        <v>91</v>
      </c>
      <c r="TIH62" s="1" t="s">
        <v>91</v>
      </c>
      <c r="TII62" s="1" t="s">
        <v>91</v>
      </c>
      <c r="TIJ62" s="1" t="s">
        <v>91</v>
      </c>
      <c r="TIK62" s="1" t="s">
        <v>91</v>
      </c>
      <c r="TIL62" s="1" t="s">
        <v>91</v>
      </c>
      <c r="TIM62" s="1" t="s">
        <v>91</v>
      </c>
      <c r="TIN62" s="1" t="s">
        <v>91</v>
      </c>
      <c r="TIO62" s="1" t="s">
        <v>91</v>
      </c>
      <c r="TIP62" s="1" t="s">
        <v>91</v>
      </c>
      <c r="TIQ62" s="1" t="s">
        <v>91</v>
      </c>
      <c r="TIR62" s="1" t="s">
        <v>91</v>
      </c>
      <c r="TIS62" s="1" t="s">
        <v>91</v>
      </c>
      <c r="TIT62" s="1" t="s">
        <v>91</v>
      </c>
      <c r="TIU62" s="1" t="s">
        <v>91</v>
      </c>
      <c r="TIV62" s="1" t="s">
        <v>91</v>
      </c>
      <c r="TIW62" s="1" t="s">
        <v>91</v>
      </c>
      <c r="TIX62" s="1" t="s">
        <v>91</v>
      </c>
      <c r="TIY62" s="1" t="s">
        <v>91</v>
      </c>
      <c r="TIZ62" s="1" t="s">
        <v>91</v>
      </c>
      <c r="TJA62" s="1" t="s">
        <v>91</v>
      </c>
      <c r="TJB62" s="1" t="s">
        <v>91</v>
      </c>
      <c r="TJC62" s="1" t="s">
        <v>91</v>
      </c>
      <c r="TJD62" s="1" t="s">
        <v>91</v>
      </c>
      <c r="TJE62" s="1" t="s">
        <v>91</v>
      </c>
      <c r="TJF62" s="1" t="s">
        <v>91</v>
      </c>
      <c r="TJG62" s="1" t="s">
        <v>91</v>
      </c>
      <c r="TJH62" s="1" t="s">
        <v>91</v>
      </c>
      <c r="TJI62" s="1" t="s">
        <v>91</v>
      </c>
      <c r="TJJ62" s="1" t="s">
        <v>91</v>
      </c>
      <c r="TJK62" s="1" t="s">
        <v>91</v>
      </c>
      <c r="TJL62" s="1" t="s">
        <v>91</v>
      </c>
      <c r="TJM62" s="1" t="s">
        <v>91</v>
      </c>
      <c r="TJN62" s="1" t="s">
        <v>91</v>
      </c>
      <c r="TJO62" s="1" t="s">
        <v>91</v>
      </c>
      <c r="TJP62" s="1" t="s">
        <v>91</v>
      </c>
      <c r="TJQ62" s="1" t="s">
        <v>91</v>
      </c>
      <c r="TJR62" s="1" t="s">
        <v>91</v>
      </c>
      <c r="TJS62" s="1" t="s">
        <v>91</v>
      </c>
      <c r="TJT62" s="1" t="s">
        <v>91</v>
      </c>
      <c r="TJU62" s="1" t="s">
        <v>91</v>
      </c>
      <c r="TJV62" s="1" t="s">
        <v>91</v>
      </c>
      <c r="TJW62" s="1" t="s">
        <v>91</v>
      </c>
      <c r="TJX62" s="1" t="s">
        <v>91</v>
      </c>
      <c r="TJY62" s="1" t="s">
        <v>91</v>
      </c>
      <c r="TJZ62" s="1" t="s">
        <v>91</v>
      </c>
      <c r="TKA62" s="1" t="s">
        <v>91</v>
      </c>
      <c r="TKB62" s="1" t="s">
        <v>91</v>
      </c>
      <c r="TKC62" s="1" t="s">
        <v>91</v>
      </c>
      <c r="TKD62" s="1" t="s">
        <v>91</v>
      </c>
      <c r="TKE62" s="1" t="s">
        <v>91</v>
      </c>
      <c r="TKF62" s="1" t="s">
        <v>91</v>
      </c>
      <c r="TKG62" s="1" t="s">
        <v>91</v>
      </c>
      <c r="TKH62" s="1" t="s">
        <v>91</v>
      </c>
      <c r="TKI62" s="1" t="s">
        <v>91</v>
      </c>
      <c r="TKJ62" s="1" t="s">
        <v>91</v>
      </c>
      <c r="TKK62" s="1" t="s">
        <v>91</v>
      </c>
      <c r="TKL62" s="1" t="s">
        <v>91</v>
      </c>
      <c r="TKM62" s="1" t="s">
        <v>91</v>
      </c>
      <c r="TKN62" s="1" t="s">
        <v>91</v>
      </c>
      <c r="TKO62" s="1" t="s">
        <v>91</v>
      </c>
      <c r="TKP62" s="1" t="s">
        <v>91</v>
      </c>
      <c r="TKQ62" s="1" t="s">
        <v>91</v>
      </c>
      <c r="TKR62" s="1" t="s">
        <v>91</v>
      </c>
      <c r="TKS62" s="1" t="s">
        <v>91</v>
      </c>
      <c r="TKT62" s="1" t="s">
        <v>91</v>
      </c>
      <c r="TKU62" s="1" t="s">
        <v>91</v>
      </c>
      <c r="TKV62" s="1" t="s">
        <v>91</v>
      </c>
      <c r="TKW62" s="1" t="s">
        <v>91</v>
      </c>
      <c r="TKX62" s="1" t="s">
        <v>91</v>
      </c>
      <c r="TKY62" s="1" t="s">
        <v>91</v>
      </c>
      <c r="TKZ62" s="1" t="s">
        <v>91</v>
      </c>
      <c r="TLA62" s="1" t="s">
        <v>91</v>
      </c>
      <c r="TLB62" s="1" t="s">
        <v>91</v>
      </c>
      <c r="TLC62" s="1" t="s">
        <v>91</v>
      </c>
      <c r="TLD62" s="1" t="s">
        <v>91</v>
      </c>
      <c r="TLE62" s="1" t="s">
        <v>91</v>
      </c>
      <c r="TLF62" s="1" t="s">
        <v>91</v>
      </c>
      <c r="TLG62" s="1" t="s">
        <v>91</v>
      </c>
      <c r="TLH62" s="1" t="s">
        <v>91</v>
      </c>
      <c r="TLI62" s="1" t="s">
        <v>91</v>
      </c>
      <c r="TLJ62" s="1" t="s">
        <v>91</v>
      </c>
      <c r="TLK62" s="1" t="s">
        <v>91</v>
      </c>
      <c r="TLL62" s="1" t="s">
        <v>91</v>
      </c>
      <c r="TLM62" s="1" t="s">
        <v>91</v>
      </c>
      <c r="TLN62" s="1" t="s">
        <v>91</v>
      </c>
      <c r="TLO62" s="1" t="s">
        <v>91</v>
      </c>
      <c r="TLP62" s="1" t="s">
        <v>91</v>
      </c>
      <c r="TLQ62" s="1" t="s">
        <v>91</v>
      </c>
      <c r="TLR62" s="1" t="s">
        <v>91</v>
      </c>
      <c r="TLS62" s="1" t="s">
        <v>91</v>
      </c>
      <c r="TLT62" s="1" t="s">
        <v>91</v>
      </c>
      <c r="TLU62" s="1" t="s">
        <v>91</v>
      </c>
      <c r="TLV62" s="1" t="s">
        <v>91</v>
      </c>
      <c r="TLW62" s="1" t="s">
        <v>91</v>
      </c>
      <c r="TLX62" s="1" t="s">
        <v>91</v>
      </c>
      <c r="TLY62" s="1" t="s">
        <v>91</v>
      </c>
      <c r="TLZ62" s="1" t="s">
        <v>91</v>
      </c>
      <c r="TMA62" s="1" t="s">
        <v>91</v>
      </c>
      <c r="TMB62" s="1" t="s">
        <v>91</v>
      </c>
      <c r="TMC62" s="1" t="s">
        <v>91</v>
      </c>
      <c r="TMD62" s="1" t="s">
        <v>91</v>
      </c>
      <c r="TME62" s="1" t="s">
        <v>91</v>
      </c>
      <c r="TMF62" s="1" t="s">
        <v>91</v>
      </c>
      <c r="TMG62" s="1" t="s">
        <v>91</v>
      </c>
      <c r="TMH62" s="1" t="s">
        <v>91</v>
      </c>
      <c r="TMI62" s="1" t="s">
        <v>91</v>
      </c>
      <c r="TMJ62" s="1" t="s">
        <v>91</v>
      </c>
      <c r="TMK62" s="1" t="s">
        <v>91</v>
      </c>
      <c r="TML62" s="1" t="s">
        <v>91</v>
      </c>
      <c r="TMM62" s="1" t="s">
        <v>91</v>
      </c>
      <c r="TMN62" s="1" t="s">
        <v>91</v>
      </c>
      <c r="TMO62" s="1" t="s">
        <v>91</v>
      </c>
      <c r="TMP62" s="1" t="s">
        <v>91</v>
      </c>
      <c r="TMQ62" s="1" t="s">
        <v>91</v>
      </c>
      <c r="TMR62" s="1" t="s">
        <v>91</v>
      </c>
      <c r="TMS62" s="1" t="s">
        <v>91</v>
      </c>
      <c r="TMT62" s="1" t="s">
        <v>91</v>
      </c>
      <c r="TMU62" s="1" t="s">
        <v>91</v>
      </c>
      <c r="TMV62" s="1" t="s">
        <v>91</v>
      </c>
      <c r="TMW62" s="1" t="s">
        <v>91</v>
      </c>
      <c r="TMX62" s="1" t="s">
        <v>91</v>
      </c>
      <c r="TMY62" s="1" t="s">
        <v>91</v>
      </c>
      <c r="TMZ62" s="1" t="s">
        <v>91</v>
      </c>
      <c r="TNA62" s="1" t="s">
        <v>91</v>
      </c>
      <c r="TNB62" s="1" t="s">
        <v>91</v>
      </c>
      <c r="TNC62" s="1" t="s">
        <v>91</v>
      </c>
      <c r="TND62" s="1" t="s">
        <v>91</v>
      </c>
      <c r="TNE62" s="1" t="s">
        <v>91</v>
      </c>
      <c r="TNF62" s="1" t="s">
        <v>91</v>
      </c>
      <c r="TNG62" s="1" t="s">
        <v>91</v>
      </c>
      <c r="TNH62" s="1" t="s">
        <v>91</v>
      </c>
      <c r="TNI62" s="1" t="s">
        <v>91</v>
      </c>
      <c r="TNJ62" s="1" t="s">
        <v>91</v>
      </c>
      <c r="TNK62" s="1" t="s">
        <v>91</v>
      </c>
      <c r="TNL62" s="1" t="s">
        <v>91</v>
      </c>
      <c r="TNM62" s="1" t="s">
        <v>91</v>
      </c>
      <c r="TNN62" s="1" t="s">
        <v>91</v>
      </c>
      <c r="TNO62" s="1" t="s">
        <v>91</v>
      </c>
      <c r="TNP62" s="1" t="s">
        <v>91</v>
      </c>
      <c r="TNQ62" s="1" t="s">
        <v>91</v>
      </c>
      <c r="TNR62" s="1" t="s">
        <v>91</v>
      </c>
      <c r="TNS62" s="1" t="s">
        <v>91</v>
      </c>
      <c r="TNT62" s="1" t="s">
        <v>91</v>
      </c>
      <c r="TNU62" s="1" t="s">
        <v>91</v>
      </c>
      <c r="TNV62" s="1" t="s">
        <v>91</v>
      </c>
      <c r="TNW62" s="1" t="s">
        <v>91</v>
      </c>
      <c r="TNX62" s="1" t="s">
        <v>91</v>
      </c>
      <c r="TNY62" s="1" t="s">
        <v>91</v>
      </c>
      <c r="TNZ62" s="1" t="s">
        <v>91</v>
      </c>
      <c r="TOA62" s="1" t="s">
        <v>91</v>
      </c>
      <c r="TOB62" s="1" t="s">
        <v>91</v>
      </c>
      <c r="TOC62" s="1" t="s">
        <v>91</v>
      </c>
      <c r="TOD62" s="1" t="s">
        <v>91</v>
      </c>
      <c r="TOE62" s="1" t="s">
        <v>91</v>
      </c>
      <c r="TOF62" s="1" t="s">
        <v>91</v>
      </c>
      <c r="TOG62" s="1" t="s">
        <v>91</v>
      </c>
      <c r="TOH62" s="1" t="s">
        <v>91</v>
      </c>
      <c r="TOI62" s="1" t="s">
        <v>91</v>
      </c>
      <c r="TOJ62" s="1" t="s">
        <v>91</v>
      </c>
      <c r="TOK62" s="1" t="s">
        <v>91</v>
      </c>
      <c r="TOL62" s="1" t="s">
        <v>91</v>
      </c>
      <c r="TOM62" s="1" t="s">
        <v>91</v>
      </c>
      <c r="TON62" s="1" t="s">
        <v>91</v>
      </c>
      <c r="TOO62" s="1" t="s">
        <v>91</v>
      </c>
      <c r="TOP62" s="1" t="s">
        <v>91</v>
      </c>
      <c r="TOQ62" s="1" t="s">
        <v>91</v>
      </c>
      <c r="TOR62" s="1" t="s">
        <v>91</v>
      </c>
      <c r="TOS62" s="1" t="s">
        <v>91</v>
      </c>
      <c r="TOT62" s="1" t="s">
        <v>91</v>
      </c>
      <c r="TOU62" s="1" t="s">
        <v>91</v>
      </c>
      <c r="TOV62" s="1" t="s">
        <v>91</v>
      </c>
      <c r="TOW62" s="1" t="s">
        <v>91</v>
      </c>
      <c r="TOX62" s="1" t="s">
        <v>91</v>
      </c>
      <c r="TOY62" s="1" t="s">
        <v>91</v>
      </c>
      <c r="TOZ62" s="1" t="s">
        <v>91</v>
      </c>
      <c r="TPA62" s="1" t="s">
        <v>91</v>
      </c>
      <c r="TPB62" s="1" t="s">
        <v>91</v>
      </c>
      <c r="TPC62" s="1" t="s">
        <v>91</v>
      </c>
      <c r="TPD62" s="1" t="s">
        <v>91</v>
      </c>
      <c r="TPE62" s="1" t="s">
        <v>91</v>
      </c>
      <c r="TPF62" s="1" t="s">
        <v>91</v>
      </c>
      <c r="TPG62" s="1" t="s">
        <v>91</v>
      </c>
      <c r="TPH62" s="1" t="s">
        <v>91</v>
      </c>
      <c r="TPI62" s="1" t="s">
        <v>91</v>
      </c>
      <c r="TPJ62" s="1" t="s">
        <v>91</v>
      </c>
      <c r="TPK62" s="1" t="s">
        <v>91</v>
      </c>
      <c r="TPL62" s="1" t="s">
        <v>91</v>
      </c>
      <c r="TPM62" s="1" t="s">
        <v>91</v>
      </c>
      <c r="TPN62" s="1" t="s">
        <v>91</v>
      </c>
      <c r="TPO62" s="1" t="s">
        <v>91</v>
      </c>
      <c r="TPP62" s="1" t="s">
        <v>91</v>
      </c>
      <c r="TPQ62" s="1" t="s">
        <v>91</v>
      </c>
      <c r="TPR62" s="1" t="s">
        <v>91</v>
      </c>
      <c r="TPS62" s="1" t="s">
        <v>91</v>
      </c>
      <c r="TPT62" s="1" t="s">
        <v>91</v>
      </c>
      <c r="TPU62" s="1" t="s">
        <v>91</v>
      </c>
      <c r="TPV62" s="1" t="s">
        <v>91</v>
      </c>
      <c r="TPW62" s="1" t="s">
        <v>91</v>
      </c>
      <c r="TPX62" s="1" t="s">
        <v>91</v>
      </c>
      <c r="TPY62" s="1" t="s">
        <v>91</v>
      </c>
      <c r="TPZ62" s="1" t="s">
        <v>91</v>
      </c>
      <c r="TQA62" s="1" t="s">
        <v>91</v>
      </c>
      <c r="TQB62" s="1" t="s">
        <v>91</v>
      </c>
      <c r="TQC62" s="1" t="s">
        <v>91</v>
      </c>
      <c r="TQD62" s="1" t="s">
        <v>91</v>
      </c>
      <c r="TQE62" s="1" t="s">
        <v>91</v>
      </c>
      <c r="TQF62" s="1" t="s">
        <v>91</v>
      </c>
      <c r="TQG62" s="1" t="s">
        <v>91</v>
      </c>
      <c r="TQH62" s="1" t="s">
        <v>91</v>
      </c>
      <c r="TQI62" s="1" t="s">
        <v>91</v>
      </c>
      <c r="TQJ62" s="1" t="s">
        <v>91</v>
      </c>
      <c r="TQK62" s="1" t="s">
        <v>91</v>
      </c>
      <c r="TQL62" s="1" t="s">
        <v>91</v>
      </c>
      <c r="TQM62" s="1" t="s">
        <v>91</v>
      </c>
      <c r="TQN62" s="1" t="s">
        <v>91</v>
      </c>
      <c r="TQO62" s="1" t="s">
        <v>91</v>
      </c>
      <c r="TQP62" s="1" t="s">
        <v>91</v>
      </c>
      <c r="TQQ62" s="1" t="s">
        <v>91</v>
      </c>
      <c r="TQR62" s="1" t="s">
        <v>91</v>
      </c>
      <c r="TQS62" s="1" t="s">
        <v>91</v>
      </c>
      <c r="TQT62" s="1" t="s">
        <v>91</v>
      </c>
      <c r="TQU62" s="1" t="s">
        <v>91</v>
      </c>
      <c r="TQV62" s="1" t="s">
        <v>91</v>
      </c>
      <c r="TQW62" s="1" t="s">
        <v>91</v>
      </c>
      <c r="TQX62" s="1" t="s">
        <v>91</v>
      </c>
      <c r="TQY62" s="1" t="s">
        <v>91</v>
      </c>
      <c r="TQZ62" s="1" t="s">
        <v>91</v>
      </c>
      <c r="TRA62" s="1" t="s">
        <v>91</v>
      </c>
      <c r="TRB62" s="1" t="s">
        <v>91</v>
      </c>
      <c r="TRC62" s="1" t="s">
        <v>91</v>
      </c>
      <c r="TRD62" s="1" t="s">
        <v>91</v>
      </c>
      <c r="TRE62" s="1" t="s">
        <v>91</v>
      </c>
      <c r="TRF62" s="1" t="s">
        <v>91</v>
      </c>
      <c r="TRG62" s="1" t="s">
        <v>91</v>
      </c>
      <c r="TRH62" s="1" t="s">
        <v>91</v>
      </c>
      <c r="TRI62" s="1" t="s">
        <v>91</v>
      </c>
      <c r="TRJ62" s="1" t="s">
        <v>91</v>
      </c>
      <c r="TRK62" s="1" t="s">
        <v>91</v>
      </c>
      <c r="TRL62" s="1" t="s">
        <v>91</v>
      </c>
      <c r="TRM62" s="1" t="s">
        <v>91</v>
      </c>
      <c r="TRN62" s="1" t="s">
        <v>91</v>
      </c>
      <c r="TRO62" s="1" t="s">
        <v>91</v>
      </c>
      <c r="TRP62" s="1" t="s">
        <v>91</v>
      </c>
      <c r="TRQ62" s="1" t="s">
        <v>91</v>
      </c>
      <c r="TRR62" s="1" t="s">
        <v>91</v>
      </c>
      <c r="TRS62" s="1" t="s">
        <v>91</v>
      </c>
      <c r="TRT62" s="1" t="s">
        <v>91</v>
      </c>
      <c r="TRU62" s="1" t="s">
        <v>91</v>
      </c>
      <c r="TRV62" s="1" t="s">
        <v>91</v>
      </c>
      <c r="TRW62" s="1" t="s">
        <v>91</v>
      </c>
      <c r="TRX62" s="1" t="s">
        <v>91</v>
      </c>
      <c r="TRY62" s="1" t="s">
        <v>91</v>
      </c>
      <c r="TRZ62" s="1" t="s">
        <v>91</v>
      </c>
      <c r="TSA62" s="1" t="s">
        <v>91</v>
      </c>
      <c r="TSB62" s="1" t="s">
        <v>91</v>
      </c>
      <c r="TSC62" s="1" t="s">
        <v>91</v>
      </c>
      <c r="TSD62" s="1" t="s">
        <v>91</v>
      </c>
      <c r="TSE62" s="1" t="s">
        <v>91</v>
      </c>
      <c r="TSF62" s="1" t="s">
        <v>91</v>
      </c>
      <c r="TSG62" s="1" t="s">
        <v>91</v>
      </c>
      <c r="TSH62" s="1" t="s">
        <v>91</v>
      </c>
      <c r="TSI62" s="1" t="s">
        <v>91</v>
      </c>
      <c r="TSJ62" s="1" t="s">
        <v>91</v>
      </c>
      <c r="TSK62" s="1" t="s">
        <v>91</v>
      </c>
      <c r="TSL62" s="1" t="s">
        <v>91</v>
      </c>
      <c r="TSM62" s="1" t="s">
        <v>91</v>
      </c>
      <c r="TSN62" s="1" t="s">
        <v>91</v>
      </c>
      <c r="TSO62" s="1" t="s">
        <v>91</v>
      </c>
      <c r="TSP62" s="1" t="s">
        <v>91</v>
      </c>
      <c r="TSQ62" s="1" t="s">
        <v>91</v>
      </c>
      <c r="TSR62" s="1" t="s">
        <v>91</v>
      </c>
      <c r="TSS62" s="1" t="s">
        <v>91</v>
      </c>
      <c r="TST62" s="1" t="s">
        <v>91</v>
      </c>
      <c r="TSU62" s="1" t="s">
        <v>91</v>
      </c>
      <c r="TSV62" s="1" t="s">
        <v>91</v>
      </c>
      <c r="TSW62" s="1" t="s">
        <v>91</v>
      </c>
      <c r="TSX62" s="1" t="s">
        <v>91</v>
      </c>
      <c r="TSY62" s="1" t="s">
        <v>91</v>
      </c>
      <c r="TSZ62" s="1" t="s">
        <v>91</v>
      </c>
      <c r="TTA62" s="1" t="s">
        <v>91</v>
      </c>
      <c r="TTB62" s="1" t="s">
        <v>91</v>
      </c>
      <c r="TTC62" s="1" t="s">
        <v>91</v>
      </c>
      <c r="TTD62" s="1" t="s">
        <v>91</v>
      </c>
      <c r="TTE62" s="1" t="s">
        <v>91</v>
      </c>
      <c r="TTF62" s="1" t="s">
        <v>91</v>
      </c>
      <c r="TTG62" s="1" t="s">
        <v>91</v>
      </c>
      <c r="TTH62" s="1" t="s">
        <v>91</v>
      </c>
      <c r="TTI62" s="1" t="s">
        <v>91</v>
      </c>
      <c r="TTJ62" s="1" t="s">
        <v>91</v>
      </c>
      <c r="TTK62" s="1" t="s">
        <v>91</v>
      </c>
      <c r="TTL62" s="1" t="s">
        <v>91</v>
      </c>
      <c r="TTM62" s="1" t="s">
        <v>91</v>
      </c>
      <c r="TTN62" s="1" t="s">
        <v>91</v>
      </c>
      <c r="TTO62" s="1" t="s">
        <v>91</v>
      </c>
      <c r="TTP62" s="1" t="s">
        <v>91</v>
      </c>
      <c r="TTQ62" s="1" t="s">
        <v>91</v>
      </c>
      <c r="TTR62" s="1" t="s">
        <v>91</v>
      </c>
      <c r="TTS62" s="1" t="s">
        <v>91</v>
      </c>
      <c r="TTT62" s="1" t="s">
        <v>91</v>
      </c>
      <c r="TTU62" s="1" t="s">
        <v>91</v>
      </c>
      <c r="TTV62" s="1" t="s">
        <v>91</v>
      </c>
      <c r="TTW62" s="1" t="s">
        <v>91</v>
      </c>
      <c r="TTX62" s="1" t="s">
        <v>91</v>
      </c>
      <c r="TTY62" s="1" t="s">
        <v>91</v>
      </c>
      <c r="TTZ62" s="1" t="s">
        <v>91</v>
      </c>
      <c r="TUA62" s="1" t="s">
        <v>91</v>
      </c>
      <c r="TUB62" s="1" t="s">
        <v>91</v>
      </c>
      <c r="TUC62" s="1" t="s">
        <v>91</v>
      </c>
      <c r="TUD62" s="1" t="s">
        <v>91</v>
      </c>
      <c r="TUE62" s="1" t="s">
        <v>91</v>
      </c>
      <c r="TUF62" s="1" t="s">
        <v>91</v>
      </c>
      <c r="TUG62" s="1" t="s">
        <v>91</v>
      </c>
      <c r="TUH62" s="1" t="s">
        <v>91</v>
      </c>
      <c r="TUI62" s="1" t="s">
        <v>91</v>
      </c>
      <c r="TUJ62" s="1" t="s">
        <v>91</v>
      </c>
      <c r="TUK62" s="1" t="s">
        <v>91</v>
      </c>
      <c r="TUL62" s="1" t="s">
        <v>91</v>
      </c>
      <c r="TUM62" s="1" t="s">
        <v>91</v>
      </c>
      <c r="TUN62" s="1" t="s">
        <v>91</v>
      </c>
      <c r="TUO62" s="1" t="s">
        <v>91</v>
      </c>
      <c r="TUP62" s="1" t="s">
        <v>91</v>
      </c>
      <c r="TUQ62" s="1" t="s">
        <v>91</v>
      </c>
      <c r="TUR62" s="1" t="s">
        <v>91</v>
      </c>
      <c r="TUS62" s="1" t="s">
        <v>91</v>
      </c>
      <c r="TUT62" s="1" t="s">
        <v>91</v>
      </c>
      <c r="TUU62" s="1" t="s">
        <v>91</v>
      </c>
      <c r="TUV62" s="1" t="s">
        <v>91</v>
      </c>
      <c r="TUW62" s="1" t="s">
        <v>91</v>
      </c>
      <c r="TUX62" s="1" t="s">
        <v>91</v>
      </c>
      <c r="TUY62" s="1" t="s">
        <v>91</v>
      </c>
      <c r="TUZ62" s="1" t="s">
        <v>91</v>
      </c>
      <c r="TVA62" s="1" t="s">
        <v>91</v>
      </c>
      <c r="TVB62" s="1" t="s">
        <v>91</v>
      </c>
      <c r="TVC62" s="1" t="s">
        <v>91</v>
      </c>
      <c r="TVD62" s="1" t="s">
        <v>91</v>
      </c>
      <c r="TVE62" s="1" t="s">
        <v>91</v>
      </c>
      <c r="TVF62" s="1" t="s">
        <v>91</v>
      </c>
      <c r="TVG62" s="1" t="s">
        <v>91</v>
      </c>
      <c r="TVH62" s="1" t="s">
        <v>91</v>
      </c>
      <c r="TVI62" s="1" t="s">
        <v>91</v>
      </c>
      <c r="TVJ62" s="1" t="s">
        <v>91</v>
      </c>
      <c r="TVK62" s="1" t="s">
        <v>91</v>
      </c>
      <c r="TVL62" s="1" t="s">
        <v>91</v>
      </c>
      <c r="TVM62" s="1" t="s">
        <v>91</v>
      </c>
      <c r="TVN62" s="1" t="s">
        <v>91</v>
      </c>
      <c r="TVO62" s="1" t="s">
        <v>91</v>
      </c>
      <c r="TVP62" s="1" t="s">
        <v>91</v>
      </c>
      <c r="TVQ62" s="1" t="s">
        <v>91</v>
      </c>
      <c r="TVR62" s="1" t="s">
        <v>91</v>
      </c>
      <c r="TVS62" s="1" t="s">
        <v>91</v>
      </c>
      <c r="TVT62" s="1" t="s">
        <v>91</v>
      </c>
      <c r="TVU62" s="1" t="s">
        <v>91</v>
      </c>
      <c r="TVV62" s="1" t="s">
        <v>91</v>
      </c>
      <c r="TVW62" s="1" t="s">
        <v>91</v>
      </c>
      <c r="TVX62" s="1" t="s">
        <v>91</v>
      </c>
      <c r="TVY62" s="1" t="s">
        <v>91</v>
      </c>
      <c r="TVZ62" s="1" t="s">
        <v>91</v>
      </c>
      <c r="TWA62" s="1" t="s">
        <v>91</v>
      </c>
      <c r="TWB62" s="1" t="s">
        <v>91</v>
      </c>
      <c r="TWC62" s="1" t="s">
        <v>91</v>
      </c>
      <c r="TWD62" s="1" t="s">
        <v>91</v>
      </c>
      <c r="TWE62" s="1" t="s">
        <v>91</v>
      </c>
      <c r="TWF62" s="1" t="s">
        <v>91</v>
      </c>
      <c r="TWG62" s="1" t="s">
        <v>91</v>
      </c>
      <c r="TWH62" s="1" t="s">
        <v>91</v>
      </c>
      <c r="TWI62" s="1" t="s">
        <v>91</v>
      </c>
      <c r="TWJ62" s="1" t="s">
        <v>91</v>
      </c>
      <c r="TWK62" s="1" t="s">
        <v>91</v>
      </c>
      <c r="TWL62" s="1" t="s">
        <v>91</v>
      </c>
      <c r="TWM62" s="1" t="s">
        <v>91</v>
      </c>
      <c r="TWN62" s="1" t="s">
        <v>91</v>
      </c>
      <c r="TWO62" s="1" t="s">
        <v>91</v>
      </c>
      <c r="TWP62" s="1" t="s">
        <v>91</v>
      </c>
      <c r="TWQ62" s="1" t="s">
        <v>91</v>
      </c>
      <c r="TWR62" s="1" t="s">
        <v>91</v>
      </c>
      <c r="TWS62" s="1" t="s">
        <v>91</v>
      </c>
      <c r="TWT62" s="1" t="s">
        <v>91</v>
      </c>
      <c r="TWU62" s="1" t="s">
        <v>91</v>
      </c>
      <c r="TWV62" s="1" t="s">
        <v>91</v>
      </c>
      <c r="TWW62" s="1" t="s">
        <v>91</v>
      </c>
      <c r="TWX62" s="1" t="s">
        <v>91</v>
      </c>
      <c r="TWY62" s="1" t="s">
        <v>91</v>
      </c>
      <c r="TWZ62" s="1" t="s">
        <v>91</v>
      </c>
      <c r="TXA62" s="1" t="s">
        <v>91</v>
      </c>
      <c r="TXB62" s="1" t="s">
        <v>91</v>
      </c>
      <c r="TXC62" s="1" t="s">
        <v>91</v>
      </c>
      <c r="TXD62" s="1" t="s">
        <v>91</v>
      </c>
      <c r="TXE62" s="1" t="s">
        <v>91</v>
      </c>
      <c r="TXF62" s="1" t="s">
        <v>91</v>
      </c>
      <c r="TXG62" s="1" t="s">
        <v>91</v>
      </c>
      <c r="TXH62" s="1" t="s">
        <v>91</v>
      </c>
      <c r="TXI62" s="1" t="s">
        <v>91</v>
      </c>
      <c r="TXJ62" s="1" t="s">
        <v>91</v>
      </c>
      <c r="TXK62" s="1" t="s">
        <v>91</v>
      </c>
      <c r="TXL62" s="1" t="s">
        <v>91</v>
      </c>
      <c r="TXM62" s="1" t="s">
        <v>91</v>
      </c>
      <c r="TXN62" s="1" t="s">
        <v>91</v>
      </c>
      <c r="TXO62" s="1" t="s">
        <v>91</v>
      </c>
      <c r="TXP62" s="1" t="s">
        <v>91</v>
      </c>
      <c r="TXQ62" s="1" t="s">
        <v>91</v>
      </c>
      <c r="TXR62" s="1" t="s">
        <v>91</v>
      </c>
      <c r="TXS62" s="1" t="s">
        <v>91</v>
      </c>
      <c r="TXT62" s="1" t="s">
        <v>91</v>
      </c>
      <c r="TXU62" s="1" t="s">
        <v>91</v>
      </c>
      <c r="TXV62" s="1" t="s">
        <v>91</v>
      </c>
      <c r="TXW62" s="1" t="s">
        <v>91</v>
      </c>
      <c r="TXX62" s="1" t="s">
        <v>91</v>
      </c>
      <c r="TXY62" s="1" t="s">
        <v>91</v>
      </c>
      <c r="TXZ62" s="1" t="s">
        <v>91</v>
      </c>
      <c r="TYA62" s="1" t="s">
        <v>91</v>
      </c>
      <c r="TYB62" s="1" t="s">
        <v>91</v>
      </c>
      <c r="TYC62" s="1" t="s">
        <v>91</v>
      </c>
      <c r="TYD62" s="1" t="s">
        <v>91</v>
      </c>
      <c r="TYE62" s="1" t="s">
        <v>91</v>
      </c>
      <c r="TYF62" s="1" t="s">
        <v>91</v>
      </c>
      <c r="TYG62" s="1" t="s">
        <v>91</v>
      </c>
      <c r="TYH62" s="1" t="s">
        <v>91</v>
      </c>
      <c r="TYI62" s="1" t="s">
        <v>91</v>
      </c>
      <c r="TYJ62" s="1" t="s">
        <v>91</v>
      </c>
      <c r="TYK62" s="1" t="s">
        <v>91</v>
      </c>
      <c r="TYL62" s="1" t="s">
        <v>91</v>
      </c>
      <c r="TYM62" s="1" t="s">
        <v>91</v>
      </c>
      <c r="TYN62" s="1" t="s">
        <v>91</v>
      </c>
      <c r="TYO62" s="1" t="s">
        <v>91</v>
      </c>
      <c r="TYP62" s="1" t="s">
        <v>91</v>
      </c>
      <c r="TYQ62" s="1" t="s">
        <v>91</v>
      </c>
      <c r="TYR62" s="1" t="s">
        <v>91</v>
      </c>
      <c r="TYS62" s="1" t="s">
        <v>91</v>
      </c>
      <c r="TYT62" s="1" t="s">
        <v>91</v>
      </c>
      <c r="TYU62" s="1" t="s">
        <v>91</v>
      </c>
      <c r="TYV62" s="1" t="s">
        <v>91</v>
      </c>
      <c r="TYW62" s="1" t="s">
        <v>91</v>
      </c>
      <c r="TYX62" s="1" t="s">
        <v>91</v>
      </c>
      <c r="TYY62" s="1" t="s">
        <v>91</v>
      </c>
      <c r="TYZ62" s="1" t="s">
        <v>91</v>
      </c>
      <c r="TZA62" s="1" t="s">
        <v>91</v>
      </c>
      <c r="TZB62" s="1" t="s">
        <v>91</v>
      </c>
      <c r="TZC62" s="1" t="s">
        <v>91</v>
      </c>
      <c r="TZD62" s="1" t="s">
        <v>91</v>
      </c>
      <c r="TZE62" s="1" t="s">
        <v>91</v>
      </c>
      <c r="TZF62" s="1" t="s">
        <v>91</v>
      </c>
      <c r="TZG62" s="1" t="s">
        <v>91</v>
      </c>
      <c r="TZH62" s="1" t="s">
        <v>91</v>
      </c>
      <c r="TZI62" s="1" t="s">
        <v>91</v>
      </c>
      <c r="TZJ62" s="1" t="s">
        <v>91</v>
      </c>
      <c r="TZK62" s="1" t="s">
        <v>91</v>
      </c>
      <c r="TZL62" s="1" t="s">
        <v>91</v>
      </c>
      <c r="TZM62" s="1" t="s">
        <v>91</v>
      </c>
      <c r="TZN62" s="1" t="s">
        <v>91</v>
      </c>
      <c r="TZO62" s="1" t="s">
        <v>91</v>
      </c>
      <c r="TZP62" s="1" t="s">
        <v>91</v>
      </c>
      <c r="TZQ62" s="1" t="s">
        <v>91</v>
      </c>
      <c r="TZR62" s="1" t="s">
        <v>91</v>
      </c>
      <c r="TZS62" s="1" t="s">
        <v>91</v>
      </c>
      <c r="TZT62" s="1" t="s">
        <v>91</v>
      </c>
      <c r="TZU62" s="1" t="s">
        <v>91</v>
      </c>
      <c r="TZV62" s="1" t="s">
        <v>91</v>
      </c>
      <c r="TZW62" s="1" t="s">
        <v>91</v>
      </c>
      <c r="TZX62" s="1" t="s">
        <v>91</v>
      </c>
      <c r="TZY62" s="1" t="s">
        <v>91</v>
      </c>
      <c r="TZZ62" s="1" t="s">
        <v>91</v>
      </c>
      <c r="UAA62" s="1" t="s">
        <v>91</v>
      </c>
      <c r="UAB62" s="1" t="s">
        <v>91</v>
      </c>
      <c r="UAC62" s="1" t="s">
        <v>91</v>
      </c>
      <c r="UAD62" s="1" t="s">
        <v>91</v>
      </c>
      <c r="UAE62" s="1" t="s">
        <v>91</v>
      </c>
      <c r="UAF62" s="1" t="s">
        <v>91</v>
      </c>
      <c r="UAG62" s="1" t="s">
        <v>91</v>
      </c>
      <c r="UAH62" s="1" t="s">
        <v>91</v>
      </c>
      <c r="UAI62" s="1" t="s">
        <v>91</v>
      </c>
      <c r="UAJ62" s="1" t="s">
        <v>91</v>
      </c>
      <c r="UAK62" s="1" t="s">
        <v>91</v>
      </c>
      <c r="UAL62" s="1" t="s">
        <v>91</v>
      </c>
      <c r="UAM62" s="1" t="s">
        <v>91</v>
      </c>
      <c r="UAN62" s="1" t="s">
        <v>91</v>
      </c>
      <c r="UAO62" s="1" t="s">
        <v>91</v>
      </c>
      <c r="UAP62" s="1" t="s">
        <v>91</v>
      </c>
      <c r="UAQ62" s="1" t="s">
        <v>91</v>
      </c>
      <c r="UAR62" s="1" t="s">
        <v>91</v>
      </c>
      <c r="UAS62" s="1" t="s">
        <v>91</v>
      </c>
      <c r="UAT62" s="1" t="s">
        <v>91</v>
      </c>
      <c r="UAU62" s="1" t="s">
        <v>91</v>
      </c>
      <c r="UAV62" s="1" t="s">
        <v>91</v>
      </c>
      <c r="UAW62" s="1" t="s">
        <v>91</v>
      </c>
      <c r="UAX62" s="1" t="s">
        <v>91</v>
      </c>
      <c r="UAY62" s="1" t="s">
        <v>91</v>
      </c>
      <c r="UAZ62" s="1" t="s">
        <v>91</v>
      </c>
      <c r="UBA62" s="1" t="s">
        <v>91</v>
      </c>
      <c r="UBB62" s="1" t="s">
        <v>91</v>
      </c>
      <c r="UBC62" s="1" t="s">
        <v>91</v>
      </c>
      <c r="UBD62" s="1" t="s">
        <v>91</v>
      </c>
      <c r="UBE62" s="1" t="s">
        <v>91</v>
      </c>
      <c r="UBF62" s="1" t="s">
        <v>91</v>
      </c>
      <c r="UBG62" s="1" t="s">
        <v>91</v>
      </c>
      <c r="UBH62" s="1" t="s">
        <v>91</v>
      </c>
      <c r="UBI62" s="1" t="s">
        <v>91</v>
      </c>
      <c r="UBJ62" s="1" t="s">
        <v>91</v>
      </c>
      <c r="UBK62" s="1" t="s">
        <v>91</v>
      </c>
      <c r="UBL62" s="1" t="s">
        <v>91</v>
      </c>
      <c r="UBM62" s="1" t="s">
        <v>91</v>
      </c>
      <c r="UBN62" s="1" t="s">
        <v>91</v>
      </c>
      <c r="UBO62" s="1" t="s">
        <v>91</v>
      </c>
      <c r="UBP62" s="1" t="s">
        <v>91</v>
      </c>
      <c r="UBQ62" s="1" t="s">
        <v>91</v>
      </c>
      <c r="UBR62" s="1" t="s">
        <v>91</v>
      </c>
      <c r="UBS62" s="1" t="s">
        <v>91</v>
      </c>
      <c r="UBT62" s="1" t="s">
        <v>91</v>
      </c>
      <c r="UBU62" s="1" t="s">
        <v>91</v>
      </c>
      <c r="UBV62" s="1" t="s">
        <v>91</v>
      </c>
      <c r="UBW62" s="1" t="s">
        <v>91</v>
      </c>
      <c r="UBX62" s="1" t="s">
        <v>91</v>
      </c>
      <c r="UBY62" s="1" t="s">
        <v>91</v>
      </c>
      <c r="UBZ62" s="1" t="s">
        <v>91</v>
      </c>
      <c r="UCA62" s="1" t="s">
        <v>91</v>
      </c>
      <c r="UCB62" s="1" t="s">
        <v>91</v>
      </c>
      <c r="UCC62" s="1" t="s">
        <v>91</v>
      </c>
      <c r="UCD62" s="1" t="s">
        <v>91</v>
      </c>
      <c r="UCE62" s="1" t="s">
        <v>91</v>
      </c>
      <c r="UCF62" s="1" t="s">
        <v>91</v>
      </c>
      <c r="UCG62" s="1" t="s">
        <v>91</v>
      </c>
      <c r="UCH62" s="1" t="s">
        <v>91</v>
      </c>
      <c r="UCI62" s="1" t="s">
        <v>91</v>
      </c>
      <c r="UCJ62" s="1" t="s">
        <v>91</v>
      </c>
      <c r="UCK62" s="1" t="s">
        <v>91</v>
      </c>
      <c r="UCL62" s="1" t="s">
        <v>91</v>
      </c>
      <c r="UCM62" s="1" t="s">
        <v>91</v>
      </c>
      <c r="UCN62" s="1" t="s">
        <v>91</v>
      </c>
      <c r="UCO62" s="1" t="s">
        <v>91</v>
      </c>
      <c r="UCP62" s="1" t="s">
        <v>91</v>
      </c>
      <c r="UCQ62" s="1" t="s">
        <v>91</v>
      </c>
      <c r="UCR62" s="1" t="s">
        <v>91</v>
      </c>
      <c r="UCS62" s="1" t="s">
        <v>91</v>
      </c>
      <c r="UCT62" s="1" t="s">
        <v>91</v>
      </c>
      <c r="UCU62" s="1" t="s">
        <v>91</v>
      </c>
      <c r="UCV62" s="1" t="s">
        <v>91</v>
      </c>
      <c r="UCW62" s="1" t="s">
        <v>91</v>
      </c>
      <c r="UCX62" s="1" t="s">
        <v>91</v>
      </c>
      <c r="UCY62" s="1" t="s">
        <v>91</v>
      </c>
      <c r="UCZ62" s="1" t="s">
        <v>91</v>
      </c>
      <c r="UDA62" s="1" t="s">
        <v>91</v>
      </c>
      <c r="UDB62" s="1" t="s">
        <v>91</v>
      </c>
      <c r="UDC62" s="1" t="s">
        <v>91</v>
      </c>
      <c r="UDD62" s="1" t="s">
        <v>91</v>
      </c>
      <c r="UDE62" s="1" t="s">
        <v>91</v>
      </c>
      <c r="UDF62" s="1" t="s">
        <v>91</v>
      </c>
      <c r="UDG62" s="1" t="s">
        <v>91</v>
      </c>
      <c r="UDH62" s="1" t="s">
        <v>91</v>
      </c>
      <c r="UDI62" s="1" t="s">
        <v>91</v>
      </c>
      <c r="UDJ62" s="1" t="s">
        <v>91</v>
      </c>
      <c r="UDK62" s="1" t="s">
        <v>91</v>
      </c>
      <c r="UDL62" s="1" t="s">
        <v>91</v>
      </c>
      <c r="UDM62" s="1" t="s">
        <v>91</v>
      </c>
      <c r="UDN62" s="1" t="s">
        <v>91</v>
      </c>
      <c r="UDO62" s="1" t="s">
        <v>91</v>
      </c>
      <c r="UDP62" s="1" t="s">
        <v>91</v>
      </c>
      <c r="UDQ62" s="1" t="s">
        <v>91</v>
      </c>
      <c r="UDR62" s="1" t="s">
        <v>91</v>
      </c>
      <c r="UDS62" s="1" t="s">
        <v>91</v>
      </c>
      <c r="UDT62" s="1" t="s">
        <v>91</v>
      </c>
      <c r="UDU62" s="1" t="s">
        <v>91</v>
      </c>
      <c r="UDV62" s="1" t="s">
        <v>91</v>
      </c>
      <c r="UDW62" s="1" t="s">
        <v>91</v>
      </c>
      <c r="UDX62" s="1" t="s">
        <v>91</v>
      </c>
      <c r="UDY62" s="1" t="s">
        <v>91</v>
      </c>
      <c r="UDZ62" s="1" t="s">
        <v>91</v>
      </c>
      <c r="UEA62" s="1" t="s">
        <v>91</v>
      </c>
      <c r="UEB62" s="1" t="s">
        <v>91</v>
      </c>
      <c r="UEC62" s="1" t="s">
        <v>91</v>
      </c>
      <c r="UED62" s="1" t="s">
        <v>91</v>
      </c>
      <c r="UEE62" s="1" t="s">
        <v>91</v>
      </c>
      <c r="UEF62" s="1" t="s">
        <v>91</v>
      </c>
      <c r="UEG62" s="1" t="s">
        <v>91</v>
      </c>
      <c r="UEH62" s="1" t="s">
        <v>91</v>
      </c>
      <c r="UEI62" s="1" t="s">
        <v>91</v>
      </c>
      <c r="UEJ62" s="1" t="s">
        <v>91</v>
      </c>
      <c r="UEK62" s="1" t="s">
        <v>91</v>
      </c>
      <c r="UEL62" s="1" t="s">
        <v>91</v>
      </c>
      <c r="UEM62" s="1" t="s">
        <v>91</v>
      </c>
      <c r="UEN62" s="1" t="s">
        <v>91</v>
      </c>
      <c r="UEO62" s="1" t="s">
        <v>91</v>
      </c>
      <c r="UEP62" s="1" t="s">
        <v>91</v>
      </c>
      <c r="UEQ62" s="1" t="s">
        <v>91</v>
      </c>
      <c r="UER62" s="1" t="s">
        <v>91</v>
      </c>
      <c r="UES62" s="1" t="s">
        <v>91</v>
      </c>
      <c r="UET62" s="1" t="s">
        <v>91</v>
      </c>
      <c r="UEU62" s="1" t="s">
        <v>91</v>
      </c>
      <c r="UEV62" s="1" t="s">
        <v>91</v>
      </c>
      <c r="UEW62" s="1" t="s">
        <v>91</v>
      </c>
      <c r="UEX62" s="1" t="s">
        <v>91</v>
      </c>
      <c r="UEY62" s="1" t="s">
        <v>91</v>
      </c>
      <c r="UEZ62" s="1" t="s">
        <v>91</v>
      </c>
      <c r="UFA62" s="1" t="s">
        <v>91</v>
      </c>
      <c r="UFB62" s="1" t="s">
        <v>91</v>
      </c>
      <c r="UFC62" s="1" t="s">
        <v>91</v>
      </c>
      <c r="UFD62" s="1" t="s">
        <v>91</v>
      </c>
      <c r="UFE62" s="1" t="s">
        <v>91</v>
      </c>
      <c r="UFF62" s="1" t="s">
        <v>91</v>
      </c>
      <c r="UFG62" s="1" t="s">
        <v>91</v>
      </c>
      <c r="UFH62" s="1" t="s">
        <v>91</v>
      </c>
      <c r="UFI62" s="1" t="s">
        <v>91</v>
      </c>
      <c r="UFJ62" s="1" t="s">
        <v>91</v>
      </c>
      <c r="UFK62" s="1" t="s">
        <v>91</v>
      </c>
      <c r="UFL62" s="1" t="s">
        <v>91</v>
      </c>
      <c r="UFM62" s="1" t="s">
        <v>91</v>
      </c>
      <c r="UFN62" s="1" t="s">
        <v>91</v>
      </c>
      <c r="UFO62" s="1" t="s">
        <v>91</v>
      </c>
      <c r="UFP62" s="1" t="s">
        <v>91</v>
      </c>
      <c r="UFQ62" s="1" t="s">
        <v>91</v>
      </c>
      <c r="UFR62" s="1" t="s">
        <v>91</v>
      </c>
      <c r="UFS62" s="1" t="s">
        <v>91</v>
      </c>
      <c r="UFT62" s="1" t="s">
        <v>91</v>
      </c>
      <c r="UFU62" s="1" t="s">
        <v>91</v>
      </c>
      <c r="UFV62" s="1" t="s">
        <v>91</v>
      </c>
      <c r="UFW62" s="1" t="s">
        <v>91</v>
      </c>
      <c r="UFX62" s="1" t="s">
        <v>91</v>
      </c>
      <c r="UFY62" s="1" t="s">
        <v>91</v>
      </c>
      <c r="UFZ62" s="1" t="s">
        <v>91</v>
      </c>
      <c r="UGA62" s="1" t="s">
        <v>91</v>
      </c>
      <c r="UGB62" s="1" t="s">
        <v>91</v>
      </c>
      <c r="UGC62" s="1" t="s">
        <v>91</v>
      </c>
      <c r="UGD62" s="1" t="s">
        <v>91</v>
      </c>
      <c r="UGE62" s="1" t="s">
        <v>91</v>
      </c>
      <c r="UGF62" s="1" t="s">
        <v>91</v>
      </c>
      <c r="UGG62" s="1" t="s">
        <v>91</v>
      </c>
      <c r="UGH62" s="1" t="s">
        <v>91</v>
      </c>
      <c r="UGI62" s="1" t="s">
        <v>91</v>
      </c>
      <c r="UGJ62" s="1" t="s">
        <v>91</v>
      </c>
      <c r="UGK62" s="1" t="s">
        <v>91</v>
      </c>
      <c r="UGL62" s="1" t="s">
        <v>91</v>
      </c>
      <c r="UGM62" s="1" t="s">
        <v>91</v>
      </c>
      <c r="UGN62" s="1" t="s">
        <v>91</v>
      </c>
      <c r="UGO62" s="1" t="s">
        <v>91</v>
      </c>
      <c r="UGP62" s="1" t="s">
        <v>91</v>
      </c>
      <c r="UGQ62" s="1" t="s">
        <v>91</v>
      </c>
      <c r="UGR62" s="1" t="s">
        <v>91</v>
      </c>
      <c r="UGS62" s="1" t="s">
        <v>91</v>
      </c>
      <c r="UGT62" s="1" t="s">
        <v>91</v>
      </c>
      <c r="UGU62" s="1" t="s">
        <v>91</v>
      </c>
      <c r="UGV62" s="1" t="s">
        <v>91</v>
      </c>
      <c r="UGW62" s="1" t="s">
        <v>91</v>
      </c>
      <c r="UGX62" s="1" t="s">
        <v>91</v>
      </c>
      <c r="UGY62" s="1" t="s">
        <v>91</v>
      </c>
      <c r="UGZ62" s="1" t="s">
        <v>91</v>
      </c>
      <c r="UHA62" s="1" t="s">
        <v>91</v>
      </c>
      <c r="UHB62" s="1" t="s">
        <v>91</v>
      </c>
      <c r="UHC62" s="1" t="s">
        <v>91</v>
      </c>
      <c r="UHD62" s="1" t="s">
        <v>91</v>
      </c>
      <c r="UHE62" s="1" t="s">
        <v>91</v>
      </c>
      <c r="UHF62" s="1" t="s">
        <v>91</v>
      </c>
      <c r="UHG62" s="1" t="s">
        <v>91</v>
      </c>
      <c r="UHH62" s="1" t="s">
        <v>91</v>
      </c>
      <c r="UHI62" s="1" t="s">
        <v>91</v>
      </c>
      <c r="UHJ62" s="1" t="s">
        <v>91</v>
      </c>
      <c r="UHK62" s="1" t="s">
        <v>91</v>
      </c>
      <c r="UHL62" s="1" t="s">
        <v>91</v>
      </c>
      <c r="UHM62" s="1" t="s">
        <v>91</v>
      </c>
      <c r="UHN62" s="1" t="s">
        <v>91</v>
      </c>
      <c r="UHO62" s="1" t="s">
        <v>91</v>
      </c>
      <c r="UHP62" s="1" t="s">
        <v>91</v>
      </c>
      <c r="UHQ62" s="1" t="s">
        <v>91</v>
      </c>
      <c r="UHR62" s="1" t="s">
        <v>91</v>
      </c>
      <c r="UHS62" s="1" t="s">
        <v>91</v>
      </c>
      <c r="UHT62" s="1" t="s">
        <v>91</v>
      </c>
      <c r="UHU62" s="1" t="s">
        <v>91</v>
      </c>
      <c r="UHV62" s="1" t="s">
        <v>91</v>
      </c>
      <c r="UHW62" s="1" t="s">
        <v>91</v>
      </c>
      <c r="UHX62" s="1" t="s">
        <v>91</v>
      </c>
      <c r="UHY62" s="1" t="s">
        <v>91</v>
      </c>
      <c r="UHZ62" s="1" t="s">
        <v>91</v>
      </c>
      <c r="UIA62" s="1" t="s">
        <v>91</v>
      </c>
      <c r="UIB62" s="1" t="s">
        <v>91</v>
      </c>
      <c r="UIC62" s="1" t="s">
        <v>91</v>
      </c>
      <c r="UID62" s="1" t="s">
        <v>91</v>
      </c>
      <c r="UIE62" s="1" t="s">
        <v>91</v>
      </c>
      <c r="UIF62" s="1" t="s">
        <v>91</v>
      </c>
      <c r="UIG62" s="1" t="s">
        <v>91</v>
      </c>
      <c r="UIH62" s="1" t="s">
        <v>91</v>
      </c>
      <c r="UII62" s="1" t="s">
        <v>91</v>
      </c>
      <c r="UIJ62" s="1" t="s">
        <v>91</v>
      </c>
      <c r="UIK62" s="1" t="s">
        <v>91</v>
      </c>
      <c r="UIL62" s="1" t="s">
        <v>91</v>
      </c>
      <c r="UIM62" s="1" t="s">
        <v>91</v>
      </c>
      <c r="UIN62" s="1" t="s">
        <v>91</v>
      </c>
      <c r="UIO62" s="1" t="s">
        <v>91</v>
      </c>
      <c r="UIP62" s="1" t="s">
        <v>91</v>
      </c>
      <c r="UIQ62" s="1" t="s">
        <v>91</v>
      </c>
      <c r="UIR62" s="1" t="s">
        <v>91</v>
      </c>
      <c r="UIS62" s="1" t="s">
        <v>91</v>
      </c>
      <c r="UIT62" s="1" t="s">
        <v>91</v>
      </c>
      <c r="UIU62" s="1" t="s">
        <v>91</v>
      </c>
      <c r="UIV62" s="1" t="s">
        <v>91</v>
      </c>
      <c r="UIW62" s="1" t="s">
        <v>91</v>
      </c>
      <c r="UIX62" s="1" t="s">
        <v>91</v>
      </c>
      <c r="UIY62" s="1" t="s">
        <v>91</v>
      </c>
      <c r="UIZ62" s="1" t="s">
        <v>91</v>
      </c>
      <c r="UJA62" s="1" t="s">
        <v>91</v>
      </c>
      <c r="UJB62" s="1" t="s">
        <v>91</v>
      </c>
      <c r="UJC62" s="1" t="s">
        <v>91</v>
      </c>
      <c r="UJD62" s="1" t="s">
        <v>91</v>
      </c>
      <c r="UJE62" s="1" t="s">
        <v>91</v>
      </c>
      <c r="UJF62" s="1" t="s">
        <v>91</v>
      </c>
      <c r="UJG62" s="1" t="s">
        <v>91</v>
      </c>
      <c r="UJH62" s="1" t="s">
        <v>91</v>
      </c>
      <c r="UJI62" s="1" t="s">
        <v>91</v>
      </c>
      <c r="UJJ62" s="1" t="s">
        <v>91</v>
      </c>
      <c r="UJK62" s="1" t="s">
        <v>91</v>
      </c>
      <c r="UJL62" s="1" t="s">
        <v>91</v>
      </c>
      <c r="UJM62" s="1" t="s">
        <v>91</v>
      </c>
      <c r="UJN62" s="1" t="s">
        <v>91</v>
      </c>
      <c r="UJO62" s="1" t="s">
        <v>91</v>
      </c>
      <c r="UJP62" s="1" t="s">
        <v>91</v>
      </c>
      <c r="UJQ62" s="1" t="s">
        <v>91</v>
      </c>
      <c r="UJR62" s="1" t="s">
        <v>91</v>
      </c>
      <c r="UJS62" s="1" t="s">
        <v>91</v>
      </c>
      <c r="UJT62" s="1" t="s">
        <v>91</v>
      </c>
      <c r="UJU62" s="1" t="s">
        <v>91</v>
      </c>
      <c r="UJV62" s="1" t="s">
        <v>91</v>
      </c>
      <c r="UJW62" s="1" t="s">
        <v>91</v>
      </c>
      <c r="UJX62" s="1" t="s">
        <v>91</v>
      </c>
      <c r="UJY62" s="1" t="s">
        <v>91</v>
      </c>
      <c r="UJZ62" s="1" t="s">
        <v>91</v>
      </c>
      <c r="UKA62" s="1" t="s">
        <v>91</v>
      </c>
      <c r="UKB62" s="1" t="s">
        <v>91</v>
      </c>
      <c r="UKC62" s="1" t="s">
        <v>91</v>
      </c>
      <c r="UKD62" s="1" t="s">
        <v>91</v>
      </c>
      <c r="UKE62" s="1" t="s">
        <v>91</v>
      </c>
      <c r="UKF62" s="1" t="s">
        <v>91</v>
      </c>
      <c r="UKG62" s="1" t="s">
        <v>91</v>
      </c>
      <c r="UKH62" s="1" t="s">
        <v>91</v>
      </c>
      <c r="UKI62" s="1" t="s">
        <v>91</v>
      </c>
      <c r="UKJ62" s="1" t="s">
        <v>91</v>
      </c>
      <c r="UKK62" s="1" t="s">
        <v>91</v>
      </c>
      <c r="UKL62" s="1" t="s">
        <v>91</v>
      </c>
      <c r="UKM62" s="1" t="s">
        <v>91</v>
      </c>
      <c r="UKN62" s="1" t="s">
        <v>91</v>
      </c>
      <c r="UKO62" s="1" t="s">
        <v>91</v>
      </c>
      <c r="UKP62" s="1" t="s">
        <v>91</v>
      </c>
      <c r="UKQ62" s="1" t="s">
        <v>91</v>
      </c>
      <c r="UKR62" s="1" t="s">
        <v>91</v>
      </c>
      <c r="UKS62" s="1" t="s">
        <v>91</v>
      </c>
      <c r="UKT62" s="1" t="s">
        <v>91</v>
      </c>
      <c r="UKU62" s="1" t="s">
        <v>91</v>
      </c>
      <c r="UKV62" s="1" t="s">
        <v>91</v>
      </c>
      <c r="UKW62" s="1" t="s">
        <v>91</v>
      </c>
      <c r="UKX62" s="1" t="s">
        <v>91</v>
      </c>
      <c r="UKY62" s="1" t="s">
        <v>91</v>
      </c>
      <c r="UKZ62" s="1" t="s">
        <v>91</v>
      </c>
      <c r="ULA62" s="1" t="s">
        <v>91</v>
      </c>
      <c r="ULB62" s="1" t="s">
        <v>91</v>
      </c>
      <c r="ULC62" s="1" t="s">
        <v>91</v>
      </c>
      <c r="ULD62" s="1" t="s">
        <v>91</v>
      </c>
      <c r="ULE62" s="1" t="s">
        <v>91</v>
      </c>
      <c r="ULF62" s="1" t="s">
        <v>91</v>
      </c>
      <c r="ULG62" s="1" t="s">
        <v>91</v>
      </c>
      <c r="ULH62" s="1" t="s">
        <v>91</v>
      </c>
      <c r="ULI62" s="1" t="s">
        <v>91</v>
      </c>
      <c r="ULJ62" s="1" t="s">
        <v>91</v>
      </c>
      <c r="ULK62" s="1" t="s">
        <v>91</v>
      </c>
      <c r="ULL62" s="1" t="s">
        <v>91</v>
      </c>
      <c r="ULM62" s="1" t="s">
        <v>91</v>
      </c>
      <c r="ULN62" s="1" t="s">
        <v>91</v>
      </c>
      <c r="ULO62" s="1" t="s">
        <v>91</v>
      </c>
      <c r="ULP62" s="1" t="s">
        <v>91</v>
      </c>
      <c r="ULQ62" s="1" t="s">
        <v>91</v>
      </c>
      <c r="ULR62" s="1" t="s">
        <v>91</v>
      </c>
      <c r="ULS62" s="1" t="s">
        <v>91</v>
      </c>
      <c r="ULT62" s="1" t="s">
        <v>91</v>
      </c>
      <c r="ULU62" s="1" t="s">
        <v>91</v>
      </c>
      <c r="ULV62" s="1" t="s">
        <v>91</v>
      </c>
      <c r="ULW62" s="1" t="s">
        <v>91</v>
      </c>
      <c r="ULX62" s="1" t="s">
        <v>91</v>
      </c>
      <c r="ULY62" s="1" t="s">
        <v>91</v>
      </c>
      <c r="ULZ62" s="1" t="s">
        <v>91</v>
      </c>
      <c r="UMA62" s="1" t="s">
        <v>91</v>
      </c>
      <c r="UMB62" s="1" t="s">
        <v>91</v>
      </c>
      <c r="UMC62" s="1" t="s">
        <v>91</v>
      </c>
      <c r="UMD62" s="1" t="s">
        <v>91</v>
      </c>
      <c r="UME62" s="1" t="s">
        <v>91</v>
      </c>
      <c r="UMF62" s="1" t="s">
        <v>91</v>
      </c>
      <c r="UMG62" s="1" t="s">
        <v>91</v>
      </c>
      <c r="UMH62" s="1" t="s">
        <v>91</v>
      </c>
      <c r="UMI62" s="1" t="s">
        <v>91</v>
      </c>
      <c r="UMJ62" s="1" t="s">
        <v>91</v>
      </c>
      <c r="UMK62" s="1" t="s">
        <v>91</v>
      </c>
      <c r="UML62" s="1" t="s">
        <v>91</v>
      </c>
      <c r="UMM62" s="1" t="s">
        <v>91</v>
      </c>
      <c r="UMN62" s="1" t="s">
        <v>91</v>
      </c>
      <c r="UMO62" s="1" t="s">
        <v>91</v>
      </c>
      <c r="UMP62" s="1" t="s">
        <v>91</v>
      </c>
      <c r="UMQ62" s="1" t="s">
        <v>91</v>
      </c>
      <c r="UMR62" s="1" t="s">
        <v>91</v>
      </c>
      <c r="UMS62" s="1" t="s">
        <v>91</v>
      </c>
      <c r="UMT62" s="1" t="s">
        <v>91</v>
      </c>
      <c r="UMU62" s="1" t="s">
        <v>91</v>
      </c>
      <c r="UMV62" s="1" t="s">
        <v>91</v>
      </c>
      <c r="UMW62" s="1" t="s">
        <v>91</v>
      </c>
      <c r="UMX62" s="1" t="s">
        <v>91</v>
      </c>
      <c r="UMY62" s="1" t="s">
        <v>91</v>
      </c>
      <c r="UMZ62" s="1" t="s">
        <v>91</v>
      </c>
      <c r="UNA62" s="1" t="s">
        <v>91</v>
      </c>
      <c r="UNB62" s="1" t="s">
        <v>91</v>
      </c>
      <c r="UNC62" s="1" t="s">
        <v>91</v>
      </c>
      <c r="UND62" s="1" t="s">
        <v>91</v>
      </c>
      <c r="UNE62" s="1" t="s">
        <v>91</v>
      </c>
      <c r="UNF62" s="1" t="s">
        <v>91</v>
      </c>
      <c r="UNG62" s="1" t="s">
        <v>91</v>
      </c>
      <c r="UNH62" s="1" t="s">
        <v>91</v>
      </c>
      <c r="UNI62" s="1" t="s">
        <v>91</v>
      </c>
      <c r="UNJ62" s="1" t="s">
        <v>91</v>
      </c>
      <c r="UNK62" s="1" t="s">
        <v>91</v>
      </c>
      <c r="UNL62" s="1" t="s">
        <v>91</v>
      </c>
      <c r="UNM62" s="1" t="s">
        <v>91</v>
      </c>
      <c r="UNN62" s="1" t="s">
        <v>91</v>
      </c>
      <c r="UNO62" s="1" t="s">
        <v>91</v>
      </c>
      <c r="UNP62" s="1" t="s">
        <v>91</v>
      </c>
      <c r="UNQ62" s="1" t="s">
        <v>91</v>
      </c>
      <c r="UNR62" s="1" t="s">
        <v>91</v>
      </c>
      <c r="UNS62" s="1" t="s">
        <v>91</v>
      </c>
      <c r="UNT62" s="1" t="s">
        <v>91</v>
      </c>
      <c r="UNU62" s="1" t="s">
        <v>91</v>
      </c>
      <c r="UNV62" s="1" t="s">
        <v>91</v>
      </c>
      <c r="UNW62" s="1" t="s">
        <v>91</v>
      </c>
      <c r="UNX62" s="1" t="s">
        <v>91</v>
      </c>
      <c r="UNY62" s="1" t="s">
        <v>91</v>
      </c>
      <c r="UNZ62" s="1" t="s">
        <v>91</v>
      </c>
      <c r="UOA62" s="1" t="s">
        <v>91</v>
      </c>
      <c r="UOB62" s="1" t="s">
        <v>91</v>
      </c>
      <c r="UOC62" s="1" t="s">
        <v>91</v>
      </c>
      <c r="UOD62" s="1" t="s">
        <v>91</v>
      </c>
      <c r="UOE62" s="1" t="s">
        <v>91</v>
      </c>
      <c r="UOF62" s="1" t="s">
        <v>91</v>
      </c>
      <c r="UOG62" s="1" t="s">
        <v>91</v>
      </c>
      <c r="UOH62" s="1" t="s">
        <v>91</v>
      </c>
      <c r="UOI62" s="1" t="s">
        <v>91</v>
      </c>
      <c r="UOJ62" s="1" t="s">
        <v>91</v>
      </c>
      <c r="UOK62" s="1" t="s">
        <v>91</v>
      </c>
      <c r="UOL62" s="1" t="s">
        <v>91</v>
      </c>
      <c r="UOM62" s="1" t="s">
        <v>91</v>
      </c>
      <c r="UON62" s="1" t="s">
        <v>91</v>
      </c>
      <c r="UOO62" s="1" t="s">
        <v>91</v>
      </c>
      <c r="UOP62" s="1" t="s">
        <v>91</v>
      </c>
      <c r="UOQ62" s="1" t="s">
        <v>91</v>
      </c>
      <c r="UOR62" s="1" t="s">
        <v>91</v>
      </c>
      <c r="UOS62" s="1" t="s">
        <v>91</v>
      </c>
      <c r="UOT62" s="1" t="s">
        <v>91</v>
      </c>
      <c r="UOU62" s="1" t="s">
        <v>91</v>
      </c>
      <c r="UOV62" s="1" t="s">
        <v>91</v>
      </c>
      <c r="UOW62" s="1" t="s">
        <v>91</v>
      </c>
      <c r="UOX62" s="1" t="s">
        <v>91</v>
      </c>
      <c r="UOY62" s="1" t="s">
        <v>91</v>
      </c>
      <c r="UOZ62" s="1" t="s">
        <v>91</v>
      </c>
      <c r="UPA62" s="1" t="s">
        <v>91</v>
      </c>
      <c r="UPB62" s="1" t="s">
        <v>91</v>
      </c>
      <c r="UPC62" s="1" t="s">
        <v>91</v>
      </c>
      <c r="UPD62" s="1" t="s">
        <v>91</v>
      </c>
      <c r="UPE62" s="1" t="s">
        <v>91</v>
      </c>
      <c r="UPF62" s="1" t="s">
        <v>91</v>
      </c>
      <c r="UPG62" s="1" t="s">
        <v>91</v>
      </c>
      <c r="UPH62" s="1" t="s">
        <v>91</v>
      </c>
      <c r="UPI62" s="1" t="s">
        <v>91</v>
      </c>
      <c r="UPJ62" s="1" t="s">
        <v>91</v>
      </c>
      <c r="UPK62" s="1" t="s">
        <v>91</v>
      </c>
      <c r="UPL62" s="1" t="s">
        <v>91</v>
      </c>
      <c r="UPM62" s="1" t="s">
        <v>91</v>
      </c>
      <c r="UPN62" s="1" t="s">
        <v>91</v>
      </c>
      <c r="UPO62" s="1" t="s">
        <v>91</v>
      </c>
      <c r="UPP62" s="1" t="s">
        <v>91</v>
      </c>
      <c r="UPQ62" s="1" t="s">
        <v>91</v>
      </c>
      <c r="UPR62" s="1" t="s">
        <v>91</v>
      </c>
      <c r="UPS62" s="1" t="s">
        <v>91</v>
      </c>
      <c r="UPT62" s="1" t="s">
        <v>91</v>
      </c>
      <c r="UPU62" s="1" t="s">
        <v>91</v>
      </c>
      <c r="UPV62" s="1" t="s">
        <v>91</v>
      </c>
      <c r="UPW62" s="1" t="s">
        <v>91</v>
      </c>
      <c r="UPX62" s="1" t="s">
        <v>91</v>
      </c>
      <c r="UPY62" s="1" t="s">
        <v>91</v>
      </c>
      <c r="UPZ62" s="1" t="s">
        <v>91</v>
      </c>
      <c r="UQA62" s="1" t="s">
        <v>91</v>
      </c>
      <c r="UQB62" s="1" t="s">
        <v>91</v>
      </c>
      <c r="UQC62" s="1" t="s">
        <v>91</v>
      </c>
      <c r="UQD62" s="1" t="s">
        <v>91</v>
      </c>
      <c r="UQE62" s="1" t="s">
        <v>91</v>
      </c>
      <c r="UQF62" s="1" t="s">
        <v>91</v>
      </c>
      <c r="UQG62" s="1" t="s">
        <v>91</v>
      </c>
      <c r="UQH62" s="1" t="s">
        <v>91</v>
      </c>
      <c r="UQI62" s="1" t="s">
        <v>91</v>
      </c>
      <c r="UQJ62" s="1" t="s">
        <v>91</v>
      </c>
      <c r="UQK62" s="1" t="s">
        <v>91</v>
      </c>
      <c r="UQL62" s="1" t="s">
        <v>91</v>
      </c>
      <c r="UQM62" s="1" t="s">
        <v>91</v>
      </c>
      <c r="UQN62" s="1" t="s">
        <v>91</v>
      </c>
      <c r="UQO62" s="1" t="s">
        <v>91</v>
      </c>
      <c r="UQP62" s="1" t="s">
        <v>91</v>
      </c>
      <c r="UQQ62" s="1" t="s">
        <v>91</v>
      </c>
      <c r="UQR62" s="1" t="s">
        <v>91</v>
      </c>
      <c r="UQS62" s="1" t="s">
        <v>91</v>
      </c>
      <c r="UQT62" s="1" t="s">
        <v>91</v>
      </c>
      <c r="UQU62" s="1" t="s">
        <v>91</v>
      </c>
      <c r="UQV62" s="1" t="s">
        <v>91</v>
      </c>
      <c r="UQW62" s="1" t="s">
        <v>91</v>
      </c>
      <c r="UQX62" s="1" t="s">
        <v>91</v>
      </c>
      <c r="UQY62" s="1" t="s">
        <v>91</v>
      </c>
      <c r="UQZ62" s="1" t="s">
        <v>91</v>
      </c>
      <c r="URA62" s="1" t="s">
        <v>91</v>
      </c>
      <c r="URB62" s="1" t="s">
        <v>91</v>
      </c>
      <c r="URC62" s="1" t="s">
        <v>91</v>
      </c>
      <c r="URD62" s="1" t="s">
        <v>91</v>
      </c>
      <c r="URE62" s="1" t="s">
        <v>91</v>
      </c>
      <c r="URF62" s="1" t="s">
        <v>91</v>
      </c>
      <c r="URG62" s="1" t="s">
        <v>91</v>
      </c>
      <c r="URH62" s="1" t="s">
        <v>91</v>
      </c>
      <c r="URI62" s="1" t="s">
        <v>91</v>
      </c>
      <c r="URJ62" s="1" t="s">
        <v>91</v>
      </c>
      <c r="URK62" s="1" t="s">
        <v>91</v>
      </c>
      <c r="URL62" s="1" t="s">
        <v>91</v>
      </c>
      <c r="URM62" s="1" t="s">
        <v>91</v>
      </c>
      <c r="URN62" s="1" t="s">
        <v>91</v>
      </c>
      <c r="URO62" s="1" t="s">
        <v>91</v>
      </c>
      <c r="URP62" s="1" t="s">
        <v>91</v>
      </c>
      <c r="URQ62" s="1" t="s">
        <v>91</v>
      </c>
      <c r="URR62" s="1" t="s">
        <v>91</v>
      </c>
      <c r="URS62" s="1" t="s">
        <v>91</v>
      </c>
      <c r="URT62" s="1" t="s">
        <v>91</v>
      </c>
      <c r="URU62" s="1" t="s">
        <v>91</v>
      </c>
      <c r="URV62" s="1" t="s">
        <v>91</v>
      </c>
      <c r="URW62" s="1" t="s">
        <v>91</v>
      </c>
      <c r="URX62" s="1" t="s">
        <v>91</v>
      </c>
      <c r="URY62" s="1" t="s">
        <v>91</v>
      </c>
      <c r="URZ62" s="1" t="s">
        <v>91</v>
      </c>
      <c r="USA62" s="1" t="s">
        <v>91</v>
      </c>
      <c r="USB62" s="1" t="s">
        <v>91</v>
      </c>
      <c r="USC62" s="1" t="s">
        <v>91</v>
      </c>
      <c r="USD62" s="1" t="s">
        <v>91</v>
      </c>
      <c r="USE62" s="1" t="s">
        <v>91</v>
      </c>
      <c r="USF62" s="1" t="s">
        <v>91</v>
      </c>
      <c r="USG62" s="1" t="s">
        <v>91</v>
      </c>
      <c r="USH62" s="1" t="s">
        <v>91</v>
      </c>
      <c r="USI62" s="1" t="s">
        <v>91</v>
      </c>
      <c r="USJ62" s="1" t="s">
        <v>91</v>
      </c>
      <c r="USK62" s="1" t="s">
        <v>91</v>
      </c>
      <c r="USL62" s="1" t="s">
        <v>91</v>
      </c>
      <c r="USM62" s="1" t="s">
        <v>91</v>
      </c>
      <c r="USN62" s="1" t="s">
        <v>91</v>
      </c>
      <c r="USO62" s="1" t="s">
        <v>91</v>
      </c>
      <c r="USP62" s="1" t="s">
        <v>91</v>
      </c>
      <c r="USQ62" s="1" t="s">
        <v>91</v>
      </c>
      <c r="USR62" s="1" t="s">
        <v>91</v>
      </c>
      <c r="USS62" s="1" t="s">
        <v>91</v>
      </c>
      <c r="UST62" s="1" t="s">
        <v>91</v>
      </c>
      <c r="USU62" s="1" t="s">
        <v>91</v>
      </c>
      <c r="USV62" s="1" t="s">
        <v>91</v>
      </c>
      <c r="USW62" s="1" t="s">
        <v>91</v>
      </c>
      <c r="USX62" s="1" t="s">
        <v>91</v>
      </c>
      <c r="USY62" s="1" t="s">
        <v>91</v>
      </c>
      <c r="USZ62" s="1" t="s">
        <v>91</v>
      </c>
      <c r="UTA62" s="1" t="s">
        <v>91</v>
      </c>
      <c r="UTB62" s="1" t="s">
        <v>91</v>
      </c>
      <c r="UTC62" s="1" t="s">
        <v>91</v>
      </c>
      <c r="UTD62" s="1" t="s">
        <v>91</v>
      </c>
      <c r="UTE62" s="1" t="s">
        <v>91</v>
      </c>
      <c r="UTF62" s="1" t="s">
        <v>91</v>
      </c>
      <c r="UTG62" s="1" t="s">
        <v>91</v>
      </c>
      <c r="UTH62" s="1" t="s">
        <v>91</v>
      </c>
      <c r="UTI62" s="1" t="s">
        <v>91</v>
      </c>
      <c r="UTJ62" s="1" t="s">
        <v>91</v>
      </c>
      <c r="UTK62" s="1" t="s">
        <v>91</v>
      </c>
      <c r="UTL62" s="1" t="s">
        <v>91</v>
      </c>
      <c r="UTM62" s="1" t="s">
        <v>91</v>
      </c>
      <c r="UTN62" s="1" t="s">
        <v>91</v>
      </c>
      <c r="UTO62" s="1" t="s">
        <v>91</v>
      </c>
      <c r="UTP62" s="1" t="s">
        <v>91</v>
      </c>
      <c r="UTQ62" s="1" t="s">
        <v>91</v>
      </c>
      <c r="UTR62" s="1" t="s">
        <v>91</v>
      </c>
      <c r="UTS62" s="1" t="s">
        <v>91</v>
      </c>
      <c r="UTT62" s="1" t="s">
        <v>91</v>
      </c>
      <c r="UTU62" s="1" t="s">
        <v>91</v>
      </c>
      <c r="UTV62" s="1" t="s">
        <v>91</v>
      </c>
      <c r="UTW62" s="1" t="s">
        <v>91</v>
      </c>
      <c r="UTX62" s="1" t="s">
        <v>91</v>
      </c>
      <c r="UTY62" s="1" t="s">
        <v>91</v>
      </c>
      <c r="UTZ62" s="1" t="s">
        <v>91</v>
      </c>
      <c r="UUA62" s="1" t="s">
        <v>91</v>
      </c>
      <c r="UUB62" s="1" t="s">
        <v>91</v>
      </c>
      <c r="UUC62" s="1" t="s">
        <v>91</v>
      </c>
      <c r="UUD62" s="1" t="s">
        <v>91</v>
      </c>
      <c r="UUE62" s="1" t="s">
        <v>91</v>
      </c>
      <c r="UUF62" s="1" t="s">
        <v>91</v>
      </c>
      <c r="UUG62" s="1" t="s">
        <v>91</v>
      </c>
      <c r="UUH62" s="1" t="s">
        <v>91</v>
      </c>
      <c r="UUI62" s="1" t="s">
        <v>91</v>
      </c>
      <c r="UUJ62" s="1" t="s">
        <v>91</v>
      </c>
      <c r="UUK62" s="1" t="s">
        <v>91</v>
      </c>
      <c r="UUL62" s="1" t="s">
        <v>91</v>
      </c>
      <c r="UUM62" s="1" t="s">
        <v>91</v>
      </c>
      <c r="UUN62" s="1" t="s">
        <v>91</v>
      </c>
      <c r="UUO62" s="1" t="s">
        <v>91</v>
      </c>
      <c r="UUP62" s="1" t="s">
        <v>91</v>
      </c>
      <c r="UUQ62" s="1" t="s">
        <v>91</v>
      </c>
      <c r="UUR62" s="1" t="s">
        <v>91</v>
      </c>
      <c r="UUS62" s="1" t="s">
        <v>91</v>
      </c>
      <c r="UUT62" s="1" t="s">
        <v>91</v>
      </c>
      <c r="UUU62" s="1" t="s">
        <v>91</v>
      </c>
      <c r="UUV62" s="1" t="s">
        <v>91</v>
      </c>
      <c r="UUW62" s="1" t="s">
        <v>91</v>
      </c>
      <c r="UUX62" s="1" t="s">
        <v>91</v>
      </c>
      <c r="UUY62" s="1" t="s">
        <v>91</v>
      </c>
      <c r="UUZ62" s="1" t="s">
        <v>91</v>
      </c>
      <c r="UVA62" s="1" t="s">
        <v>91</v>
      </c>
      <c r="UVB62" s="1" t="s">
        <v>91</v>
      </c>
      <c r="UVC62" s="1" t="s">
        <v>91</v>
      </c>
      <c r="UVD62" s="1" t="s">
        <v>91</v>
      </c>
      <c r="UVE62" s="1" t="s">
        <v>91</v>
      </c>
      <c r="UVF62" s="1" t="s">
        <v>91</v>
      </c>
      <c r="UVG62" s="1" t="s">
        <v>91</v>
      </c>
      <c r="UVH62" s="1" t="s">
        <v>91</v>
      </c>
      <c r="UVI62" s="1" t="s">
        <v>91</v>
      </c>
      <c r="UVJ62" s="1" t="s">
        <v>91</v>
      </c>
      <c r="UVK62" s="1" t="s">
        <v>91</v>
      </c>
      <c r="UVL62" s="1" t="s">
        <v>91</v>
      </c>
      <c r="UVM62" s="1" t="s">
        <v>91</v>
      </c>
      <c r="UVN62" s="1" t="s">
        <v>91</v>
      </c>
      <c r="UVO62" s="1" t="s">
        <v>91</v>
      </c>
      <c r="UVP62" s="1" t="s">
        <v>91</v>
      </c>
      <c r="UVQ62" s="1" t="s">
        <v>91</v>
      </c>
      <c r="UVR62" s="1" t="s">
        <v>91</v>
      </c>
      <c r="UVS62" s="1" t="s">
        <v>91</v>
      </c>
      <c r="UVT62" s="1" t="s">
        <v>91</v>
      </c>
      <c r="UVU62" s="1" t="s">
        <v>91</v>
      </c>
      <c r="UVV62" s="1" t="s">
        <v>91</v>
      </c>
      <c r="UVW62" s="1" t="s">
        <v>91</v>
      </c>
      <c r="UVX62" s="1" t="s">
        <v>91</v>
      </c>
      <c r="UVY62" s="1" t="s">
        <v>91</v>
      </c>
      <c r="UVZ62" s="1" t="s">
        <v>91</v>
      </c>
      <c r="UWA62" s="1" t="s">
        <v>91</v>
      </c>
      <c r="UWB62" s="1" t="s">
        <v>91</v>
      </c>
      <c r="UWC62" s="1" t="s">
        <v>91</v>
      </c>
      <c r="UWD62" s="1" t="s">
        <v>91</v>
      </c>
      <c r="UWE62" s="1" t="s">
        <v>91</v>
      </c>
      <c r="UWF62" s="1" t="s">
        <v>91</v>
      </c>
      <c r="UWG62" s="1" t="s">
        <v>91</v>
      </c>
      <c r="UWH62" s="1" t="s">
        <v>91</v>
      </c>
      <c r="UWI62" s="1" t="s">
        <v>91</v>
      </c>
      <c r="UWJ62" s="1" t="s">
        <v>91</v>
      </c>
      <c r="UWK62" s="1" t="s">
        <v>91</v>
      </c>
      <c r="UWL62" s="1" t="s">
        <v>91</v>
      </c>
      <c r="UWM62" s="1" t="s">
        <v>91</v>
      </c>
      <c r="UWN62" s="1" t="s">
        <v>91</v>
      </c>
      <c r="UWO62" s="1" t="s">
        <v>91</v>
      </c>
      <c r="UWP62" s="1" t="s">
        <v>91</v>
      </c>
      <c r="UWQ62" s="1" t="s">
        <v>91</v>
      </c>
      <c r="UWR62" s="1" t="s">
        <v>91</v>
      </c>
      <c r="UWS62" s="1" t="s">
        <v>91</v>
      </c>
      <c r="UWT62" s="1" t="s">
        <v>91</v>
      </c>
      <c r="UWU62" s="1" t="s">
        <v>91</v>
      </c>
      <c r="UWV62" s="1" t="s">
        <v>91</v>
      </c>
      <c r="UWW62" s="1" t="s">
        <v>91</v>
      </c>
      <c r="UWX62" s="1" t="s">
        <v>91</v>
      </c>
      <c r="UWY62" s="1" t="s">
        <v>91</v>
      </c>
      <c r="UWZ62" s="1" t="s">
        <v>91</v>
      </c>
      <c r="UXA62" s="1" t="s">
        <v>91</v>
      </c>
      <c r="UXB62" s="1" t="s">
        <v>91</v>
      </c>
      <c r="UXC62" s="1" t="s">
        <v>91</v>
      </c>
      <c r="UXD62" s="1" t="s">
        <v>91</v>
      </c>
      <c r="UXE62" s="1" t="s">
        <v>91</v>
      </c>
      <c r="UXF62" s="1" t="s">
        <v>91</v>
      </c>
      <c r="UXG62" s="1" t="s">
        <v>91</v>
      </c>
      <c r="UXH62" s="1" t="s">
        <v>91</v>
      </c>
      <c r="UXI62" s="1" t="s">
        <v>91</v>
      </c>
      <c r="UXJ62" s="1" t="s">
        <v>91</v>
      </c>
      <c r="UXK62" s="1" t="s">
        <v>91</v>
      </c>
      <c r="UXL62" s="1" t="s">
        <v>91</v>
      </c>
      <c r="UXM62" s="1" t="s">
        <v>91</v>
      </c>
      <c r="UXN62" s="1" t="s">
        <v>91</v>
      </c>
      <c r="UXO62" s="1" t="s">
        <v>91</v>
      </c>
      <c r="UXP62" s="1" t="s">
        <v>91</v>
      </c>
      <c r="UXQ62" s="1" t="s">
        <v>91</v>
      </c>
      <c r="UXR62" s="1" t="s">
        <v>91</v>
      </c>
      <c r="UXS62" s="1" t="s">
        <v>91</v>
      </c>
      <c r="UXT62" s="1" t="s">
        <v>91</v>
      </c>
      <c r="UXU62" s="1" t="s">
        <v>91</v>
      </c>
      <c r="UXV62" s="1" t="s">
        <v>91</v>
      </c>
      <c r="UXW62" s="1" t="s">
        <v>91</v>
      </c>
      <c r="UXX62" s="1" t="s">
        <v>91</v>
      </c>
      <c r="UXY62" s="1" t="s">
        <v>91</v>
      </c>
      <c r="UXZ62" s="1" t="s">
        <v>91</v>
      </c>
      <c r="UYA62" s="1" t="s">
        <v>91</v>
      </c>
      <c r="UYB62" s="1" t="s">
        <v>91</v>
      </c>
      <c r="UYC62" s="1" t="s">
        <v>91</v>
      </c>
      <c r="UYD62" s="1" t="s">
        <v>91</v>
      </c>
      <c r="UYE62" s="1" t="s">
        <v>91</v>
      </c>
      <c r="UYF62" s="1" t="s">
        <v>91</v>
      </c>
      <c r="UYG62" s="1" t="s">
        <v>91</v>
      </c>
      <c r="UYH62" s="1" t="s">
        <v>91</v>
      </c>
      <c r="UYI62" s="1" t="s">
        <v>91</v>
      </c>
      <c r="UYJ62" s="1" t="s">
        <v>91</v>
      </c>
      <c r="UYK62" s="1" t="s">
        <v>91</v>
      </c>
      <c r="UYL62" s="1" t="s">
        <v>91</v>
      </c>
      <c r="UYM62" s="1" t="s">
        <v>91</v>
      </c>
      <c r="UYN62" s="1" t="s">
        <v>91</v>
      </c>
      <c r="UYO62" s="1" t="s">
        <v>91</v>
      </c>
      <c r="UYP62" s="1" t="s">
        <v>91</v>
      </c>
      <c r="UYQ62" s="1" t="s">
        <v>91</v>
      </c>
      <c r="UYR62" s="1" t="s">
        <v>91</v>
      </c>
      <c r="UYS62" s="1" t="s">
        <v>91</v>
      </c>
      <c r="UYT62" s="1" t="s">
        <v>91</v>
      </c>
      <c r="UYU62" s="1" t="s">
        <v>91</v>
      </c>
      <c r="UYV62" s="1" t="s">
        <v>91</v>
      </c>
      <c r="UYW62" s="1" t="s">
        <v>91</v>
      </c>
      <c r="UYX62" s="1" t="s">
        <v>91</v>
      </c>
      <c r="UYY62" s="1" t="s">
        <v>91</v>
      </c>
      <c r="UYZ62" s="1" t="s">
        <v>91</v>
      </c>
      <c r="UZA62" s="1" t="s">
        <v>91</v>
      </c>
      <c r="UZB62" s="1" t="s">
        <v>91</v>
      </c>
      <c r="UZC62" s="1" t="s">
        <v>91</v>
      </c>
      <c r="UZD62" s="1" t="s">
        <v>91</v>
      </c>
      <c r="UZE62" s="1" t="s">
        <v>91</v>
      </c>
      <c r="UZF62" s="1" t="s">
        <v>91</v>
      </c>
      <c r="UZG62" s="1" t="s">
        <v>91</v>
      </c>
      <c r="UZH62" s="1" t="s">
        <v>91</v>
      </c>
      <c r="UZI62" s="1" t="s">
        <v>91</v>
      </c>
      <c r="UZJ62" s="1" t="s">
        <v>91</v>
      </c>
      <c r="UZK62" s="1" t="s">
        <v>91</v>
      </c>
      <c r="UZL62" s="1" t="s">
        <v>91</v>
      </c>
      <c r="UZM62" s="1" t="s">
        <v>91</v>
      </c>
      <c r="UZN62" s="1" t="s">
        <v>91</v>
      </c>
      <c r="UZO62" s="1" t="s">
        <v>91</v>
      </c>
      <c r="UZP62" s="1" t="s">
        <v>91</v>
      </c>
      <c r="UZQ62" s="1" t="s">
        <v>91</v>
      </c>
      <c r="UZR62" s="1" t="s">
        <v>91</v>
      </c>
      <c r="UZS62" s="1" t="s">
        <v>91</v>
      </c>
      <c r="UZT62" s="1" t="s">
        <v>91</v>
      </c>
      <c r="UZU62" s="1" t="s">
        <v>91</v>
      </c>
      <c r="UZV62" s="1" t="s">
        <v>91</v>
      </c>
      <c r="UZW62" s="1" t="s">
        <v>91</v>
      </c>
      <c r="UZX62" s="1" t="s">
        <v>91</v>
      </c>
      <c r="UZY62" s="1" t="s">
        <v>91</v>
      </c>
      <c r="UZZ62" s="1" t="s">
        <v>91</v>
      </c>
      <c r="VAA62" s="1" t="s">
        <v>91</v>
      </c>
      <c r="VAB62" s="1" t="s">
        <v>91</v>
      </c>
      <c r="VAC62" s="1" t="s">
        <v>91</v>
      </c>
      <c r="VAD62" s="1" t="s">
        <v>91</v>
      </c>
      <c r="VAE62" s="1" t="s">
        <v>91</v>
      </c>
      <c r="VAF62" s="1" t="s">
        <v>91</v>
      </c>
      <c r="VAG62" s="1" t="s">
        <v>91</v>
      </c>
      <c r="VAH62" s="1" t="s">
        <v>91</v>
      </c>
      <c r="VAI62" s="1" t="s">
        <v>91</v>
      </c>
      <c r="VAJ62" s="1" t="s">
        <v>91</v>
      </c>
      <c r="VAK62" s="1" t="s">
        <v>91</v>
      </c>
      <c r="VAL62" s="1" t="s">
        <v>91</v>
      </c>
      <c r="VAM62" s="1" t="s">
        <v>91</v>
      </c>
      <c r="VAN62" s="1" t="s">
        <v>91</v>
      </c>
      <c r="VAO62" s="1" t="s">
        <v>91</v>
      </c>
      <c r="VAP62" s="1" t="s">
        <v>91</v>
      </c>
      <c r="VAQ62" s="1" t="s">
        <v>91</v>
      </c>
      <c r="VAR62" s="1" t="s">
        <v>91</v>
      </c>
      <c r="VAS62" s="1" t="s">
        <v>91</v>
      </c>
      <c r="VAT62" s="1" t="s">
        <v>91</v>
      </c>
      <c r="VAU62" s="1" t="s">
        <v>91</v>
      </c>
      <c r="VAV62" s="1" t="s">
        <v>91</v>
      </c>
      <c r="VAW62" s="1" t="s">
        <v>91</v>
      </c>
      <c r="VAX62" s="1" t="s">
        <v>91</v>
      </c>
      <c r="VAY62" s="1" t="s">
        <v>91</v>
      </c>
      <c r="VAZ62" s="1" t="s">
        <v>91</v>
      </c>
      <c r="VBA62" s="1" t="s">
        <v>91</v>
      </c>
      <c r="VBB62" s="1" t="s">
        <v>91</v>
      </c>
      <c r="VBC62" s="1" t="s">
        <v>91</v>
      </c>
      <c r="VBD62" s="1" t="s">
        <v>91</v>
      </c>
      <c r="VBE62" s="1" t="s">
        <v>91</v>
      </c>
      <c r="VBF62" s="1" t="s">
        <v>91</v>
      </c>
      <c r="VBG62" s="1" t="s">
        <v>91</v>
      </c>
      <c r="VBH62" s="1" t="s">
        <v>91</v>
      </c>
      <c r="VBI62" s="1" t="s">
        <v>91</v>
      </c>
      <c r="VBJ62" s="1" t="s">
        <v>91</v>
      </c>
      <c r="VBK62" s="1" t="s">
        <v>91</v>
      </c>
      <c r="VBL62" s="1" t="s">
        <v>91</v>
      </c>
      <c r="VBM62" s="1" t="s">
        <v>91</v>
      </c>
      <c r="VBN62" s="1" t="s">
        <v>91</v>
      </c>
      <c r="VBO62" s="1" t="s">
        <v>91</v>
      </c>
      <c r="VBP62" s="1" t="s">
        <v>91</v>
      </c>
      <c r="VBQ62" s="1" t="s">
        <v>91</v>
      </c>
      <c r="VBR62" s="1" t="s">
        <v>91</v>
      </c>
      <c r="VBS62" s="1" t="s">
        <v>91</v>
      </c>
      <c r="VBT62" s="1" t="s">
        <v>91</v>
      </c>
      <c r="VBU62" s="1" t="s">
        <v>91</v>
      </c>
      <c r="VBV62" s="1" t="s">
        <v>91</v>
      </c>
      <c r="VBW62" s="1" t="s">
        <v>91</v>
      </c>
      <c r="VBX62" s="1" t="s">
        <v>91</v>
      </c>
      <c r="VBY62" s="1" t="s">
        <v>91</v>
      </c>
      <c r="VBZ62" s="1" t="s">
        <v>91</v>
      </c>
      <c r="VCA62" s="1" t="s">
        <v>91</v>
      </c>
      <c r="VCB62" s="1" t="s">
        <v>91</v>
      </c>
      <c r="VCC62" s="1" t="s">
        <v>91</v>
      </c>
      <c r="VCD62" s="1" t="s">
        <v>91</v>
      </c>
      <c r="VCE62" s="1" t="s">
        <v>91</v>
      </c>
      <c r="VCF62" s="1" t="s">
        <v>91</v>
      </c>
      <c r="VCG62" s="1" t="s">
        <v>91</v>
      </c>
      <c r="VCH62" s="1" t="s">
        <v>91</v>
      </c>
      <c r="VCI62" s="1" t="s">
        <v>91</v>
      </c>
      <c r="VCJ62" s="1" t="s">
        <v>91</v>
      </c>
      <c r="VCK62" s="1" t="s">
        <v>91</v>
      </c>
      <c r="VCL62" s="1" t="s">
        <v>91</v>
      </c>
      <c r="VCM62" s="1" t="s">
        <v>91</v>
      </c>
      <c r="VCN62" s="1" t="s">
        <v>91</v>
      </c>
      <c r="VCO62" s="1" t="s">
        <v>91</v>
      </c>
      <c r="VCP62" s="1" t="s">
        <v>91</v>
      </c>
      <c r="VCQ62" s="1" t="s">
        <v>91</v>
      </c>
      <c r="VCR62" s="1" t="s">
        <v>91</v>
      </c>
      <c r="VCS62" s="1" t="s">
        <v>91</v>
      </c>
      <c r="VCT62" s="1" t="s">
        <v>91</v>
      </c>
      <c r="VCU62" s="1" t="s">
        <v>91</v>
      </c>
      <c r="VCV62" s="1" t="s">
        <v>91</v>
      </c>
      <c r="VCW62" s="1" t="s">
        <v>91</v>
      </c>
      <c r="VCX62" s="1" t="s">
        <v>91</v>
      </c>
      <c r="VCY62" s="1" t="s">
        <v>91</v>
      </c>
      <c r="VCZ62" s="1" t="s">
        <v>91</v>
      </c>
      <c r="VDA62" s="1" t="s">
        <v>91</v>
      </c>
      <c r="VDB62" s="1" t="s">
        <v>91</v>
      </c>
      <c r="VDC62" s="1" t="s">
        <v>91</v>
      </c>
      <c r="VDD62" s="1" t="s">
        <v>91</v>
      </c>
      <c r="VDE62" s="1" t="s">
        <v>91</v>
      </c>
      <c r="VDF62" s="1" t="s">
        <v>91</v>
      </c>
      <c r="VDG62" s="1" t="s">
        <v>91</v>
      </c>
      <c r="VDH62" s="1" t="s">
        <v>91</v>
      </c>
      <c r="VDI62" s="1" t="s">
        <v>91</v>
      </c>
      <c r="VDJ62" s="1" t="s">
        <v>91</v>
      </c>
      <c r="VDK62" s="1" t="s">
        <v>91</v>
      </c>
      <c r="VDL62" s="1" t="s">
        <v>91</v>
      </c>
      <c r="VDM62" s="1" t="s">
        <v>91</v>
      </c>
      <c r="VDN62" s="1" t="s">
        <v>91</v>
      </c>
      <c r="VDO62" s="1" t="s">
        <v>91</v>
      </c>
      <c r="VDP62" s="1" t="s">
        <v>91</v>
      </c>
      <c r="VDQ62" s="1" t="s">
        <v>91</v>
      </c>
      <c r="VDR62" s="1" t="s">
        <v>91</v>
      </c>
      <c r="VDS62" s="1" t="s">
        <v>91</v>
      </c>
      <c r="VDT62" s="1" t="s">
        <v>91</v>
      </c>
      <c r="VDU62" s="1" t="s">
        <v>91</v>
      </c>
      <c r="VDV62" s="1" t="s">
        <v>91</v>
      </c>
      <c r="VDW62" s="1" t="s">
        <v>91</v>
      </c>
      <c r="VDX62" s="1" t="s">
        <v>91</v>
      </c>
      <c r="VDY62" s="1" t="s">
        <v>91</v>
      </c>
      <c r="VDZ62" s="1" t="s">
        <v>91</v>
      </c>
      <c r="VEA62" s="1" t="s">
        <v>91</v>
      </c>
      <c r="VEB62" s="1" t="s">
        <v>91</v>
      </c>
      <c r="VEC62" s="1" t="s">
        <v>91</v>
      </c>
      <c r="VED62" s="1" t="s">
        <v>91</v>
      </c>
      <c r="VEE62" s="1" t="s">
        <v>91</v>
      </c>
      <c r="VEF62" s="1" t="s">
        <v>91</v>
      </c>
      <c r="VEG62" s="1" t="s">
        <v>91</v>
      </c>
      <c r="VEH62" s="1" t="s">
        <v>91</v>
      </c>
      <c r="VEI62" s="1" t="s">
        <v>91</v>
      </c>
      <c r="VEJ62" s="1" t="s">
        <v>91</v>
      </c>
      <c r="VEK62" s="1" t="s">
        <v>91</v>
      </c>
      <c r="VEL62" s="1" t="s">
        <v>91</v>
      </c>
      <c r="VEM62" s="1" t="s">
        <v>91</v>
      </c>
      <c r="VEN62" s="1" t="s">
        <v>91</v>
      </c>
      <c r="VEO62" s="1" t="s">
        <v>91</v>
      </c>
      <c r="VEP62" s="1" t="s">
        <v>91</v>
      </c>
      <c r="VEQ62" s="1" t="s">
        <v>91</v>
      </c>
      <c r="VER62" s="1" t="s">
        <v>91</v>
      </c>
      <c r="VES62" s="1" t="s">
        <v>91</v>
      </c>
      <c r="VET62" s="1" t="s">
        <v>91</v>
      </c>
      <c r="VEU62" s="1" t="s">
        <v>91</v>
      </c>
      <c r="VEV62" s="1" t="s">
        <v>91</v>
      </c>
      <c r="VEW62" s="1" t="s">
        <v>91</v>
      </c>
      <c r="VEX62" s="1" t="s">
        <v>91</v>
      </c>
      <c r="VEY62" s="1" t="s">
        <v>91</v>
      </c>
      <c r="VEZ62" s="1" t="s">
        <v>91</v>
      </c>
      <c r="VFA62" s="1" t="s">
        <v>91</v>
      </c>
      <c r="VFB62" s="1" t="s">
        <v>91</v>
      </c>
      <c r="VFC62" s="1" t="s">
        <v>91</v>
      </c>
      <c r="VFD62" s="1" t="s">
        <v>91</v>
      </c>
      <c r="VFE62" s="1" t="s">
        <v>91</v>
      </c>
      <c r="VFF62" s="1" t="s">
        <v>91</v>
      </c>
      <c r="VFG62" s="1" t="s">
        <v>91</v>
      </c>
      <c r="VFH62" s="1" t="s">
        <v>91</v>
      </c>
      <c r="VFI62" s="1" t="s">
        <v>91</v>
      </c>
      <c r="VFJ62" s="1" t="s">
        <v>91</v>
      </c>
      <c r="VFK62" s="1" t="s">
        <v>91</v>
      </c>
      <c r="VFL62" s="1" t="s">
        <v>91</v>
      </c>
      <c r="VFM62" s="1" t="s">
        <v>91</v>
      </c>
      <c r="VFN62" s="1" t="s">
        <v>91</v>
      </c>
      <c r="VFO62" s="1" t="s">
        <v>91</v>
      </c>
      <c r="VFP62" s="1" t="s">
        <v>91</v>
      </c>
      <c r="VFQ62" s="1" t="s">
        <v>91</v>
      </c>
      <c r="VFR62" s="1" t="s">
        <v>91</v>
      </c>
      <c r="VFS62" s="1" t="s">
        <v>91</v>
      </c>
      <c r="VFT62" s="1" t="s">
        <v>91</v>
      </c>
      <c r="VFU62" s="1" t="s">
        <v>91</v>
      </c>
      <c r="VFV62" s="1" t="s">
        <v>91</v>
      </c>
      <c r="VFW62" s="1" t="s">
        <v>91</v>
      </c>
      <c r="VFX62" s="1" t="s">
        <v>91</v>
      </c>
      <c r="VFY62" s="1" t="s">
        <v>91</v>
      </c>
      <c r="VFZ62" s="1" t="s">
        <v>91</v>
      </c>
      <c r="VGA62" s="1" t="s">
        <v>91</v>
      </c>
      <c r="VGB62" s="1" t="s">
        <v>91</v>
      </c>
      <c r="VGC62" s="1" t="s">
        <v>91</v>
      </c>
      <c r="VGD62" s="1" t="s">
        <v>91</v>
      </c>
      <c r="VGE62" s="1" t="s">
        <v>91</v>
      </c>
      <c r="VGF62" s="1" t="s">
        <v>91</v>
      </c>
      <c r="VGG62" s="1" t="s">
        <v>91</v>
      </c>
      <c r="VGH62" s="1" t="s">
        <v>91</v>
      </c>
      <c r="VGI62" s="1" t="s">
        <v>91</v>
      </c>
      <c r="VGJ62" s="1" t="s">
        <v>91</v>
      </c>
      <c r="VGK62" s="1" t="s">
        <v>91</v>
      </c>
      <c r="VGL62" s="1" t="s">
        <v>91</v>
      </c>
      <c r="VGM62" s="1" t="s">
        <v>91</v>
      </c>
      <c r="VGN62" s="1" t="s">
        <v>91</v>
      </c>
      <c r="VGO62" s="1" t="s">
        <v>91</v>
      </c>
      <c r="VGP62" s="1" t="s">
        <v>91</v>
      </c>
      <c r="VGQ62" s="1" t="s">
        <v>91</v>
      </c>
      <c r="VGR62" s="1" t="s">
        <v>91</v>
      </c>
      <c r="VGS62" s="1" t="s">
        <v>91</v>
      </c>
      <c r="VGT62" s="1" t="s">
        <v>91</v>
      </c>
      <c r="VGU62" s="1" t="s">
        <v>91</v>
      </c>
      <c r="VGV62" s="1" t="s">
        <v>91</v>
      </c>
      <c r="VGW62" s="1" t="s">
        <v>91</v>
      </c>
      <c r="VGX62" s="1" t="s">
        <v>91</v>
      </c>
      <c r="VGY62" s="1" t="s">
        <v>91</v>
      </c>
      <c r="VGZ62" s="1" t="s">
        <v>91</v>
      </c>
      <c r="VHA62" s="1" t="s">
        <v>91</v>
      </c>
      <c r="VHB62" s="1" t="s">
        <v>91</v>
      </c>
      <c r="VHC62" s="1" t="s">
        <v>91</v>
      </c>
      <c r="VHD62" s="1" t="s">
        <v>91</v>
      </c>
      <c r="VHE62" s="1" t="s">
        <v>91</v>
      </c>
      <c r="VHF62" s="1" t="s">
        <v>91</v>
      </c>
      <c r="VHG62" s="1" t="s">
        <v>91</v>
      </c>
      <c r="VHH62" s="1" t="s">
        <v>91</v>
      </c>
      <c r="VHI62" s="1" t="s">
        <v>91</v>
      </c>
      <c r="VHJ62" s="1" t="s">
        <v>91</v>
      </c>
      <c r="VHK62" s="1" t="s">
        <v>91</v>
      </c>
      <c r="VHL62" s="1" t="s">
        <v>91</v>
      </c>
      <c r="VHM62" s="1" t="s">
        <v>91</v>
      </c>
      <c r="VHN62" s="1" t="s">
        <v>91</v>
      </c>
      <c r="VHO62" s="1" t="s">
        <v>91</v>
      </c>
      <c r="VHP62" s="1" t="s">
        <v>91</v>
      </c>
      <c r="VHQ62" s="1" t="s">
        <v>91</v>
      </c>
      <c r="VHR62" s="1" t="s">
        <v>91</v>
      </c>
      <c r="VHS62" s="1" t="s">
        <v>91</v>
      </c>
      <c r="VHT62" s="1" t="s">
        <v>91</v>
      </c>
      <c r="VHU62" s="1" t="s">
        <v>91</v>
      </c>
      <c r="VHV62" s="1" t="s">
        <v>91</v>
      </c>
      <c r="VHW62" s="1" t="s">
        <v>91</v>
      </c>
      <c r="VHX62" s="1" t="s">
        <v>91</v>
      </c>
      <c r="VHY62" s="1" t="s">
        <v>91</v>
      </c>
      <c r="VHZ62" s="1" t="s">
        <v>91</v>
      </c>
      <c r="VIA62" s="1" t="s">
        <v>91</v>
      </c>
      <c r="VIB62" s="1" t="s">
        <v>91</v>
      </c>
      <c r="VIC62" s="1" t="s">
        <v>91</v>
      </c>
      <c r="VID62" s="1" t="s">
        <v>91</v>
      </c>
      <c r="VIE62" s="1" t="s">
        <v>91</v>
      </c>
      <c r="VIF62" s="1" t="s">
        <v>91</v>
      </c>
      <c r="VIG62" s="1" t="s">
        <v>91</v>
      </c>
      <c r="VIH62" s="1" t="s">
        <v>91</v>
      </c>
      <c r="VII62" s="1" t="s">
        <v>91</v>
      </c>
      <c r="VIJ62" s="1" t="s">
        <v>91</v>
      </c>
      <c r="VIK62" s="1" t="s">
        <v>91</v>
      </c>
      <c r="VIL62" s="1" t="s">
        <v>91</v>
      </c>
      <c r="VIM62" s="1" t="s">
        <v>91</v>
      </c>
      <c r="VIN62" s="1" t="s">
        <v>91</v>
      </c>
      <c r="VIO62" s="1" t="s">
        <v>91</v>
      </c>
      <c r="VIP62" s="1" t="s">
        <v>91</v>
      </c>
      <c r="VIQ62" s="1" t="s">
        <v>91</v>
      </c>
      <c r="VIR62" s="1" t="s">
        <v>91</v>
      </c>
      <c r="VIS62" s="1" t="s">
        <v>91</v>
      </c>
      <c r="VIT62" s="1" t="s">
        <v>91</v>
      </c>
      <c r="VIU62" s="1" t="s">
        <v>91</v>
      </c>
      <c r="VIV62" s="1" t="s">
        <v>91</v>
      </c>
      <c r="VIW62" s="1" t="s">
        <v>91</v>
      </c>
      <c r="VIX62" s="1" t="s">
        <v>91</v>
      </c>
      <c r="VIY62" s="1" t="s">
        <v>91</v>
      </c>
      <c r="VIZ62" s="1" t="s">
        <v>91</v>
      </c>
      <c r="VJA62" s="1" t="s">
        <v>91</v>
      </c>
      <c r="VJB62" s="1" t="s">
        <v>91</v>
      </c>
      <c r="VJC62" s="1" t="s">
        <v>91</v>
      </c>
      <c r="VJD62" s="1" t="s">
        <v>91</v>
      </c>
      <c r="VJE62" s="1" t="s">
        <v>91</v>
      </c>
      <c r="VJF62" s="1" t="s">
        <v>91</v>
      </c>
      <c r="VJG62" s="1" t="s">
        <v>91</v>
      </c>
      <c r="VJH62" s="1" t="s">
        <v>91</v>
      </c>
      <c r="VJI62" s="1" t="s">
        <v>91</v>
      </c>
      <c r="VJJ62" s="1" t="s">
        <v>91</v>
      </c>
      <c r="VJK62" s="1" t="s">
        <v>91</v>
      </c>
      <c r="VJL62" s="1" t="s">
        <v>91</v>
      </c>
      <c r="VJM62" s="1" t="s">
        <v>91</v>
      </c>
      <c r="VJN62" s="1" t="s">
        <v>91</v>
      </c>
      <c r="VJO62" s="1" t="s">
        <v>91</v>
      </c>
      <c r="VJP62" s="1" t="s">
        <v>91</v>
      </c>
      <c r="VJQ62" s="1" t="s">
        <v>91</v>
      </c>
      <c r="VJR62" s="1" t="s">
        <v>91</v>
      </c>
      <c r="VJS62" s="1" t="s">
        <v>91</v>
      </c>
      <c r="VJT62" s="1" t="s">
        <v>91</v>
      </c>
      <c r="VJU62" s="1" t="s">
        <v>91</v>
      </c>
      <c r="VJV62" s="1" t="s">
        <v>91</v>
      </c>
      <c r="VJW62" s="1" t="s">
        <v>91</v>
      </c>
      <c r="VJX62" s="1" t="s">
        <v>91</v>
      </c>
      <c r="VJY62" s="1" t="s">
        <v>91</v>
      </c>
      <c r="VJZ62" s="1" t="s">
        <v>91</v>
      </c>
      <c r="VKA62" s="1" t="s">
        <v>91</v>
      </c>
      <c r="VKB62" s="1" t="s">
        <v>91</v>
      </c>
      <c r="VKC62" s="1" t="s">
        <v>91</v>
      </c>
      <c r="VKD62" s="1" t="s">
        <v>91</v>
      </c>
      <c r="VKE62" s="1" t="s">
        <v>91</v>
      </c>
      <c r="VKF62" s="1" t="s">
        <v>91</v>
      </c>
      <c r="VKG62" s="1" t="s">
        <v>91</v>
      </c>
      <c r="VKH62" s="1" t="s">
        <v>91</v>
      </c>
      <c r="VKI62" s="1" t="s">
        <v>91</v>
      </c>
      <c r="VKJ62" s="1" t="s">
        <v>91</v>
      </c>
      <c r="VKK62" s="1" t="s">
        <v>91</v>
      </c>
      <c r="VKL62" s="1" t="s">
        <v>91</v>
      </c>
      <c r="VKM62" s="1" t="s">
        <v>91</v>
      </c>
      <c r="VKN62" s="1" t="s">
        <v>91</v>
      </c>
      <c r="VKO62" s="1" t="s">
        <v>91</v>
      </c>
      <c r="VKP62" s="1" t="s">
        <v>91</v>
      </c>
      <c r="VKQ62" s="1" t="s">
        <v>91</v>
      </c>
      <c r="VKR62" s="1" t="s">
        <v>91</v>
      </c>
      <c r="VKS62" s="1" t="s">
        <v>91</v>
      </c>
      <c r="VKT62" s="1" t="s">
        <v>91</v>
      </c>
      <c r="VKU62" s="1" t="s">
        <v>91</v>
      </c>
      <c r="VKV62" s="1" t="s">
        <v>91</v>
      </c>
      <c r="VKW62" s="1" t="s">
        <v>91</v>
      </c>
      <c r="VKX62" s="1" t="s">
        <v>91</v>
      </c>
      <c r="VKY62" s="1" t="s">
        <v>91</v>
      </c>
      <c r="VKZ62" s="1" t="s">
        <v>91</v>
      </c>
      <c r="VLA62" s="1" t="s">
        <v>91</v>
      </c>
      <c r="VLB62" s="1" t="s">
        <v>91</v>
      </c>
      <c r="VLC62" s="1" t="s">
        <v>91</v>
      </c>
      <c r="VLD62" s="1" t="s">
        <v>91</v>
      </c>
      <c r="VLE62" s="1" t="s">
        <v>91</v>
      </c>
      <c r="VLF62" s="1" t="s">
        <v>91</v>
      </c>
      <c r="VLG62" s="1" t="s">
        <v>91</v>
      </c>
      <c r="VLH62" s="1" t="s">
        <v>91</v>
      </c>
      <c r="VLI62" s="1" t="s">
        <v>91</v>
      </c>
      <c r="VLJ62" s="1" t="s">
        <v>91</v>
      </c>
      <c r="VLK62" s="1" t="s">
        <v>91</v>
      </c>
      <c r="VLL62" s="1" t="s">
        <v>91</v>
      </c>
      <c r="VLM62" s="1" t="s">
        <v>91</v>
      </c>
      <c r="VLN62" s="1" t="s">
        <v>91</v>
      </c>
      <c r="VLO62" s="1" t="s">
        <v>91</v>
      </c>
      <c r="VLP62" s="1" t="s">
        <v>91</v>
      </c>
      <c r="VLQ62" s="1" t="s">
        <v>91</v>
      </c>
      <c r="VLR62" s="1" t="s">
        <v>91</v>
      </c>
      <c r="VLS62" s="1" t="s">
        <v>91</v>
      </c>
      <c r="VLT62" s="1" t="s">
        <v>91</v>
      </c>
      <c r="VLU62" s="1" t="s">
        <v>91</v>
      </c>
      <c r="VLV62" s="1" t="s">
        <v>91</v>
      </c>
      <c r="VLW62" s="1" t="s">
        <v>91</v>
      </c>
      <c r="VLX62" s="1" t="s">
        <v>91</v>
      </c>
      <c r="VLY62" s="1" t="s">
        <v>91</v>
      </c>
      <c r="VLZ62" s="1" t="s">
        <v>91</v>
      </c>
      <c r="VMA62" s="1" t="s">
        <v>91</v>
      </c>
      <c r="VMB62" s="1" t="s">
        <v>91</v>
      </c>
      <c r="VMC62" s="1" t="s">
        <v>91</v>
      </c>
      <c r="VMD62" s="1" t="s">
        <v>91</v>
      </c>
      <c r="VME62" s="1" t="s">
        <v>91</v>
      </c>
      <c r="VMF62" s="1" t="s">
        <v>91</v>
      </c>
      <c r="VMG62" s="1" t="s">
        <v>91</v>
      </c>
      <c r="VMH62" s="1" t="s">
        <v>91</v>
      </c>
      <c r="VMI62" s="1" t="s">
        <v>91</v>
      </c>
      <c r="VMJ62" s="1" t="s">
        <v>91</v>
      </c>
      <c r="VMK62" s="1" t="s">
        <v>91</v>
      </c>
      <c r="VML62" s="1" t="s">
        <v>91</v>
      </c>
      <c r="VMM62" s="1" t="s">
        <v>91</v>
      </c>
      <c r="VMN62" s="1" t="s">
        <v>91</v>
      </c>
      <c r="VMO62" s="1" t="s">
        <v>91</v>
      </c>
      <c r="VMP62" s="1" t="s">
        <v>91</v>
      </c>
      <c r="VMQ62" s="1" t="s">
        <v>91</v>
      </c>
      <c r="VMR62" s="1" t="s">
        <v>91</v>
      </c>
      <c r="VMS62" s="1" t="s">
        <v>91</v>
      </c>
      <c r="VMT62" s="1" t="s">
        <v>91</v>
      </c>
      <c r="VMU62" s="1" t="s">
        <v>91</v>
      </c>
      <c r="VMV62" s="1" t="s">
        <v>91</v>
      </c>
      <c r="VMW62" s="1" t="s">
        <v>91</v>
      </c>
      <c r="VMX62" s="1" t="s">
        <v>91</v>
      </c>
      <c r="VMY62" s="1" t="s">
        <v>91</v>
      </c>
      <c r="VMZ62" s="1" t="s">
        <v>91</v>
      </c>
      <c r="VNA62" s="1" t="s">
        <v>91</v>
      </c>
      <c r="VNB62" s="1" t="s">
        <v>91</v>
      </c>
      <c r="VNC62" s="1" t="s">
        <v>91</v>
      </c>
      <c r="VND62" s="1" t="s">
        <v>91</v>
      </c>
      <c r="VNE62" s="1" t="s">
        <v>91</v>
      </c>
      <c r="VNF62" s="1" t="s">
        <v>91</v>
      </c>
      <c r="VNG62" s="1" t="s">
        <v>91</v>
      </c>
      <c r="VNH62" s="1" t="s">
        <v>91</v>
      </c>
      <c r="VNI62" s="1" t="s">
        <v>91</v>
      </c>
      <c r="VNJ62" s="1" t="s">
        <v>91</v>
      </c>
      <c r="VNK62" s="1" t="s">
        <v>91</v>
      </c>
      <c r="VNL62" s="1" t="s">
        <v>91</v>
      </c>
      <c r="VNM62" s="1" t="s">
        <v>91</v>
      </c>
      <c r="VNN62" s="1" t="s">
        <v>91</v>
      </c>
      <c r="VNO62" s="1" t="s">
        <v>91</v>
      </c>
      <c r="VNP62" s="1" t="s">
        <v>91</v>
      </c>
      <c r="VNQ62" s="1" t="s">
        <v>91</v>
      </c>
      <c r="VNR62" s="1" t="s">
        <v>91</v>
      </c>
      <c r="VNS62" s="1" t="s">
        <v>91</v>
      </c>
      <c r="VNT62" s="1" t="s">
        <v>91</v>
      </c>
      <c r="VNU62" s="1" t="s">
        <v>91</v>
      </c>
      <c r="VNV62" s="1" t="s">
        <v>91</v>
      </c>
      <c r="VNW62" s="1" t="s">
        <v>91</v>
      </c>
      <c r="VNX62" s="1" t="s">
        <v>91</v>
      </c>
      <c r="VNY62" s="1" t="s">
        <v>91</v>
      </c>
      <c r="VNZ62" s="1" t="s">
        <v>91</v>
      </c>
      <c r="VOA62" s="1" t="s">
        <v>91</v>
      </c>
      <c r="VOB62" s="1" t="s">
        <v>91</v>
      </c>
      <c r="VOC62" s="1" t="s">
        <v>91</v>
      </c>
      <c r="VOD62" s="1" t="s">
        <v>91</v>
      </c>
      <c r="VOE62" s="1" t="s">
        <v>91</v>
      </c>
      <c r="VOF62" s="1" t="s">
        <v>91</v>
      </c>
      <c r="VOG62" s="1" t="s">
        <v>91</v>
      </c>
      <c r="VOH62" s="1" t="s">
        <v>91</v>
      </c>
      <c r="VOI62" s="1" t="s">
        <v>91</v>
      </c>
      <c r="VOJ62" s="1" t="s">
        <v>91</v>
      </c>
      <c r="VOK62" s="1" t="s">
        <v>91</v>
      </c>
      <c r="VOL62" s="1" t="s">
        <v>91</v>
      </c>
      <c r="VOM62" s="1" t="s">
        <v>91</v>
      </c>
      <c r="VON62" s="1" t="s">
        <v>91</v>
      </c>
      <c r="VOO62" s="1" t="s">
        <v>91</v>
      </c>
      <c r="VOP62" s="1" t="s">
        <v>91</v>
      </c>
      <c r="VOQ62" s="1" t="s">
        <v>91</v>
      </c>
      <c r="VOR62" s="1" t="s">
        <v>91</v>
      </c>
      <c r="VOS62" s="1" t="s">
        <v>91</v>
      </c>
      <c r="VOT62" s="1" t="s">
        <v>91</v>
      </c>
      <c r="VOU62" s="1" t="s">
        <v>91</v>
      </c>
      <c r="VOV62" s="1" t="s">
        <v>91</v>
      </c>
      <c r="VOW62" s="1" t="s">
        <v>91</v>
      </c>
      <c r="VOX62" s="1" t="s">
        <v>91</v>
      </c>
      <c r="VOY62" s="1" t="s">
        <v>91</v>
      </c>
      <c r="VOZ62" s="1" t="s">
        <v>91</v>
      </c>
      <c r="VPA62" s="1" t="s">
        <v>91</v>
      </c>
      <c r="VPB62" s="1" t="s">
        <v>91</v>
      </c>
      <c r="VPC62" s="1" t="s">
        <v>91</v>
      </c>
      <c r="VPD62" s="1" t="s">
        <v>91</v>
      </c>
      <c r="VPE62" s="1" t="s">
        <v>91</v>
      </c>
      <c r="VPF62" s="1" t="s">
        <v>91</v>
      </c>
      <c r="VPG62" s="1" t="s">
        <v>91</v>
      </c>
      <c r="VPH62" s="1" t="s">
        <v>91</v>
      </c>
      <c r="VPI62" s="1" t="s">
        <v>91</v>
      </c>
      <c r="VPJ62" s="1" t="s">
        <v>91</v>
      </c>
      <c r="VPK62" s="1" t="s">
        <v>91</v>
      </c>
      <c r="VPL62" s="1" t="s">
        <v>91</v>
      </c>
      <c r="VPM62" s="1" t="s">
        <v>91</v>
      </c>
      <c r="VPN62" s="1" t="s">
        <v>91</v>
      </c>
      <c r="VPO62" s="1" t="s">
        <v>91</v>
      </c>
      <c r="VPP62" s="1" t="s">
        <v>91</v>
      </c>
      <c r="VPQ62" s="1" t="s">
        <v>91</v>
      </c>
      <c r="VPR62" s="1" t="s">
        <v>91</v>
      </c>
      <c r="VPS62" s="1" t="s">
        <v>91</v>
      </c>
      <c r="VPT62" s="1" t="s">
        <v>91</v>
      </c>
      <c r="VPU62" s="1" t="s">
        <v>91</v>
      </c>
      <c r="VPV62" s="1" t="s">
        <v>91</v>
      </c>
      <c r="VPW62" s="1" t="s">
        <v>91</v>
      </c>
      <c r="VPX62" s="1" t="s">
        <v>91</v>
      </c>
      <c r="VPY62" s="1" t="s">
        <v>91</v>
      </c>
      <c r="VPZ62" s="1" t="s">
        <v>91</v>
      </c>
      <c r="VQA62" s="1" t="s">
        <v>91</v>
      </c>
      <c r="VQB62" s="1" t="s">
        <v>91</v>
      </c>
      <c r="VQC62" s="1" t="s">
        <v>91</v>
      </c>
      <c r="VQD62" s="1" t="s">
        <v>91</v>
      </c>
      <c r="VQE62" s="1" t="s">
        <v>91</v>
      </c>
      <c r="VQF62" s="1" t="s">
        <v>91</v>
      </c>
      <c r="VQG62" s="1" t="s">
        <v>91</v>
      </c>
      <c r="VQH62" s="1" t="s">
        <v>91</v>
      </c>
      <c r="VQI62" s="1" t="s">
        <v>91</v>
      </c>
      <c r="VQJ62" s="1" t="s">
        <v>91</v>
      </c>
      <c r="VQK62" s="1" t="s">
        <v>91</v>
      </c>
      <c r="VQL62" s="1" t="s">
        <v>91</v>
      </c>
      <c r="VQM62" s="1" t="s">
        <v>91</v>
      </c>
      <c r="VQN62" s="1" t="s">
        <v>91</v>
      </c>
      <c r="VQO62" s="1" t="s">
        <v>91</v>
      </c>
      <c r="VQP62" s="1" t="s">
        <v>91</v>
      </c>
      <c r="VQQ62" s="1" t="s">
        <v>91</v>
      </c>
      <c r="VQR62" s="1" t="s">
        <v>91</v>
      </c>
      <c r="VQS62" s="1" t="s">
        <v>91</v>
      </c>
      <c r="VQT62" s="1" t="s">
        <v>91</v>
      </c>
      <c r="VQU62" s="1" t="s">
        <v>91</v>
      </c>
      <c r="VQV62" s="1" t="s">
        <v>91</v>
      </c>
      <c r="VQW62" s="1" t="s">
        <v>91</v>
      </c>
      <c r="VQX62" s="1" t="s">
        <v>91</v>
      </c>
      <c r="VQY62" s="1" t="s">
        <v>91</v>
      </c>
      <c r="VQZ62" s="1" t="s">
        <v>91</v>
      </c>
      <c r="VRA62" s="1" t="s">
        <v>91</v>
      </c>
      <c r="VRB62" s="1" t="s">
        <v>91</v>
      </c>
      <c r="VRC62" s="1" t="s">
        <v>91</v>
      </c>
      <c r="VRD62" s="1" t="s">
        <v>91</v>
      </c>
      <c r="VRE62" s="1" t="s">
        <v>91</v>
      </c>
      <c r="VRF62" s="1" t="s">
        <v>91</v>
      </c>
      <c r="VRG62" s="1" t="s">
        <v>91</v>
      </c>
      <c r="VRH62" s="1" t="s">
        <v>91</v>
      </c>
      <c r="VRI62" s="1" t="s">
        <v>91</v>
      </c>
      <c r="VRJ62" s="1" t="s">
        <v>91</v>
      </c>
      <c r="VRK62" s="1" t="s">
        <v>91</v>
      </c>
      <c r="VRL62" s="1" t="s">
        <v>91</v>
      </c>
      <c r="VRM62" s="1" t="s">
        <v>91</v>
      </c>
      <c r="VRN62" s="1" t="s">
        <v>91</v>
      </c>
      <c r="VRO62" s="1" t="s">
        <v>91</v>
      </c>
      <c r="VRP62" s="1" t="s">
        <v>91</v>
      </c>
      <c r="VRQ62" s="1" t="s">
        <v>91</v>
      </c>
      <c r="VRR62" s="1" t="s">
        <v>91</v>
      </c>
      <c r="VRS62" s="1" t="s">
        <v>91</v>
      </c>
      <c r="VRT62" s="1" t="s">
        <v>91</v>
      </c>
      <c r="VRU62" s="1" t="s">
        <v>91</v>
      </c>
      <c r="VRV62" s="1" t="s">
        <v>91</v>
      </c>
      <c r="VRW62" s="1" t="s">
        <v>91</v>
      </c>
      <c r="VRX62" s="1" t="s">
        <v>91</v>
      </c>
      <c r="VRY62" s="1" t="s">
        <v>91</v>
      </c>
      <c r="VRZ62" s="1" t="s">
        <v>91</v>
      </c>
      <c r="VSA62" s="1" t="s">
        <v>91</v>
      </c>
      <c r="VSB62" s="1" t="s">
        <v>91</v>
      </c>
      <c r="VSC62" s="1" t="s">
        <v>91</v>
      </c>
      <c r="VSD62" s="1" t="s">
        <v>91</v>
      </c>
      <c r="VSE62" s="1" t="s">
        <v>91</v>
      </c>
      <c r="VSF62" s="1" t="s">
        <v>91</v>
      </c>
      <c r="VSG62" s="1" t="s">
        <v>91</v>
      </c>
      <c r="VSH62" s="1" t="s">
        <v>91</v>
      </c>
      <c r="VSI62" s="1" t="s">
        <v>91</v>
      </c>
      <c r="VSJ62" s="1" t="s">
        <v>91</v>
      </c>
      <c r="VSK62" s="1" t="s">
        <v>91</v>
      </c>
      <c r="VSL62" s="1" t="s">
        <v>91</v>
      </c>
      <c r="VSM62" s="1" t="s">
        <v>91</v>
      </c>
      <c r="VSN62" s="1" t="s">
        <v>91</v>
      </c>
      <c r="VSO62" s="1" t="s">
        <v>91</v>
      </c>
      <c r="VSP62" s="1" t="s">
        <v>91</v>
      </c>
      <c r="VSQ62" s="1" t="s">
        <v>91</v>
      </c>
      <c r="VSR62" s="1" t="s">
        <v>91</v>
      </c>
      <c r="VSS62" s="1" t="s">
        <v>91</v>
      </c>
      <c r="VST62" s="1" t="s">
        <v>91</v>
      </c>
      <c r="VSU62" s="1" t="s">
        <v>91</v>
      </c>
      <c r="VSV62" s="1" t="s">
        <v>91</v>
      </c>
      <c r="VSW62" s="1" t="s">
        <v>91</v>
      </c>
      <c r="VSX62" s="1" t="s">
        <v>91</v>
      </c>
      <c r="VSY62" s="1" t="s">
        <v>91</v>
      </c>
      <c r="VSZ62" s="1" t="s">
        <v>91</v>
      </c>
      <c r="VTA62" s="1" t="s">
        <v>91</v>
      </c>
      <c r="VTB62" s="1" t="s">
        <v>91</v>
      </c>
      <c r="VTC62" s="1" t="s">
        <v>91</v>
      </c>
      <c r="VTD62" s="1" t="s">
        <v>91</v>
      </c>
      <c r="VTE62" s="1" t="s">
        <v>91</v>
      </c>
      <c r="VTF62" s="1" t="s">
        <v>91</v>
      </c>
      <c r="VTG62" s="1" t="s">
        <v>91</v>
      </c>
      <c r="VTH62" s="1" t="s">
        <v>91</v>
      </c>
      <c r="VTI62" s="1" t="s">
        <v>91</v>
      </c>
      <c r="VTJ62" s="1" t="s">
        <v>91</v>
      </c>
      <c r="VTK62" s="1" t="s">
        <v>91</v>
      </c>
      <c r="VTL62" s="1" t="s">
        <v>91</v>
      </c>
      <c r="VTM62" s="1" t="s">
        <v>91</v>
      </c>
      <c r="VTN62" s="1" t="s">
        <v>91</v>
      </c>
      <c r="VTO62" s="1" t="s">
        <v>91</v>
      </c>
      <c r="VTP62" s="1" t="s">
        <v>91</v>
      </c>
      <c r="VTQ62" s="1" t="s">
        <v>91</v>
      </c>
      <c r="VTR62" s="1" t="s">
        <v>91</v>
      </c>
      <c r="VTS62" s="1" t="s">
        <v>91</v>
      </c>
      <c r="VTT62" s="1" t="s">
        <v>91</v>
      </c>
      <c r="VTU62" s="1" t="s">
        <v>91</v>
      </c>
      <c r="VTV62" s="1" t="s">
        <v>91</v>
      </c>
      <c r="VTW62" s="1" t="s">
        <v>91</v>
      </c>
      <c r="VTX62" s="1" t="s">
        <v>91</v>
      </c>
      <c r="VTY62" s="1" t="s">
        <v>91</v>
      </c>
      <c r="VTZ62" s="1" t="s">
        <v>91</v>
      </c>
      <c r="VUA62" s="1" t="s">
        <v>91</v>
      </c>
      <c r="VUB62" s="1" t="s">
        <v>91</v>
      </c>
      <c r="VUC62" s="1" t="s">
        <v>91</v>
      </c>
      <c r="VUD62" s="1" t="s">
        <v>91</v>
      </c>
      <c r="VUE62" s="1" t="s">
        <v>91</v>
      </c>
      <c r="VUF62" s="1" t="s">
        <v>91</v>
      </c>
      <c r="VUG62" s="1" t="s">
        <v>91</v>
      </c>
      <c r="VUH62" s="1" t="s">
        <v>91</v>
      </c>
      <c r="VUI62" s="1" t="s">
        <v>91</v>
      </c>
      <c r="VUJ62" s="1" t="s">
        <v>91</v>
      </c>
      <c r="VUK62" s="1" t="s">
        <v>91</v>
      </c>
      <c r="VUL62" s="1" t="s">
        <v>91</v>
      </c>
      <c r="VUM62" s="1" t="s">
        <v>91</v>
      </c>
      <c r="VUN62" s="1" t="s">
        <v>91</v>
      </c>
      <c r="VUO62" s="1" t="s">
        <v>91</v>
      </c>
      <c r="VUP62" s="1" t="s">
        <v>91</v>
      </c>
      <c r="VUQ62" s="1" t="s">
        <v>91</v>
      </c>
      <c r="VUR62" s="1" t="s">
        <v>91</v>
      </c>
      <c r="VUS62" s="1" t="s">
        <v>91</v>
      </c>
      <c r="VUT62" s="1" t="s">
        <v>91</v>
      </c>
      <c r="VUU62" s="1" t="s">
        <v>91</v>
      </c>
      <c r="VUV62" s="1" t="s">
        <v>91</v>
      </c>
      <c r="VUW62" s="1" t="s">
        <v>91</v>
      </c>
      <c r="VUX62" s="1" t="s">
        <v>91</v>
      </c>
      <c r="VUY62" s="1" t="s">
        <v>91</v>
      </c>
      <c r="VUZ62" s="1" t="s">
        <v>91</v>
      </c>
      <c r="VVA62" s="1" t="s">
        <v>91</v>
      </c>
      <c r="VVB62" s="1" t="s">
        <v>91</v>
      </c>
      <c r="VVC62" s="1" t="s">
        <v>91</v>
      </c>
      <c r="VVD62" s="1" t="s">
        <v>91</v>
      </c>
      <c r="VVE62" s="1" t="s">
        <v>91</v>
      </c>
      <c r="VVF62" s="1" t="s">
        <v>91</v>
      </c>
      <c r="VVG62" s="1" t="s">
        <v>91</v>
      </c>
      <c r="VVH62" s="1" t="s">
        <v>91</v>
      </c>
      <c r="VVI62" s="1" t="s">
        <v>91</v>
      </c>
      <c r="VVJ62" s="1" t="s">
        <v>91</v>
      </c>
      <c r="VVK62" s="1" t="s">
        <v>91</v>
      </c>
      <c r="VVL62" s="1" t="s">
        <v>91</v>
      </c>
      <c r="VVM62" s="1" t="s">
        <v>91</v>
      </c>
      <c r="VVN62" s="1" t="s">
        <v>91</v>
      </c>
      <c r="VVO62" s="1" t="s">
        <v>91</v>
      </c>
      <c r="VVP62" s="1" t="s">
        <v>91</v>
      </c>
      <c r="VVQ62" s="1" t="s">
        <v>91</v>
      </c>
      <c r="VVR62" s="1" t="s">
        <v>91</v>
      </c>
      <c r="VVS62" s="1" t="s">
        <v>91</v>
      </c>
      <c r="VVT62" s="1" t="s">
        <v>91</v>
      </c>
      <c r="VVU62" s="1" t="s">
        <v>91</v>
      </c>
      <c r="VVV62" s="1" t="s">
        <v>91</v>
      </c>
      <c r="VVW62" s="1" t="s">
        <v>91</v>
      </c>
      <c r="VVX62" s="1" t="s">
        <v>91</v>
      </c>
      <c r="VVY62" s="1" t="s">
        <v>91</v>
      </c>
      <c r="VVZ62" s="1" t="s">
        <v>91</v>
      </c>
      <c r="VWA62" s="1" t="s">
        <v>91</v>
      </c>
      <c r="VWB62" s="1" t="s">
        <v>91</v>
      </c>
      <c r="VWC62" s="1" t="s">
        <v>91</v>
      </c>
      <c r="VWD62" s="1" t="s">
        <v>91</v>
      </c>
      <c r="VWE62" s="1" t="s">
        <v>91</v>
      </c>
      <c r="VWF62" s="1" t="s">
        <v>91</v>
      </c>
      <c r="VWG62" s="1" t="s">
        <v>91</v>
      </c>
      <c r="VWH62" s="1" t="s">
        <v>91</v>
      </c>
      <c r="VWI62" s="1" t="s">
        <v>91</v>
      </c>
      <c r="VWJ62" s="1" t="s">
        <v>91</v>
      </c>
      <c r="VWK62" s="1" t="s">
        <v>91</v>
      </c>
      <c r="VWL62" s="1" t="s">
        <v>91</v>
      </c>
      <c r="VWM62" s="1" t="s">
        <v>91</v>
      </c>
      <c r="VWN62" s="1" t="s">
        <v>91</v>
      </c>
      <c r="VWO62" s="1" t="s">
        <v>91</v>
      </c>
      <c r="VWP62" s="1" t="s">
        <v>91</v>
      </c>
      <c r="VWQ62" s="1" t="s">
        <v>91</v>
      </c>
      <c r="VWR62" s="1" t="s">
        <v>91</v>
      </c>
      <c r="VWS62" s="1" t="s">
        <v>91</v>
      </c>
      <c r="VWT62" s="1" t="s">
        <v>91</v>
      </c>
      <c r="VWU62" s="1" t="s">
        <v>91</v>
      </c>
      <c r="VWV62" s="1" t="s">
        <v>91</v>
      </c>
      <c r="VWW62" s="1" t="s">
        <v>91</v>
      </c>
      <c r="VWX62" s="1" t="s">
        <v>91</v>
      </c>
      <c r="VWY62" s="1" t="s">
        <v>91</v>
      </c>
      <c r="VWZ62" s="1" t="s">
        <v>91</v>
      </c>
      <c r="VXA62" s="1" t="s">
        <v>91</v>
      </c>
      <c r="VXB62" s="1" t="s">
        <v>91</v>
      </c>
      <c r="VXC62" s="1" t="s">
        <v>91</v>
      </c>
      <c r="VXD62" s="1" t="s">
        <v>91</v>
      </c>
      <c r="VXE62" s="1" t="s">
        <v>91</v>
      </c>
      <c r="VXF62" s="1" t="s">
        <v>91</v>
      </c>
      <c r="VXG62" s="1" t="s">
        <v>91</v>
      </c>
      <c r="VXH62" s="1" t="s">
        <v>91</v>
      </c>
      <c r="VXI62" s="1" t="s">
        <v>91</v>
      </c>
      <c r="VXJ62" s="1" t="s">
        <v>91</v>
      </c>
      <c r="VXK62" s="1" t="s">
        <v>91</v>
      </c>
      <c r="VXL62" s="1" t="s">
        <v>91</v>
      </c>
      <c r="VXM62" s="1" t="s">
        <v>91</v>
      </c>
      <c r="VXN62" s="1" t="s">
        <v>91</v>
      </c>
      <c r="VXO62" s="1" t="s">
        <v>91</v>
      </c>
      <c r="VXP62" s="1" t="s">
        <v>91</v>
      </c>
      <c r="VXQ62" s="1" t="s">
        <v>91</v>
      </c>
      <c r="VXR62" s="1" t="s">
        <v>91</v>
      </c>
      <c r="VXS62" s="1" t="s">
        <v>91</v>
      </c>
      <c r="VXT62" s="1" t="s">
        <v>91</v>
      </c>
      <c r="VXU62" s="1" t="s">
        <v>91</v>
      </c>
      <c r="VXV62" s="1" t="s">
        <v>91</v>
      </c>
      <c r="VXW62" s="1" t="s">
        <v>91</v>
      </c>
      <c r="VXX62" s="1" t="s">
        <v>91</v>
      </c>
      <c r="VXY62" s="1" t="s">
        <v>91</v>
      </c>
      <c r="VXZ62" s="1" t="s">
        <v>91</v>
      </c>
      <c r="VYA62" s="1" t="s">
        <v>91</v>
      </c>
      <c r="VYB62" s="1" t="s">
        <v>91</v>
      </c>
      <c r="VYC62" s="1" t="s">
        <v>91</v>
      </c>
      <c r="VYD62" s="1" t="s">
        <v>91</v>
      </c>
      <c r="VYE62" s="1" t="s">
        <v>91</v>
      </c>
      <c r="VYF62" s="1" t="s">
        <v>91</v>
      </c>
      <c r="VYG62" s="1" t="s">
        <v>91</v>
      </c>
      <c r="VYH62" s="1" t="s">
        <v>91</v>
      </c>
      <c r="VYI62" s="1" t="s">
        <v>91</v>
      </c>
      <c r="VYJ62" s="1" t="s">
        <v>91</v>
      </c>
      <c r="VYK62" s="1" t="s">
        <v>91</v>
      </c>
      <c r="VYL62" s="1" t="s">
        <v>91</v>
      </c>
      <c r="VYM62" s="1" t="s">
        <v>91</v>
      </c>
      <c r="VYN62" s="1" t="s">
        <v>91</v>
      </c>
      <c r="VYO62" s="1" t="s">
        <v>91</v>
      </c>
      <c r="VYP62" s="1" t="s">
        <v>91</v>
      </c>
      <c r="VYQ62" s="1" t="s">
        <v>91</v>
      </c>
      <c r="VYR62" s="1" t="s">
        <v>91</v>
      </c>
      <c r="VYS62" s="1" t="s">
        <v>91</v>
      </c>
      <c r="VYT62" s="1" t="s">
        <v>91</v>
      </c>
      <c r="VYU62" s="1" t="s">
        <v>91</v>
      </c>
      <c r="VYV62" s="1" t="s">
        <v>91</v>
      </c>
      <c r="VYW62" s="1" t="s">
        <v>91</v>
      </c>
      <c r="VYX62" s="1" t="s">
        <v>91</v>
      </c>
      <c r="VYY62" s="1" t="s">
        <v>91</v>
      </c>
      <c r="VYZ62" s="1" t="s">
        <v>91</v>
      </c>
      <c r="VZA62" s="1" t="s">
        <v>91</v>
      </c>
      <c r="VZB62" s="1" t="s">
        <v>91</v>
      </c>
      <c r="VZC62" s="1" t="s">
        <v>91</v>
      </c>
      <c r="VZD62" s="1" t="s">
        <v>91</v>
      </c>
      <c r="VZE62" s="1" t="s">
        <v>91</v>
      </c>
      <c r="VZF62" s="1" t="s">
        <v>91</v>
      </c>
      <c r="VZG62" s="1" t="s">
        <v>91</v>
      </c>
      <c r="VZH62" s="1" t="s">
        <v>91</v>
      </c>
      <c r="VZI62" s="1" t="s">
        <v>91</v>
      </c>
      <c r="VZJ62" s="1" t="s">
        <v>91</v>
      </c>
      <c r="VZK62" s="1" t="s">
        <v>91</v>
      </c>
      <c r="VZL62" s="1" t="s">
        <v>91</v>
      </c>
      <c r="VZM62" s="1" t="s">
        <v>91</v>
      </c>
      <c r="VZN62" s="1" t="s">
        <v>91</v>
      </c>
      <c r="VZO62" s="1" t="s">
        <v>91</v>
      </c>
      <c r="VZP62" s="1" t="s">
        <v>91</v>
      </c>
      <c r="VZQ62" s="1" t="s">
        <v>91</v>
      </c>
      <c r="VZR62" s="1" t="s">
        <v>91</v>
      </c>
      <c r="VZS62" s="1" t="s">
        <v>91</v>
      </c>
      <c r="VZT62" s="1" t="s">
        <v>91</v>
      </c>
      <c r="VZU62" s="1" t="s">
        <v>91</v>
      </c>
      <c r="VZV62" s="1" t="s">
        <v>91</v>
      </c>
      <c r="VZW62" s="1" t="s">
        <v>91</v>
      </c>
      <c r="VZX62" s="1" t="s">
        <v>91</v>
      </c>
      <c r="VZY62" s="1" t="s">
        <v>91</v>
      </c>
      <c r="VZZ62" s="1" t="s">
        <v>91</v>
      </c>
      <c r="WAA62" s="1" t="s">
        <v>91</v>
      </c>
      <c r="WAB62" s="1" t="s">
        <v>91</v>
      </c>
      <c r="WAC62" s="1" t="s">
        <v>91</v>
      </c>
      <c r="WAD62" s="1" t="s">
        <v>91</v>
      </c>
      <c r="WAE62" s="1" t="s">
        <v>91</v>
      </c>
      <c r="WAF62" s="1" t="s">
        <v>91</v>
      </c>
      <c r="WAG62" s="1" t="s">
        <v>91</v>
      </c>
      <c r="WAH62" s="1" t="s">
        <v>91</v>
      </c>
      <c r="WAI62" s="1" t="s">
        <v>91</v>
      </c>
      <c r="WAJ62" s="1" t="s">
        <v>91</v>
      </c>
      <c r="WAK62" s="1" t="s">
        <v>91</v>
      </c>
      <c r="WAL62" s="1" t="s">
        <v>91</v>
      </c>
      <c r="WAM62" s="1" t="s">
        <v>91</v>
      </c>
      <c r="WAN62" s="1" t="s">
        <v>91</v>
      </c>
      <c r="WAO62" s="1" t="s">
        <v>91</v>
      </c>
      <c r="WAP62" s="1" t="s">
        <v>91</v>
      </c>
      <c r="WAQ62" s="1" t="s">
        <v>91</v>
      </c>
      <c r="WAR62" s="1" t="s">
        <v>91</v>
      </c>
      <c r="WAS62" s="1" t="s">
        <v>91</v>
      </c>
      <c r="WAT62" s="1" t="s">
        <v>91</v>
      </c>
      <c r="WAU62" s="1" t="s">
        <v>91</v>
      </c>
      <c r="WAV62" s="1" t="s">
        <v>91</v>
      </c>
      <c r="WAW62" s="1" t="s">
        <v>91</v>
      </c>
      <c r="WAX62" s="1" t="s">
        <v>91</v>
      </c>
      <c r="WAY62" s="1" t="s">
        <v>91</v>
      </c>
      <c r="WAZ62" s="1" t="s">
        <v>91</v>
      </c>
      <c r="WBA62" s="1" t="s">
        <v>91</v>
      </c>
      <c r="WBB62" s="1" t="s">
        <v>91</v>
      </c>
      <c r="WBC62" s="1" t="s">
        <v>91</v>
      </c>
      <c r="WBD62" s="1" t="s">
        <v>91</v>
      </c>
      <c r="WBE62" s="1" t="s">
        <v>91</v>
      </c>
      <c r="WBF62" s="1" t="s">
        <v>91</v>
      </c>
      <c r="WBG62" s="1" t="s">
        <v>91</v>
      </c>
      <c r="WBH62" s="1" t="s">
        <v>91</v>
      </c>
      <c r="WBI62" s="1" t="s">
        <v>91</v>
      </c>
      <c r="WBJ62" s="1" t="s">
        <v>91</v>
      </c>
      <c r="WBK62" s="1" t="s">
        <v>91</v>
      </c>
      <c r="WBL62" s="1" t="s">
        <v>91</v>
      </c>
      <c r="WBM62" s="1" t="s">
        <v>91</v>
      </c>
      <c r="WBN62" s="1" t="s">
        <v>91</v>
      </c>
      <c r="WBO62" s="1" t="s">
        <v>91</v>
      </c>
      <c r="WBP62" s="1" t="s">
        <v>91</v>
      </c>
      <c r="WBQ62" s="1" t="s">
        <v>91</v>
      </c>
      <c r="WBR62" s="1" t="s">
        <v>91</v>
      </c>
      <c r="WBS62" s="1" t="s">
        <v>91</v>
      </c>
      <c r="WBT62" s="1" t="s">
        <v>91</v>
      </c>
      <c r="WBU62" s="1" t="s">
        <v>91</v>
      </c>
      <c r="WBV62" s="1" t="s">
        <v>91</v>
      </c>
      <c r="WBW62" s="1" t="s">
        <v>91</v>
      </c>
      <c r="WBX62" s="1" t="s">
        <v>91</v>
      </c>
      <c r="WBY62" s="1" t="s">
        <v>91</v>
      </c>
      <c r="WBZ62" s="1" t="s">
        <v>91</v>
      </c>
      <c r="WCA62" s="1" t="s">
        <v>91</v>
      </c>
      <c r="WCB62" s="1" t="s">
        <v>91</v>
      </c>
      <c r="WCC62" s="1" t="s">
        <v>91</v>
      </c>
      <c r="WCD62" s="1" t="s">
        <v>91</v>
      </c>
      <c r="WCE62" s="1" t="s">
        <v>91</v>
      </c>
      <c r="WCF62" s="1" t="s">
        <v>91</v>
      </c>
      <c r="WCG62" s="1" t="s">
        <v>91</v>
      </c>
      <c r="WCH62" s="1" t="s">
        <v>91</v>
      </c>
      <c r="WCI62" s="1" t="s">
        <v>91</v>
      </c>
      <c r="WCJ62" s="1" t="s">
        <v>91</v>
      </c>
      <c r="WCK62" s="1" t="s">
        <v>91</v>
      </c>
      <c r="WCL62" s="1" t="s">
        <v>91</v>
      </c>
      <c r="WCM62" s="1" t="s">
        <v>91</v>
      </c>
      <c r="WCN62" s="1" t="s">
        <v>91</v>
      </c>
      <c r="WCO62" s="1" t="s">
        <v>91</v>
      </c>
      <c r="WCP62" s="1" t="s">
        <v>91</v>
      </c>
      <c r="WCQ62" s="1" t="s">
        <v>91</v>
      </c>
      <c r="WCR62" s="1" t="s">
        <v>91</v>
      </c>
      <c r="WCS62" s="1" t="s">
        <v>91</v>
      </c>
      <c r="WCT62" s="1" t="s">
        <v>91</v>
      </c>
      <c r="WCU62" s="1" t="s">
        <v>91</v>
      </c>
      <c r="WCV62" s="1" t="s">
        <v>91</v>
      </c>
      <c r="WCW62" s="1" t="s">
        <v>91</v>
      </c>
      <c r="WCX62" s="1" t="s">
        <v>91</v>
      </c>
      <c r="WCY62" s="1" t="s">
        <v>91</v>
      </c>
      <c r="WCZ62" s="1" t="s">
        <v>91</v>
      </c>
      <c r="WDA62" s="1" t="s">
        <v>91</v>
      </c>
      <c r="WDB62" s="1" t="s">
        <v>91</v>
      </c>
      <c r="WDC62" s="1" t="s">
        <v>91</v>
      </c>
      <c r="WDD62" s="1" t="s">
        <v>91</v>
      </c>
      <c r="WDE62" s="1" t="s">
        <v>91</v>
      </c>
      <c r="WDF62" s="1" t="s">
        <v>91</v>
      </c>
      <c r="WDG62" s="1" t="s">
        <v>91</v>
      </c>
      <c r="WDH62" s="1" t="s">
        <v>91</v>
      </c>
      <c r="WDI62" s="1" t="s">
        <v>91</v>
      </c>
      <c r="WDJ62" s="1" t="s">
        <v>91</v>
      </c>
      <c r="WDK62" s="1" t="s">
        <v>91</v>
      </c>
      <c r="WDL62" s="1" t="s">
        <v>91</v>
      </c>
      <c r="WDM62" s="1" t="s">
        <v>91</v>
      </c>
      <c r="WDN62" s="1" t="s">
        <v>91</v>
      </c>
      <c r="WDO62" s="1" t="s">
        <v>91</v>
      </c>
      <c r="WDP62" s="1" t="s">
        <v>91</v>
      </c>
      <c r="WDQ62" s="1" t="s">
        <v>91</v>
      </c>
      <c r="WDR62" s="1" t="s">
        <v>91</v>
      </c>
      <c r="WDS62" s="1" t="s">
        <v>91</v>
      </c>
      <c r="WDT62" s="1" t="s">
        <v>91</v>
      </c>
      <c r="WDU62" s="1" t="s">
        <v>91</v>
      </c>
      <c r="WDV62" s="1" t="s">
        <v>91</v>
      </c>
      <c r="WDW62" s="1" t="s">
        <v>91</v>
      </c>
      <c r="WDX62" s="1" t="s">
        <v>91</v>
      </c>
      <c r="WDY62" s="1" t="s">
        <v>91</v>
      </c>
      <c r="WDZ62" s="1" t="s">
        <v>91</v>
      </c>
      <c r="WEA62" s="1" t="s">
        <v>91</v>
      </c>
      <c r="WEB62" s="1" t="s">
        <v>91</v>
      </c>
      <c r="WEC62" s="1" t="s">
        <v>91</v>
      </c>
      <c r="WED62" s="1" t="s">
        <v>91</v>
      </c>
      <c r="WEE62" s="1" t="s">
        <v>91</v>
      </c>
      <c r="WEF62" s="1" t="s">
        <v>91</v>
      </c>
      <c r="WEG62" s="1" t="s">
        <v>91</v>
      </c>
      <c r="WEH62" s="1" t="s">
        <v>91</v>
      </c>
      <c r="WEI62" s="1" t="s">
        <v>91</v>
      </c>
      <c r="WEJ62" s="1" t="s">
        <v>91</v>
      </c>
      <c r="WEK62" s="1" t="s">
        <v>91</v>
      </c>
      <c r="WEL62" s="1" t="s">
        <v>91</v>
      </c>
      <c r="WEM62" s="1" t="s">
        <v>91</v>
      </c>
      <c r="WEN62" s="1" t="s">
        <v>91</v>
      </c>
      <c r="WEO62" s="1" t="s">
        <v>91</v>
      </c>
      <c r="WEP62" s="1" t="s">
        <v>91</v>
      </c>
      <c r="WEQ62" s="1" t="s">
        <v>91</v>
      </c>
      <c r="WER62" s="1" t="s">
        <v>91</v>
      </c>
      <c r="WES62" s="1" t="s">
        <v>91</v>
      </c>
      <c r="WET62" s="1" t="s">
        <v>91</v>
      </c>
      <c r="WEU62" s="1" t="s">
        <v>91</v>
      </c>
      <c r="WEV62" s="1" t="s">
        <v>91</v>
      </c>
      <c r="WEW62" s="1" t="s">
        <v>91</v>
      </c>
      <c r="WEX62" s="1" t="s">
        <v>91</v>
      </c>
      <c r="WEY62" s="1" t="s">
        <v>91</v>
      </c>
      <c r="WEZ62" s="1" t="s">
        <v>91</v>
      </c>
      <c r="WFA62" s="1" t="s">
        <v>91</v>
      </c>
      <c r="WFB62" s="1" t="s">
        <v>91</v>
      </c>
      <c r="WFC62" s="1" t="s">
        <v>91</v>
      </c>
      <c r="WFD62" s="1" t="s">
        <v>91</v>
      </c>
      <c r="WFE62" s="1" t="s">
        <v>91</v>
      </c>
      <c r="WFF62" s="1" t="s">
        <v>91</v>
      </c>
      <c r="WFG62" s="1" t="s">
        <v>91</v>
      </c>
      <c r="WFH62" s="1" t="s">
        <v>91</v>
      </c>
      <c r="WFI62" s="1" t="s">
        <v>91</v>
      </c>
      <c r="WFJ62" s="1" t="s">
        <v>91</v>
      </c>
      <c r="WFK62" s="1" t="s">
        <v>91</v>
      </c>
      <c r="WFL62" s="1" t="s">
        <v>91</v>
      </c>
      <c r="WFM62" s="1" t="s">
        <v>91</v>
      </c>
      <c r="WFN62" s="1" t="s">
        <v>91</v>
      </c>
      <c r="WFO62" s="1" t="s">
        <v>91</v>
      </c>
      <c r="WFP62" s="1" t="s">
        <v>91</v>
      </c>
      <c r="WFQ62" s="1" t="s">
        <v>91</v>
      </c>
      <c r="WFR62" s="1" t="s">
        <v>91</v>
      </c>
      <c r="WFS62" s="1" t="s">
        <v>91</v>
      </c>
      <c r="WFT62" s="1" t="s">
        <v>91</v>
      </c>
      <c r="WFU62" s="1" t="s">
        <v>91</v>
      </c>
      <c r="WFV62" s="1" t="s">
        <v>91</v>
      </c>
      <c r="WFW62" s="1" t="s">
        <v>91</v>
      </c>
      <c r="WFX62" s="1" t="s">
        <v>91</v>
      </c>
      <c r="WFY62" s="1" t="s">
        <v>91</v>
      </c>
      <c r="WFZ62" s="1" t="s">
        <v>91</v>
      </c>
      <c r="WGA62" s="1" t="s">
        <v>91</v>
      </c>
      <c r="WGB62" s="1" t="s">
        <v>91</v>
      </c>
      <c r="WGC62" s="1" t="s">
        <v>91</v>
      </c>
      <c r="WGD62" s="1" t="s">
        <v>91</v>
      </c>
      <c r="WGE62" s="1" t="s">
        <v>91</v>
      </c>
      <c r="WGF62" s="1" t="s">
        <v>91</v>
      </c>
      <c r="WGG62" s="1" t="s">
        <v>91</v>
      </c>
      <c r="WGH62" s="1" t="s">
        <v>91</v>
      </c>
      <c r="WGI62" s="1" t="s">
        <v>91</v>
      </c>
      <c r="WGJ62" s="1" t="s">
        <v>91</v>
      </c>
      <c r="WGK62" s="1" t="s">
        <v>91</v>
      </c>
      <c r="WGL62" s="1" t="s">
        <v>91</v>
      </c>
      <c r="WGM62" s="1" t="s">
        <v>91</v>
      </c>
      <c r="WGN62" s="1" t="s">
        <v>91</v>
      </c>
      <c r="WGO62" s="1" t="s">
        <v>91</v>
      </c>
      <c r="WGP62" s="1" t="s">
        <v>91</v>
      </c>
      <c r="WGQ62" s="1" t="s">
        <v>91</v>
      </c>
      <c r="WGR62" s="1" t="s">
        <v>91</v>
      </c>
      <c r="WGS62" s="1" t="s">
        <v>91</v>
      </c>
      <c r="WGT62" s="1" t="s">
        <v>91</v>
      </c>
      <c r="WGU62" s="1" t="s">
        <v>91</v>
      </c>
      <c r="WGV62" s="1" t="s">
        <v>91</v>
      </c>
      <c r="WGW62" s="1" t="s">
        <v>91</v>
      </c>
      <c r="WGX62" s="1" t="s">
        <v>91</v>
      </c>
      <c r="WGY62" s="1" t="s">
        <v>91</v>
      </c>
      <c r="WGZ62" s="1" t="s">
        <v>91</v>
      </c>
      <c r="WHA62" s="1" t="s">
        <v>91</v>
      </c>
      <c r="WHB62" s="1" t="s">
        <v>91</v>
      </c>
      <c r="WHC62" s="1" t="s">
        <v>91</v>
      </c>
      <c r="WHD62" s="1" t="s">
        <v>91</v>
      </c>
      <c r="WHE62" s="1" t="s">
        <v>91</v>
      </c>
      <c r="WHF62" s="1" t="s">
        <v>91</v>
      </c>
      <c r="WHG62" s="1" t="s">
        <v>91</v>
      </c>
      <c r="WHH62" s="1" t="s">
        <v>91</v>
      </c>
      <c r="WHI62" s="1" t="s">
        <v>91</v>
      </c>
      <c r="WHJ62" s="1" t="s">
        <v>91</v>
      </c>
      <c r="WHK62" s="1" t="s">
        <v>91</v>
      </c>
      <c r="WHL62" s="1" t="s">
        <v>91</v>
      </c>
      <c r="WHM62" s="1" t="s">
        <v>91</v>
      </c>
      <c r="WHN62" s="1" t="s">
        <v>91</v>
      </c>
      <c r="WHO62" s="1" t="s">
        <v>91</v>
      </c>
      <c r="WHP62" s="1" t="s">
        <v>91</v>
      </c>
      <c r="WHQ62" s="1" t="s">
        <v>91</v>
      </c>
      <c r="WHR62" s="1" t="s">
        <v>91</v>
      </c>
      <c r="WHS62" s="1" t="s">
        <v>91</v>
      </c>
      <c r="WHT62" s="1" t="s">
        <v>91</v>
      </c>
      <c r="WHU62" s="1" t="s">
        <v>91</v>
      </c>
      <c r="WHV62" s="1" t="s">
        <v>91</v>
      </c>
      <c r="WHW62" s="1" t="s">
        <v>91</v>
      </c>
      <c r="WHX62" s="1" t="s">
        <v>91</v>
      </c>
      <c r="WHY62" s="1" t="s">
        <v>91</v>
      </c>
      <c r="WHZ62" s="1" t="s">
        <v>91</v>
      </c>
      <c r="WIA62" s="1" t="s">
        <v>91</v>
      </c>
      <c r="WIB62" s="1" t="s">
        <v>91</v>
      </c>
      <c r="WIC62" s="1" t="s">
        <v>91</v>
      </c>
      <c r="WID62" s="1" t="s">
        <v>91</v>
      </c>
      <c r="WIE62" s="1" t="s">
        <v>91</v>
      </c>
      <c r="WIF62" s="1" t="s">
        <v>91</v>
      </c>
      <c r="WIG62" s="1" t="s">
        <v>91</v>
      </c>
      <c r="WIH62" s="1" t="s">
        <v>91</v>
      </c>
      <c r="WII62" s="1" t="s">
        <v>91</v>
      </c>
      <c r="WIJ62" s="1" t="s">
        <v>91</v>
      </c>
      <c r="WIK62" s="1" t="s">
        <v>91</v>
      </c>
      <c r="WIL62" s="1" t="s">
        <v>91</v>
      </c>
      <c r="WIM62" s="1" t="s">
        <v>91</v>
      </c>
      <c r="WIN62" s="1" t="s">
        <v>91</v>
      </c>
      <c r="WIO62" s="1" t="s">
        <v>91</v>
      </c>
      <c r="WIP62" s="1" t="s">
        <v>91</v>
      </c>
      <c r="WIQ62" s="1" t="s">
        <v>91</v>
      </c>
      <c r="WIR62" s="1" t="s">
        <v>91</v>
      </c>
      <c r="WIS62" s="1" t="s">
        <v>91</v>
      </c>
      <c r="WIT62" s="1" t="s">
        <v>91</v>
      </c>
      <c r="WIU62" s="1" t="s">
        <v>91</v>
      </c>
      <c r="WIV62" s="1" t="s">
        <v>91</v>
      </c>
      <c r="WIW62" s="1" t="s">
        <v>91</v>
      </c>
      <c r="WIX62" s="1" t="s">
        <v>91</v>
      </c>
      <c r="WIY62" s="1" t="s">
        <v>91</v>
      </c>
      <c r="WIZ62" s="1" t="s">
        <v>91</v>
      </c>
      <c r="WJA62" s="1" t="s">
        <v>91</v>
      </c>
      <c r="WJB62" s="1" t="s">
        <v>91</v>
      </c>
      <c r="WJC62" s="1" t="s">
        <v>91</v>
      </c>
      <c r="WJD62" s="1" t="s">
        <v>91</v>
      </c>
      <c r="WJE62" s="1" t="s">
        <v>91</v>
      </c>
      <c r="WJF62" s="1" t="s">
        <v>91</v>
      </c>
      <c r="WJG62" s="1" t="s">
        <v>91</v>
      </c>
      <c r="WJH62" s="1" t="s">
        <v>91</v>
      </c>
      <c r="WJI62" s="1" t="s">
        <v>91</v>
      </c>
      <c r="WJJ62" s="1" t="s">
        <v>91</v>
      </c>
      <c r="WJK62" s="1" t="s">
        <v>91</v>
      </c>
      <c r="WJL62" s="1" t="s">
        <v>91</v>
      </c>
      <c r="WJM62" s="1" t="s">
        <v>91</v>
      </c>
      <c r="WJN62" s="1" t="s">
        <v>91</v>
      </c>
      <c r="WJO62" s="1" t="s">
        <v>91</v>
      </c>
      <c r="WJP62" s="1" t="s">
        <v>91</v>
      </c>
      <c r="WJQ62" s="1" t="s">
        <v>91</v>
      </c>
      <c r="WJR62" s="1" t="s">
        <v>91</v>
      </c>
      <c r="WJS62" s="1" t="s">
        <v>91</v>
      </c>
      <c r="WJT62" s="1" t="s">
        <v>91</v>
      </c>
      <c r="WJU62" s="1" t="s">
        <v>91</v>
      </c>
      <c r="WJV62" s="1" t="s">
        <v>91</v>
      </c>
      <c r="WJW62" s="1" t="s">
        <v>91</v>
      </c>
      <c r="WJX62" s="1" t="s">
        <v>91</v>
      </c>
      <c r="WJY62" s="1" t="s">
        <v>91</v>
      </c>
      <c r="WJZ62" s="1" t="s">
        <v>91</v>
      </c>
      <c r="WKA62" s="1" t="s">
        <v>91</v>
      </c>
      <c r="WKB62" s="1" t="s">
        <v>91</v>
      </c>
      <c r="WKC62" s="1" t="s">
        <v>91</v>
      </c>
      <c r="WKD62" s="1" t="s">
        <v>91</v>
      </c>
      <c r="WKE62" s="1" t="s">
        <v>91</v>
      </c>
      <c r="WKF62" s="1" t="s">
        <v>91</v>
      </c>
      <c r="WKG62" s="1" t="s">
        <v>91</v>
      </c>
      <c r="WKH62" s="1" t="s">
        <v>91</v>
      </c>
      <c r="WKI62" s="1" t="s">
        <v>91</v>
      </c>
      <c r="WKJ62" s="1" t="s">
        <v>91</v>
      </c>
      <c r="WKK62" s="1" t="s">
        <v>91</v>
      </c>
      <c r="WKL62" s="1" t="s">
        <v>91</v>
      </c>
      <c r="WKM62" s="1" t="s">
        <v>91</v>
      </c>
      <c r="WKN62" s="1" t="s">
        <v>91</v>
      </c>
      <c r="WKO62" s="1" t="s">
        <v>91</v>
      </c>
      <c r="WKP62" s="1" t="s">
        <v>91</v>
      </c>
      <c r="WKQ62" s="1" t="s">
        <v>91</v>
      </c>
      <c r="WKR62" s="1" t="s">
        <v>91</v>
      </c>
      <c r="WKS62" s="1" t="s">
        <v>91</v>
      </c>
      <c r="WKT62" s="1" t="s">
        <v>91</v>
      </c>
      <c r="WKU62" s="1" t="s">
        <v>91</v>
      </c>
      <c r="WKV62" s="1" t="s">
        <v>91</v>
      </c>
      <c r="WKW62" s="1" t="s">
        <v>91</v>
      </c>
      <c r="WKX62" s="1" t="s">
        <v>91</v>
      </c>
      <c r="WKY62" s="1" t="s">
        <v>91</v>
      </c>
      <c r="WKZ62" s="1" t="s">
        <v>91</v>
      </c>
      <c r="WLA62" s="1" t="s">
        <v>91</v>
      </c>
      <c r="WLB62" s="1" t="s">
        <v>91</v>
      </c>
      <c r="WLC62" s="1" t="s">
        <v>91</v>
      </c>
      <c r="WLD62" s="1" t="s">
        <v>91</v>
      </c>
      <c r="WLE62" s="1" t="s">
        <v>91</v>
      </c>
      <c r="WLF62" s="1" t="s">
        <v>91</v>
      </c>
      <c r="WLG62" s="1" t="s">
        <v>91</v>
      </c>
      <c r="WLH62" s="1" t="s">
        <v>91</v>
      </c>
      <c r="WLI62" s="1" t="s">
        <v>91</v>
      </c>
      <c r="WLJ62" s="1" t="s">
        <v>91</v>
      </c>
      <c r="WLK62" s="1" t="s">
        <v>91</v>
      </c>
      <c r="WLL62" s="1" t="s">
        <v>91</v>
      </c>
      <c r="WLM62" s="1" t="s">
        <v>91</v>
      </c>
      <c r="WLN62" s="1" t="s">
        <v>91</v>
      </c>
      <c r="WLO62" s="1" t="s">
        <v>91</v>
      </c>
      <c r="WLP62" s="1" t="s">
        <v>91</v>
      </c>
      <c r="WLQ62" s="1" t="s">
        <v>91</v>
      </c>
      <c r="WLR62" s="1" t="s">
        <v>91</v>
      </c>
      <c r="WLS62" s="1" t="s">
        <v>91</v>
      </c>
      <c r="WLT62" s="1" t="s">
        <v>91</v>
      </c>
      <c r="WLU62" s="1" t="s">
        <v>91</v>
      </c>
      <c r="WLV62" s="1" t="s">
        <v>91</v>
      </c>
      <c r="WLW62" s="1" t="s">
        <v>91</v>
      </c>
      <c r="WLX62" s="1" t="s">
        <v>91</v>
      </c>
      <c r="WLY62" s="1" t="s">
        <v>91</v>
      </c>
      <c r="WLZ62" s="1" t="s">
        <v>91</v>
      </c>
      <c r="WMA62" s="1" t="s">
        <v>91</v>
      </c>
      <c r="WMB62" s="1" t="s">
        <v>91</v>
      </c>
      <c r="WMC62" s="1" t="s">
        <v>91</v>
      </c>
      <c r="WMD62" s="1" t="s">
        <v>91</v>
      </c>
      <c r="WME62" s="1" t="s">
        <v>91</v>
      </c>
      <c r="WMF62" s="1" t="s">
        <v>91</v>
      </c>
      <c r="WMG62" s="1" t="s">
        <v>91</v>
      </c>
      <c r="WMH62" s="1" t="s">
        <v>91</v>
      </c>
      <c r="WMI62" s="1" t="s">
        <v>91</v>
      </c>
      <c r="WMJ62" s="1" t="s">
        <v>91</v>
      </c>
      <c r="WMK62" s="1" t="s">
        <v>91</v>
      </c>
      <c r="WML62" s="1" t="s">
        <v>91</v>
      </c>
      <c r="WMM62" s="1" t="s">
        <v>91</v>
      </c>
      <c r="WMN62" s="1" t="s">
        <v>91</v>
      </c>
      <c r="WMO62" s="1" t="s">
        <v>91</v>
      </c>
      <c r="WMP62" s="1" t="s">
        <v>91</v>
      </c>
      <c r="WMQ62" s="1" t="s">
        <v>91</v>
      </c>
      <c r="WMR62" s="1" t="s">
        <v>91</v>
      </c>
      <c r="WMS62" s="1" t="s">
        <v>91</v>
      </c>
      <c r="WMT62" s="1" t="s">
        <v>91</v>
      </c>
      <c r="WMU62" s="1" t="s">
        <v>91</v>
      </c>
      <c r="WMV62" s="1" t="s">
        <v>91</v>
      </c>
      <c r="WMW62" s="1" t="s">
        <v>91</v>
      </c>
      <c r="WMX62" s="1" t="s">
        <v>91</v>
      </c>
      <c r="WMY62" s="1" t="s">
        <v>91</v>
      </c>
      <c r="WMZ62" s="1" t="s">
        <v>91</v>
      </c>
      <c r="WNA62" s="1" t="s">
        <v>91</v>
      </c>
      <c r="WNB62" s="1" t="s">
        <v>91</v>
      </c>
      <c r="WNC62" s="1" t="s">
        <v>91</v>
      </c>
      <c r="WND62" s="1" t="s">
        <v>91</v>
      </c>
      <c r="WNE62" s="1" t="s">
        <v>91</v>
      </c>
      <c r="WNF62" s="1" t="s">
        <v>91</v>
      </c>
      <c r="WNG62" s="1" t="s">
        <v>91</v>
      </c>
      <c r="WNH62" s="1" t="s">
        <v>91</v>
      </c>
      <c r="WNI62" s="1" t="s">
        <v>91</v>
      </c>
      <c r="WNJ62" s="1" t="s">
        <v>91</v>
      </c>
      <c r="WNK62" s="1" t="s">
        <v>91</v>
      </c>
      <c r="WNL62" s="1" t="s">
        <v>91</v>
      </c>
      <c r="WNM62" s="1" t="s">
        <v>91</v>
      </c>
      <c r="WNN62" s="1" t="s">
        <v>91</v>
      </c>
      <c r="WNO62" s="1" t="s">
        <v>91</v>
      </c>
      <c r="WNP62" s="1" t="s">
        <v>91</v>
      </c>
      <c r="WNQ62" s="1" t="s">
        <v>91</v>
      </c>
      <c r="WNR62" s="1" t="s">
        <v>91</v>
      </c>
      <c r="WNS62" s="1" t="s">
        <v>91</v>
      </c>
      <c r="WNT62" s="1" t="s">
        <v>91</v>
      </c>
      <c r="WNU62" s="1" t="s">
        <v>91</v>
      </c>
      <c r="WNV62" s="1" t="s">
        <v>91</v>
      </c>
      <c r="WNW62" s="1" t="s">
        <v>91</v>
      </c>
      <c r="WNX62" s="1" t="s">
        <v>91</v>
      </c>
      <c r="WNY62" s="1" t="s">
        <v>91</v>
      </c>
      <c r="WNZ62" s="1" t="s">
        <v>91</v>
      </c>
      <c r="WOA62" s="1" t="s">
        <v>91</v>
      </c>
      <c r="WOB62" s="1" t="s">
        <v>91</v>
      </c>
      <c r="WOC62" s="1" t="s">
        <v>91</v>
      </c>
      <c r="WOD62" s="1" t="s">
        <v>91</v>
      </c>
      <c r="WOE62" s="1" t="s">
        <v>91</v>
      </c>
      <c r="WOF62" s="1" t="s">
        <v>91</v>
      </c>
      <c r="WOG62" s="1" t="s">
        <v>91</v>
      </c>
      <c r="WOH62" s="1" t="s">
        <v>91</v>
      </c>
      <c r="WOI62" s="1" t="s">
        <v>91</v>
      </c>
      <c r="WOJ62" s="1" t="s">
        <v>91</v>
      </c>
      <c r="WOK62" s="1" t="s">
        <v>91</v>
      </c>
      <c r="WOL62" s="1" t="s">
        <v>91</v>
      </c>
      <c r="WOM62" s="1" t="s">
        <v>91</v>
      </c>
      <c r="WON62" s="1" t="s">
        <v>91</v>
      </c>
      <c r="WOO62" s="1" t="s">
        <v>91</v>
      </c>
      <c r="WOP62" s="1" t="s">
        <v>91</v>
      </c>
      <c r="WOQ62" s="1" t="s">
        <v>91</v>
      </c>
      <c r="WOR62" s="1" t="s">
        <v>91</v>
      </c>
      <c r="WOS62" s="1" t="s">
        <v>91</v>
      </c>
      <c r="WOT62" s="1" t="s">
        <v>91</v>
      </c>
      <c r="WOU62" s="1" t="s">
        <v>91</v>
      </c>
      <c r="WOV62" s="1" t="s">
        <v>91</v>
      </c>
      <c r="WOW62" s="1" t="s">
        <v>91</v>
      </c>
      <c r="WOX62" s="1" t="s">
        <v>91</v>
      </c>
      <c r="WOY62" s="1" t="s">
        <v>91</v>
      </c>
      <c r="WOZ62" s="1" t="s">
        <v>91</v>
      </c>
      <c r="WPA62" s="1" t="s">
        <v>91</v>
      </c>
      <c r="WPB62" s="1" t="s">
        <v>91</v>
      </c>
      <c r="WPC62" s="1" t="s">
        <v>91</v>
      </c>
      <c r="WPD62" s="1" t="s">
        <v>91</v>
      </c>
      <c r="WPE62" s="1" t="s">
        <v>91</v>
      </c>
      <c r="WPF62" s="1" t="s">
        <v>91</v>
      </c>
      <c r="WPG62" s="1" t="s">
        <v>91</v>
      </c>
      <c r="WPH62" s="1" t="s">
        <v>91</v>
      </c>
      <c r="WPI62" s="1" t="s">
        <v>91</v>
      </c>
      <c r="WPJ62" s="1" t="s">
        <v>91</v>
      </c>
      <c r="WPK62" s="1" t="s">
        <v>91</v>
      </c>
      <c r="WPL62" s="1" t="s">
        <v>91</v>
      </c>
      <c r="WPM62" s="1" t="s">
        <v>91</v>
      </c>
      <c r="WPN62" s="1" t="s">
        <v>91</v>
      </c>
      <c r="WPO62" s="1" t="s">
        <v>91</v>
      </c>
      <c r="WPP62" s="1" t="s">
        <v>91</v>
      </c>
      <c r="WPQ62" s="1" t="s">
        <v>91</v>
      </c>
      <c r="WPR62" s="1" t="s">
        <v>91</v>
      </c>
      <c r="WPS62" s="1" t="s">
        <v>91</v>
      </c>
      <c r="WPT62" s="1" t="s">
        <v>91</v>
      </c>
      <c r="WPU62" s="1" t="s">
        <v>91</v>
      </c>
      <c r="WPV62" s="1" t="s">
        <v>91</v>
      </c>
      <c r="WPW62" s="1" t="s">
        <v>91</v>
      </c>
      <c r="WPX62" s="1" t="s">
        <v>91</v>
      </c>
      <c r="WPY62" s="1" t="s">
        <v>91</v>
      </c>
      <c r="WPZ62" s="1" t="s">
        <v>91</v>
      </c>
      <c r="WQA62" s="1" t="s">
        <v>91</v>
      </c>
      <c r="WQB62" s="1" t="s">
        <v>91</v>
      </c>
      <c r="WQC62" s="1" t="s">
        <v>91</v>
      </c>
      <c r="WQD62" s="1" t="s">
        <v>91</v>
      </c>
      <c r="WQE62" s="1" t="s">
        <v>91</v>
      </c>
      <c r="WQF62" s="1" t="s">
        <v>91</v>
      </c>
      <c r="WQG62" s="1" t="s">
        <v>91</v>
      </c>
      <c r="WQH62" s="1" t="s">
        <v>91</v>
      </c>
      <c r="WQI62" s="1" t="s">
        <v>91</v>
      </c>
      <c r="WQJ62" s="1" t="s">
        <v>91</v>
      </c>
      <c r="WQK62" s="1" t="s">
        <v>91</v>
      </c>
      <c r="WQL62" s="1" t="s">
        <v>91</v>
      </c>
      <c r="WQM62" s="1" t="s">
        <v>91</v>
      </c>
      <c r="WQN62" s="1" t="s">
        <v>91</v>
      </c>
      <c r="WQO62" s="1" t="s">
        <v>91</v>
      </c>
      <c r="WQP62" s="1" t="s">
        <v>91</v>
      </c>
      <c r="WQQ62" s="1" t="s">
        <v>91</v>
      </c>
      <c r="WQR62" s="1" t="s">
        <v>91</v>
      </c>
      <c r="WQS62" s="1" t="s">
        <v>91</v>
      </c>
      <c r="WQT62" s="1" t="s">
        <v>91</v>
      </c>
      <c r="WQU62" s="1" t="s">
        <v>91</v>
      </c>
      <c r="WQV62" s="1" t="s">
        <v>91</v>
      </c>
      <c r="WQW62" s="1" t="s">
        <v>91</v>
      </c>
      <c r="WQX62" s="1" t="s">
        <v>91</v>
      </c>
      <c r="WQY62" s="1" t="s">
        <v>91</v>
      </c>
      <c r="WQZ62" s="1" t="s">
        <v>91</v>
      </c>
      <c r="WRA62" s="1" t="s">
        <v>91</v>
      </c>
      <c r="WRB62" s="1" t="s">
        <v>91</v>
      </c>
      <c r="WRC62" s="1" t="s">
        <v>91</v>
      </c>
      <c r="WRD62" s="1" t="s">
        <v>91</v>
      </c>
      <c r="WRE62" s="1" t="s">
        <v>91</v>
      </c>
      <c r="WRF62" s="1" t="s">
        <v>91</v>
      </c>
      <c r="WRG62" s="1" t="s">
        <v>91</v>
      </c>
      <c r="WRH62" s="1" t="s">
        <v>91</v>
      </c>
      <c r="WRI62" s="1" t="s">
        <v>91</v>
      </c>
      <c r="WRJ62" s="1" t="s">
        <v>91</v>
      </c>
      <c r="WRK62" s="1" t="s">
        <v>91</v>
      </c>
      <c r="WRL62" s="1" t="s">
        <v>91</v>
      </c>
      <c r="WRM62" s="1" t="s">
        <v>91</v>
      </c>
      <c r="WRN62" s="1" t="s">
        <v>91</v>
      </c>
      <c r="WRO62" s="1" t="s">
        <v>91</v>
      </c>
      <c r="WRP62" s="1" t="s">
        <v>91</v>
      </c>
      <c r="WRQ62" s="1" t="s">
        <v>91</v>
      </c>
      <c r="WRR62" s="1" t="s">
        <v>91</v>
      </c>
      <c r="WRS62" s="1" t="s">
        <v>91</v>
      </c>
      <c r="WRT62" s="1" t="s">
        <v>91</v>
      </c>
      <c r="WRU62" s="1" t="s">
        <v>91</v>
      </c>
      <c r="WRV62" s="1" t="s">
        <v>91</v>
      </c>
      <c r="WRW62" s="1" t="s">
        <v>91</v>
      </c>
      <c r="WRX62" s="1" t="s">
        <v>91</v>
      </c>
      <c r="WRY62" s="1" t="s">
        <v>91</v>
      </c>
      <c r="WRZ62" s="1" t="s">
        <v>91</v>
      </c>
      <c r="WSA62" s="1" t="s">
        <v>91</v>
      </c>
      <c r="WSB62" s="1" t="s">
        <v>91</v>
      </c>
      <c r="WSC62" s="1" t="s">
        <v>91</v>
      </c>
      <c r="WSD62" s="1" t="s">
        <v>91</v>
      </c>
      <c r="WSE62" s="1" t="s">
        <v>91</v>
      </c>
      <c r="WSF62" s="1" t="s">
        <v>91</v>
      </c>
      <c r="WSG62" s="1" t="s">
        <v>91</v>
      </c>
      <c r="WSH62" s="1" t="s">
        <v>91</v>
      </c>
      <c r="WSI62" s="1" t="s">
        <v>91</v>
      </c>
      <c r="WSJ62" s="1" t="s">
        <v>91</v>
      </c>
      <c r="WSK62" s="1" t="s">
        <v>91</v>
      </c>
      <c r="WSL62" s="1" t="s">
        <v>91</v>
      </c>
      <c r="WSM62" s="1" t="s">
        <v>91</v>
      </c>
      <c r="WSN62" s="1" t="s">
        <v>91</v>
      </c>
      <c r="WSO62" s="1" t="s">
        <v>91</v>
      </c>
      <c r="WSP62" s="1" t="s">
        <v>91</v>
      </c>
      <c r="WSQ62" s="1" t="s">
        <v>91</v>
      </c>
      <c r="WSR62" s="1" t="s">
        <v>91</v>
      </c>
      <c r="WSS62" s="1" t="s">
        <v>91</v>
      </c>
      <c r="WST62" s="1" t="s">
        <v>91</v>
      </c>
      <c r="WSU62" s="1" t="s">
        <v>91</v>
      </c>
      <c r="WSV62" s="1" t="s">
        <v>91</v>
      </c>
      <c r="WSW62" s="1" t="s">
        <v>91</v>
      </c>
      <c r="WSX62" s="1" t="s">
        <v>91</v>
      </c>
      <c r="WSY62" s="1" t="s">
        <v>91</v>
      </c>
      <c r="WSZ62" s="1" t="s">
        <v>91</v>
      </c>
      <c r="WTA62" s="1" t="s">
        <v>91</v>
      </c>
      <c r="WTB62" s="1" t="s">
        <v>91</v>
      </c>
      <c r="WTC62" s="1" t="s">
        <v>91</v>
      </c>
      <c r="WTD62" s="1" t="s">
        <v>91</v>
      </c>
      <c r="WTE62" s="1" t="s">
        <v>91</v>
      </c>
      <c r="WTF62" s="1" t="s">
        <v>91</v>
      </c>
      <c r="WTG62" s="1" t="s">
        <v>91</v>
      </c>
      <c r="WTH62" s="1" t="s">
        <v>91</v>
      </c>
      <c r="WTI62" s="1" t="s">
        <v>91</v>
      </c>
      <c r="WTJ62" s="1" t="s">
        <v>91</v>
      </c>
      <c r="WTK62" s="1" t="s">
        <v>91</v>
      </c>
      <c r="WTL62" s="1" t="s">
        <v>91</v>
      </c>
      <c r="WTM62" s="1" t="s">
        <v>91</v>
      </c>
      <c r="WTN62" s="1" t="s">
        <v>91</v>
      </c>
      <c r="WTO62" s="1" t="s">
        <v>91</v>
      </c>
      <c r="WTP62" s="1" t="s">
        <v>91</v>
      </c>
      <c r="WTQ62" s="1" t="s">
        <v>91</v>
      </c>
      <c r="WTR62" s="1" t="s">
        <v>91</v>
      </c>
      <c r="WTS62" s="1" t="s">
        <v>91</v>
      </c>
      <c r="WTT62" s="1" t="s">
        <v>91</v>
      </c>
      <c r="WTU62" s="1" t="s">
        <v>91</v>
      </c>
      <c r="WTV62" s="1" t="s">
        <v>91</v>
      </c>
      <c r="WTW62" s="1" t="s">
        <v>91</v>
      </c>
      <c r="WTX62" s="1" t="s">
        <v>91</v>
      </c>
      <c r="WTY62" s="1" t="s">
        <v>91</v>
      </c>
      <c r="WTZ62" s="1" t="s">
        <v>91</v>
      </c>
      <c r="WUA62" s="1" t="s">
        <v>91</v>
      </c>
      <c r="WUB62" s="1" t="s">
        <v>91</v>
      </c>
      <c r="WUC62" s="1" t="s">
        <v>91</v>
      </c>
      <c r="WUD62" s="1" t="s">
        <v>91</v>
      </c>
      <c r="WUE62" s="1" t="s">
        <v>91</v>
      </c>
      <c r="WUF62" s="1" t="s">
        <v>91</v>
      </c>
      <c r="WUG62" s="1" t="s">
        <v>91</v>
      </c>
      <c r="WUH62" s="1" t="s">
        <v>91</v>
      </c>
      <c r="WUI62" s="1" t="s">
        <v>91</v>
      </c>
      <c r="WUJ62" s="1" t="s">
        <v>91</v>
      </c>
      <c r="WUK62" s="1" t="s">
        <v>91</v>
      </c>
      <c r="WUL62" s="1" t="s">
        <v>91</v>
      </c>
      <c r="WUM62" s="1" t="s">
        <v>91</v>
      </c>
      <c r="WUN62" s="1" t="s">
        <v>91</v>
      </c>
      <c r="WUO62" s="1" t="s">
        <v>91</v>
      </c>
      <c r="WUP62" s="1" t="s">
        <v>91</v>
      </c>
      <c r="WUQ62" s="1" t="s">
        <v>91</v>
      </c>
      <c r="WUR62" s="1" t="s">
        <v>91</v>
      </c>
      <c r="WUS62" s="1" t="s">
        <v>91</v>
      </c>
      <c r="WUT62" s="1" t="s">
        <v>91</v>
      </c>
      <c r="WUU62" s="1" t="s">
        <v>91</v>
      </c>
      <c r="WUV62" s="1" t="s">
        <v>91</v>
      </c>
      <c r="WUW62" s="1" t="s">
        <v>91</v>
      </c>
      <c r="WUX62" s="1" t="s">
        <v>91</v>
      </c>
      <c r="WUY62" s="1" t="s">
        <v>91</v>
      </c>
      <c r="WUZ62" s="1" t="s">
        <v>91</v>
      </c>
      <c r="WVA62" s="1" t="s">
        <v>91</v>
      </c>
      <c r="WVB62" s="1" t="s">
        <v>91</v>
      </c>
      <c r="WVC62" s="1" t="s">
        <v>91</v>
      </c>
      <c r="WVD62" s="1" t="s">
        <v>91</v>
      </c>
      <c r="WVE62" s="1" t="s">
        <v>91</v>
      </c>
      <c r="WVF62" s="1" t="s">
        <v>91</v>
      </c>
      <c r="WVG62" s="1" t="s">
        <v>91</v>
      </c>
      <c r="WVH62" s="1" t="s">
        <v>91</v>
      </c>
      <c r="WVI62" s="1" t="s">
        <v>91</v>
      </c>
      <c r="WVJ62" s="1" t="s">
        <v>91</v>
      </c>
      <c r="WVK62" s="1" t="s">
        <v>91</v>
      </c>
      <c r="WVL62" s="1" t="s">
        <v>91</v>
      </c>
      <c r="WVM62" s="1" t="s">
        <v>91</v>
      </c>
      <c r="WVN62" s="1" t="s">
        <v>91</v>
      </c>
      <c r="WVO62" s="1" t="s">
        <v>91</v>
      </c>
      <c r="WVP62" s="1" t="s">
        <v>91</v>
      </c>
      <c r="WVQ62" s="1" t="s">
        <v>91</v>
      </c>
      <c r="WVR62" s="1" t="s">
        <v>91</v>
      </c>
      <c r="WVS62" s="1" t="s">
        <v>91</v>
      </c>
      <c r="WVT62" s="1" t="s">
        <v>91</v>
      </c>
      <c r="WVU62" s="1" t="s">
        <v>91</v>
      </c>
      <c r="WVV62" s="1" t="s">
        <v>91</v>
      </c>
      <c r="WVW62" s="1" t="s">
        <v>91</v>
      </c>
      <c r="WVX62" s="1" t="s">
        <v>91</v>
      </c>
      <c r="WVY62" s="1" t="s">
        <v>91</v>
      </c>
      <c r="WVZ62" s="1" t="s">
        <v>91</v>
      </c>
      <c r="WWA62" s="1" t="s">
        <v>91</v>
      </c>
      <c r="WWB62" s="1" t="s">
        <v>91</v>
      </c>
      <c r="WWC62" s="1" t="s">
        <v>91</v>
      </c>
      <c r="WWD62" s="1" t="s">
        <v>91</v>
      </c>
      <c r="WWE62" s="1" t="s">
        <v>91</v>
      </c>
      <c r="WWF62" s="1" t="s">
        <v>91</v>
      </c>
      <c r="WWG62" s="1" t="s">
        <v>91</v>
      </c>
      <c r="WWH62" s="1" t="s">
        <v>91</v>
      </c>
      <c r="WWI62" s="1" t="s">
        <v>91</v>
      </c>
      <c r="WWJ62" s="1" t="s">
        <v>91</v>
      </c>
      <c r="WWK62" s="1" t="s">
        <v>91</v>
      </c>
      <c r="WWL62" s="1" t="s">
        <v>91</v>
      </c>
      <c r="WWM62" s="1" t="s">
        <v>91</v>
      </c>
      <c r="WWN62" s="1" t="s">
        <v>91</v>
      </c>
      <c r="WWO62" s="1" t="s">
        <v>91</v>
      </c>
      <c r="WWP62" s="1" t="s">
        <v>91</v>
      </c>
      <c r="WWQ62" s="1" t="s">
        <v>91</v>
      </c>
      <c r="WWR62" s="1" t="s">
        <v>91</v>
      </c>
      <c r="WWS62" s="1" t="s">
        <v>91</v>
      </c>
      <c r="WWT62" s="1" t="s">
        <v>91</v>
      </c>
      <c r="WWU62" s="1" t="s">
        <v>91</v>
      </c>
      <c r="WWV62" s="1" t="s">
        <v>91</v>
      </c>
      <c r="WWW62" s="1" t="s">
        <v>91</v>
      </c>
      <c r="WWX62" s="1" t="s">
        <v>91</v>
      </c>
      <c r="WWY62" s="1" t="s">
        <v>91</v>
      </c>
      <c r="WWZ62" s="1" t="s">
        <v>91</v>
      </c>
      <c r="WXA62" s="1" t="s">
        <v>91</v>
      </c>
      <c r="WXB62" s="1" t="s">
        <v>91</v>
      </c>
      <c r="WXC62" s="1" t="s">
        <v>91</v>
      </c>
      <c r="WXD62" s="1" t="s">
        <v>91</v>
      </c>
      <c r="WXE62" s="1" t="s">
        <v>91</v>
      </c>
      <c r="WXF62" s="1" t="s">
        <v>91</v>
      </c>
      <c r="WXG62" s="1" t="s">
        <v>91</v>
      </c>
      <c r="WXH62" s="1" t="s">
        <v>91</v>
      </c>
      <c r="WXI62" s="1" t="s">
        <v>91</v>
      </c>
      <c r="WXJ62" s="1" t="s">
        <v>91</v>
      </c>
      <c r="WXK62" s="1" t="s">
        <v>91</v>
      </c>
      <c r="WXL62" s="1" t="s">
        <v>91</v>
      </c>
      <c r="WXM62" s="1" t="s">
        <v>91</v>
      </c>
      <c r="WXN62" s="1" t="s">
        <v>91</v>
      </c>
      <c r="WXO62" s="1" t="s">
        <v>91</v>
      </c>
      <c r="WXP62" s="1" t="s">
        <v>91</v>
      </c>
      <c r="WXQ62" s="1" t="s">
        <v>91</v>
      </c>
      <c r="WXR62" s="1" t="s">
        <v>91</v>
      </c>
      <c r="WXS62" s="1" t="s">
        <v>91</v>
      </c>
      <c r="WXT62" s="1" t="s">
        <v>91</v>
      </c>
      <c r="WXU62" s="1" t="s">
        <v>91</v>
      </c>
      <c r="WXV62" s="1" t="s">
        <v>91</v>
      </c>
      <c r="WXW62" s="1" t="s">
        <v>91</v>
      </c>
      <c r="WXX62" s="1" t="s">
        <v>91</v>
      </c>
      <c r="WXY62" s="1" t="s">
        <v>91</v>
      </c>
      <c r="WXZ62" s="1" t="s">
        <v>91</v>
      </c>
      <c r="WYA62" s="1" t="s">
        <v>91</v>
      </c>
      <c r="WYB62" s="1" t="s">
        <v>91</v>
      </c>
      <c r="WYC62" s="1" t="s">
        <v>91</v>
      </c>
      <c r="WYD62" s="1" t="s">
        <v>91</v>
      </c>
      <c r="WYE62" s="1" t="s">
        <v>91</v>
      </c>
      <c r="WYF62" s="1" t="s">
        <v>91</v>
      </c>
      <c r="WYG62" s="1" t="s">
        <v>91</v>
      </c>
      <c r="WYH62" s="1" t="s">
        <v>91</v>
      </c>
      <c r="WYI62" s="1" t="s">
        <v>91</v>
      </c>
      <c r="WYJ62" s="1" t="s">
        <v>91</v>
      </c>
      <c r="WYK62" s="1" t="s">
        <v>91</v>
      </c>
      <c r="WYL62" s="1" t="s">
        <v>91</v>
      </c>
      <c r="WYM62" s="1" t="s">
        <v>91</v>
      </c>
      <c r="WYN62" s="1" t="s">
        <v>91</v>
      </c>
      <c r="WYO62" s="1" t="s">
        <v>91</v>
      </c>
      <c r="WYP62" s="1" t="s">
        <v>91</v>
      </c>
      <c r="WYQ62" s="1" t="s">
        <v>91</v>
      </c>
      <c r="WYR62" s="1" t="s">
        <v>91</v>
      </c>
      <c r="WYS62" s="1" t="s">
        <v>91</v>
      </c>
      <c r="WYT62" s="1" t="s">
        <v>91</v>
      </c>
      <c r="WYU62" s="1" t="s">
        <v>91</v>
      </c>
      <c r="WYV62" s="1" t="s">
        <v>91</v>
      </c>
      <c r="WYW62" s="1" t="s">
        <v>91</v>
      </c>
      <c r="WYX62" s="1" t="s">
        <v>91</v>
      </c>
      <c r="WYY62" s="1" t="s">
        <v>91</v>
      </c>
      <c r="WYZ62" s="1" t="s">
        <v>91</v>
      </c>
      <c r="WZA62" s="1" t="s">
        <v>91</v>
      </c>
      <c r="WZB62" s="1" t="s">
        <v>91</v>
      </c>
      <c r="WZC62" s="1" t="s">
        <v>91</v>
      </c>
      <c r="WZD62" s="1" t="s">
        <v>91</v>
      </c>
      <c r="WZE62" s="1" t="s">
        <v>91</v>
      </c>
      <c r="WZF62" s="1" t="s">
        <v>91</v>
      </c>
      <c r="WZG62" s="1" t="s">
        <v>91</v>
      </c>
      <c r="WZH62" s="1" t="s">
        <v>91</v>
      </c>
      <c r="WZI62" s="1" t="s">
        <v>91</v>
      </c>
      <c r="WZJ62" s="1" t="s">
        <v>91</v>
      </c>
      <c r="WZK62" s="1" t="s">
        <v>91</v>
      </c>
      <c r="WZL62" s="1" t="s">
        <v>91</v>
      </c>
      <c r="WZM62" s="1" t="s">
        <v>91</v>
      </c>
      <c r="WZN62" s="1" t="s">
        <v>91</v>
      </c>
      <c r="WZO62" s="1" t="s">
        <v>91</v>
      </c>
      <c r="WZP62" s="1" t="s">
        <v>91</v>
      </c>
      <c r="WZQ62" s="1" t="s">
        <v>91</v>
      </c>
      <c r="WZR62" s="1" t="s">
        <v>91</v>
      </c>
      <c r="WZS62" s="1" t="s">
        <v>91</v>
      </c>
      <c r="WZT62" s="1" t="s">
        <v>91</v>
      </c>
      <c r="WZU62" s="1" t="s">
        <v>91</v>
      </c>
      <c r="WZV62" s="1" t="s">
        <v>91</v>
      </c>
      <c r="WZW62" s="1" t="s">
        <v>91</v>
      </c>
      <c r="WZX62" s="1" t="s">
        <v>91</v>
      </c>
      <c r="WZY62" s="1" t="s">
        <v>91</v>
      </c>
      <c r="WZZ62" s="1" t="s">
        <v>91</v>
      </c>
      <c r="XAA62" s="1" t="s">
        <v>91</v>
      </c>
      <c r="XAB62" s="1" t="s">
        <v>91</v>
      </c>
      <c r="XAC62" s="1" t="s">
        <v>91</v>
      </c>
      <c r="XAD62" s="1" t="s">
        <v>91</v>
      </c>
      <c r="XAE62" s="1" t="s">
        <v>91</v>
      </c>
      <c r="XAF62" s="1" t="s">
        <v>91</v>
      </c>
      <c r="XAG62" s="1" t="s">
        <v>91</v>
      </c>
      <c r="XAH62" s="1" t="s">
        <v>91</v>
      </c>
      <c r="XAI62" s="1" t="s">
        <v>91</v>
      </c>
      <c r="XAJ62" s="1" t="s">
        <v>91</v>
      </c>
      <c r="XAK62" s="1" t="s">
        <v>91</v>
      </c>
      <c r="XAL62" s="1" t="s">
        <v>91</v>
      </c>
      <c r="XAM62" s="1" t="s">
        <v>91</v>
      </c>
      <c r="XAN62" s="1" t="s">
        <v>91</v>
      </c>
      <c r="XAO62" s="1" t="s">
        <v>91</v>
      </c>
      <c r="XAP62" s="1" t="s">
        <v>91</v>
      </c>
      <c r="XAQ62" s="1" t="s">
        <v>91</v>
      </c>
      <c r="XAR62" s="1" t="s">
        <v>91</v>
      </c>
      <c r="XAS62" s="1" t="s">
        <v>91</v>
      </c>
      <c r="XAT62" s="1" t="s">
        <v>91</v>
      </c>
      <c r="XAU62" s="1" t="s">
        <v>91</v>
      </c>
      <c r="XAV62" s="1" t="s">
        <v>91</v>
      </c>
      <c r="XAW62" s="1" t="s">
        <v>91</v>
      </c>
      <c r="XAX62" s="1" t="s">
        <v>91</v>
      </c>
      <c r="XAY62" s="1" t="s">
        <v>91</v>
      </c>
      <c r="XAZ62" s="1" t="s">
        <v>91</v>
      </c>
      <c r="XBA62" s="1" t="s">
        <v>91</v>
      </c>
      <c r="XBB62" s="1" t="s">
        <v>91</v>
      </c>
      <c r="XBC62" s="1" t="s">
        <v>91</v>
      </c>
      <c r="XBD62" s="1" t="s">
        <v>91</v>
      </c>
      <c r="XBE62" s="1" t="s">
        <v>91</v>
      </c>
      <c r="XBF62" s="1" t="s">
        <v>91</v>
      </c>
      <c r="XBG62" s="1" t="s">
        <v>91</v>
      </c>
      <c r="XBH62" s="1" t="s">
        <v>91</v>
      </c>
      <c r="XBI62" s="1" t="s">
        <v>91</v>
      </c>
      <c r="XBJ62" s="1" t="s">
        <v>91</v>
      </c>
      <c r="XBK62" s="1" t="s">
        <v>91</v>
      </c>
      <c r="XBL62" s="1" t="s">
        <v>91</v>
      </c>
      <c r="XBM62" s="1" t="s">
        <v>91</v>
      </c>
      <c r="XBN62" s="1" t="s">
        <v>91</v>
      </c>
      <c r="XBO62" s="1" t="s">
        <v>91</v>
      </c>
      <c r="XBP62" s="1" t="s">
        <v>91</v>
      </c>
      <c r="XBQ62" s="1" t="s">
        <v>91</v>
      </c>
      <c r="XBR62" s="1" t="s">
        <v>91</v>
      </c>
      <c r="XBS62" s="1" t="s">
        <v>91</v>
      </c>
      <c r="XBT62" s="1" t="s">
        <v>91</v>
      </c>
      <c r="XBU62" s="1" t="s">
        <v>91</v>
      </c>
      <c r="XBV62" s="1" t="s">
        <v>91</v>
      </c>
      <c r="XBW62" s="1" t="s">
        <v>91</v>
      </c>
      <c r="XBX62" s="1" t="s">
        <v>91</v>
      </c>
      <c r="XBY62" s="1" t="s">
        <v>91</v>
      </c>
      <c r="XBZ62" s="1" t="s">
        <v>91</v>
      </c>
      <c r="XCA62" s="1" t="s">
        <v>91</v>
      </c>
      <c r="XCB62" s="1" t="s">
        <v>91</v>
      </c>
      <c r="XCC62" s="1" t="s">
        <v>91</v>
      </c>
      <c r="XCD62" s="1" t="s">
        <v>91</v>
      </c>
      <c r="XCE62" s="1" t="s">
        <v>91</v>
      </c>
      <c r="XCF62" s="1" t="s">
        <v>91</v>
      </c>
      <c r="XCG62" s="1" t="s">
        <v>91</v>
      </c>
      <c r="XCH62" s="1" t="s">
        <v>91</v>
      </c>
      <c r="XCI62" s="1" t="s">
        <v>91</v>
      </c>
      <c r="XCJ62" s="1" t="s">
        <v>91</v>
      </c>
      <c r="XCK62" s="1" t="s">
        <v>91</v>
      </c>
      <c r="XCL62" s="1" t="s">
        <v>91</v>
      </c>
      <c r="XCM62" s="1" t="s">
        <v>91</v>
      </c>
      <c r="XCN62" s="1" t="s">
        <v>91</v>
      </c>
      <c r="XCO62" s="1" t="s">
        <v>91</v>
      </c>
      <c r="XCP62" s="1" t="s">
        <v>91</v>
      </c>
      <c r="XCQ62" s="1" t="s">
        <v>91</v>
      </c>
      <c r="XCR62" s="1" t="s">
        <v>91</v>
      </c>
      <c r="XCS62" s="1" t="s">
        <v>91</v>
      </c>
      <c r="XCT62" s="1" t="s">
        <v>91</v>
      </c>
      <c r="XCU62" s="1" t="s">
        <v>91</v>
      </c>
      <c r="XCV62" s="1" t="s">
        <v>91</v>
      </c>
      <c r="XCW62" s="1" t="s">
        <v>91</v>
      </c>
      <c r="XCX62" s="1" t="s">
        <v>91</v>
      </c>
      <c r="XCY62" s="1" t="s">
        <v>91</v>
      </c>
      <c r="XCZ62" s="1" t="s">
        <v>91</v>
      </c>
      <c r="XDA62" s="1" t="s">
        <v>91</v>
      </c>
      <c r="XDB62" s="1" t="s">
        <v>91</v>
      </c>
      <c r="XDC62" s="1" t="s">
        <v>91</v>
      </c>
      <c r="XDD62" s="1" t="s">
        <v>91</v>
      </c>
      <c r="XDE62" s="1" t="s">
        <v>91</v>
      </c>
      <c r="XDF62" s="1" t="s">
        <v>91</v>
      </c>
      <c r="XDG62" s="1" t="s">
        <v>91</v>
      </c>
      <c r="XDH62" s="1" t="s">
        <v>91</v>
      </c>
      <c r="XDI62" s="1" t="s">
        <v>91</v>
      </c>
      <c r="XDJ62" s="1" t="s">
        <v>91</v>
      </c>
      <c r="XDK62" s="1" t="s">
        <v>91</v>
      </c>
      <c r="XDL62" s="1" t="s">
        <v>91</v>
      </c>
      <c r="XDM62" s="1" t="s">
        <v>91</v>
      </c>
      <c r="XDN62" s="1" t="s">
        <v>91</v>
      </c>
      <c r="XDO62" s="1" t="s">
        <v>91</v>
      </c>
      <c r="XDP62" s="1" t="s">
        <v>91</v>
      </c>
      <c r="XDQ62" s="1" t="s">
        <v>91</v>
      </c>
      <c r="XDR62" s="1" t="s">
        <v>91</v>
      </c>
      <c r="XDS62" s="1" t="s">
        <v>91</v>
      </c>
      <c r="XDT62" s="1" t="s">
        <v>91</v>
      </c>
      <c r="XDU62" s="1" t="s">
        <v>91</v>
      </c>
      <c r="XDV62" s="1" t="s">
        <v>91</v>
      </c>
      <c r="XDW62" s="1" t="s">
        <v>91</v>
      </c>
      <c r="XDX62" s="1" t="s">
        <v>91</v>
      </c>
      <c r="XDY62" s="1" t="s">
        <v>91</v>
      </c>
      <c r="XDZ62" s="1" t="s">
        <v>91</v>
      </c>
      <c r="XEA62" s="1" t="s">
        <v>91</v>
      </c>
      <c r="XEB62" s="1" t="s">
        <v>91</v>
      </c>
      <c r="XEC62" s="1" t="s">
        <v>91</v>
      </c>
      <c r="XED62" s="1" t="s">
        <v>91</v>
      </c>
      <c r="XEE62" s="1" t="s">
        <v>91</v>
      </c>
      <c r="XEF62" s="1" t="s">
        <v>91</v>
      </c>
      <c r="XEG62" s="1" t="s">
        <v>91</v>
      </c>
    </row>
    <row r="63" spans="1:16361" ht="12.75" customHeight="1" outlineLevel="1">
      <c r="A63" s="1"/>
      <c r="C63" s="41" t="s">
        <v>212</v>
      </c>
      <c r="D63" s="32"/>
      <c r="E63" s="32"/>
      <c r="F63" s="32"/>
      <c r="G63" s="31" t="s">
        <v>102</v>
      </c>
      <c r="H63" s="134">
        <f t="shared" ref="H63:AF63" si="91">H62/H13</f>
        <v>0.63495224057021116</v>
      </c>
      <c r="I63" s="134">
        <f t="shared" si="91"/>
        <v>0.61051923212859494</v>
      </c>
      <c r="J63" s="134">
        <f t="shared" si="91"/>
        <v>0.59065302422064847</v>
      </c>
      <c r="K63" s="134">
        <f t="shared" si="91"/>
        <v>0.63393961408587651</v>
      </c>
      <c r="L63" s="134">
        <f t="shared" si="91"/>
        <v>0.61718282989060524</v>
      </c>
      <c r="M63" s="134">
        <f t="shared" si="91"/>
        <v>0.62411474539811507</v>
      </c>
      <c r="N63" s="134">
        <f t="shared" si="91"/>
        <v>0.592637850613976</v>
      </c>
      <c r="O63" s="134">
        <f t="shared" si="91"/>
        <v>0.60098961454786837</v>
      </c>
      <c r="P63" s="134">
        <f t="shared" si="91"/>
        <v>0.62686377576928209</v>
      </c>
      <c r="Q63" s="134">
        <f t="shared" si="91"/>
        <v>0.61114917489383125</v>
      </c>
      <c r="R63" s="134">
        <f t="shared" si="91"/>
        <v>0.54004728558780735</v>
      </c>
      <c r="S63" s="134">
        <f t="shared" si="91"/>
        <v>0.54728003860645724</v>
      </c>
      <c r="T63" s="134">
        <f t="shared" si="91"/>
        <v>0.56211766551519504</v>
      </c>
      <c r="U63" s="134">
        <f t="shared" si="91"/>
        <v>0.67964183083380403</v>
      </c>
      <c r="V63" s="134">
        <f t="shared" si="91"/>
        <v>0.58363438773535214</v>
      </c>
      <c r="W63" s="134">
        <f t="shared" si="91"/>
        <v>0.54458971649770516</v>
      </c>
      <c r="X63" s="134">
        <f t="shared" si="91"/>
        <v>0.58854103082994391</v>
      </c>
      <c r="Y63" s="134">
        <f t="shared" si="91"/>
        <v>0.60420304408921532</v>
      </c>
      <c r="Z63" s="134">
        <f t="shared" si="91"/>
        <v>0.68824811654329343</v>
      </c>
      <c r="AA63" s="134">
        <f t="shared" si="91"/>
        <v>0.60629296679301692</v>
      </c>
      <c r="AB63" s="134">
        <f t="shared" si="91"/>
        <v>0.58885171571001027</v>
      </c>
      <c r="AC63" s="134">
        <f t="shared" si="91"/>
        <v>0.57091434470743063</v>
      </c>
      <c r="AD63" s="134">
        <f t="shared" si="91"/>
        <v>0.57690824026763332</v>
      </c>
      <c r="AE63" s="134">
        <f t="shared" si="91"/>
        <v>0.60088193754546249</v>
      </c>
      <c r="AF63" s="134">
        <f t="shared" si="91"/>
        <v>0.58462160446530476</v>
      </c>
      <c r="AG63" s="134">
        <f t="shared" ref="AG63:AJ63" si="92">AG62/AG13</f>
        <v>0.58888193754546247</v>
      </c>
      <c r="AH63" s="134">
        <f t="shared" si="92"/>
        <v>0.57688193754546246</v>
      </c>
      <c r="AI63" s="134">
        <f t="shared" si="92"/>
        <v>0.56288193754546256</v>
      </c>
      <c r="AJ63" s="134">
        <f t="shared" si="92"/>
        <v>0.54888193754546244</v>
      </c>
      <c r="AK63" s="134">
        <f t="shared" ref="AK63:AZ63" si="93">AK62/AK13</f>
        <v>0.56866530632735979</v>
      </c>
      <c r="AL63" s="134">
        <f t="shared" si="93"/>
        <v>0.56788193754546257</v>
      </c>
      <c r="AM63" s="134">
        <f t="shared" si="93"/>
        <v>0.56488193754546256</v>
      </c>
      <c r="AN63" s="134">
        <f t="shared" si="93"/>
        <v>0.55788193754546256</v>
      </c>
      <c r="AO63" s="134">
        <f t="shared" si="93"/>
        <v>0.54888193754546244</v>
      </c>
      <c r="AP63" s="134">
        <f t="shared" si="93"/>
        <v>0.55951155624385729</v>
      </c>
      <c r="AQ63" s="134">
        <f t="shared" si="93"/>
        <v>0.53888193754546243</v>
      </c>
      <c r="AR63" s="134">
        <f t="shared" si="93"/>
        <v>0.52888193754546242</v>
      </c>
      <c r="AS63" s="134">
        <f t="shared" si="93"/>
        <v>0.51888193754546252</v>
      </c>
      <c r="AT63" s="134">
        <f t="shared" si="93"/>
        <v>0.5088819375454624</v>
      </c>
      <c r="AU63" s="134">
        <f t="shared" si="93"/>
        <v>0.52332819536514563</v>
      </c>
      <c r="AV63" s="134">
        <f t="shared" si="93"/>
        <v>0.49888193754546245</v>
      </c>
      <c r="AW63" s="134">
        <f t="shared" si="93"/>
        <v>0.48888193754546244</v>
      </c>
      <c r="AX63" s="134">
        <f t="shared" si="93"/>
        <v>0.47888193754546243</v>
      </c>
      <c r="AY63" s="134">
        <f t="shared" si="93"/>
        <v>0.46888193754546248</v>
      </c>
      <c r="AZ63" s="134">
        <f t="shared" si="93"/>
        <v>0.48334315111046477</v>
      </c>
      <c r="BA63" s="134">
        <f t="shared" ref="BA63" si="94">BA62/BA13</f>
        <v>0.47334315111046477</v>
      </c>
    </row>
    <row r="64" spans="1:16361" ht="12.75" customHeight="1" outlineLevel="1">
      <c r="A64" s="1"/>
      <c r="C64" s="41" t="s">
        <v>213</v>
      </c>
      <c r="D64" s="32"/>
      <c r="E64" s="32"/>
      <c r="F64" s="32"/>
      <c r="G64" s="31" t="s">
        <v>102</v>
      </c>
      <c r="H64" s="134">
        <f>1-H63</f>
        <v>0.36504775942978884</v>
      </c>
      <c r="I64" s="134">
        <f t="shared" ref="I64:AF64" si="95">1-I63</f>
        <v>0.38948076787140506</v>
      </c>
      <c r="J64" s="134">
        <f t="shared" si="95"/>
        <v>0.40934697577935153</v>
      </c>
      <c r="K64" s="134">
        <f t="shared" si="95"/>
        <v>0.36606038591412349</v>
      </c>
      <c r="L64" s="134">
        <f t="shared" si="95"/>
        <v>0.38281717010939476</v>
      </c>
      <c r="M64" s="134">
        <f t="shared" si="95"/>
        <v>0.37588525460188493</v>
      </c>
      <c r="N64" s="134">
        <f t="shared" si="95"/>
        <v>0.407362149386024</v>
      </c>
      <c r="O64" s="134">
        <f t="shared" si="95"/>
        <v>0.39901038545213163</v>
      </c>
      <c r="P64" s="134">
        <f t="shared" si="95"/>
        <v>0.37313622423071791</v>
      </c>
      <c r="Q64" s="134">
        <f t="shared" si="95"/>
        <v>0.38885082510616875</v>
      </c>
      <c r="R64" s="134">
        <f t="shared" si="95"/>
        <v>0.45995271441219265</v>
      </c>
      <c r="S64" s="134">
        <f t="shared" si="95"/>
        <v>0.45271996139354276</v>
      </c>
      <c r="T64" s="134">
        <f t="shared" si="95"/>
        <v>0.43788233448480496</v>
      </c>
      <c r="U64" s="134">
        <f t="shared" si="95"/>
        <v>0.32035816916619597</v>
      </c>
      <c r="V64" s="134">
        <f t="shared" si="95"/>
        <v>0.41636561226464786</v>
      </c>
      <c r="W64" s="134">
        <f t="shared" si="95"/>
        <v>0.45541028350229484</v>
      </c>
      <c r="X64" s="134">
        <f t="shared" si="95"/>
        <v>0.41145896917005609</v>
      </c>
      <c r="Y64" s="134">
        <f t="shared" si="95"/>
        <v>0.39579695591078468</v>
      </c>
      <c r="Z64" s="134">
        <f t="shared" si="95"/>
        <v>0.31175188345670657</v>
      </c>
      <c r="AA64" s="134">
        <f t="shared" si="95"/>
        <v>0.39370703320698308</v>
      </c>
      <c r="AB64" s="134">
        <f t="shared" si="95"/>
        <v>0.41114828428998973</v>
      </c>
      <c r="AC64" s="134">
        <f t="shared" si="95"/>
        <v>0.42908565529256937</v>
      </c>
      <c r="AD64" s="134">
        <f t="shared" si="95"/>
        <v>0.42309175973236668</v>
      </c>
      <c r="AE64" s="134">
        <f t="shared" si="95"/>
        <v>0.39911806245453751</v>
      </c>
      <c r="AF64" s="134">
        <f t="shared" si="95"/>
        <v>0.41537839553469524</v>
      </c>
      <c r="AG64" s="134">
        <f t="shared" ref="AG64:AJ64" si="96">1-AG63</f>
        <v>0.41111806245453753</v>
      </c>
      <c r="AH64" s="134">
        <f t="shared" si="96"/>
        <v>0.42311806245453754</v>
      </c>
      <c r="AI64" s="134">
        <f t="shared" si="96"/>
        <v>0.43711806245453744</v>
      </c>
      <c r="AJ64" s="134">
        <f t="shared" si="96"/>
        <v>0.45111806245453756</v>
      </c>
      <c r="AK64" s="134">
        <f t="shared" ref="AK64:AZ64" si="97">1-AK63</f>
        <v>0.43133469367264021</v>
      </c>
      <c r="AL64" s="134">
        <f t="shared" si="97"/>
        <v>0.43211806245453743</v>
      </c>
      <c r="AM64" s="134">
        <f t="shared" si="97"/>
        <v>0.43511806245453744</v>
      </c>
      <c r="AN64" s="134">
        <f t="shared" si="97"/>
        <v>0.44211806245453744</v>
      </c>
      <c r="AO64" s="134">
        <f t="shared" si="97"/>
        <v>0.45111806245453756</v>
      </c>
      <c r="AP64" s="134">
        <f t="shared" si="97"/>
        <v>0.44048844375614271</v>
      </c>
      <c r="AQ64" s="134">
        <f t="shared" si="97"/>
        <v>0.46111806245453757</v>
      </c>
      <c r="AR64" s="134">
        <f t="shared" si="97"/>
        <v>0.47111806245453758</v>
      </c>
      <c r="AS64" s="134">
        <f t="shared" si="97"/>
        <v>0.48111806245453748</v>
      </c>
      <c r="AT64" s="134">
        <f t="shared" si="97"/>
        <v>0.4911180624545376</v>
      </c>
      <c r="AU64" s="134">
        <f t="shared" si="97"/>
        <v>0.47667180463485437</v>
      </c>
      <c r="AV64" s="134">
        <f t="shared" si="97"/>
        <v>0.50111806245453749</v>
      </c>
      <c r="AW64" s="134">
        <f t="shared" si="97"/>
        <v>0.5111180624545375</v>
      </c>
      <c r="AX64" s="134">
        <f t="shared" si="97"/>
        <v>0.52111806245453751</v>
      </c>
      <c r="AY64" s="134">
        <f t="shared" si="97"/>
        <v>0.53111806245453752</v>
      </c>
      <c r="AZ64" s="134">
        <f t="shared" si="97"/>
        <v>0.51665684888953523</v>
      </c>
      <c r="BA64" s="134">
        <f t="shared" ref="BA64" si="98">1-BA63</f>
        <v>0.52665684888953523</v>
      </c>
    </row>
    <row r="65" spans="1:53" ht="12.75" customHeight="1" outlineLevel="1">
      <c r="A65" s="1"/>
      <c r="B65" s="1" t="s">
        <v>91</v>
      </c>
      <c r="C65" s="100"/>
      <c r="D65" s="53"/>
      <c r="E65" s="53"/>
      <c r="F65" s="53"/>
    </row>
    <row r="66" spans="1:53" ht="12.75" customHeight="1" outlineLevel="1">
      <c r="C66" s="64" t="s">
        <v>214</v>
      </c>
      <c r="D66" s="13"/>
      <c r="E66" s="13"/>
      <c r="F66" s="13"/>
      <c r="G66" s="14"/>
      <c r="H66" s="15"/>
      <c r="I66" s="15"/>
      <c r="J66" s="15"/>
      <c r="K66" s="16"/>
      <c r="L66" s="15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</row>
    <row r="67" spans="1:53" ht="12.75" customHeight="1" outlineLevel="1">
      <c r="C67" s="32" t="s">
        <v>214</v>
      </c>
      <c r="D67" s="32"/>
      <c r="E67" s="32"/>
      <c r="F67" s="32"/>
      <c r="G67" s="18" t="s">
        <v>93</v>
      </c>
      <c r="H67" s="101">
        <f>'Financial Statements'!H80</f>
        <v>2124686</v>
      </c>
      <c r="I67" s="101">
        <f>'Financial Statements'!I80</f>
        <v>2231915</v>
      </c>
      <c r="J67" s="101">
        <f>'Financial Statements'!J80</f>
        <v>2279977</v>
      </c>
      <c r="K67" s="101">
        <f>'Financial Statements'!K80</f>
        <v>2579669</v>
      </c>
      <c r="L67" s="57">
        <f>SUM(H67:K67)</f>
        <v>9216247</v>
      </c>
      <c r="M67" s="101">
        <f>'Financial Statements'!M80</f>
        <v>2483385</v>
      </c>
      <c r="N67" s="101">
        <f>'Financial Statements'!N80</f>
        <v>2607159</v>
      </c>
      <c r="O67" s="101">
        <f>'Financial Statements'!O80</f>
        <v>2733743</v>
      </c>
      <c r="P67" s="101">
        <f>'Financial Statements'!P80</f>
        <v>2982625</v>
      </c>
      <c r="Q67" s="57">
        <f>SUM(M67:P67)</f>
        <v>10806912</v>
      </c>
      <c r="R67" s="101">
        <f>'Financial Statements'!R80</f>
        <v>2719196</v>
      </c>
      <c r="S67" s="101">
        <f>'Financial Statements'!S80</f>
        <v>2806803</v>
      </c>
      <c r="T67" s="101">
        <f>'Financial Statements'!T80</f>
        <v>2963051</v>
      </c>
      <c r="U67" s="101">
        <f>'Financial Statements'!U80</f>
        <v>3741317</v>
      </c>
      <c r="V67" s="57">
        <f>SUM(R67:U67)</f>
        <v>12230367</v>
      </c>
      <c r="W67" s="101">
        <f>'Financial Statements'!W80</f>
        <v>3166365</v>
      </c>
      <c r="X67" s="101">
        <f>'Financial Statements'!X80</f>
        <v>3261348</v>
      </c>
      <c r="Y67" s="101">
        <f>'Financial Statements'!Y80</f>
        <v>3653592</v>
      </c>
      <c r="Z67" s="101">
        <f>'Financial Statements'!Z80</f>
        <v>3944827</v>
      </c>
      <c r="AA67" s="57">
        <f>SUM(W67:Z67)</f>
        <v>14026132</v>
      </c>
      <c r="AB67" s="101">
        <f>'Financial Statements'!AB80</f>
        <v>3459984</v>
      </c>
      <c r="AC67" s="101">
        <f>'Financial Statements'!AC80</f>
        <v>3410021</v>
      </c>
      <c r="AD67" s="101">
        <f>'Financial Statements'!AD80</f>
        <v>3573353</v>
      </c>
      <c r="AE67" s="101">
        <f>'Financial Statements'!AE80</f>
        <v>3754079</v>
      </c>
      <c r="AF67" s="57">
        <f>SUM(AB67:AE67)</f>
        <v>14197437</v>
      </c>
      <c r="AG67" s="101">
        <f>AG69*AG13</f>
        <v>3883486.4483869737</v>
      </c>
      <c r="AH67" s="101">
        <f>AH69*AH13</f>
        <v>3915234.9918028265</v>
      </c>
      <c r="AI67" s="101">
        <f>AI69*AI13</f>
        <v>4025915.9300234937</v>
      </c>
      <c r="AJ67" s="101">
        <f>AJ69*AJ13</f>
        <v>4193483.865243081</v>
      </c>
      <c r="AK67" s="45">
        <f>SUM(AG67:AJ67)</f>
        <v>16018121.235456375</v>
      </c>
      <c r="AL67" s="101">
        <f>AL69*AL13</f>
        <v>4452986.2482984066</v>
      </c>
      <c r="AM67" s="101">
        <f>AM69*AM13</f>
        <v>4547508.4397495631</v>
      </c>
      <c r="AN67" s="101">
        <f>AN69*AN13</f>
        <v>4717220.0025172709</v>
      </c>
      <c r="AO67" s="101">
        <f>AO69*AO13</f>
        <v>4962238.0952977417</v>
      </c>
      <c r="AP67" s="45">
        <f>SUM(AL67:AO67)</f>
        <v>18679952.785862982</v>
      </c>
      <c r="AQ67" s="101">
        <f>AQ69*AQ13</f>
        <v>5069682.8962835567</v>
      </c>
      <c r="AR67" s="101">
        <f>AR69*AR13</f>
        <v>5130324.5824394142</v>
      </c>
      <c r="AS67" s="101">
        <f>AS69*AS13</f>
        <v>5295511.5969697274</v>
      </c>
      <c r="AT67" s="101">
        <f>AT69*AT13</f>
        <v>5563522.4947044365</v>
      </c>
      <c r="AU67" s="45">
        <f>SUM(AQ67:AT67)</f>
        <v>21059041.570397135</v>
      </c>
      <c r="AV67" s="101">
        <f>AV69*AV13</f>
        <v>5669732.1268884996</v>
      </c>
      <c r="AW67" s="101">
        <f>AW69*AW13</f>
        <v>5728943.480197168</v>
      </c>
      <c r="AX67" s="101">
        <f>AX69*AX13</f>
        <v>5901232.4515841315</v>
      </c>
      <c r="AY67" s="101">
        <f>AY69*AY13</f>
        <v>6187163.8154810462</v>
      </c>
      <c r="AZ67" s="45">
        <f>SUM(AV67:AY67)</f>
        <v>23487071.874150842</v>
      </c>
      <c r="BA67" s="57">
        <f>BA69*BA13</f>
        <v>25719401.804898355</v>
      </c>
    </row>
    <row r="68" spans="1:53" ht="12.75" customHeight="1" outlineLevel="1">
      <c r="C68" s="41" t="s">
        <v>215</v>
      </c>
      <c r="D68" s="32"/>
      <c r="E68" s="32"/>
      <c r="F68" s="32"/>
      <c r="G68" s="31" t="s">
        <v>102</v>
      </c>
      <c r="H68" s="134">
        <f t="shared" ref="H68:AG68" si="99">H67/H62</f>
        <v>0.74015036504385467</v>
      </c>
      <c r="I68" s="134">
        <f t="shared" si="99"/>
        <v>0.74257142448389823</v>
      </c>
      <c r="J68" s="134">
        <f t="shared" si="99"/>
        <v>0.73597050148825716</v>
      </c>
      <c r="K68" s="134">
        <f t="shared" si="99"/>
        <v>0.74427348000864391</v>
      </c>
      <c r="L68" s="134">
        <f t="shared" si="99"/>
        <v>0.74084318331205423</v>
      </c>
      <c r="M68" s="134">
        <f t="shared" si="99"/>
        <v>0.68988646557033484</v>
      </c>
      <c r="N68" s="134">
        <f t="shared" si="99"/>
        <v>0.71552377839381709</v>
      </c>
      <c r="O68" s="134">
        <f t="shared" si="99"/>
        <v>0.70680429014173873</v>
      </c>
      <c r="P68" s="134">
        <f t="shared" si="99"/>
        <v>0.71608893775989402</v>
      </c>
      <c r="Q68" s="134">
        <f t="shared" si="99"/>
        <v>0.70742906062645061</v>
      </c>
      <c r="R68" s="134">
        <f t="shared" si="99"/>
        <v>0.70290507122766355</v>
      </c>
      <c r="S68" s="134">
        <f t="shared" si="99"/>
        <v>0.69855585155629352</v>
      </c>
      <c r="T68" s="134">
        <f t="shared" si="99"/>
        <v>0.70438329011938172</v>
      </c>
      <c r="U68" s="134">
        <f t="shared" si="99"/>
        <v>0.71404970823015224</v>
      </c>
      <c r="V68" s="134">
        <f t="shared" si="99"/>
        <v>0.70562457064494866</v>
      </c>
      <c r="W68" s="134">
        <f t="shared" si="99"/>
        <v>0.73899253274146059</v>
      </c>
      <c r="X68" s="134">
        <f t="shared" si="99"/>
        <v>0.69527144350962689</v>
      </c>
      <c r="Y68" s="134">
        <f t="shared" si="99"/>
        <v>0.76296671410507944</v>
      </c>
      <c r="Z68" s="134">
        <f t="shared" si="99"/>
        <v>0.72996117805542393</v>
      </c>
      <c r="AA68" s="134">
        <f t="shared" si="99"/>
        <v>0.73173640729987055</v>
      </c>
      <c r="AB68" s="134">
        <f t="shared" si="99"/>
        <v>0.72028603398475111</v>
      </c>
      <c r="AC68" s="134">
        <f t="shared" si="99"/>
        <v>0.72965505288361754</v>
      </c>
      <c r="AD68" s="134">
        <f t="shared" si="99"/>
        <v>0.72470221798219681</v>
      </c>
      <c r="AE68" s="134">
        <f t="shared" si="99"/>
        <v>0.70731787277778457</v>
      </c>
      <c r="AF68" s="134">
        <f t="shared" si="99"/>
        <v>0.72012031426448642</v>
      </c>
      <c r="AG68" s="134">
        <f t="shared" si="99"/>
        <v>0.71154251326124551</v>
      </c>
      <c r="AH68" s="134">
        <f t="shared" ref="AH68" si="100">AH67/AH62</f>
        <v>0.71594291132178434</v>
      </c>
      <c r="AI68" s="134">
        <f t="shared" ref="AI68" si="101">AI67/AI62</f>
        <v>0.72131384358457484</v>
      </c>
      <c r="AJ68" s="134">
        <f t="shared" ref="AJ68" si="102">AJ67/AJ62</f>
        <v>0.72695876209663179</v>
      </c>
      <c r="AK68" s="134">
        <f>AK67/AK62</f>
        <v>0.71906306520976071</v>
      </c>
      <c r="AL68" s="134">
        <f t="shared" ref="AL68" si="103">AL67/AL62</f>
        <v>0.71936525331472789</v>
      </c>
      <c r="AM68" s="134">
        <f t="shared" ref="AM68" si="104">AM67/AM62</f>
        <v>0.72053026801285014</v>
      </c>
      <c r="AN68" s="134">
        <f t="shared" ref="AN68" si="105">AN67/AN62</f>
        <v>0.72329736221719354</v>
      </c>
      <c r="AO68" s="134">
        <f t="shared" ref="AO68" si="106">AO67/AO62</f>
        <v>0.72695876209663168</v>
      </c>
      <c r="AP68" s="134">
        <f t="shared" ref="AP68" si="107">AP67/AP62</f>
        <v>0.72264699217083694</v>
      </c>
      <c r="AQ68" s="134">
        <f t="shared" ref="AQ68" si="108">AQ67/AQ62</f>
        <v>0.73117042231909901</v>
      </c>
      <c r="AR68" s="134">
        <f t="shared" ref="AR68" si="109">AR67/AR62</f>
        <v>0.73554134909704805</v>
      </c>
      <c r="AS68" s="134">
        <f t="shared" ref="AS68" si="110">AS67/AS62</f>
        <v>0.74008075068445456</v>
      </c>
      <c r="AT68" s="134">
        <f t="shared" ref="AT68" si="111">AT67/AT62</f>
        <v>0.74479855913807069</v>
      </c>
      <c r="AU68" s="134">
        <f t="shared" ref="AU68" si="112">AU67/AU62</f>
        <v>0.73804099642596033</v>
      </c>
      <c r="AV68" s="134">
        <f t="shared" ref="AV68" si="113">AV67/AV62</f>
        <v>0.749705502859916</v>
      </c>
      <c r="AW68" s="134">
        <f t="shared" ref="AW68" si="114">AW67/AW62</f>
        <v>0.75481318804283803</v>
      </c>
      <c r="AX68" s="134">
        <f t="shared" ref="AX68" si="115">AX67/AX62</f>
        <v>0.7601341903205372</v>
      </c>
      <c r="AY68" s="134">
        <f t="shared" ref="AY68:BA68" si="116">AY67/AY62</f>
        <v>0.76568215814549334</v>
      </c>
      <c r="AZ68" s="134">
        <f t="shared" ref="AZ68" si="117">AZ67/AZ62</f>
        <v>0.75773317527374762</v>
      </c>
      <c r="BA68" s="134">
        <f t="shared" si="116"/>
        <v>0.76317812941894025</v>
      </c>
    </row>
    <row r="69" spans="1:53" ht="12.75" customHeight="1" outlineLevel="1">
      <c r="C69" s="41" t="s">
        <v>216</v>
      </c>
      <c r="D69" s="32"/>
      <c r="E69" s="32"/>
      <c r="F69" s="32"/>
      <c r="G69" s="31" t="s">
        <v>102</v>
      </c>
      <c r="H69" s="134">
        <f t="shared" ref="H69:AF69" si="118">H67/H13</f>
        <v>0.46996013264345526</v>
      </c>
      <c r="I69" s="134">
        <f t="shared" si="118"/>
        <v>0.45335413587654649</v>
      </c>
      <c r="J69" s="134">
        <f t="shared" si="118"/>
        <v>0.43470320244122629</v>
      </c>
      <c r="K69" s="134">
        <f t="shared" si="118"/>
        <v>0.47182444269103202</v>
      </c>
      <c r="L69" s="134">
        <f t="shared" si="118"/>
        <v>0.45723569238169803</v>
      </c>
      <c r="M69" s="134">
        <f t="shared" si="118"/>
        <v>0.43056831581303506</v>
      </c>
      <c r="N69" s="134">
        <f t="shared" si="118"/>
        <v>0.42404647409050261</v>
      </c>
      <c r="O69" s="134">
        <f t="shared" si="118"/>
        <v>0.42478203789306329</v>
      </c>
      <c r="P69" s="134">
        <f t="shared" si="118"/>
        <v>0.44889021531078155</v>
      </c>
      <c r="Q69" s="134">
        <f t="shared" si="118"/>
        <v>0.43234468669777343</v>
      </c>
      <c r="R69" s="134">
        <f t="shared" si="118"/>
        <v>0.37960197574240412</v>
      </c>
      <c r="S69" s="134">
        <f t="shared" si="118"/>
        <v>0.38230567340849497</v>
      </c>
      <c r="T69" s="134">
        <f t="shared" si="118"/>
        <v>0.39594629066981923</v>
      </c>
      <c r="U69" s="134">
        <f t="shared" si="118"/>
        <v>0.4852980510078842</v>
      </c>
      <c r="V69" s="134">
        <f t="shared" si="118"/>
        <v>0.4118267642593853</v>
      </c>
      <c r="W69" s="134">
        <f t="shared" si="118"/>
        <v>0.4024477338995931</v>
      </c>
      <c r="X69" s="134">
        <f t="shared" si="118"/>
        <v>0.40919577206977892</v>
      </c>
      <c r="Y69" s="134">
        <f t="shared" si="118"/>
        <v>0.46098681120103502</v>
      </c>
      <c r="Z69" s="134">
        <f t="shared" si="118"/>
        <v>0.50239440594636919</v>
      </c>
      <c r="AA69" s="134">
        <f t="shared" si="118"/>
        <v>0.44364663729230197</v>
      </c>
      <c r="AB69" s="134">
        <f t="shared" si="118"/>
        <v>0.4241416669138795</v>
      </c>
      <c r="AC69" s="134">
        <f t="shared" si="118"/>
        <v>0.41657053637951613</v>
      </c>
      <c r="AD69" s="134">
        <f t="shared" si="118"/>
        <v>0.41808668129415993</v>
      </c>
      <c r="AE69" s="134">
        <f>AE67/AE13</f>
        <v>0.42501453385525018</v>
      </c>
      <c r="AF69" s="134">
        <f t="shared" si="118"/>
        <v>0.42099789353336359</v>
      </c>
      <c r="AG69" s="134">
        <f>AE69+SUM(AG71:AG73)</f>
        <v>0.41901453385525017</v>
      </c>
      <c r="AH69" s="134">
        <f>AG69+SUM(AH71:AH73)</f>
        <v>0.41301453385525017</v>
      </c>
      <c r="AI69" s="134">
        <f t="shared" ref="AI69:AJ69" si="119">AH69+SUM(AI71:AI73)</f>
        <v>0.40601453385525016</v>
      </c>
      <c r="AJ69" s="134">
        <f t="shared" si="119"/>
        <v>0.39901453385525015</v>
      </c>
      <c r="AK69" s="134">
        <f t="shared" ref="AK69:AZ69" si="120">AK67/AK13</f>
        <v>0.40890621824619883</v>
      </c>
      <c r="AL69" s="134">
        <f>AJ69+SUM(AL71:AL73)</f>
        <v>0.40851453385525016</v>
      </c>
      <c r="AM69" s="134">
        <f>AL69+SUM(AM71:AM73)</f>
        <v>0.40701453385525016</v>
      </c>
      <c r="AN69" s="134">
        <f t="shared" ref="AN69:AO69" si="121">AM69+SUM(AN71:AN73)</f>
        <v>0.40351453385525016</v>
      </c>
      <c r="AO69" s="134">
        <f t="shared" si="121"/>
        <v>0.39901453385525015</v>
      </c>
      <c r="AP69" s="134">
        <f t="shared" si="120"/>
        <v>0.40432934320444758</v>
      </c>
      <c r="AQ69" s="134">
        <f>AO69+SUM(AQ71:AQ73)</f>
        <v>0.39401453385525015</v>
      </c>
      <c r="AR69" s="134">
        <f>AQ69+SUM(AR71:AR73)</f>
        <v>0.38901453385525014</v>
      </c>
      <c r="AS69" s="134">
        <f t="shared" ref="AS69:AT69" si="122">AR69+SUM(AS71:AS73)</f>
        <v>0.38401453385525014</v>
      </c>
      <c r="AT69" s="134">
        <f t="shared" si="122"/>
        <v>0.37901453385525014</v>
      </c>
      <c r="AU69" s="134">
        <f t="shared" si="120"/>
        <v>0.38623766276509169</v>
      </c>
      <c r="AV69" s="134">
        <f>AT69+SUM(AV71:AV73)</f>
        <v>0.37401453385525013</v>
      </c>
      <c r="AW69" s="134">
        <f>AV69+SUM(AW71:AW73)</f>
        <v>0.36901453385525013</v>
      </c>
      <c r="AX69" s="134">
        <f t="shared" ref="AX69:BA69" si="123">AW69+SUM(AX71:AX73)</f>
        <v>0.36401453385525012</v>
      </c>
      <c r="AY69" s="134">
        <f t="shared" si="123"/>
        <v>0.35901453385525012</v>
      </c>
      <c r="AZ69" s="134">
        <f t="shared" si="120"/>
        <v>0.36624514063775127</v>
      </c>
      <c r="BA69" s="134">
        <f t="shared" si="123"/>
        <v>0.36124514063775126</v>
      </c>
    </row>
    <row r="70" spans="1:53" ht="12.75" customHeight="1" outlineLevel="1">
      <c r="C70" s="41"/>
      <c r="D70" s="32"/>
      <c r="E70" s="32"/>
      <c r="F70" s="32"/>
      <c r="G70" s="31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22"/>
      <c r="AH70" s="22"/>
      <c r="AI70" s="22"/>
      <c r="AJ70" s="22"/>
      <c r="AK70" s="172"/>
      <c r="AL70" s="22"/>
      <c r="AM70" s="22"/>
      <c r="AN70" s="22"/>
      <c r="AO70" s="22"/>
      <c r="AQ70" s="22"/>
      <c r="AR70" s="22"/>
      <c r="AS70" s="22"/>
      <c r="AT70" s="22"/>
      <c r="AV70" s="22"/>
      <c r="AW70" s="22"/>
      <c r="AX70" s="22"/>
      <c r="AY70" s="22"/>
      <c r="BA70" s="22"/>
    </row>
    <row r="71" spans="1:53" ht="12.75" customHeight="1" outlineLevel="1">
      <c r="C71" s="41" t="s">
        <v>217</v>
      </c>
      <c r="D71" s="41"/>
      <c r="E71" s="41"/>
      <c r="F71" s="41"/>
      <c r="G71" s="31" t="s">
        <v>102</v>
      </c>
      <c r="H71" s="23"/>
      <c r="I71" s="23"/>
      <c r="J71" s="23"/>
      <c r="K71" s="24"/>
      <c r="L71" s="23"/>
      <c r="M71" s="23"/>
      <c r="N71" s="23"/>
      <c r="O71" s="24"/>
      <c r="P71" s="23"/>
      <c r="Q71" s="23"/>
      <c r="R71" s="23"/>
      <c r="S71" s="24"/>
      <c r="T71" s="23"/>
      <c r="U71" s="23"/>
      <c r="V71" s="23"/>
      <c r="W71" s="24"/>
      <c r="X71" s="23"/>
      <c r="Y71" s="23"/>
      <c r="Z71" s="23"/>
      <c r="AA71" s="24"/>
      <c r="AB71" s="23"/>
      <c r="AC71" s="23"/>
      <c r="AD71" s="23"/>
      <c r="AE71" s="24"/>
      <c r="AF71" s="24"/>
      <c r="AG71" s="151">
        <f>Drivers!H72+SUM(AG72:AG73)</f>
        <v>-8.0000000000000002E-3</v>
      </c>
      <c r="AH71" s="151">
        <f>Drivers!I72+SUM(AH72:AH73)</f>
        <v>-8.0000000000000002E-3</v>
      </c>
      <c r="AI71" s="151">
        <f>Drivers!J72+SUM(AI72:AI73)</f>
        <v>-8.5000000000000006E-3</v>
      </c>
      <c r="AJ71" s="151">
        <f>Drivers!K72+SUM(AJ72:AJ73)</f>
        <v>-8.5000000000000006E-3</v>
      </c>
      <c r="AK71" s="129">
        <f>Drivers!L72</f>
        <v>-0.01</v>
      </c>
      <c r="AL71" s="151">
        <f>Drivers!M72+SUM(AL72:AL73)</f>
        <v>1.0000000000000009E-3</v>
      </c>
      <c r="AM71" s="151">
        <f>Drivers!N72+SUM(AM72:AM73)</f>
        <v>-4.4999999999999997E-3</v>
      </c>
      <c r="AN71" s="151">
        <f>Drivers!O72+SUM(AN72:AN73)</f>
        <v>-5.4999999999999997E-3</v>
      </c>
      <c r="AO71" s="151">
        <f>Drivers!P72+SUM(AO72:AO73)</f>
        <v>-6.0000000000000001E-3</v>
      </c>
      <c r="AP71" s="129">
        <f>Drivers!Q72</f>
        <v>-7.4999999999999997E-3</v>
      </c>
      <c r="AQ71" s="151">
        <f>Drivers!R72+SUM(AQ72:AQ73)</f>
        <v>-5.0000000000000001E-3</v>
      </c>
      <c r="AR71" s="151">
        <f>Drivers!S72+SUM(AR72:AR73)</f>
        <v>-5.0000000000000001E-3</v>
      </c>
      <c r="AS71" s="151">
        <f>Drivers!T72+SUM(AS72:AS73)</f>
        <v>-5.0000000000000001E-3</v>
      </c>
      <c r="AT71" s="151">
        <f>Drivers!U72+SUM(AT72:AT73)</f>
        <v>-5.0000000000000001E-3</v>
      </c>
      <c r="AU71" s="129">
        <f>Drivers!V72</f>
        <v>-5.0000000000000001E-3</v>
      </c>
      <c r="AV71" s="151">
        <f>Drivers!W72+SUM(AV72:AV73)</f>
        <v>-5.0000000000000001E-3</v>
      </c>
      <c r="AW71" s="151">
        <f>Drivers!X72+SUM(AW72:AW73)</f>
        <v>-5.0000000000000001E-3</v>
      </c>
      <c r="AX71" s="151">
        <f>Drivers!Y72+SUM(AX72:AX73)</f>
        <v>-5.0000000000000001E-3</v>
      </c>
      <c r="AY71" s="151">
        <f>Drivers!Z72+SUM(AY72:AY73)</f>
        <v>-5.0000000000000001E-3</v>
      </c>
      <c r="AZ71" s="129">
        <f>Drivers!AA72</f>
        <v>-5.0000000000000001E-3</v>
      </c>
      <c r="BA71" s="174">
        <f>Drivers!AB72+SUM(BA72:BA73)</f>
        <v>-5.0000000000000001E-3</v>
      </c>
    </row>
    <row r="72" spans="1:53" ht="12.75" customHeight="1" outlineLevel="1">
      <c r="C72" s="41" t="s">
        <v>218</v>
      </c>
      <c r="D72" s="41"/>
      <c r="E72" s="41"/>
      <c r="F72" s="41"/>
      <c r="G72" s="31" t="s">
        <v>102</v>
      </c>
      <c r="H72" s="23"/>
      <c r="I72" s="23"/>
      <c r="J72" s="23"/>
      <c r="K72" s="24"/>
      <c r="L72" s="23"/>
      <c r="M72" s="23"/>
      <c r="N72" s="23"/>
      <c r="O72" s="24"/>
      <c r="P72" s="23"/>
      <c r="Q72" s="23"/>
      <c r="R72" s="23"/>
      <c r="S72" s="24"/>
      <c r="T72" s="23"/>
      <c r="U72" s="23"/>
      <c r="V72" s="23"/>
      <c r="W72" s="24"/>
      <c r="X72" s="23"/>
      <c r="Y72" s="23"/>
      <c r="Z72" s="23"/>
      <c r="AA72" s="24"/>
      <c r="AB72" s="23"/>
      <c r="AC72" s="23"/>
      <c r="AD72" s="23"/>
      <c r="AE72" s="24"/>
      <c r="AF72" s="24"/>
      <c r="AG72" s="151">
        <f>Drivers!H94</f>
        <v>0</v>
      </c>
      <c r="AH72" s="151">
        <f>Drivers!I94</f>
        <v>0</v>
      </c>
      <c r="AI72" s="151">
        <f>Drivers!J94</f>
        <v>0</v>
      </c>
      <c r="AJ72" s="151">
        <f>Drivers!K94</f>
        <v>0</v>
      </c>
      <c r="AK72" s="129">
        <f>Drivers!L94</f>
        <v>0</v>
      </c>
      <c r="AL72" s="151">
        <f>Drivers!M94</f>
        <v>7.4999999999999997E-3</v>
      </c>
      <c r="AM72" s="151">
        <f>Drivers!N94</f>
        <v>2E-3</v>
      </c>
      <c r="AN72" s="151">
        <f>Drivers!O94</f>
        <v>1.5E-3</v>
      </c>
      <c r="AO72" s="151">
        <f>Drivers!P94</f>
        <v>1E-3</v>
      </c>
      <c r="AP72" s="129">
        <f>Drivers!Q94</f>
        <v>3.0000000000000001E-3</v>
      </c>
      <c r="AQ72" s="151">
        <f>Drivers!R94</f>
        <v>0</v>
      </c>
      <c r="AR72" s="151">
        <f>Drivers!S94</f>
        <v>0</v>
      </c>
      <c r="AS72" s="151">
        <f>Drivers!T94</f>
        <v>0</v>
      </c>
      <c r="AT72" s="151">
        <f>Drivers!U94</f>
        <v>0</v>
      </c>
      <c r="AU72" s="129">
        <f>Drivers!V94</f>
        <v>0</v>
      </c>
      <c r="AV72" s="151">
        <f>Drivers!W94</f>
        <v>0</v>
      </c>
      <c r="AW72" s="151">
        <f>Drivers!X94</f>
        <v>0</v>
      </c>
      <c r="AX72" s="151">
        <f>Drivers!Y94</f>
        <v>0</v>
      </c>
      <c r="AY72" s="151">
        <f>Drivers!Z94</f>
        <v>0</v>
      </c>
      <c r="AZ72" s="129">
        <f>Drivers!AA94</f>
        <v>0</v>
      </c>
      <c r="BA72" s="174">
        <f>Drivers!AB94</f>
        <v>0</v>
      </c>
    </row>
    <row r="73" spans="1:53" ht="12.75" customHeight="1" outlineLevel="1">
      <c r="C73" s="41" t="s">
        <v>219</v>
      </c>
      <c r="D73" s="41"/>
      <c r="E73" s="41"/>
      <c r="F73" s="41"/>
      <c r="G73" s="31" t="s">
        <v>102</v>
      </c>
      <c r="H73" s="23"/>
      <c r="I73" s="23"/>
      <c r="J73" s="23"/>
      <c r="K73" s="24"/>
      <c r="L73" s="23"/>
      <c r="M73" s="23"/>
      <c r="N73" s="23"/>
      <c r="O73" s="24"/>
      <c r="P73" s="23"/>
      <c r="Q73" s="23"/>
      <c r="R73" s="23"/>
      <c r="S73" s="24"/>
      <c r="T73" s="23"/>
      <c r="U73" s="23"/>
      <c r="V73" s="23"/>
      <c r="W73" s="24"/>
      <c r="X73" s="23"/>
      <c r="Y73" s="23"/>
      <c r="Z73" s="23"/>
      <c r="AA73" s="24"/>
      <c r="AB73" s="23"/>
      <c r="AC73" s="23"/>
      <c r="AD73" s="23"/>
      <c r="AE73" s="24"/>
      <c r="AF73" s="24"/>
      <c r="AG73" s="151">
        <f>Drivers!H112</f>
        <v>2E-3</v>
      </c>
      <c r="AH73" s="151">
        <f>Drivers!I112</f>
        <v>2E-3</v>
      </c>
      <c r="AI73" s="151">
        <f>Drivers!J112</f>
        <v>1.5E-3</v>
      </c>
      <c r="AJ73" s="151">
        <f>Drivers!K112</f>
        <v>1.5E-3</v>
      </c>
      <c r="AK73" s="129">
        <f>Drivers!L112</f>
        <v>1.7499999999999998E-3</v>
      </c>
      <c r="AL73" s="151">
        <f>Drivers!M112</f>
        <v>1E-3</v>
      </c>
      <c r="AM73" s="151">
        <f>Drivers!N112</f>
        <v>1E-3</v>
      </c>
      <c r="AN73" s="151">
        <f>Drivers!O112</f>
        <v>5.0000000000000001E-4</v>
      </c>
      <c r="AO73" s="151">
        <f>Drivers!P112</f>
        <v>5.0000000000000001E-4</v>
      </c>
      <c r="AP73" s="129">
        <f>Drivers!Q112</f>
        <v>7.5000000000000002E-4</v>
      </c>
      <c r="AQ73" s="151">
        <f>Drivers!R112</f>
        <v>0</v>
      </c>
      <c r="AR73" s="151">
        <f>Drivers!S112</f>
        <v>0</v>
      </c>
      <c r="AS73" s="151">
        <f>Drivers!T112</f>
        <v>0</v>
      </c>
      <c r="AT73" s="151">
        <f>Drivers!U112</f>
        <v>0</v>
      </c>
      <c r="AU73" s="129">
        <f>Drivers!V112</f>
        <v>0</v>
      </c>
      <c r="AV73" s="151">
        <f>Drivers!W112</f>
        <v>0</v>
      </c>
      <c r="AW73" s="151">
        <f>Drivers!X112</f>
        <v>0</v>
      </c>
      <c r="AX73" s="151">
        <f>Drivers!Y112</f>
        <v>0</v>
      </c>
      <c r="AY73" s="151">
        <f>Drivers!Z112</f>
        <v>0</v>
      </c>
      <c r="AZ73" s="129">
        <f>Drivers!AA112</f>
        <v>0</v>
      </c>
      <c r="BA73" s="174">
        <f>Drivers!AB112</f>
        <v>0</v>
      </c>
    </row>
    <row r="74" spans="1:53" ht="12.75" customHeight="1" outlineLevel="1">
      <c r="C74" s="41"/>
      <c r="D74" s="32"/>
      <c r="E74" s="32"/>
      <c r="F74" s="32"/>
      <c r="G74" s="31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22"/>
      <c r="AH74" s="22"/>
      <c r="AI74" s="22"/>
      <c r="AJ74" s="22"/>
      <c r="AL74" s="22"/>
      <c r="AM74" s="22"/>
      <c r="AN74" s="22"/>
      <c r="AO74" s="22"/>
      <c r="AQ74" s="22"/>
      <c r="AR74" s="22"/>
      <c r="AS74" s="22"/>
      <c r="AT74" s="22"/>
      <c r="AV74" s="22"/>
      <c r="AW74" s="22"/>
      <c r="AX74" s="22"/>
      <c r="AY74" s="22"/>
      <c r="BA74" s="22"/>
    </row>
    <row r="75" spans="1:53" ht="12.75" customHeight="1" outlineLevel="1">
      <c r="C75" s="64" t="s">
        <v>220</v>
      </c>
      <c r="D75" s="13"/>
      <c r="E75" s="13"/>
      <c r="F75" s="13"/>
      <c r="G75" s="14"/>
      <c r="H75" s="15"/>
      <c r="I75" s="15"/>
      <c r="J75" s="15"/>
      <c r="K75" s="16"/>
      <c r="L75" s="15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</row>
    <row r="76" spans="1:53" ht="12.75" customHeight="1" outlineLevel="1">
      <c r="C76" s="32" t="s">
        <v>220</v>
      </c>
      <c r="D76" s="32"/>
      <c r="E76" s="32"/>
      <c r="F76" s="32"/>
      <c r="G76" s="18" t="s">
        <v>93</v>
      </c>
      <c r="H76" s="101">
        <f>H62-H67</f>
        <v>745928</v>
      </c>
      <c r="I76" s="101">
        <f>I62-I67</f>
        <v>773742</v>
      </c>
      <c r="J76" s="101">
        <f>J62-J67</f>
        <v>817942</v>
      </c>
      <c r="K76" s="101">
        <f>K62-K67</f>
        <v>886354</v>
      </c>
      <c r="L76" s="57">
        <f>SUM(H76:K76)</f>
        <v>3223966</v>
      </c>
      <c r="M76" s="101">
        <f>M62-M67</f>
        <v>1116316</v>
      </c>
      <c r="N76" s="101">
        <f>N62-N67</f>
        <v>1036548</v>
      </c>
      <c r="O76" s="101">
        <f>O62-O67</f>
        <v>1134008</v>
      </c>
      <c r="P76" s="101">
        <f>P62-P67</f>
        <v>1182535</v>
      </c>
      <c r="Q76" s="57">
        <f>SUM(M76:P76)</f>
        <v>4469407</v>
      </c>
      <c r="R76" s="101">
        <f>R62-R67</f>
        <v>1149315</v>
      </c>
      <c r="S76" s="101">
        <f>S62-S67</f>
        <v>1211205</v>
      </c>
      <c r="T76" s="101">
        <f>T62-T67</f>
        <v>1243538</v>
      </c>
      <c r="U76" s="101">
        <f>U62-U67</f>
        <v>1498258</v>
      </c>
      <c r="V76" s="57">
        <f>SUM(R76:U76)</f>
        <v>5102316</v>
      </c>
      <c r="W76" s="101">
        <f>W62-W67</f>
        <v>1118340</v>
      </c>
      <c r="X76" s="101">
        <f>X62-X67</f>
        <v>1429407</v>
      </c>
      <c r="Y76" s="101">
        <f>Y62-Y67</f>
        <v>1135073</v>
      </c>
      <c r="Z76" s="101">
        <f>Z62-Z67</f>
        <v>1459333</v>
      </c>
      <c r="AA76" s="57">
        <f>SUM(W76:Z76)</f>
        <v>5142153</v>
      </c>
      <c r="AB76" s="101">
        <f>AB62-AB67</f>
        <v>1343641</v>
      </c>
      <c r="AC76" s="101">
        <f>AC62-AC67</f>
        <v>1263449</v>
      </c>
      <c r="AD76" s="101">
        <f>AD62-AD67</f>
        <v>1357435</v>
      </c>
      <c r="AE76" s="101">
        <f>AE62-AE67</f>
        <v>1553406</v>
      </c>
      <c r="AF76" s="57">
        <f>SUM(AB76:AE76)</f>
        <v>5517931</v>
      </c>
      <c r="AG76" s="101">
        <f>AG78*AG13</f>
        <v>1574355.3193348343</v>
      </c>
      <c r="AH76" s="101">
        <f>AH78*AH13</f>
        <v>1553406.3340459934</v>
      </c>
      <c r="AI76" s="101">
        <f>AI78*AI13</f>
        <v>1555449.193951769</v>
      </c>
      <c r="AJ76" s="101">
        <f>AJ78*AJ13</f>
        <v>1575046.7363395956</v>
      </c>
      <c r="AK76" s="45">
        <f>SUM(AG76:AJ76)</f>
        <v>6258257.5836721919</v>
      </c>
      <c r="AL76" s="101">
        <f>AL78*AL13</f>
        <v>1737174.0739853138</v>
      </c>
      <c r="AM76" s="101">
        <f>AM78*AM13</f>
        <v>1763827.3106431763</v>
      </c>
      <c r="AN76" s="101">
        <f>AN78*AN13</f>
        <v>1804606.6332900529</v>
      </c>
      <c r="AO76" s="101">
        <f>AO78*AO13</f>
        <v>1863786.0948311219</v>
      </c>
      <c r="AP76" s="45">
        <f>SUM(AL76:AO76)</f>
        <v>7169394.112749665</v>
      </c>
      <c r="AQ76" s="101">
        <f>AQ78*AQ13</f>
        <v>1863971.3401716407</v>
      </c>
      <c r="AR76" s="101">
        <f>AR78*AR13</f>
        <v>1844571.6470348511</v>
      </c>
      <c r="AS76" s="101">
        <f>AS78*AS13</f>
        <v>1859804.3493945561</v>
      </c>
      <c r="AT76" s="101">
        <f>AT78*AT13</f>
        <v>1906312.7062966318</v>
      </c>
      <c r="AU76" s="45">
        <f>SUM(AQ76:AT76)</f>
        <v>7474660.0428976798</v>
      </c>
      <c r="AV76" s="101">
        <f>AV78*AV13</f>
        <v>1892880.2659244963</v>
      </c>
      <c r="AW76" s="101">
        <f>AW78*AW13</f>
        <v>1860939.117180069</v>
      </c>
      <c r="AX76" s="101">
        <f>AX78*AX13</f>
        <v>1862176.3342983592</v>
      </c>
      <c r="AY76" s="101">
        <f>AY78*AY13</f>
        <v>1893426.4786255243</v>
      </c>
      <c r="AZ76" s="45">
        <f>SUM(AV76:AY76)</f>
        <v>7509422.1960284486</v>
      </c>
      <c r="BA76" s="57">
        <f>BA78*BA13</f>
        <v>7980989.7727275612</v>
      </c>
    </row>
    <row r="77" spans="1:53" ht="12.75" customHeight="1" outlineLevel="1">
      <c r="C77" s="41" t="s">
        <v>215</v>
      </c>
      <c r="D77" s="32"/>
      <c r="E77" s="32"/>
      <c r="F77" s="32"/>
      <c r="G77" s="31" t="s">
        <v>102</v>
      </c>
      <c r="H77" s="134">
        <f t="shared" ref="H77:AF77" si="124">H76/H62</f>
        <v>0.25984963495614527</v>
      </c>
      <c r="I77" s="134">
        <f t="shared" si="124"/>
        <v>0.25742857551610182</v>
      </c>
      <c r="J77" s="134">
        <f t="shared" si="124"/>
        <v>0.2640294985117429</v>
      </c>
      <c r="K77" s="134">
        <f t="shared" si="124"/>
        <v>0.25572651999135609</v>
      </c>
      <c r="L77" s="134">
        <f t="shared" si="124"/>
        <v>0.25915681668794577</v>
      </c>
      <c r="M77" s="134">
        <f t="shared" si="124"/>
        <v>0.31011353442966511</v>
      </c>
      <c r="N77" s="134">
        <f t="shared" si="124"/>
        <v>0.28447622160618291</v>
      </c>
      <c r="O77" s="134">
        <f t="shared" si="124"/>
        <v>0.29319570985826132</v>
      </c>
      <c r="P77" s="134">
        <f t="shared" si="124"/>
        <v>0.28391106224010604</v>
      </c>
      <c r="Q77" s="134">
        <f t="shared" si="124"/>
        <v>0.29257093937354933</v>
      </c>
      <c r="R77" s="134">
        <f t="shared" si="124"/>
        <v>0.29709492877233645</v>
      </c>
      <c r="S77" s="134">
        <f t="shared" si="124"/>
        <v>0.30144414844370643</v>
      </c>
      <c r="T77" s="134">
        <f t="shared" si="124"/>
        <v>0.29561670988061822</v>
      </c>
      <c r="U77" s="134">
        <f t="shared" si="124"/>
        <v>0.28595029176984776</v>
      </c>
      <c r="V77" s="134">
        <f t="shared" si="124"/>
        <v>0.2943754293550514</v>
      </c>
      <c r="W77" s="134">
        <f t="shared" si="124"/>
        <v>0.26100746725853941</v>
      </c>
      <c r="X77" s="134">
        <f t="shared" si="124"/>
        <v>0.30472855649037306</v>
      </c>
      <c r="Y77" s="134">
        <f t="shared" si="124"/>
        <v>0.23703328589492062</v>
      </c>
      <c r="Z77" s="134">
        <f t="shared" si="124"/>
        <v>0.27003882194457601</v>
      </c>
      <c r="AA77" s="134">
        <f t="shared" si="124"/>
        <v>0.26826359270012939</v>
      </c>
      <c r="AB77" s="134">
        <f t="shared" si="124"/>
        <v>0.27971396601524889</v>
      </c>
      <c r="AC77" s="134">
        <f t="shared" si="124"/>
        <v>0.27034494711638246</v>
      </c>
      <c r="AD77" s="134">
        <f t="shared" si="124"/>
        <v>0.27529778201780325</v>
      </c>
      <c r="AE77" s="134">
        <f t="shared" si="124"/>
        <v>0.29268212722221543</v>
      </c>
      <c r="AF77" s="134">
        <f t="shared" si="124"/>
        <v>0.27987968573551353</v>
      </c>
      <c r="AG77" s="134">
        <f t="shared" ref="AG77:AZ77" si="125">AG76/AG62</f>
        <v>0.2884574867387546</v>
      </c>
      <c r="AH77" s="134">
        <f t="shared" si="125"/>
        <v>0.28405708867821572</v>
      </c>
      <c r="AI77" s="134">
        <f t="shared" si="125"/>
        <v>0.27868615641542516</v>
      </c>
      <c r="AJ77" s="134">
        <f t="shared" si="125"/>
        <v>0.27304123790336826</v>
      </c>
      <c r="AK77" s="134">
        <f t="shared" si="125"/>
        <v>0.2809369347902394</v>
      </c>
      <c r="AL77" s="134">
        <f t="shared" si="125"/>
        <v>0.28063474668527205</v>
      </c>
      <c r="AM77" s="134">
        <f t="shared" si="125"/>
        <v>0.27946973198714986</v>
      </c>
      <c r="AN77" s="134">
        <f t="shared" si="125"/>
        <v>0.2767026377828064</v>
      </c>
      <c r="AO77" s="134">
        <f t="shared" si="125"/>
        <v>0.27304123790336826</v>
      </c>
      <c r="AP77" s="134">
        <f t="shared" si="125"/>
        <v>0.27735300782916306</v>
      </c>
      <c r="AQ77" s="134">
        <f t="shared" si="125"/>
        <v>0.26882957768090099</v>
      </c>
      <c r="AR77" s="134">
        <f t="shared" si="125"/>
        <v>0.26445865090295206</v>
      </c>
      <c r="AS77" s="134">
        <f t="shared" si="125"/>
        <v>0.25991924931554544</v>
      </c>
      <c r="AT77" s="134">
        <f t="shared" si="125"/>
        <v>0.25520144086192931</v>
      </c>
      <c r="AU77" s="134">
        <f t="shared" si="125"/>
        <v>0.26195900357403973</v>
      </c>
      <c r="AV77" s="134">
        <f t="shared" si="125"/>
        <v>0.250294497140084</v>
      </c>
      <c r="AW77" s="134">
        <f t="shared" si="125"/>
        <v>0.24518681195716202</v>
      </c>
      <c r="AX77" s="134">
        <f t="shared" si="125"/>
        <v>0.23986580967946283</v>
      </c>
      <c r="AY77" s="134">
        <f t="shared" si="125"/>
        <v>0.23431784185450658</v>
      </c>
      <c r="AZ77" s="134">
        <f t="shared" si="125"/>
        <v>0.24226682472625241</v>
      </c>
      <c r="BA77" s="134">
        <f t="shared" ref="BA77" si="126">BA76/BA62</f>
        <v>0.23682187058105977</v>
      </c>
    </row>
    <row r="78" spans="1:53" ht="12.75" customHeight="1" outlineLevel="1">
      <c r="C78" s="41" t="s">
        <v>216</v>
      </c>
      <c r="D78" s="32"/>
      <c r="E78" s="32"/>
      <c r="F78" s="32"/>
      <c r="G78" s="31" t="s">
        <v>102</v>
      </c>
      <c r="H78" s="134">
        <f t="shared" ref="H78:AF78" si="127">H76/H13</f>
        <v>0.16499210792675589</v>
      </c>
      <c r="I78" s="134">
        <f t="shared" si="127"/>
        <v>0.1571650962520485</v>
      </c>
      <c r="J78" s="134">
        <f t="shared" si="127"/>
        <v>0.15594982177942213</v>
      </c>
      <c r="K78" s="134">
        <f t="shared" si="127"/>
        <v>0.16211517139484447</v>
      </c>
      <c r="L78" s="134">
        <f t="shared" si="127"/>
        <v>0.15994713750890721</v>
      </c>
      <c r="M78" s="134">
        <f t="shared" si="127"/>
        <v>0.19354642958508006</v>
      </c>
      <c r="N78" s="134">
        <f t="shared" si="127"/>
        <v>0.16859137652347336</v>
      </c>
      <c r="O78" s="134">
        <f t="shared" si="127"/>
        <v>0.1762075766548051</v>
      </c>
      <c r="P78" s="134">
        <f t="shared" si="127"/>
        <v>0.17797356045850049</v>
      </c>
      <c r="Q78" s="134">
        <f t="shared" si="127"/>
        <v>0.17880448819605782</v>
      </c>
      <c r="R78" s="134">
        <f t="shared" si="127"/>
        <v>0.16044530984540326</v>
      </c>
      <c r="S78" s="134">
        <f t="shared" si="127"/>
        <v>0.1649743651979623</v>
      </c>
      <c r="T78" s="134">
        <f t="shared" si="127"/>
        <v>0.16617137484537581</v>
      </c>
      <c r="U78" s="134">
        <f t="shared" si="127"/>
        <v>0.19434377982591974</v>
      </c>
      <c r="V78" s="134">
        <f t="shared" si="127"/>
        <v>0.17180762347596681</v>
      </c>
      <c r="W78" s="134">
        <f t="shared" si="127"/>
        <v>0.14214198259811203</v>
      </c>
      <c r="X78" s="134">
        <f t="shared" si="127"/>
        <v>0.17934525876016497</v>
      </c>
      <c r="Y78" s="134">
        <f t="shared" si="127"/>
        <v>0.14321623288818031</v>
      </c>
      <c r="Z78" s="134">
        <f t="shared" si="127"/>
        <v>0.18585371059692421</v>
      </c>
      <c r="AA78" s="134">
        <f t="shared" si="127"/>
        <v>0.16264632950071498</v>
      </c>
      <c r="AB78" s="134">
        <f t="shared" si="127"/>
        <v>0.16471004879613083</v>
      </c>
      <c r="AC78" s="134">
        <f t="shared" si="127"/>
        <v>0.1543438083279145</v>
      </c>
      <c r="AD78" s="134">
        <f t="shared" si="127"/>
        <v>0.15882155897347336</v>
      </c>
      <c r="AE78" s="134">
        <f t="shared" si="127"/>
        <v>0.17586740369021236</v>
      </c>
      <c r="AF78" s="134">
        <f t="shared" si="127"/>
        <v>0.1636237109319412</v>
      </c>
      <c r="AG78" s="134">
        <f>AE78+SUM(AG80:AG82)</f>
        <v>0.16986740369021236</v>
      </c>
      <c r="AH78" s="134">
        <f>AG78+SUM(AH80:AH82)</f>
        <v>0.16386740369021235</v>
      </c>
      <c r="AI78" s="134">
        <f t="shared" ref="AI78:AJ78" si="128">AH78+SUM(AI80:AI82)</f>
        <v>0.15686740369021235</v>
      </c>
      <c r="AJ78" s="134">
        <f t="shared" si="128"/>
        <v>0.14986740369021234</v>
      </c>
      <c r="AK78" s="134">
        <f t="shared" ref="AK78:AZ78" si="129">AK76/AK13</f>
        <v>0.15975908808116099</v>
      </c>
      <c r="AL78" s="134">
        <f>AJ78+SUM(AL80:AL82)</f>
        <v>0.15936740369021235</v>
      </c>
      <c r="AM78" s="134">
        <f>AL78+SUM(AM80:AM82)</f>
        <v>0.15786740369021235</v>
      </c>
      <c r="AN78" s="134">
        <f t="shared" ref="AN78:AO78" si="130">AM78+SUM(AN80:AN82)</f>
        <v>0.15436740369021235</v>
      </c>
      <c r="AO78" s="134">
        <f t="shared" si="130"/>
        <v>0.14986740369021234</v>
      </c>
      <c r="AP78" s="134">
        <f t="shared" si="129"/>
        <v>0.15518221303940977</v>
      </c>
      <c r="AQ78" s="134">
        <f>AO78+SUM(AQ80:AQ82)</f>
        <v>0.14486740369021234</v>
      </c>
      <c r="AR78" s="134">
        <f>AQ78+SUM(AR80:AR82)</f>
        <v>0.13986740369021233</v>
      </c>
      <c r="AS78" s="134">
        <f t="shared" ref="AS78:AT78" si="131">AR78+SUM(AS80:AS82)</f>
        <v>0.13486740369021233</v>
      </c>
      <c r="AT78" s="134">
        <f t="shared" si="131"/>
        <v>0.12986740369021232</v>
      </c>
      <c r="AU78" s="134">
        <f t="shared" si="129"/>
        <v>0.13709053260005397</v>
      </c>
      <c r="AV78" s="134">
        <f>AT78+SUM(AV80:AV82)</f>
        <v>0.12486740369021232</v>
      </c>
      <c r="AW78" s="134">
        <f>AV78+SUM(AW80:AW82)</f>
        <v>0.11986740369021232</v>
      </c>
      <c r="AX78" s="134">
        <f t="shared" ref="AX78:BA78" si="132">AW78+SUM(AX80:AX82)</f>
        <v>0.11486740369021231</v>
      </c>
      <c r="AY78" s="134">
        <f t="shared" si="132"/>
        <v>0.10986740369021231</v>
      </c>
      <c r="AZ78" s="134">
        <f t="shared" si="129"/>
        <v>0.11709801047271351</v>
      </c>
      <c r="BA78" s="134">
        <f t="shared" si="132"/>
        <v>0.11209801047271351</v>
      </c>
    </row>
    <row r="79" spans="1:53" ht="12.75" customHeight="1" outlineLevel="1">
      <c r="C79" s="100"/>
      <c r="D79" s="53"/>
      <c r="E79" s="53"/>
      <c r="F79" s="53"/>
      <c r="AC79" s="171"/>
      <c r="AD79" s="171"/>
      <c r="AE79" s="171"/>
      <c r="AF79" s="171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</row>
    <row r="80" spans="1:53" ht="12.75" customHeight="1" outlineLevel="1">
      <c r="C80" s="41" t="s">
        <v>221</v>
      </c>
      <c r="D80" s="41"/>
      <c r="E80" s="41"/>
      <c r="F80" s="41"/>
      <c r="G80" s="31" t="s">
        <v>102</v>
      </c>
      <c r="H80" s="23"/>
      <c r="I80" s="23"/>
      <c r="J80" s="23"/>
      <c r="K80" s="24"/>
      <c r="L80" s="23"/>
      <c r="M80" s="23"/>
      <c r="N80" s="23"/>
      <c r="O80" s="24"/>
      <c r="P80" s="23"/>
      <c r="Q80" s="23"/>
      <c r="R80" s="23"/>
      <c r="S80" s="24"/>
      <c r="T80" s="23"/>
      <c r="U80" s="23"/>
      <c r="V80" s="23"/>
      <c r="W80" s="24"/>
      <c r="X80" s="23"/>
      <c r="Y80" s="23"/>
      <c r="Z80" s="23"/>
      <c r="AA80" s="24"/>
      <c r="AB80" s="23"/>
      <c r="AC80" s="23"/>
      <c r="AD80" s="23"/>
      <c r="AE80" s="24"/>
      <c r="AF80" s="24"/>
      <c r="AG80" s="151">
        <f>Drivers!H71+SUM(AG81:AG82)</f>
        <v>-8.0000000000000002E-3</v>
      </c>
      <c r="AH80" s="151">
        <f>Drivers!I71+SUM(AH81:AH82)</f>
        <v>-8.0000000000000002E-3</v>
      </c>
      <c r="AI80" s="151">
        <f>Drivers!J71+SUM(AI81:AI82)</f>
        <v>-8.5000000000000006E-3</v>
      </c>
      <c r="AJ80" s="151">
        <f>Drivers!K71+SUM(AJ81:AJ82)</f>
        <v>-8.5000000000000006E-3</v>
      </c>
      <c r="AK80" s="129">
        <f>Drivers!L71</f>
        <v>-0.01</v>
      </c>
      <c r="AL80" s="151">
        <f>Drivers!M71+SUM(AL81:AL82)</f>
        <v>1.0000000000000009E-3</v>
      </c>
      <c r="AM80" s="151">
        <f>Drivers!N71+SUM(AM81:AM82)</f>
        <v>-4.4999999999999997E-3</v>
      </c>
      <c r="AN80" s="151">
        <f>Drivers!O71+SUM(AN81:AN82)</f>
        <v>-5.4999999999999997E-3</v>
      </c>
      <c r="AO80" s="151">
        <f>Drivers!P71+SUM(AO81:AO82)</f>
        <v>-6.0000000000000001E-3</v>
      </c>
      <c r="AP80" s="129">
        <f>Drivers!Q71</f>
        <v>-7.4999999999999997E-3</v>
      </c>
      <c r="AQ80" s="151">
        <f>Drivers!R71+SUM(AQ81:AQ82)</f>
        <v>-5.0000000000000001E-3</v>
      </c>
      <c r="AR80" s="151">
        <f>Drivers!S71+SUM(AR81:AR82)</f>
        <v>-5.0000000000000001E-3</v>
      </c>
      <c r="AS80" s="151">
        <f>Drivers!T71+SUM(AS81:AS82)</f>
        <v>-5.0000000000000001E-3</v>
      </c>
      <c r="AT80" s="151">
        <f>Drivers!U71+SUM(AT81:AT82)</f>
        <v>-5.0000000000000001E-3</v>
      </c>
      <c r="AU80" s="129">
        <f>Drivers!V71</f>
        <v>-5.0000000000000001E-3</v>
      </c>
      <c r="AV80" s="151">
        <f>Drivers!W71+SUM(AV81:AV82)</f>
        <v>-5.0000000000000001E-3</v>
      </c>
      <c r="AW80" s="151">
        <f>Drivers!X71+SUM(AW81:AW82)</f>
        <v>-5.0000000000000001E-3</v>
      </c>
      <c r="AX80" s="151">
        <f>Drivers!Y71+SUM(AX81:AX82)</f>
        <v>-5.0000000000000001E-3</v>
      </c>
      <c r="AY80" s="151">
        <f>Drivers!Z71+SUM(AY81:AY82)</f>
        <v>-5.0000000000000001E-3</v>
      </c>
      <c r="AZ80" s="129">
        <f>Drivers!AA71</f>
        <v>-5.0000000000000001E-3</v>
      </c>
      <c r="BA80" s="174">
        <f>Drivers!AB71+SUM(BA81:BA82)</f>
        <v>-5.0000000000000001E-3</v>
      </c>
    </row>
    <row r="81" spans="1:16361" ht="12.75" customHeight="1" outlineLevel="1">
      <c r="C81" s="41" t="s">
        <v>218</v>
      </c>
      <c r="D81" s="41"/>
      <c r="E81" s="41"/>
      <c r="F81" s="41"/>
      <c r="G81" s="31" t="s">
        <v>102</v>
      </c>
      <c r="H81" s="23"/>
      <c r="I81" s="23"/>
      <c r="J81" s="23"/>
      <c r="K81" s="24"/>
      <c r="L81" s="23"/>
      <c r="M81" s="23"/>
      <c r="N81" s="23"/>
      <c r="O81" s="24"/>
      <c r="P81" s="23"/>
      <c r="Q81" s="23"/>
      <c r="R81" s="23"/>
      <c r="S81" s="24"/>
      <c r="T81" s="23"/>
      <c r="U81" s="23"/>
      <c r="V81" s="23"/>
      <c r="W81" s="24"/>
      <c r="X81" s="23"/>
      <c r="Y81" s="23"/>
      <c r="Z81" s="23"/>
      <c r="AA81" s="24"/>
      <c r="AB81" s="23"/>
      <c r="AC81" s="23"/>
      <c r="AD81" s="23"/>
      <c r="AE81" s="24"/>
      <c r="AF81" s="24"/>
      <c r="AG81" s="151">
        <f>Drivers!H95</f>
        <v>0</v>
      </c>
      <c r="AH81" s="151">
        <f>Drivers!I95</f>
        <v>0</v>
      </c>
      <c r="AI81" s="151">
        <f>Drivers!J95</f>
        <v>0</v>
      </c>
      <c r="AJ81" s="151">
        <f>Drivers!K95</f>
        <v>0</v>
      </c>
      <c r="AK81" s="129">
        <f>Drivers!L94</f>
        <v>0</v>
      </c>
      <c r="AL81" s="151">
        <f>Drivers!M95</f>
        <v>7.4999999999999997E-3</v>
      </c>
      <c r="AM81" s="151">
        <f>Drivers!N95</f>
        <v>2E-3</v>
      </c>
      <c r="AN81" s="151">
        <f>Drivers!O95</f>
        <v>1.5E-3</v>
      </c>
      <c r="AO81" s="151">
        <f>Drivers!P95</f>
        <v>1E-3</v>
      </c>
      <c r="AP81" s="129">
        <f>Drivers!Q94</f>
        <v>3.0000000000000001E-3</v>
      </c>
      <c r="AQ81" s="151">
        <f>Drivers!R95</f>
        <v>0</v>
      </c>
      <c r="AR81" s="151">
        <f>Drivers!S95</f>
        <v>0</v>
      </c>
      <c r="AS81" s="151">
        <f>Drivers!T95</f>
        <v>0</v>
      </c>
      <c r="AT81" s="151">
        <f>Drivers!U95</f>
        <v>0</v>
      </c>
      <c r="AU81" s="129">
        <f>Drivers!V94</f>
        <v>0</v>
      </c>
      <c r="AV81" s="151">
        <f>Drivers!W95</f>
        <v>0</v>
      </c>
      <c r="AW81" s="151">
        <f>Drivers!X95</f>
        <v>0</v>
      </c>
      <c r="AX81" s="151">
        <f>Drivers!Y95</f>
        <v>0</v>
      </c>
      <c r="AY81" s="151">
        <f>Drivers!Z95</f>
        <v>0</v>
      </c>
      <c r="AZ81" s="129">
        <f>Drivers!AA94</f>
        <v>0</v>
      </c>
      <c r="BA81" s="174">
        <f>Drivers!AB95</f>
        <v>0</v>
      </c>
    </row>
    <row r="82" spans="1:16361" ht="12.75" customHeight="1" outlineLevel="1">
      <c r="C82" s="41" t="s">
        <v>219</v>
      </c>
      <c r="D82" s="41"/>
      <c r="E82" s="41"/>
      <c r="F82" s="41"/>
      <c r="G82" s="31" t="s">
        <v>102</v>
      </c>
      <c r="H82" s="23"/>
      <c r="I82" s="23"/>
      <c r="J82" s="23"/>
      <c r="K82" s="24"/>
      <c r="L82" s="23"/>
      <c r="M82" s="23"/>
      <c r="N82" s="23"/>
      <c r="O82" s="24"/>
      <c r="P82" s="23"/>
      <c r="Q82" s="23"/>
      <c r="R82" s="23"/>
      <c r="S82" s="24"/>
      <c r="T82" s="23"/>
      <c r="U82" s="23"/>
      <c r="V82" s="23"/>
      <c r="W82" s="24"/>
      <c r="X82" s="23"/>
      <c r="Y82" s="23"/>
      <c r="Z82" s="23"/>
      <c r="AA82" s="24"/>
      <c r="AB82" s="23"/>
      <c r="AC82" s="23"/>
      <c r="AD82" s="23"/>
      <c r="AE82" s="24"/>
      <c r="AF82" s="24"/>
      <c r="AG82" s="151">
        <f>Drivers!H113</f>
        <v>2E-3</v>
      </c>
      <c r="AH82" s="151">
        <f>Drivers!I113</f>
        <v>2E-3</v>
      </c>
      <c r="AI82" s="151">
        <f>Drivers!J113</f>
        <v>1.5E-3</v>
      </c>
      <c r="AJ82" s="151">
        <f>Drivers!K113</f>
        <v>1.5E-3</v>
      </c>
      <c r="AK82" s="129">
        <f>Drivers!L112</f>
        <v>1.7499999999999998E-3</v>
      </c>
      <c r="AL82" s="151">
        <f>Drivers!M113</f>
        <v>1E-3</v>
      </c>
      <c r="AM82" s="151">
        <f>Drivers!N113</f>
        <v>1E-3</v>
      </c>
      <c r="AN82" s="151">
        <f>Drivers!O113</f>
        <v>5.0000000000000001E-4</v>
      </c>
      <c r="AO82" s="151">
        <f>Drivers!P113</f>
        <v>5.0000000000000001E-4</v>
      </c>
      <c r="AP82" s="129">
        <f>Drivers!Q112</f>
        <v>7.5000000000000002E-4</v>
      </c>
      <c r="AQ82" s="151">
        <f>Drivers!R113</f>
        <v>0</v>
      </c>
      <c r="AR82" s="151">
        <f>Drivers!S113</f>
        <v>0</v>
      </c>
      <c r="AS82" s="151">
        <f>Drivers!T113</f>
        <v>0</v>
      </c>
      <c r="AT82" s="151">
        <f>Drivers!U113</f>
        <v>0</v>
      </c>
      <c r="AU82" s="129">
        <f>Drivers!V112</f>
        <v>0</v>
      </c>
      <c r="AV82" s="151">
        <f>Drivers!W113</f>
        <v>0</v>
      </c>
      <c r="AW82" s="151">
        <f>Drivers!X113</f>
        <v>0</v>
      </c>
      <c r="AX82" s="151">
        <f>Drivers!Y113</f>
        <v>0</v>
      </c>
      <c r="AY82" s="151">
        <f>Drivers!Z113</f>
        <v>0</v>
      </c>
      <c r="AZ82" s="129">
        <f>Drivers!AA112</f>
        <v>0</v>
      </c>
      <c r="BA82" s="174">
        <f>Drivers!AB113</f>
        <v>0</v>
      </c>
    </row>
    <row r="83" spans="1:16361" ht="12.75" customHeight="1" outlineLevel="1">
      <c r="N83" s="170"/>
    </row>
    <row r="84" spans="1:16361" ht="12.75" customHeight="1" outlineLevel="1">
      <c r="C84" s="64" t="s">
        <v>222</v>
      </c>
      <c r="D84" s="13"/>
      <c r="E84" s="13"/>
      <c r="F84" s="13"/>
      <c r="G84" s="14"/>
      <c r="H84" s="15"/>
      <c r="I84" s="15"/>
      <c r="J84" s="15"/>
      <c r="K84" s="16"/>
      <c r="L84" s="15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</row>
    <row r="85" spans="1:16361" ht="12.75" customHeight="1" outlineLevel="1">
      <c r="C85" s="1" t="s">
        <v>223</v>
      </c>
      <c r="G85" s="18" t="s">
        <v>93</v>
      </c>
      <c r="H85" s="101">
        <f t="shared" ref="H85:AZ85" si="133">H13</f>
        <v>4520992</v>
      </c>
      <c r="I85" s="101">
        <f t="shared" si="133"/>
        <v>4923116</v>
      </c>
      <c r="J85" s="101">
        <f t="shared" si="133"/>
        <v>5244905</v>
      </c>
      <c r="K85" s="101">
        <f t="shared" si="133"/>
        <v>5467434</v>
      </c>
      <c r="L85" s="101">
        <f t="shared" si="133"/>
        <v>20156447</v>
      </c>
      <c r="M85" s="101">
        <f t="shared" si="133"/>
        <v>5767691</v>
      </c>
      <c r="N85" s="101">
        <f t="shared" si="133"/>
        <v>6148286</v>
      </c>
      <c r="O85" s="101">
        <f t="shared" si="133"/>
        <v>6435637</v>
      </c>
      <c r="P85" s="101">
        <f t="shared" si="133"/>
        <v>6644442</v>
      </c>
      <c r="Q85" s="101">
        <f t="shared" si="133"/>
        <v>24996056</v>
      </c>
      <c r="R85" s="101">
        <f t="shared" si="133"/>
        <v>7163282</v>
      </c>
      <c r="S85" s="101">
        <f t="shared" si="133"/>
        <v>7341777</v>
      </c>
      <c r="T85" s="101">
        <f t="shared" si="133"/>
        <v>7483467</v>
      </c>
      <c r="U85" s="101">
        <f t="shared" si="133"/>
        <v>7709318</v>
      </c>
      <c r="V85" s="101">
        <f t="shared" si="133"/>
        <v>29697844</v>
      </c>
      <c r="W85" s="101">
        <f t="shared" si="133"/>
        <v>7867767</v>
      </c>
      <c r="X85" s="101">
        <f t="shared" si="133"/>
        <v>7970141</v>
      </c>
      <c r="Y85" s="101">
        <f t="shared" si="133"/>
        <v>7925589</v>
      </c>
      <c r="Z85" s="101">
        <f t="shared" si="133"/>
        <v>7852052</v>
      </c>
      <c r="AA85" s="101">
        <f t="shared" si="133"/>
        <v>31615549</v>
      </c>
      <c r="AB85" s="101">
        <f t="shared" si="133"/>
        <v>8157614</v>
      </c>
      <c r="AC85" s="101">
        <f t="shared" si="133"/>
        <v>8185939</v>
      </c>
      <c r="AD85" s="101">
        <f t="shared" si="133"/>
        <v>8546919</v>
      </c>
      <c r="AE85" s="101">
        <f t="shared" si="133"/>
        <v>8832825</v>
      </c>
      <c r="AF85" s="101">
        <f t="shared" si="133"/>
        <v>33723297</v>
      </c>
      <c r="AG85" s="101">
        <f t="shared" si="133"/>
        <v>9268142.5931839775</v>
      </c>
      <c r="AH85" s="101">
        <f t="shared" si="133"/>
        <v>9479654.2757379208</v>
      </c>
      <c r="AI85" s="101">
        <f t="shared" si="133"/>
        <v>9915694.1299514882</v>
      </c>
      <c r="AJ85" s="101">
        <f t="shared" si="133"/>
        <v>10509601.805041879</v>
      </c>
      <c r="AK85" s="101">
        <f t="shared" si="133"/>
        <v>39173092.803915262</v>
      </c>
      <c r="AL85" s="101">
        <f t="shared" si="133"/>
        <v>10900435.307097893</v>
      </c>
      <c r="AM85" s="101">
        <f t="shared" si="133"/>
        <v>11172840.430722382</v>
      </c>
      <c r="AN85" s="101">
        <f t="shared" si="133"/>
        <v>11690334.812597964</v>
      </c>
      <c r="AO85" s="101">
        <f t="shared" si="133"/>
        <v>12436233.957076574</v>
      </c>
      <c r="AP85" s="101">
        <f t="shared" si="133"/>
        <v>46199844.507494815</v>
      </c>
      <c r="AQ85" s="101">
        <f t="shared" si="133"/>
        <v>12866740.845011611</v>
      </c>
      <c r="AR85" s="101">
        <f t="shared" si="133"/>
        <v>13188002.33913208</v>
      </c>
      <c r="AS85" s="101">
        <f t="shared" si="133"/>
        <v>13789872.856650289</v>
      </c>
      <c r="AT85" s="101">
        <f t="shared" si="133"/>
        <v>14678915.972201763</v>
      </c>
      <c r="AU85" s="101">
        <f t="shared" si="133"/>
        <v>54523532.01299575</v>
      </c>
      <c r="AV85" s="101">
        <f t="shared" si="133"/>
        <v>15159122.476996524</v>
      </c>
      <c r="AW85" s="101">
        <f t="shared" si="133"/>
        <v>15524980.602645876</v>
      </c>
      <c r="AX85" s="101">
        <f t="shared" si="133"/>
        <v>16211529.76801401</v>
      </c>
      <c r="AY85" s="101">
        <f t="shared" si="133"/>
        <v>17233741.901868597</v>
      </c>
      <c r="AZ85" s="101">
        <f t="shared" si="133"/>
        <v>64129374.749525011</v>
      </c>
      <c r="BA85" s="57">
        <f t="shared" ref="BA85" si="134">BA13</f>
        <v>71196533.632238418</v>
      </c>
    </row>
    <row r="86" spans="1:16361" ht="12.75" customHeight="1" outlineLevel="1"/>
    <row r="87" spans="1:16361" ht="12.75" customHeight="1" outlineLevel="1">
      <c r="C87" s="97" t="s">
        <v>224</v>
      </c>
      <c r="G87" s="31" t="s">
        <v>102</v>
      </c>
      <c r="H87" s="134">
        <f>H95/H$85</f>
        <v>0.13638113051294937</v>
      </c>
      <c r="I87" s="134">
        <f t="shared" ref="I87:AF87" si="135">I95/I$85</f>
        <v>0.12251387129614659</v>
      </c>
      <c r="J87" s="134">
        <f t="shared" si="135"/>
        <v>0.10558761312168667</v>
      </c>
      <c r="K87" s="134">
        <f t="shared" si="135"/>
        <v>0.16075859351937308</v>
      </c>
      <c r="L87" s="134">
        <f t="shared" si="135"/>
        <v>0.13159372780331771</v>
      </c>
      <c r="M87" s="134">
        <f t="shared" si="135"/>
        <v>8.7353847492870201E-2</v>
      </c>
      <c r="N87" s="134">
        <f t="shared" si="135"/>
        <v>7.0648958099867182E-2</v>
      </c>
      <c r="O87" s="134">
        <f t="shared" si="135"/>
        <v>8.1980540543228272E-2</v>
      </c>
      <c r="P87" s="134">
        <f t="shared" si="135"/>
        <v>0.11476734991440966</v>
      </c>
      <c r="Q87" s="134">
        <f t="shared" si="135"/>
        <v>8.9148544074313163E-2</v>
      </c>
      <c r="R87" s="134">
        <f t="shared" si="135"/>
        <v>7.1547092519881256E-2</v>
      </c>
      <c r="S87" s="134">
        <f t="shared" si="135"/>
        <v>8.2265233607612981E-2</v>
      </c>
      <c r="T87" s="134">
        <f t="shared" si="135"/>
        <v>8.4980397454816059E-2</v>
      </c>
      <c r="U87" s="134">
        <f t="shared" si="135"/>
        <v>0.10282530828278195</v>
      </c>
      <c r="V87" s="134">
        <f t="shared" si="135"/>
        <v>8.5701372799991807E-2</v>
      </c>
      <c r="W87" s="134">
        <f t="shared" si="135"/>
        <v>7.0665285334453848E-2</v>
      </c>
      <c r="X87" s="134">
        <f t="shared" si="135"/>
        <v>7.2139250735965652E-2</v>
      </c>
      <c r="Y87" s="134">
        <f t="shared" si="135"/>
        <v>7.1660793917019919E-2</v>
      </c>
      <c r="Z87" s="134">
        <f t="shared" si="135"/>
        <v>0.10590989463645936</v>
      </c>
      <c r="AA87" s="134">
        <f t="shared" si="135"/>
        <v>8.0039793077766888E-2</v>
      </c>
      <c r="AB87" s="134">
        <f t="shared" si="135"/>
        <v>6.8078975053244742E-2</v>
      </c>
      <c r="AC87" s="134">
        <f t="shared" si="135"/>
        <v>7.6615278955780144E-2</v>
      </c>
      <c r="AD87" s="134">
        <f t="shared" si="135"/>
        <v>6.5372796910793229E-2</v>
      </c>
      <c r="AE87" s="134">
        <f t="shared" si="135"/>
        <v>0.10377393416036206</v>
      </c>
      <c r="AF87" s="134">
        <f t="shared" si="135"/>
        <v>7.8814446879259759E-2</v>
      </c>
      <c r="AG87" s="151">
        <f>SUM(AF91,AG99)</f>
        <v>7.6960246270045038E-2</v>
      </c>
      <c r="AH87" s="151">
        <f>SUM(AG87,AH99)</f>
        <v>7.5460246270045037E-2</v>
      </c>
      <c r="AI87" s="151">
        <f t="shared" ref="AI87:AJ87" si="136">SUM(AH87,AI99)</f>
        <v>7.2960246270045034E-2</v>
      </c>
      <c r="AJ87" s="151">
        <f t="shared" si="136"/>
        <v>7.0460246270045032E-2</v>
      </c>
      <c r="AK87" s="134">
        <f>AK95/$AK$85</f>
        <v>7.3840894160732612E-2</v>
      </c>
      <c r="AL87" s="151">
        <f>SUM(AJ87,AL99)</f>
        <v>7.2960246270045034E-2</v>
      </c>
      <c r="AM87" s="151">
        <f>SUM(AL87,AM99)</f>
        <v>7.5460246270045037E-2</v>
      </c>
      <c r="AN87" s="151">
        <f t="shared" ref="AN87:AO87" si="137">SUM(AM87,AN99)</f>
        <v>7.4960246270045036E-2</v>
      </c>
      <c r="AO87" s="151">
        <f t="shared" si="137"/>
        <v>7.4460246270045036E-2</v>
      </c>
      <c r="AP87" s="134">
        <f>AP95/$AK$85</f>
        <v>8.7833737605684623E-2</v>
      </c>
      <c r="AQ87" s="151">
        <f>SUM(AO87,AQ99)</f>
        <v>7.1960246270045033E-2</v>
      </c>
      <c r="AR87" s="151">
        <f>SUM(AQ87,AR99)</f>
        <v>6.9460246270045031E-2</v>
      </c>
      <c r="AS87" s="151">
        <f t="shared" ref="AS87:AT87" si="138">SUM(AR87,AS99)</f>
        <v>6.6960246270045029E-2</v>
      </c>
      <c r="AT87" s="151">
        <f t="shared" si="138"/>
        <v>6.4460246270045027E-2</v>
      </c>
      <c r="AU87" s="134">
        <f>AU95/$AK$85</f>
        <v>9.4746553963038257E-2</v>
      </c>
      <c r="AV87" s="151">
        <f>SUM(AT87,AV99)</f>
        <v>6.2460246270045025E-2</v>
      </c>
      <c r="AW87" s="151">
        <f>SUM(AV87,AW99)</f>
        <v>6.0460246270045023E-2</v>
      </c>
      <c r="AX87" s="151">
        <f t="shared" ref="AX87" si="139">SUM(AW87,AX99)</f>
        <v>5.8460246270045021E-2</v>
      </c>
      <c r="AY87" s="151">
        <f>SUM(AX87,AY99)</f>
        <v>5.646024627004502E-2</v>
      </c>
      <c r="AZ87" s="134">
        <f>AZ95/$AK$85</f>
        <v>9.7164602942210229E-2</v>
      </c>
      <c r="BA87" s="174">
        <f>SUM(AY87,BA99)</f>
        <v>5.4460246270045018E-2</v>
      </c>
    </row>
    <row r="88" spans="1:16361" ht="12.75" customHeight="1" outlineLevel="1">
      <c r="C88" s="97" t="s">
        <v>225</v>
      </c>
      <c r="G88" s="31" t="s">
        <v>102</v>
      </c>
      <c r="H88" s="134">
        <f>H96/H$85</f>
        <v>8.2451815884655402E-2</v>
      </c>
      <c r="I88" s="134">
        <f t="shared" ref="I88:AF88" si="140">I96/I$85</f>
        <v>7.784358524154214E-2</v>
      </c>
      <c r="J88" s="134">
        <f t="shared" si="140"/>
        <v>7.2408556494350226E-2</v>
      </c>
      <c r="K88" s="134">
        <f t="shared" si="140"/>
        <v>7.4875343716997778E-2</v>
      </c>
      <c r="L88" s="134">
        <f t="shared" si="140"/>
        <v>7.6657805812701013E-2</v>
      </c>
      <c r="M88" s="134">
        <f t="shared" si="140"/>
        <v>7.8682613198245197E-2</v>
      </c>
      <c r="N88" s="134">
        <f t="shared" si="140"/>
        <v>7.0758744794890804E-2</v>
      </c>
      <c r="O88" s="134">
        <f t="shared" si="140"/>
        <v>7.0513921154968809E-2</v>
      </c>
      <c r="P88" s="134">
        <f t="shared" si="140"/>
        <v>7.3284709235177312E-2</v>
      </c>
      <c r="Q88" s="134">
        <f t="shared" si="140"/>
        <v>7.3195547329546709E-2</v>
      </c>
      <c r="R88" s="134">
        <f t="shared" si="140"/>
        <v>7.3319324856958024E-2</v>
      </c>
      <c r="S88" s="134">
        <f t="shared" si="140"/>
        <v>7.3186777533558969E-2</v>
      </c>
      <c r="T88" s="134">
        <f t="shared" si="140"/>
        <v>7.5351037159648068E-2</v>
      </c>
      <c r="U88" s="134">
        <f t="shared" si="140"/>
        <v>8.3985379770298754E-2</v>
      </c>
      <c r="V88" s="134">
        <f t="shared" si="140"/>
        <v>7.6567342733701471E-2</v>
      </c>
      <c r="W88" s="134">
        <f t="shared" si="140"/>
        <v>8.3572632488989565E-2</v>
      </c>
      <c r="X88" s="134">
        <f t="shared" si="140"/>
        <v>8.9941445201534076E-2</v>
      </c>
      <c r="Y88" s="134">
        <f t="shared" si="140"/>
        <v>8.3620157441926399E-2</v>
      </c>
      <c r="Z88" s="134">
        <f t="shared" si="140"/>
        <v>8.5828010308642885E-2</v>
      </c>
      <c r="AA88" s="134">
        <f t="shared" si="140"/>
        <v>8.5750242704942428E-2</v>
      </c>
      <c r="AB88" s="134">
        <f t="shared" si="140"/>
        <v>8.424951217353506E-2</v>
      </c>
      <c r="AC88" s="134">
        <f t="shared" si="140"/>
        <v>8.0379660781738055E-2</v>
      </c>
      <c r="AD88" s="134">
        <f t="shared" si="140"/>
        <v>7.6888408559856486E-2</v>
      </c>
      <c r="AE88" s="134">
        <f t="shared" si="140"/>
        <v>7.623166993572271E-2</v>
      </c>
      <c r="AF88" s="134">
        <f t="shared" si="140"/>
        <v>7.9344495883661673E-2</v>
      </c>
      <c r="AG88" s="151">
        <f>SUM(AF92,AG100)</f>
        <v>7.7937312862713076E-2</v>
      </c>
      <c r="AH88" s="151">
        <f t="shared" ref="AH88:AJ88" si="141">SUM(AG88,AH100)</f>
        <v>7.6437312862713075E-2</v>
      </c>
      <c r="AI88" s="151">
        <f t="shared" si="141"/>
        <v>7.3937312862713073E-2</v>
      </c>
      <c r="AJ88" s="151">
        <f t="shared" si="141"/>
        <v>7.143731286271307E-2</v>
      </c>
      <c r="AK88" s="134">
        <f>AK96/$AK$85</f>
        <v>7.4817960753400636E-2</v>
      </c>
      <c r="AL88" s="151">
        <f>SUM(AJ88,AL100)</f>
        <v>7.3937312862713073E-2</v>
      </c>
      <c r="AM88" s="151">
        <f t="shared" ref="AM88:AO88" si="142">SUM(AL88,AM100)</f>
        <v>7.6437312862713075E-2</v>
      </c>
      <c r="AN88" s="151">
        <f t="shared" si="142"/>
        <v>7.5937312862713074E-2</v>
      </c>
      <c r="AO88" s="151">
        <f t="shared" si="142"/>
        <v>7.5437312862713074E-2</v>
      </c>
      <c r="AP88" s="134">
        <f>AP96/$AK$85</f>
        <v>8.898606746844745E-2</v>
      </c>
      <c r="AQ88" s="151">
        <f>SUM(AO88,AQ100)</f>
        <v>7.2937312862713072E-2</v>
      </c>
      <c r="AR88" s="151">
        <f t="shared" ref="AR88:AT88" si="143">SUM(AQ88,AR100)</f>
        <v>7.043731286271307E-2</v>
      </c>
      <c r="AS88" s="151">
        <f t="shared" si="143"/>
        <v>6.7937312862713067E-2</v>
      </c>
      <c r="AT88" s="151">
        <f t="shared" si="143"/>
        <v>6.5437312862713065E-2</v>
      </c>
      <c r="AU88" s="134">
        <f>AU96/$AK$85</f>
        <v>9.6106495643181508E-2</v>
      </c>
      <c r="AV88" s="151">
        <f>SUM(AT88,AV100)</f>
        <v>6.3437312862713063E-2</v>
      </c>
      <c r="AW88" s="151">
        <f t="shared" ref="AW88:AY88" si="144">SUM(AV88,AW100)</f>
        <v>6.1437312862713062E-2</v>
      </c>
      <c r="AX88" s="151">
        <f t="shared" si="144"/>
        <v>5.943731286271306E-2</v>
      </c>
      <c r="AY88" s="151">
        <f t="shared" si="144"/>
        <v>5.7437312862713058E-2</v>
      </c>
      <c r="AZ88" s="134">
        <f>AZ96/$AK$85</f>
        <v>9.8764136325752205E-2</v>
      </c>
      <c r="BA88" s="174">
        <f>SUM(AY88,BA100)</f>
        <v>5.5437312862713056E-2</v>
      </c>
    </row>
    <row r="89" spans="1:16361" ht="12.75" customHeight="1" outlineLevel="1">
      <c r="A89" s="1" t="s">
        <v>91</v>
      </c>
      <c r="B89" s="1" t="s">
        <v>91</v>
      </c>
      <c r="C89" s="97" t="s">
        <v>226</v>
      </c>
      <c r="D89" s="97"/>
      <c r="E89" s="97"/>
      <c r="F89" s="97"/>
      <c r="G89" s="31" t="s">
        <v>102</v>
      </c>
      <c r="H89" s="134">
        <f>H97/H$85</f>
        <v>4.4669842370877899E-2</v>
      </c>
      <c r="I89" s="134">
        <f t="shared" ref="I89:AF89" si="145">I97/I$85</f>
        <v>4.5633090912340885E-2</v>
      </c>
      <c r="J89" s="134">
        <f t="shared" si="145"/>
        <v>4.4457239930942506E-2</v>
      </c>
      <c r="K89" s="134">
        <f t="shared" si="145"/>
        <v>4.6564073750135805E-2</v>
      </c>
      <c r="L89" s="134">
        <f t="shared" si="145"/>
        <v>4.5363600043202057E-2</v>
      </c>
      <c r="M89" s="134">
        <f t="shared" si="145"/>
        <v>4.3706745038872577E-2</v>
      </c>
      <c r="N89" s="134">
        <f t="shared" si="145"/>
        <v>4.5091591380101707E-2</v>
      </c>
      <c r="O89" s="134">
        <f t="shared" si="145"/>
        <v>4.2206233819589267E-2</v>
      </c>
      <c r="P89" s="134">
        <f t="shared" si="145"/>
        <v>4.1469095523747515E-2</v>
      </c>
      <c r="Q89" s="134">
        <f t="shared" si="145"/>
        <v>4.3066234129096208E-2</v>
      </c>
      <c r="R89" s="134">
        <f t="shared" si="145"/>
        <v>4.1488803595893617E-2</v>
      </c>
      <c r="S89" s="134">
        <f t="shared" si="145"/>
        <v>4.5608168158744126E-2</v>
      </c>
      <c r="T89" s="134">
        <f t="shared" si="145"/>
        <v>4.3000122804042563E-2</v>
      </c>
      <c r="U89" s="134">
        <f t="shared" si="145"/>
        <v>5.1598597956395105E-2</v>
      </c>
      <c r="V89" s="134">
        <f t="shared" si="145"/>
        <v>4.5512428444300534E-2</v>
      </c>
      <c r="W89" s="134">
        <f t="shared" si="145"/>
        <v>5.0576993446806447E-2</v>
      </c>
      <c r="X89" s="134">
        <f t="shared" si="145"/>
        <v>5.1353796626684524E-2</v>
      </c>
      <c r="Y89" s="134">
        <f t="shared" si="145"/>
        <v>4.7089623244404924E-2</v>
      </c>
      <c r="Z89" s="134">
        <f t="shared" si="145"/>
        <v>4.9980947655466366E-2</v>
      </c>
      <c r="AA89" s="134">
        <f t="shared" si="145"/>
        <v>4.9750551540319606E-2</v>
      </c>
      <c r="AB89" s="134">
        <f t="shared" si="145"/>
        <v>4.9147213878960198E-2</v>
      </c>
      <c r="AC89" s="134">
        <f t="shared" si="145"/>
        <v>4.9047152684621766E-2</v>
      </c>
      <c r="AD89" s="134">
        <f t="shared" si="145"/>
        <v>5.599573366730163E-2</v>
      </c>
      <c r="AE89" s="134">
        <f t="shared" si="145"/>
        <v>4.9731880796913784E-2</v>
      </c>
      <c r="AF89" s="134">
        <f t="shared" si="145"/>
        <v>5.1011767918184278E-2</v>
      </c>
      <c r="AG89" s="151">
        <f>SUM(AF93,AG101)</f>
        <v>4.9480495256949343E-2</v>
      </c>
      <c r="AH89" s="151">
        <f t="shared" ref="AH89:AJ89" si="146">SUM(AG89,AH101)</f>
        <v>4.7980495256949342E-2</v>
      </c>
      <c r="AI89" s="151">
        <f t="shared" si="146"/>
        <v>4.548049525694934E-2</v>
      </c>
      <c r="AJ89" s="151">
        <f t="shared" si="146"/>
        <v>4.2980495256949337E-2</v>
      </c>
      <c r="AK89" s="134">
        <f>AK97/$AK$85</f>
        <v>4.6361143147636903E-2</v>
      </c>
      <c r="AL89" s="151">
        <f>SUM(AJ89,AL101)</f>
        <v>4.548049525694934E-2</v>
      </c>
      <c r="AM89" s="151">
        <f t="shared" ref="AM89:AO89" si="147">SUM(AL89,AM101)</f>
        <v>4.7980495256949342E-2</v>
      </c>
      <c r="AN89" s="151">
        <f t="shared" si="147"/>
        <v>4.7480495256949341E-2</v>
      </c>
      <c r="AO89" s="151">
        <f t="shared" si="147"/>
        <v>4.6980495256949341E-2</v>
      </c>
      <c r="AP89" s="134">
        <f>AP97/$AK$85</f>
        <v>5.5424751410374451E-2</v>
      </c>
      <c r="AQ89" s="151">
        <f>SUM(AO89,AQ101)</f>
        <v>4.4480495256949339E-2</v>
      </c>
      <c r="AR89" s="151">
        <f t="shared" ref="AR89:AT89" si="148">SUM(AQ89,AR101)</f>
        <v>4.1980495256949336E-2</v>
      </c>
      <c r="AS89" s="151">
        <f t="shared" si="148"/>
        <v>3.9480495256949334E-2</v>
      </c>
      <c r="AT89" s="151">
        <f t="shared" si="148"/>
        <v>3.6980495256949332E-2</v>
      </c>
      <c r="AU89" s="134">
        <f>AU97/$AK$85</f>
        <v>5.6498537867614593E-2</v>
      </c>
      <c r="AV89" s="151">
        <f>SUM(AT89,AV101)</f>
        <v>3.498049525694933E-2</v>
      </c>
      <c r="AW89" s="151">
        <f t="shared" ref="AW89:AY89" si="149">SUM(AV89,AW101)</f>
        <v>3.2980495256949328E-2</v>
      </c>
      <c r="AX89" s="151">
        <f t="shared" si="149"/>
        <v>3.0980495256949327E-2</v>
      </c>
      <c r="AY89" s="151">
        <f t="shared" si="149"/>
        <v>2.8980495256949325E-2</v>
      </c>
      <c r="AZ89" s="134">
        <f>AZ97/$AK$85</f>
        <v>5.2178130733758023E-2</v>
      </c>
      <c r="BA89" s="174">
        <f>SUM(AY89,BA101)</f>
        <v>2.6980495256949323E-2</v>
      </c>
      <c r="BB89" s="1" t="s">
        <v>91</v>
      </c>
      <c r="BC89" s="1" t="s">
        <v>91</v>
      </c>
      <c r="BD89" s="1"/>
      <c r="BE89" s="1"/>
      <c r="BF89" s="1"/>
      <c r="BG89" s="1" t="s">
        <v>91</v>
      </c>
      <c r="BH89" s="1" t="s">
        <v>91</v>
      </c>
      <c r="BI89" s="1" t="s">
        <v>91</v>
      </c>
      <c r="BJ89" s="1" t="s">
        <v>91</v>
      </c>
      <c r="BK89" s="1" t="s">
        <v>91</v>
      </c>
      <c r="BL89" s="1" t="s">
        <v>91</v>
      </c>
      <c r="BM89" s="1" t="s">
        <v>91</v>
      </c>
      <c r="BN89" s="1" t="s">
        <v>91</v>
      </c>
      <c r="BO89" s="1" t="s">
        <v>91</v>
      </c>
      <c r="BP89" s="1" t="s">
        <v>91</v>
      </c>
      <c r="BQ89" s="1" t="s">
        <v>91</v>
      </c>
      <c r="BR89" s="1" t="s">
        <v>91</v>
      </c>
      <c r="BS89" s="1" t="s">
        <v>91</v>
      </c>
      <c r="BT89" s="1" t="s">
        <v>91</v>
      </c>
      <c r="BU89" s="1" t="s">
        <v>91</v>
      </c>
      <c r="BV89" s="1" t="s">
        <v>91</v>
      </c>
      <c r="BW89" s="1" t="s">
        <v>91</v>
      </c>
      <c r="BX89" s="1" t="s">
        <v>91</v>
      </c>
      <c r="BY89" s="1" t="s">
        <v>91</v>
      </c>
      <c r="BZ89" s="1" t="s">
        <v>91</v>
      </c>
      <c r="CA89" s="1" t="s">
        <v>91</v>
      </c>
      <c r="CB89" s="1" t="s">
        <v>91</v>
      </c>
      <c r="CC89" s="1" t="s">
        <v>91</v>
      </c>
      <c r="CD89" s="1" t="s">
        <v>91</v>
      </c>
      <c r="CE89" s="1" t="s">
        <v>91</v>
      </c>
      <c r="CF89" s="1" t="s">
        <v>91</v>
      </c>
      <c r="CG89" s="1" t="s">
        <v>91</v>
      </c>
      <c r="CH89" s="1" t="s">
        <v>91</v>
      </c>
      <c r="CI89" s="1" t="s">
        <v>91</v>
      </c>
      <c r="CJ89" s="1" t="s">
        <v>91</v>
      </c>
      <c r="CK89" s="1" t="s">
        <v>91</v>
      </c>
      <c r="CL89" s="1" t="s">
        <v>91</v>
      </c>
      <c r="CM89" s="1" t="s">
        <v>91</v>
      </c>
      <c r="CN89" s="1" t="s">
        <v>91</v>
      </c>
      <c r="CO89" s="1" t="s">
        <v>91</v>
      </c>
      <c r="CP89" s="1" t="s">
        <v>91</v>
      </c>
      <c r="CQ89" s="1" t="s">
        <v>91</v>
      </c>
      <c r="CR89" s="1" t="s">
        <v>91</v>
      </c>
      <c r="CS89" s="1" t="s">
        <v>91</v>
      </c>
      <c r="CT89" s="1" t="s">
        <v>91</v>
      </c>
      <c r="CU89" s="1" t="s">
        <v>91</v>
      </c>
      <c r="CV89" s="1" t="s">
        <v>91</v>
      </c>
      <c r="CW89" s="1" t="s">
        <v>91</v>
      </c>
      <c r="CX89" s="1" t="s">
        <v>91</v>
      </c>
      <c r="CY89" s="1" t="s">
        <v>91</v>
      </c>
      <c r="CZ89" s="1" t="s">
        <v>91</v>
      </c>
      <c r="DA89" s="1" t="s">
        <v>91</v>
      </c>
      <c r="DB89" s="1" t="s">
        <v>91</v>
      </c>
      <c r="DC89" s="1" t="s">
        <v>91</v>
      </c>
      <c r="DD89" s="1" t="s">
        <v>91</v>
      </c>
      <c r="DE89" s="1" t="s">
        <v>91</v>
      </c>
      <c r="DF89" s="1" t="s">
        <v>91</v>
      </c>
      <c r="DG89" s="1" t="s">
        <v>91</v>
      </c>
      <c r="DH89" s="1" t="s">
        <v>91</v>
      </c>
      <c r="DI89" s="1" t="s">
        <v>91</v>
      </c>
      <c r="DJ89" s="1" t="s">
        <v>91</v>
      </c>
      <c r="DK89" s="1" t="s">
        <v>91</v>
      </c>
      <c r="DL89" s="1" t="s">
        <v>91</v>
      </c>
      <c r="DM89" s="1" t="s">
        <v>91</v>
      </c>
      <c r="DN89" s="1" t="s">
        <v>91</v>
      </c>
      <c r="DO89" s="1" t="s">
        <v>91</v>
      </c>
      <c r="DP89" s="1" t="s">
        <v>91</v>
      </c>
      <c r="DQ89" s="1" t="s">
        <v>91</v>
      </c>
      <c r="DR89" s="1" t="s">
        <v>91</v>
      </c>
      <c r="DS89" s="1" t="s">
        <v>91</v>
      </c>
      <c r="DT89" s="1" t="s">
        <v>91</v>
      </c>
      <c r="DU89" s="1" t="s">
        <v>91</v>
      </c>
      <c r="DV89" s="1" t="s">
        <v>91</v>
      </c>
      <c r="DW89" s="1" t="s">
        <v>91</v>
      </c>
      <c r="DX89" s="1" t="s">
        <v>91</v>
      </c>
      <c r="DY89" s="1" t="s">
        <v>91</v>
      </c>
      <c r="DZ89" s="1" t="s">
        <v>91</v>
      </c>
      <c r="EA89" s="1" t="s">
        <v>91</v>
      </c>
      <c r="EB89" s="1" t="s">
        <v>91</v>
      </c>
      <c r="EC89" s="1" t="s">
        <v>91</v>
      </c>
      <c r="ED89" s="1" t="s">
        <v>91</v>
      </c>
      <c r="EE89" s="1" t="s">
        <v>91</v>
      </c>
      <c r="EF89" s="1" t="s">
        <v>91</v>
      </c>
      <c r="EG89" s="1" t="s">
        <v>91</v>
      </c>
      <c r="EH89" s="1" t="s">
        <v>91</v>
      </c>
      <c r="EI89" s="1" t="s">
        <v>91</v>
      </c>
      <c r="EJ89" s="1" t="s">
        <v>91</v>
      </c>
      <c r="EK89" s="1" t="s">
        <v>91</v>
      </c>
      <c r="EL89" s="1" t="s">
        <v>91</v>
      </c>
      <c r="EM89" s="1" t="s">
        <v>91</v>
      </c>
      <c r="EN89" s="1" t="s">
        <v>91</v>
      </c>
      <c r="EO89" s="1" t="s">
        <v>91</v>
      </c>
      <c r="EP89" s="1" t="s">
        <v>91</v>
      </c>
      <c r="EQ89" s="1" t="s">
        <v>91</v>
      </c>
      <c r="ER89" s="1" t="s">
        <v>91</v>
      </c>
      <c r="ES89" s="1" t="s">
        <v>91</v>
      </c>
      <c r="ET89" s="1" t="s">
        <v>91</v>
      </c>
      <c r="EU89" s="1" t="s">
        <v>91</v>
      </c>
      <c r="EV89" s="1" t="s">
        <v>91</v>
      </c>
      <c r="EW89" s="1" t="s">
        <v>91</v>
      </c>
      <c r="EX89" s="1" t="s">
        <v>91</v>
      </c>
      <c r="EY89" s="1" t="s">
        <v>91</v>
      </c>
      <c r="EZ89" s="1" t="s">
        <v>91</v>
      </c>
      <c r="FA89" s="1" t="s">
        <v>91</v>
      </c>
      <c r="FB89" s="1" t="s">
        <v>91</v>
      </c>
      <c r="FC89" s="1" t="s">
        <v>91</v>
      </c>
      <c r="FD89" s="1" t="s">
        <v>91</v>
      </c>
      <c r="FE89" s="1" t="s">
        <v>91</v>
      </c>
      <c r="FF89" s="1" t="s">
        <v>91</v>
      </c>
      <c r="FG89" s="1" t="s">
        <v>91</v>
      </c>
      <c r="FH89" s="1" t="s">
        <v>91</v>
      </c>
      <c r="FI89" s="1" t="s">
        <v>91</v>
      </c>
      <c r="FJ89" s="1" t="s">
        <v>91</v>
      </c>
      <c r="FK89" s="1" t="s">
        <v>91</v>
      </c>
      <c r="FL89" s="1" t="s">
        <v>91</v>
      </c>
      <c r="FM89" s="1" t="s">
        <v>91</v>
      </c>
      <c r="FN89" s="1" t="s">
        <v>91</v>
      </c>
      <c r="FO89" s="1" t="s">
        <v>91</v>
      </c>
      <c r="FP89" s="1" t="s">
        <v>91</v>
      </c>
      <c r="FQ89" s="1" t="s">
        <v>91</v>
      </c>
      <c r="FR89" s="1" t="s">
        <v>91</v>
      </c>
      <c r="FS89" s="1" t="s">
        <v>91</v>
      </c>
      <c r="FT89" s="1" t="s">
        <v>91</v>
      </c>
      <c r="FU89" s="1" t="s">
        <v>91</v>
      </c>
      <c r="FV89" s="1" t="s">
        <v>91</v>
      </c>
      <c r="FW89" s="1" t="s">
        <v>91</v>
      </c>
      <c r="FX89" s="1" t="s">
        <v>91</v>
      </c>
      <c r="FY89" s="1" t="s">
        <v>91</v>
      </c>
      <c r="FZ89" s="1" t="s">
        <v>91</v>
      </c>
      <c r="GA89" s="1" t="s">
        <v>91</v>
      </c>
      <c r="GB89" s="1" t="s">
        <v>91</v>
      </c>
      <c r="GC89" s="1" t="s">
        <v>91</v>
      </c>
      <c r="GD89" s="1" t="s">
        <v>91</v>
      </c>
      <c r="GE89" s="1" t="s">
        <v>91</v>
      </c>
      <c r="GF89" s="1" t="s">
        <v>91</v>
      </c>
      <c r="GG89" s="1" t="s">
        <v>91</v>
      </c>
      <c r="GH89" s="1" t="s">
        <v>91</v>
      </c>
      <c r="GI89" s="1" t="s">
        <v>91</v>
      </c>
      <c r="GJ89" s="1" t="s">
        <v>91</v>
      </c>
      <c r="GK89" s="1" t="s">
        <v>91</v>
      </c>
      <c r="GL89" s="1" t="s">
        <v>91</v>
      </c>
      <c r="GM89" s="1" t="s">
        <v>91</v>
      </c>
      <c r="GN89" s="1" t="s">
        <v>91</v>
      </c>
      <c r="GO89" s="1" t="s">
        <v>91</v>
      </c>
      <c r="GP89" s="1" t="s">
        <v>91</v>
      </c>
      <c r="GQ89" s="1" t="s">
        <v>91</v>
      </c>
      <c r="GR89" s="1" t="s">
        <v>91</v>
      </c>
      <c r="GS89" s="1" t="s">
        <v>91</v>
      </c>
      <c r="GT89" s="1" t="s">
        <v>91</v>
      </c>
      <c r="GU89" s="1" t="s">
        <v>91</v>
      </c>
      <c r="GV89" s="1" t="s">
        <v>91</v>
      </c>
      <c r="GW89" s="1" t="s">
        <v>91</v>
      </c>
      <c r="GX89" s="1" t="s">
        <v>91</v>
      </c>
      <c r="GY89" s="1" t="s">
        <v>91</v>
      </c>
      <c r="GZ89" s="1" t="s">
        <v>91</v>
      </c>
      <c r="HA89" s="1" t="s">
        <v>91</v>
      </c>
      <c r="HB89" s="1" t="s">
        <v>91</v>
      </c>
      <c r="HC89" s="1" t="s">
        <v>91</v>
      </c>
      <c r="HD89" s="1" t="s">
        <v>91</v>
      </c>
      <c r="HE89" s="1" t="s">
        <v>91</v>
      </c>
      <c r="HF89" s="1" t="s">
        <v>91</v>
      </c>
      <c r="HG89" s="1" t="s">
        <v>91</v>
      </c>
      <c r="HH89" s="1" t="s">
        <v>91</v>
      </c>
      <c r="HI89" s="1" t="s">
        <v>91</v>
      </c>
      <c r="HJ89" s="1" t="s">
        <v>91</v>
      </c>
      <c r="HK89" s="1" t="s">
        <v>91</v>
      </c>
      <c r="HL89" s="1" t="s">
        <v>91</v>
      </c>
      <c r="HM89" s="1" t="s">
        <v>91</v>
      </c>
      <c r="HN89" s="1" t="s">
        <v>91</v>
      </c>
      <c r="HO89" s="1" t="s">
        <v>91</v>
      </c>
      <c r="HP89" s="1" t="s">
        <v>91</v>
      </c>
      <c r="HQ89" s="1" t="s">
        <v>91</v>
      </c>
      <c r="HR89" s="1" t="s">
        <v>91</v>
      </c>
      <c r="HS89" s="1" t="s">
        <v>91</v>
      </c>
      <c r="HT89" s="1" t="s">
        <v>91</v>
      </c>
      <c r="HU89" s="1" t="s">
        <v>91</v>
      </c>
      <c r="HV89" s="1" t="s">
        <v>91</v>
      </c>
      <c r="HW89" s="1" t="s">
        <v>91</v>
      </c>
      <c r="HX89" s="1" t="s">
        <v>91</v>
      </c>
      <c r="HY89" s="1" t="s">
        <v>91</v>
      </c>
      <c r="HZ89" s="1" t="s">
        <v>91</v>
      </c>
      <c r="IA89" s="1" t="s">
        <v>91</v>
      </c>
      <c r="IB89" s="1" t="s">
        <v>91</v>
      </c>
      <c r="IC89" s="1" t="s">
        <v>91</v>
      </c>
      <c r="ID89" s="1" t="s">
        <v>91</v>
      </c>
      <c r="IE89" s="1" t="s">
        <v>91</v>
      </c>
      <c r="IF89" s="1" t="s">
        <v>91</v>
      </c>
      <c r="IG89" s="1" t="s">
        <v>91</v>
      </c>
      <c r="IH89" s="1" t="s">
        <v>91</v>
      </c>
      <c r="II89" s="1" t="s">
        <v>91</v>
      </c>
      <c r="IJ89" s="1" t="s">
        <v>91</v>
      </c>
      <c r="IK89" s="1" t="s">
        <v>91</v>
      </c>
      <c r="IL89" s="1" t="s">
        <v>91</v>
      </c>
      <c r="IM89" s="1" t="s">
        <v>91</v>
      </c>
      <c r="IN89" s="1" t="s">
        <v>91</v>
      </c>
      <c r="IO89" s="1" t="s">
        <v>91</v>
      </c>
      <c r="IP89" s="1" t="s">
        <v>91</v>
      </c>
      <c r="IQ89" s="1" t="s">
        <v>91</v>
      </c>
      <c r="IR89" s="1" t="s">
        <v>91</v>
      </c>
      <c r="IS89" s="1" t="s">
        <v>91</v>
      </c>
      <c r="IT89" s="1" t="s">
        <v>91</v>
      </c>
      <c r="IU89" s="1" t="s">
        <v>91</v>
      </c>
      <c r="IV89" s="1" t="s">
        <v>91</v>
      </c>
      <c r="IW89" s="1" t="s">
        <v>91</v>
      </c>
      <c r="IX89" s="1" t="s">
        <v>91</v>
      </c>
      <c r="IY89" s="1" t="s">
        <v>91</v>
      </c>
      <c r="IZ89" s="1" t="s">
        <v>91</v>
      </c>
      <c r="JA89" s="1" t="s">
        <v>91</v>
      </c>
      <c r="JB89" s="1" t="s">
        <v>91</v>
      </c>
      <c r="JC89" s="1" t="s">
        <v>91</v>
      </c>
      <c r="JD89" s="1" t="s">
        <v>91</v>
      </c>
      <c r="JE89" s="1" t="s">
        <v>91</v>
      </c>
      <c r="JF89" s="1" t="s">
        <v>91</v>
      </c>
      <c r="JG89" s="1" t="s">
        <v>91</v>
      </c>
      <c r="JH89" s="1" t="s">
        <v>91</v>
      </c>
      <c r="JI89" s="1" t="s">
        <v>91</v>
      </c>
      <c r="JJ89" s="1" t="s">
        <v>91</v>
      </c>
      <c r="JK89" s="1" t="s">
        <v>91</v>
      </c>
      <c r="JL89" s="1" t="s">
        <v>91</v>
      </c>
      <c r="JM89" s="1" t="s">
        <v>91</v>
      </c>
      <c r="JN89" s="1" t="s">
        <v>91</v>
      </c>
      <c r="JO89" s="1" t="s">
        <v>91</v>
      </c>
      <c r="JP89" s="1" t="s">
        <v>91</v>
      </c>
      <c r="JQ89" s="1" t="s">
        <v>91</v>
      </c>
      <c r="JR89" s="1" t="s">
        <v>91</v>
      </c>
      <c r="JS89" s="1" t="s">
        <v>91</v>
      </c>
      <c r="JT89" s="1" t="s">
        <v>91</v>
      </c>
      <c r="JU89" s="1" t="s">
        <v>91</v>
      </c>
      <c r="JV89" s="1" t="s">
        <v>91</v>
      </c>
      <c r="JW89" s="1" t="s">
        <v>91</v>
      </c>
      <c r="JX89" s="1" t="s">
        <v>91</v>
      </c>
      <c r="JY89" s="1" t="s">
        <v>91</v>
      </c>
      <c r="JZ89" s="1" t="s">
        <v>91</v>
      </c>
      <c r="KA89" s="1" t="s">
        <v>91</v>
      </c>
      <c r="KB89" s="1" t="s">
        <v>91</v>
      </c>
      <c r="KC89" s="1" t="s">
        <v>91</v>
      </c>
      <c r="KD89" s="1" t="s">
        <v>91</v>
      </c>
      <c r="KE89" s="1" t="s">
        <v>91</v>
      </c>
      <c r="KF89" s="1" t="s">
        <v>91</v>
      </c>
      <c r="KG89" s="1" t="s">
        <v>91</v>
      </c>
      <c r="KH89" s="1" t="s">
        <v>91</v>
      </c>
      <c r="KI89" s="1" t="s">
        <v>91</v>
      </c>
      <c r="KJ89" s="1" t="s">
        <v>91</v>
      </c>
      <c r="KK89" s="1" t="s">
        <v>91</v>
      </c>
      <c r="KL89" s="1" t="s">
        <v>91</v>
      </c>
      <c r="KM89" s="1" t="s">
        <v>91</v>
      </c>
      <c r="KN89" s="1" t="s">
        <v>91</v>
      </c>
      <c r="KO89" s="1" t="s">
        <v>91</v>
      </c>
      <c r="KP89" s="1" t="s">
        <v>91</v>
      </c>
      <c r="KQ89" s="1" t="s">
        <v>91</v>
      </c>
      <c r="KR89" s="1" t="s">
        <v>91</v>
      </c>
      <c r="KS89" s="1" t="s">
        <v>91</v>
      </c>
      <c r="KT89" s="1" t="s">
        <v>91</v>
      </c>
      <c r="KU89" s="1" t="s">
        <v>91</v>
      </c>
      <c r="KV89" s="1" t="s">
        <v>91</v>
      </c>
      <c r="KW89" s="1" t="s">
        <v>91</v>
      </c>
      <c r="KX89" s="1" t="s">
        <v>91</v>
      </c>
      <c r="KY89" s="1" t="s">
        <v>91</v>
      </c>
      <c r="KZ89" s="1" t="s">
        <v>91</v>
      </c>
      <c r="LA89" s="1" t="s">
        <v>91</v>
      </c>
      <c r="LB89" s="1" t="s">
        <v>91</v>
      </c>
      <c r="LC89" s="1" t="s">
        <v>91</v>
      </c>
      <c r="LD89" s="1" t="s">
        <v>91</v>
      </c>
      <c r="LE89" s="1" t="s">
        <v>91</v>
      </c>
      <c r="LF89" s="1" t="s">
        <v>91</v>
      </c>
      <c r="LG89" s="1" t="s">
        <v>91</v>
      </c>
      <c r="LH89" s="1" t="s">
        <v>91</v>
      </c>
      <c r="LI89" s="1" t="s">
        <v>91</v>
      </c>
      <c r="LJ89" s="1" t="s">
        <v>91</v>
      </c>
      <c r="LK89" s="1" t="s">
        <v>91</v>
      </c>
      <c r="LL89" s="1" t="s">
        <v>91</v>
      </c>
      <c r="LM89" s="1" t="s">
        <v>91</v>
      </c>
      <c r="LN89" s="1" t="s">
        <v>91</v>
      </c>
      <c r="LO89" s="1" t="s">
        <v>91</v>
      </c>
      <c r="LP89" s="1" t="s">
        <v>91</v>
      </c>
      <c r="LQ89" s="1" t="s">
        <v>91</v>
      </c>
      <c r="LR89" s="1" t="s">
        <v>91</v>
      </c>
      <c r="LS89" s="1" t="s">
        <v>91</v>
      </c>
      <c r="LT89" s="1" t="s">
        <v>91</v>
      </c>
      <c r="LU89" s="1" t="s">
        <v>91</v>
      </c>
      <c r="LV89" s="1" t="s">
        <v>91</v>
      </c>
      <c r="LW89" s="1" t="s">
        <v>91</v>
      </c>
      <c r="LX89" s="1" t="s">
        <v>91</v>
      </c>
      <c r="LY89" s="1" t="s">
        <v>91</v>
      </c>
      <c r="LZ89" s="1" t="s">
        <v>91</v>
      </c>
      <c r="MA89" s="1" t="s">
        <v>91</v>
      </c>
      <c r="MB89" s="1" t="s">
        <v>91</v>
      </c>
      <c r="MC89" s="1" t="s">
        <v>91</v>
      </c>
      <c r="MD89" s="1" t="s">
        <v>91</v>
      </c>
      <c r="ME89" s="1" t="s">
        <v>91</v>
      </c>
      <c r="MF89" s="1" t="s">
        <v>91</v>
      </c>
      <c r="MG89" s="1" t="s">
        <v>91</v>
      </c>
      <c r="MH89" s="1" t="s">
        <v>91</v>
      </c>
      <c r="MI89" s="1" t="s">
        <v>91</v>
      </c>
      <c r="MJ89" s="1" t="s">
        <v>91</v>
      </c>
      <c r="MK89" s="1" t="s">
        <v>91</v>
      </c>
      <c r="ML89" s="1" t="s">
        <v>91</v>
      </c>
      <c r="MM89" s="1" t="s">
        <v>91</v>
      </c>
      <c r="MN89" s="1" t="s">
        <v>91</v>
      </c>
      <c r="MO89" s="1" t="s">
        <v>91</v>
      </c>
      <c r="MP89" s="1" t="s">
        <v>91</v>
      </c>
      <c r="MQ89" s="1" t="s">
        <v>91</v>
      </c>
      <c r="MR89" s="1" t="s">
        <v>91</v>
      </c>
      <c r="MS89" s="1" t="s">
        <v>91</v>
      </c>
      <c r="MT89" s="1" t="s">
        <v>91</v>
      </c>
      <c r="MU89" s="1" t="s">
        <v>91</v>
      </c>
      <c r="MV89" s="1" t="s">
        <v>91</v>
      </c>
      <c r="MW89" s="1" t="s">
        <v>91</v>
      </c>
      <c r="MX89" s="1" t="s">
        <v>91</v>
      </c>
      <c r="MY89" s="1" t="s">
        <v>91</v>
      </c>
      <c r="MZ89" s="1" t="s">
        <v>91</v>
      </c>
      <c r="NA89" s="1" t="s">
        <v>91</v>
      </c>
      <c r="NB89" s="1" t="s">
        <v>91</v>
      </c>
      <c r="NC89" s="1" t="s">
        <v>91</v>
      </c>
      <c r="ND89" s="1" t="s">
        <v>91</v>
      </c>
      <c r="NE89" s="1" t="s">
        <v>91</v>
      </c>
      <c r="NF89" s="1" t="s">
        <v>91</v>
      </c>
      <c r="NG89" s="1" t="s">
        <v>91</v>
      </c>
      <c r="NH89" s="1" t="s">
        <v>91</v>
      </c>
      <c r="NI89" s="1" t="s">
        <v>91</v>
      </c>
      <c r="NJ89" s="1" t="s">
        <v>91</v>
      </c>
      <c r="NK89" s="1" t="s">
        <v>91</v>
      </c>
      <c r="NL89" s="1" t="s">
        <v>91</v>
      </c>
      <c r="NM89" s="1" t="s">
        <v>91</v>
      </c>
      <c r="NN89" s="1" t="s">
        <v>91</v>
      </c>
      <c r="NO89" s="1" t="s">
        <v>91</v>
      </c>
      <c r="NP89" s="1" t="s">
        <v>91</v>
      </c>
      <c r="NQ89" s="1" t="s">
        <v>91</v>
      </c>
      <c r="NR89" s="1" t="s">
        <v>91</v>
      </c>
      <c r="NS89" s="1" t="s">
        <v>91</v>
      </c>
      <c r="NT89" s="1" t="s">
        <v>91</v>
      </c>
      <c r="NU89" s="1" t="s">
        <v>91</v>
      </c>
      <c r="NV89" s="1" t="s">
        <v>91</v>
      </c>
      <c r="NW89" s="1" t="s">
        <v>91</v>
      </c>
      <c r="NX89" s="1" t="s">
        <v>91</v>
      </c>
      <c r="NY89" s="1" t="s">
        <v>91</v>
      </c>
      <c r="NZ89" s="1" t="s">
        <v>91</v>
      </c>
      <c r="OA89" s="1" t="s">
        <v>91</v>
      </c>
      <c r="OB89" s="1" t="s">
        <v>91</v>
      </c>
      <c r="OC89" s="1" t="s">
        <v>91</v>
      </c>
      <c r="OD89" s="1" t="s">
        <v>91</v>
      </c>
      <c r="OE89" s="1" t="s">
        <v>91</v>
      </c>
      <c r="OF89" s="1" t="s">
        <v>91</v>
      </c>
      <c r="OG89" s="1" t="s">
        <v>91</v>
      </c>
      <c r="OH89" s="1" t="s">
        <v>91</v>
      </c>
      <c r="OI89" s="1" t="s">
        <v>91</v>
      </c>
      <c r="OJ89" s="1" t="s">
        <v>91</v>
      </c>
      <c r="OK89" s="1" t="s">
        <v>91</v>
      </c>
      <c r="OL89" s="1" t="s">
        <v>91</v>
      </c>
      <c r="OM89" s="1" t="s">
        <v>91</v>
      </c>
      <c r="ON89" s="1" t="s">
        <v>91</v>
      </c>
      <c r="OO89" s="1" t="s">
        <v>91</v>
      </c>
      <c r="OP89" s="1" t="s">
        <v>91</v>
      </c>
      <c r="OQ89" s="1" t="s">
        <v>91</v>
      </c>
      <c r="OR89" s="1" t="s">
        <v>91</v>
      </c>
      <c r="OS89" s="1" t="s">
        <v>91</v>
      </c>
      <c r="OT89" s="1" t="s">
        <v>91</v>
      </c>
      <c r="OU89" s="1" t="s">
        <v>91</v>
      </c>
      <c r="OV89" s="1" t="s">
        <v>91</v>
      </c>
      <c r="OW89" s="1" t="s">
        <v>91</v>
      </c>
      <c r="OX89" s="1" t="s">
        <v>91</v>
      </c>
      <c r="OY89" s="1" t="s">
        <v>91</v>
      </c>
      <c r="OZ89" s="1" t="s">
        <v>91</v>
      </c>
      <c r="PA89" s="1" t="s">
        <v>91</v>
      </c>
      <c r="PB89" s="1" t="s">
        <v>91</v>
      </c>
      <c r="PC89" s="1" t="s">
        <v>91</v>
      </c>
      <c r="PD89" s="1" t="s">
        <v>91</v>
      </c>
      <c r="PE89" s="1" t="s">
        <v>91</v>
      </c>
      <c r="PF89" s="1" t="s">
        <v>91</v>
      </c>
      <c r="PG89" s="1" t="s">
        <v>91</v>
      </c>
      <c r="PH89" s="1" t="s">
        <v>91</v>
      </c>
      <c r="PI89" s="1" t="s">
        <v>91</v>
      </c>
      <c r="PJ89" s="1" t="s">
        <v>91</v>
      </c>
      <c r="PK89" s="1" t="s">
        <v>91</v>
      </c>
      <c r="PL89" s="1" t="s">
        <v>91</v>
      </c>
      <c r="PM89" s="1" t="s">
        <v>91</v>
      </c>
      <c r="PN89" s="1" t="s">
        <v>91</v>
      </c>
      <c r="PO89" s="1" t="s">
        <v>91</v>
      </c>
      <c r="PP89" s="1" t="s">
        <v>91</v>
      </c>
      <c r="PQ89" s="1" t="s">
        <v>91</v>
      </c>
      <c r="PR89" s="1" t="s">
        <v>91</v>
      </c>
      <c r="PS89" s="1" t="s">
        <v>91</v>
      </c>
      <c r="PT89" s="1" t="s">
        <v>91</v>
      </c>
      <c r="PU89" s="1" t="s">
        <v>91</v>
      </c>
      <c r="PV89" s="1" t="s">
        <v>91</v>
      </c>
      <c r="PW89" s="1" t="s">
        <v>91</v>
      </c>
      <c r="PX89" s="1" t="s">
        <v>91</v>
      </c>
      <c r="PY89" s="1" t="s">
        <v>91</v>
      </c>
      <c r="PZ89" s="1" t="s">
        <v>91</v>
      </c>
      <c r="QA89" s="1" t="s">
        <v>91</v>
      </c>
      <c r="QB89" s="1" t="s">
        <v>91</v>
      </c>
      <c r="QC89" s="1" t="s">
        <v>91</v>
      </c>
      <c r="QD89" s="1" t="s">
        <v>91</v>
      </c>
      <c r="QE89" s="1" t="s">
        <v>91</v>
      </c>
      <c r="QF89" s="1" t="s">
        <v>91</v>
      </c>
      <c r="QG89" s="1" t="s">
        <v>91</v>
      </c>
      <c r="QH89" s="1" t="s">
        <v>91</v>
      </c>
      <c r="QI89" s="1" t="s">
        <v>91</v>
      </c>
      <c r="QJ89" s="1" t="s">
        <v>91</v>
      </c>
      <c r="QK89" s="1" t="s">
        <v>91</v>
      </c>
      <c r="QL89" s="1" t="s">
        <v>91</v>
      </c>
      <c r="QM89" s="1" t="s">
        <v>91</v>
      </c>
      <c r="QN89" s="1" t="s">
        <v>91</v>
      </c>
      <c r="QO89" s="1" t="s">
        <v>91</v>
      </c>
      <c r="QP89" s="1" t="s">
        <v>91</v>
      </c>
      <c r="QQ89" s="1" t="s">
        <v>91</v>
      </c>
      <c r="QR89" s="1" t="s">
        <v>91</v>
      </c>
      <c r="QS89" s="1" t="s">
        <v>91</v>
      </c>
      <c r="QT89" s="1" t="s">
        <v>91</v>
      </c>
      <c r="QU89" s="1" t="s">
        <v>91</v>
      </c>
      <c r="QV89" s="1" t="s">
        <v>91</v>
      </c>
      <c r="QW89" s="1" t="s">
        <v>91</v>
      </c>
      <c r="QX89" s="1" t="s">
        <v>91</v>
      </c>
      <c r="QY89" s="1" t="s">
        <v>91</v>
      </c>
      <c r="QZ89" s="1" t="s">
        <v>91</v>
      </c>
      <c r="RA89" s="1" t="s">
        <v>91</v>
      </c>
      <c r="RB89" s="1" t="s">
        <v>91</v>
      </c>
      <c r="RC89" s="1" t="s">
        <v>91</v>
      </c>
      <c r="RD89" s="1" t="s">
        <v>91</v>
      </c>
      <c r="RE89" s="1" t="s">
        <v>91</v>
      </c>
      <c r="RF89" s="1" t="s">
        <v>91</v>
      </c>
      <c r="RG89" s="1" t="s">
        <v>91</v>
      </c>
      <c r="RH89" s="1" t="s">
        <v>91</v>
      </c>
      <c r="RI89" s="1" t="s">
        <v>91</v>
      </c>
      <c r="RJ89" s="1" t="s">
        <v>91</v>
      </c>
      <c r="RK89" s="1" t="s">
        <v>91</v>
      </c>
      <c r="RL89" s="1" t="s">
        <v>91</v>
      </c>
      <c r="RM89" s="1" t="s">
        <v>91</v>
      </c>
      <c r="RN89" s="1" t="s">
        <v>91</v>
      </c>
      <c r="RO89" s="1" t="s">
        <v>91</v>
      </c>
      <c r="RP89" s="1" t="s">
        <v>91</v>
      </c>
      <c r="RQ89" s="1" t="s">
        <v>91</v>
      </c>
      <c r="RR89" s="1" t="s">
        <v>91</v>
      </c>
      <c r="RS89" s="1" t="s">
        <v>91</v>
      </c>
      <c r="RT89" s="1" t="s">
        <v>91</v>
      </c>
      <c r="RU89" s="1" t="s">
        <v>91</v>
      </c>
      <c r="RV89" s="1" t="s">
        <v>91</v>
      </c>
      <c r="RW89" s="1" t="s">
        <v>91</v>
      </c>
      <c r="RX89" s="1" t="s">
        <v>91</v>
      </c>
      <c r="RY89" s="1" t="s">
        <v>91</v>
      </c>
      <c r="RZ89" s="1" t="s">
        <v>91</v>
      </c>
      <c r="SA89" s="1" t="s">
        <v>91</v>
      </c>
      <c r="SB89" s="1" t="s">
        <v>91</v>
      </c>
      <c r="SC89" s="1" t="s">
        <v>91</v>
      </c>
      <c r="SD89" s="1" t="s">
        <v>91</v>
      </c>
      <c r="SE89" s="1" t="s">
        <v>91</v>
      </c>
      <c r="SF89" s="1" t="s">
        <v>91</v>
      </c>
      <c r="SG89" s="1" t="s">
        <v>91</v>
      </c>
      <c r="SH89" s="1" t="s">
        <v>91</v>
      </c>
      <c r="SI89" s="1" t="s">
        <v>91</v>
      </c>
      <c r="SJ89" s="1" t="s">
        <v>91</v>
      </c>
      <c r="SK89" s="1" t="s">
        <v>91</v>
      </c>
      <c r="SL89" s="1" t="s">
        <v>91</v>
      </c>
      <c r="SM89" s="1" t="s">
        <v>91</v>
      </c>
      <c r="SN89" s="1" t="s">
        <v>91</v>
      </c>
      <c r="SO89" s="1" t="s">
        <v>91</v>
      </c>
      <c r="SP89" s="1" t="s">
        <v>91</v>
      </c>
      <c r="SQ89" s="1" t="s">
        <v>91</v>
      </c>
      <c r="SR89" s="1" t="s">
        <v>91</v>
      </c>
      <c r="SS89" s="1" t="s">
        <v>91</v>
      </c>
      <c r="ST89" s="1" t="s">
        <v>91</v>
      </c>
      <c r="SU89" s="1" t="s">
        <v>91</v>
      </c>
      <c r="SV89" s="1" t="s">
        <v>91</v>
      </c>
      <c r="SW89" s="1" t="s">
        <v>91</v>
      </c>
      <c r="SX89" s="1" t="s">
        <v>91</v>
      </c>
      <c r="SY89" s="1" t="s">
        <v>91</v>
      </c>
      <c r="SZ89" s="1" t="s">
        <v>91</v>
      </c>
      <c r="TA89" s="1" t="s">
        <v>91</v>
      </c>
      <c r="TB89" s="1" t="s">
        <v>91</v>
      </c>
      <c r="TC89" s="1" t="s">
        <v>91</v>
      </c>
      <c r="TD89" s="1" t="s">
        <v>91</v>
      </c>
      <c r="TE89" s="1" t="s">
        <v>91</v>
      </c>
      <c r="TF89" s="1" t="s">
        <v>91</v>
      </c>
      <c r="TG89" s="1" t="s">
        <v>91</v>
      </c>
      <c r="TH89" s="1" t="s">
        <v>91</v>
      </c>
      <c r="TI89" s="1" t="s">
        <v>91</v>
      </c>
      <c r="TJ89" s="1" t="s">
        <v>91</v>
      </c>
      <c r="TK89" s="1" t="s">
        <v>91</v>
      </c>
      <c r="TL89" s="1" t="s">
        <v>91</v>
      </c>
      <c r="TM89" s="1" t="s">
        <v>91</v>
      </c>
      <c r="TN89" s="1" t="s">
        <v>91</v>
      </c>
      <c r="TO89" s="1" t="s">
        <v>91</v>
      </c>
      <c r="TP89" s="1" t="s">
        <v>91</v>
      </c>
      <c r="TQ89" s="1" t="s">
        <v>91</v>
      </c>
      <c r="TR89" s="1" t="s">
        <v>91</v>
      </c>
      <c r="TS89" s="1" t="s">
        <v>91</v>
      </c>
      <c r="TT89" s="1" t="s">
        <v>91</v>
      </c>
      <c r="TU89" s="1" t="s">
        <v>91</v>
      </c>
      <c r="TV89" s="1" t="s">
        <v>91</v>
      </c>
      <c r="TW89" s="1" t="s">
        <v>91</v>
      </c>
      <c r="TX89" s="1" t="s">
        <v>91</v>
      </c>
      <c r="TY89" s="1" t="s">
        <v>91</v>
      </c>
      <c r="TZ89" s="1" t="s">
        <v>91</v>
      </c>
      <c r="UA89" s="1" t="s">
        <v>91</v>
      </c>
      <c r="UB89" s="1" t="s">
        <v>91</v>
      </c>
      <c r="UC89" s="1" t="s">
        <v>91</v>
      </c>
      <c r="UD89" s="1" t="s">
        <v>91</v>
      </c>
      <c r="UE89" s="1" t="s">
        <v>91</v>
      </c>
      <c r="UF89" s="1" t="s">
        <v>91</v>
      </c>
      <c r="UG89" s="1" t="s">
        <v>91</v>
      </c>
      <c r="UH89" s="1" t="s">
        <v>91</v>
      </c>
      <c r="UI89" s="1" t="s">
        <v>91</v>
      </c>
      <c r="UJ89" s="1" t="s">
        <v>91</v>
      </c>
      <c r="UK89" s="1" t="s">
        <v>91</v>
      </c>
      <c r="UL89" s="1" t="s">
        <v>91</v>
      </c>
      <c r="UM89" s="1" t="s">
        <v>91</v>
      </c>
      <c r="UN89" s="1" t="s">
        <v>91</v>
      </c>
      <c r="UO89" s="1" t="s">
        <v>91</v>
      </c>
      <c r="UP89" s="1" t="s">
        <v>91</v>
      </c>
      <c r="UQ89" s="1" t="s">
        <v>91</v>
      </c>
      <c r="UR89" s="1" t="s">
        <v>91</v>
      </c>
      <c r="US89" s="1" t="s">
        <v>91</v>
      </c>
      <c r="UT89" s="1" t="s">
        <v>91</v>
      </c>
      <c r="UU89" s="1" t="s">
        <v>91</v>
      </c>
      <c r="UV89" s="1" t="s">
        <v>91</v>
      </c>
      <c r="UW89" s="1" t="s">
        <v>91</v>
      </c>
      <c r="UX89" s="1" t="s">
        <v>91</v>
      </c>
      <c r="UY89" s="1" t="s">
        <v>91</v>
      </c>
      <c r="UZ89" s="1" t="s">
        <v>91</v>
      </c>
      <c r="VA89" s="1" t="s">
        <v>91</v>
      </c>
      <c r="VB89" s="1" t="s">
        <v>91</v>
      </c>
      <c r="VC89" s="1" t="s">
        <v>91</v>
      </c>
      <c r="VD89" s="1" t="s">
        <v>91</v>
      </c>
      <c r="VE89" s="1" t="s">
        <v>91</v>
      </c>
      <c r="VF89" s="1" t="s">
        <v>91</v>
      </c>
      <c r="VG89" s="1" t="s">
        <v>91</v>
      </c>
      <c r="VH89" s="1" t="s">
        <v>91</v>
      </c>
      <c r="VI89" s="1" t="s">
        <v>91</v>
      </c>
      <c r="VJ89" s="1" t="s">
        <v>91</v>
      </c>
      <c r="VK89" s="1" t="s">
        <v>91</v>
      </c>
      <c r="VL89" s="1" t="s">
        <v>91</v>
      </c>
      <c r="VM89" s="1" t="s">
        <v>91</v>
      </c>
      <c r="VN89" s="1" t="s">
        <v>91</v>
      </c>
      <c r="VO89" s="1" t="s">
        <v>91</v>
      </c>
      <c r="VP89" s="1" t="s">
        <v>91</v>
      </c>
      <c r="VQ89" s="1" t="s">
        <v>91</v>
      </c>
      <c r="VR89" s="1" t="s">
        <v>91</v>
      </c>
      <c r="VS89" s="1" t="s">
        <v>91</v>
      </c>
      <c r="VT89" s="1" t="s">
        <v>91</v>
      </c>
      <c r="VU89" s="1" t="s">
        <v>91</v>
      </c>
      <c r="VV89" s="1" t="s">
        <v>91</v>
      </c>
      <c r="VW89" s="1" t="s">
        <v>91</v>
      </c>
      <c r="VX89" s="1" t="s">
        <v>91</v>
      </c>
      <c r="VY89" s="1" t="s">
        <v>91</v>
      </c>
      <c r="VZ89" s="1" t="s">
        <v>91</v>
      </c>
      <c r="WA89" s="1" t="s">
        <v>91</v>
      </c>
      <c r="WB89" s="1" t="s">
        <v>91</v>
      </c>
      <c r="WC89" s="1" t="s">
        <v>91</v>
      </c>
      <c r="WD89" s="1" t="s">
        <v>91</v>
      </c>
      <c r="WE89" s="1" t="s">
        <v>91</v>
      </c>
      <c r="WF89" s="1" t="s">
        <v>91</v>
      </c>
      <c r="WG89" s="1" t="s">
        <v>91</v>
      </c>
      <c r="WH89" s="1" t="s">
        <v>91</v>
      </c>
      <c r="WI89" s="1" t="s">
        <v>91</v>
      </c>
      <c r="WJ89" s="1" t="s">
        <v>91</v>
      </c>
      <c r="WK89" s="1" t="s">
        <v>91</v>
      </c>
      <c r="WL89" s="1" t="s">
        <v>91</v>
      </c>
      <c r="WM89" s="1" t="s">
        <v>91</v>
      </c>
      <c r="WN89" s="1" t="s">
        <v>91</v>
      </c>
      <c r="WO89" s="1" t="s">
        <v>91</v>
      </c>
      <c r="WP89" s="1" t="s">
        <v>91</v>
      </c>
      <c r="WQ89" s="1" t="s">
        <v>91</v>
      </c>
      <c r="WR89" s="1" t="s">
        <v>91</v>
      </c>
      <c r="WS89" s="1" t="s">
        <v>91</v>
      </c>
      <c r="WT89" s="1" t="s">
        <v>91</v>
      </c>
      <c r="WU89" s="1" t="s">
        <v>91</v>
      </c>
      <c r="WV89" s="1" t="s">
        <v>91</v>
      </c>
      <c r="WW89" s="1" t="s">
        <v>91</v>
      </c>
      <c r="WX89" s="1" t="s">
        <v>91</v>
      </c>
      <c r="WY89" s="1" t="s">
        <v>91</v>
      </c>
      <c r="WZ89" s="1" t="s">
        <v>91</v>
      </c>
      <c r="XA89" s="1" t="s">
        <v>91</v>
      </c>
      <c r="XB89" s="1" t="s">
        <v>91</v>
      </c>
      <c r="XC89" s="1" t="s">
        <v>91</v>
      </c>
      <c r="XD89" s="1" t="s">
        <v>91</v>
      </c>
      <c r="XE89" s="1" t="s">
        <v>91</v>
      </c>
      <c r="XF89" s="1" t="s">
        <v>91</v>
      </c>
      <c r="XG89" s="1" t="s">
        <v>91</v>
      </c>
      <c r="XH89" s="1" t="s">
        <v>91</v>
      </c>
      <c r="XI89" s="1" t="s">
        <v>91</v>
      </c>
      <c r="XJ89" s="1" t="s">
        <v>91</v>
      </c>
      <c r="XK89" s="1" t="s">
        <v>91</v>
      </c>
      <c r="XL89" s="1" t="s">
        <v>91</v>
      </c>
      <c r="XM89" s="1" t="s">
        <v>91</v>
      </c>
      <c r="XN89" s="1" t="s">
        <v>91</v>
      </c>
      <c r="XO89" s="1" t="s">
        <v>91</v>
      </c>
      <c r="XP89" s="1" t="s">
        <v>91</v>
      </c>
      <c r="XQ89" s="1" t="s">
        <v>91</v>
      </c>
      <c r="XR89" s="1" t="s">
        <v>91</v>
      </c>
      <c r="XS89" s="1" t="s">
        <v>91</v>
      </c>
      <c r="XT89" s="1" t="s">
        <v>91</v>
      </c>
      <c r="XU89" s="1" t="s">
        <v>91</v>
      </c>
      <c r="XV89" s="1" t="s">
        <v>91</v>
      </c>
      <c r="XW89" s="1" t="s">
        <v>91</v>
      </c>
      <c r="XX89" s="1" t="s">
        <v>91</v>
      </c>
      <c r="XY89" s="1" t="s">
        <v>91</v>
      </c>
      <c r="XZ89" s="1" t="s">
        <v>91</v>
      </c>
      <c r="YA89" s="1" t="s">
        <v>91</v>
      </c>
      <c r="YB89" s="1" t="s">
        <v>91</v>
      </c>
      <c r="YC89" s="1" t="s">
        <v>91</v>
      </c>
      <c r="YD89" s="1" t="s">
        <v>91</v>
      </c>
      <c r="YE89" s="1" t="s">
        <v>91</v>
      </c>
      <c r="YF89" s="1" t="s">
        <v>91</v>
      </c>
      <c r="YG89" s="1" t="s">
        <v>91</v>
      </c>
      <c r="YH89" s="1" t="s">
        <v>91</v>
      </c>
      <c r="YI89" s="1" t="s">
        <v>91</v>
      </c>
      <c r="YJ89" s="1" t="s">
        <v>91</v>
      </c>
      <c r="YK89" s="1" t="s">
        <v>91</v>
      </c>
      <c r="YL89" s="1" t="s">
        <v>91</v>
      </c>
      <c r="YM89" s="1" t="s">
        <v>91</v>
      </c>
      <c r="YN89" s="1" t="s">
        <v>91</v>
      </c>
      <c r="YO89" s="1" t="s">
        <v>91</v>
      </c>
      <c r="YP89" s="1" t="s">
        <v>91</v>
      </c>
      <c r="YQ89" s="1" t="s">
        <v>91</v>
      </c>
      <c r="YR89" s="1" t="s">
        <v>91</v>
      </c>
      <c r="YS89" s="1" t="s">
        <v>91</v>
      </c>
      <c r="YT89" s="1" t="s">
        <v>91</v>
      </c>
      <c r="YU89" s="1" t="s">
        <v>91</v>
      </c>
      <c r="YV89" s="1" t="s">
        <v>91</v>
      </c>
      <c r="YW89" s="1" t="s">
        <v>91</v>
      </c>
      <c r="YX89" s="1" t="s">
        <v>91</v>
      </c>
      <c r="YY89" s="1" t="s">
        <v>91</v>
      </c>
      <c r="YZ89" s="1" t="s">
        <v>91</v>
      </c>
      <c r="ZA89" s="1" t="s">
        <v>91</v>
      </c>
      <c r="ZB89" s="1" t="s">
        <v>91</v>
      </c>
      <c r="ZC89" s="1" t="s">
        <v>91</v>
      </c>
      <c r="ZD89" s="1" t="s">
        <v>91</v>
      </c>
      <c r="ZE89" s="1" t="s">
        <v>91</v>
      </c>
      <c r="ZF89" s="1" t="s">
        <v>91</v>
      </c>
      <c r="ZG89" s="1" t="s">
        <v>91</v>
      </c>
      <c r="ZH89" s="1" t="s">
        <v>91</v>
      </c>
      <c r="ZI89" s="1" t="s">
        <v>91</v>
      </c>
      <c r="ZJ89" s="1" t="s">
        <v>91</v>
      </c>
      <c r="ZK89" s="1" t="s">
        <v>91</v>
      </c>
      <c r="ZL89" s="1" t="s">
        <v>91</v>
      </c>
      <c r="ZM89" s="1" t="s">
        <v>91</v>
      </c>
      <c r="ZN89" s="1" t="s">
        <v>91</v>
      </c>
      <c r="ZO89" s="1" t="s">
        <v>91</v>
      </c>
      <c r="ZP89" s="1" t="s">
        <v>91</v>
      </c>
      <c r="ZQ89" s="1" t="s">
        <v>91</v>
      </c>
      <c r="ZR89" s="1" t="s">
        <v>91</v>
      </c>
      <c r="ZS89" s="1" t="s">
        <v>91</v>
      </c>
      <c r="ZT89" s="1" t="s">
        <v>91</v>
      </c>
      <c r="ZU89" s="1" t="s">
        <v>91</v>
      </c>
      <c r="ZV89" s="1" t="s">
        <v>91</v>
      </c>
      <c r="ZW89" s="1" t="s">
        <v>91</v>
      </c>
      <c r="ZX89" s="1" t="s">
        <v>91</v>
      </c>
      <c r="ZY89" s="1" t="s">
        <v>91</v>
      </c>
      <c r="ZZ89" s="1" t="s">
        <v>91</v>
      </c>
      <c r="AAA89" s="1" t="s">
        <v>91</v>
      </c>
      <c r="AAB89" s="1" t="s">
        <v>91</v>
      </c>
      <c r="AAC89" s="1" t="s">
        <v>91</v>
      </c>
      <c r="AAD89" s="1" t="s">
        <v>91</v>
      </c>
      <c r="AAE89" s="1" t="s">
        <v>91</v>
      </c>
      <c r="AAF89" s="1" t="s">
        <v>91</v>
      </c>
      <c r="AAG89" s="1" t="s">
        <v>91</v>
      </c>
      <c r="AAH89" s="1" t="s">
        <v>91</v>
      </c>
      <c r="AAI89" s="1" t="s">
        <v>91</v>
      </c>
      <c r="AAJ89" s="1" t="s">
        <v>91</v>
      </c>
      <c r="AAK89" s="1" t="s">
        <v>91</v>
      </c>
      <c r="AAL89" s="1" t="s">
        <v>91</v>
      </c>
      <c r="AAM89" s="1" t="s">
        <v>91</v>
      </c>
      <c r="AAN89" s="1" t="s">
        <v>91</v>
      </c>
      <c r="AAO89" s="1" t="s">
        <v>91</v>
      </c>
      <c r="AAP89" s="1" t="s">
        <v>91</v>
      </c>
      <c r="AAQ89" s="1" t="s">
        <v>91</v>
      </c>
      <c r="AAR89" s="1" t="s">
        <v>91</v>
      </c>
      <c r="AAS89" s="1" t="s">
        <v>91</v>
      </c>
      <c r="AAT89" s="1" t="s">
        <v>91</v>
      </c>
      <c r="AAU89" s="1" t="s">
        <v>91</v>
      </c>
      <c r="AAV89" s="1" t="s">
        <v>91</v>
      </c>
      <c r="AAW89" s="1" t="s">
        <v>91</v>
      </c>
      <c r="AAX89" s="1" t="s">
        <v>91</v>
      </c>
      <c r="AAY89" s="1" t="s">
        <v>91</v>
      </c>
      <c r="AAZ89" s="1" t="s">
        <v>91</v>
      </c>
      <c r="ABA89" s="1" t="s">
        <v>91</v>
      </c>
      <c r="ABB89" s="1" t="s">
        <v>91</v>
      </c>
      <c r="ABC89" s="1" t="s">
        <v>91</v>
      </c>
      <c r="ABD89" s="1" t="s">
        <v>91</v>
      </c>
      <c r="ABE89" s="1" t="s">
        <v>91</v>
      </c>
      <c r="ABF89" s="1" t="s">
        <v>91</v>
      </c>
      <c r="ABG89" s="1" t="s">
        <v>91</v>
      </c>
      <c r="ABH89" s="1" t="s">
        <v>91</v>
      </c>
      <c r="ABI89" s="1" t="s">
        <v>91</v>
      </c>
      <c r="ABJ89" s="1" t="s">
        <v>91</v>
      </c>
      <c r="ABK89" s="1" t="s">
        <v>91</v>
      </c>
      <c r="ABL89" s="1" t="s">
        <v>91</v>
      </c>
      <c r="ABM89" s="1" t="s">
        <v>91</v>
      </c>
      <c r="ABN89" s="1" t="s">
        <v>91</v>
      </c>
      <c r="ABO89" s="1" t="s">
        <v>91</v>
      </c>
      <c r="ABP89" s="1" t="s">
        <v>91</v>
      </c>
      <c r="ABQ89" s="1" t="s">
        <v>91</v>
      </c>
      <c r="ABR89" s="1" t="s">
        <v>91</v>
      </c>
      <c r="ABS89" s="1" t="s">
        <v>91</v>
      </c>
      <c r="ABT89" s="1" t="s">
        <v>91</v>
      </c>
      <c r="ABU89" s="1" t="s">
        <v>91</v>
      </c>
      <c r="ABV89" s="1" t="s">
        <v>91</v>
      </c>
      <c r="ABW89" s="1" t="s">
        <v>91</v>
      </c>
      <c r="ABX89" s="1" t="s">
        <v>91</v>
      </c>
      <c r="ABY89" s="1" t="s">
        <v>91</v>
      </c>
      <c r="ABZ89" s="1" t="s">
        <v>91</v>
      </c>
      <c r="ACA89" s="1" t="s">
        <v>91</v>
      </c>
      <c r="ACB89" s="1" t="s">
        <v>91</v>
      </c>
      <c r="ACC89" s="1" t="s">
        <v>91</v>
      </c>
      <c r="ACD89" s="1" t="s">
        <v>91</v>
      </c>
      <c r="ACE89" s="1" t="s">
        <v>91</v>
      </c>
      <c r="ACF89" s="1" t="s">
        <v>91</v>
      </c>
      <c r="ACG89" s="1" t="s">
        <v>91</v>
      </c>
      <c r="ACH89" s="1" t="s">
        <v>91</v>
      </c>
      <c r="ACI89" s="1" t="s">
        <v>91</v>
      </c>
      <c r="ACJ89" s="1" t="s">
        <v>91</v>
      </c>
      <c r="ACK89" s="1" t="s">
        <v>91</v>
      </c>
      <c r="ACL89" s="1" t="s">
        <v>91</v>
      </c>
      <c r="ACM89" s="1" t="s">
        <v>91</v>
      </c>
      <c r="ACN89" s="1" t="s">
        <v>91</v>
      </c>
      <c r="ACO89" s="1" t="s">
        <v>91</v>
      </c>
      <c r="ACP89" s="1" t="s">
        <v>91</v>
      </c>
      <c r="ACQ89" s="1" t="s">
        <v>91</v>
      </c>
      <c r="ACR89" s="1" t="s">
        <v>91</v>
      </c>
      <c r="ACS89" s="1" t="s">
        <v>91</v>
      </c>
      <c r="ACT89" s="1" t="s">
        <v>91</v>
      </c>
      <c r="ACU89" s="1" t="s">
        <v>91</v>
      </c>
      <c r="ACV89" s="1" t="s">
        <v>91</v>
      </c>
      <c r="ACW89" s="1" t="s">
        <v>91</v>
      </c>
      <c r="ACX89" s="1" t="s">
        <v>91</v>
      </c>
      <c r="ACY89" s="1" t="s">
        <v>91</v>
      </c>
      <c r="ACZ89" s="1" t="s">
        <v>91</v>
      </c>
      <c r="ADA89" s="1" t="s">
        <v>91</v>
      </c>
      <c r="ADB89" s="1" t="s">
        <v>91</v>
      </c>
      <c r="ADC89" s="1" t="s">
        <v>91</v>
      </c>
      <c r="ADD89" s="1" t="s">
        <v>91</v>
      </c>
      <c r="ADE89" s="1" t="s">
        <v>91</v>
      </c>
      <c r="ADF89" s="1" t="s">
        <v>91</v>
      </c>
      <c r="ADG89" s="1" t="s">
        <v>91</v>
      </c>
      <c r="ADH89" s="1" t="s">
        <v>91</v>
      </c>
      <c r="ADI89" s="1" t="s">
        <v>91</v>
      </c>
      <c r="ADJ89" s="1" t="s">
        <v>91</v>
      </c>
      <c r="ADK89" s="1" t="s">
        <v>91</v>
      </c>
      <c r="ADL89" s="1" t="s">
        <v>91</v>
      </c>
      <c r="ADM89" s="1" t="s">
        <v>91</v>
      </c>
      <c r="ADN89" s="1" t="s">
        <v>91</v>
      </c>
      <c r="ADO89" s="1" t="s">
        <v>91</v>
      </c>
      <c r="ADP89" s="1" t="s">
        <v>91</v>
      </c>
      <c r="ADQ89" s="1" t="s">
        <v>91</v>
      </c>
      <c r="ADR89" s="1" t="s">
        <v>91</v>
      </c>
      <c r="ADS89" s="1" t="s">
        <v>91</v>
      </c>
      <c r="ADT89" s="1" t="s">
        <v>91</v>
      </c>
      <c r="ADU89" s="1" t="s">
        <v>91</v>
      </c>
      <c r="ADV89" s="1" t="s">
        <v>91</v>
      </c>
      <c r="ADW89" s="1" t="s">
        <v>91</v>
      </c>
      <c r="ADX89" s="1" t="s">
        <v>91</v>
      </c>
      <c r="ADY89" s="1" t="s">
        <v>91</v>
      </c>
      <c r="ADZ89" s="1" t="s">
        <v>91</v>
      </c>
      <c r="AEA89" s="1" t="s">
        <v>91</v>
      </c>
      <c r="AEB89" s="1" t="s">
        <v>91</v>
      </c>
      <c r="AEC89" s="1" t="s">
        <v>91</v>
      </c>
      <c r="AED89" s="1" t="s">
        <v>91</v>
      </c>
      <c r="AEE89" s="1" t="s">
        <v>91</v>
      </c>
      <c r="AEF89" s="1" t="s">
        <v>91</v>
      </c>
      <c r="AEG89" s="1" t="s">
        <v>91</v>
      </c>
      <c r="AEH89" s="1" t="s">
        <v>91</v>
      </c>
      <c r="AEI89" s="1" t="s">
        <v>91</v>
      </c>
      <c r="AEJ89" s="1" t="s">
        <v>91</v>
      </c>
      <c r="AEK89" s="1" t="s">
        <v>91</v>
      </c>
      <c r="AEL89" s="1" t="s">
        <v>91</v>
      </c>
      <c r="AEM89" s="1" t="s">
        <v>91</v>
      </c>
      <c r="AEN89" s="1" t="s">
        <v>91</v>
      </c>
      <c r="AEO89" s="1" t="s">
        <v>91</v>
      </c>
      <c r="AEP89" s="1" t="s">
        <v>91</v>
      </c>
      <c r="AEQ89" s="1" t="s">
        <v>91</v>
      </c>
      <c r="AER89" s="1" t="s">
        <v>91</v>
      </c>
      <c r="AES89" s="1" t="s">
        <v>91</v>
      </c>
      <c r="AET89" s="1" t="s">
        <v>91</v>
      </c>
      <c r="AEU89" s="1" t="s">
        <v>91</v>
      </c>
      <c r="AEV89" s="1" t="s">
        <v>91</v>
      </c>
      <c r="AEW89" s="1" t="s">
        <v>91</v>
      </c>
      <c r="AEX89" s="1" t="s">
        <v>91</v>
      </c>
      <c r="AEY89" s="1" t="s">
        <v>91</v>
      </c>
      <c r="AEZ89" s="1" t="s">
        <v>91</v>
      </c>
      <c r="AFA89" s="1" t="s">
        <v>91</v>
      </c>
      <c r="AFB89" s="1" t="s">
        <v>91</v>
      </c>
      <c r="AFC89" s="1" t="s">
        <v>91</v>
      </c>
      <c r="AFD89" s="1" t="s">
        <v>91</v>
      </c>
      <c r="AFE89" s="1" t="s">
        <v>91</v>
      </c>
      <c r="AFF89" s="1" t="s">
        <v>91</v>
      </c>
      <c r="AFG89" s="1" t="s">
        <v>91</v>
      </c>
      <c r="AFH89" s="1" t="s">
        <v>91</v>
      </c>
      <c r="AFI89" s="1" t="s">
        <v>91</v>
      </c>
      <c r="AFJ89" s="1" t="s">
        <v>91</v>
      </c>
      <c r="AFK89" s="1" t="s">
        <v>91</v>
      </c>
      <c r="AFL89" s="1" t="s">
        <v>91</v>
      </c>
      <c r="AFM89" s="1" t="s">
        <v>91</v>
      </c>
      <c r="AFN89" s="1" t="s">
        <v>91</v>
      </c>
      <c r="AFO89" s="1" t="s">
        <v>91</v>
      </c>
      <c r="AFP89" s="1" t="s">
        <v>91</v>
      </c>
      <c r="AFQ89" s="1" t="s">
        <v>91</v>
      </c>
      <c r="AFR89" s="1" t="s">
        <v>91</v>
      </c>
      <c r="AFS89" s="1" t="s">
        <v>91</v>
      </c>
      <c r="AFT89" s="1" t="s">
        <v>91</v>
      </c>
      <c r="AFU89" s="1" t="s">
        <v>91</v>
      </c>
      <c r="AFV89" s="1" t="s">
        <v>91</v>
      </c>
      <c r="AFW89" s="1" t="s">
        <v>91</v>
      </c>
      <c r="AFX89" s="1" t="s">
        <v>91</v>
      </c>
      <c r="AFY89" s="1" t="s">
        <v>91</v>
      </c>
      <c r="AFZ89" s="1" t="s">
        <v>91</v>
      </c>
      <c r="AGA89" s="1" t="s">
        <v>91</v>
      </c>
      <c r="AGB89" s="1" t="s">
        <v>91</v>
      </c>
      <c r="AGC89" s="1" t="s">
        <v>91</v>
      </c>
      <c r="AGD89" s="1" t="s">
        <v>91</v>
      </c>
      <c r="AGE89" s="1" t="s">
        <v>91</v>
      </c>
      <c r="AGF89" s="1" t="s">
        <v>91</v>
      </c>
      <c r="AGG89" s="1" t="s">
        <v>91</v>
      </c>
      <c r="AGH89" s="1" t="s">
        <v>91</v>
      </c>
      <c r="AGI89" s="1" t="s">
        <v>91</v>
      </c>
      <c r="AGJ89" s="1" t="s">
        <v>91</v>
      </c>
      <c r="AGK89" s="1" t="s">
        <v>91</v>
      </c>
      <c r="AGL89" s="1" t="s">
        <v>91</v>
      </c>
      <c r="AGM89" s="1" t="s">
        <v>91</v>
      </c>
      <c r="AGN89" s="1" t="s">
        <v>91</v>
      </c>
      <c r="AGO89" s="1" t="s">
        <v>91</v>
      </c>
      <c r="AGP89" s="1" t="s">
        <v>91</v>
      </c>
      <c r="AGQ89" s="1" t="s">
        <v>91</v>
      </c>
      <c r="AGR89" s="1" t="s">
        <v>91</v>
      </c>
      <c r="AGS89" s="1" t="s">
        <v>91</v>
      </c>
      <c r="AGT89" s="1" t="s">
        <v>91</v>
      </c>
      <c r="AGU89" s="1" t="s">
        <v>91</v>
      </c>
      <c r="AGV89" s="1" t="s">
        <v>91</v>
      </c>
      <c r="AGW89" s="1" t="s">
        <v>91</v>
      </c>
      <c r="AGX89" s="1" t="s">
        <v>91</v>
      </c>
      <c r="AGY89" s="1" t="s">
        <v>91</v>
      </c>
      <c r="AGZ89" s="1" t="s">
        <v>91</v>
      </c>
      <c r="AHA89" s="1" t="s">
        <v>91</v>
      </c>
      <c r="AHB89" s="1" t="s">
        <v>91</v>
      </c>
      <c r="AHC89" s="1" t="s">
        <v>91</v>
      </c>
      <c r="AHD89" s="1" t="s">
        <v>91</v>
      </c>
      <c r="AHE89" s="1" t="s">
        <v>91</v>
      </c>
      <c r="AHF89" s="1" t="s">
        <v>91</v>
      </c>
      <c r="AHG89" s="1" t="s">
        <v>91</v>
      </c>
      <c r="AHH89" s="1" t="s">
        <v>91</v>
      </c>
      <c r="AHI89" s="1" t="s">
        <v>91</v>
      </c>
      <c r="AHJ89" s="1" t="s">
        <v>91</v>
      </c>
      <c r="AHK89" s="1" t="s">
        <v>91</v>
      </c>
      <c r="AHL89" s="1" t="s">
        <v>91</v>
      </c>
      <c r="AHM89" s="1" t="s">
        <v>91</v>
      </c>
      <c r="AHN89" s="1" t="s">
        <v>91</v>
      </c>
      <c r="AHO89" s="1" t="s">
        <v>91</v>
      </c>
      <c r="AHP89" s="1" t="s">
        <v>91</v>
      </c>
      <c r="AHQ89" s="1" t="s">
        <v>91</v>
      </c>
      <c r="AHR89" s="1" t="s">
        <v>91</v>
      </c>
      <c r="AHS89" s="1" t="s">
        <v>91</v>
      </c>
      <c r="AHT89" s="1" t="s">
        <v>91</v>
      </c>
      <c r="AHU89" s="1" t="s">
        <v>91</v>
      </c>
      <c r="AHV89" s="1" t="s">
        <v>91</v>
      </c>
      <c r="AHW89" s="1" t="s">
        <v>91</v>
      </c>
      <c r="AHX89" s="1" t="s">
        <v>91</v>
      </c>
      <c r="AHY89" s="1" t="s">
        <v>91</v>
      </c>
      <c r="AHZ89" s="1" t="s">
        <v>91</v>
      </c>
      <c r="AIA89" s="1" t="s">
        <v>91</v>
      </c>
      <c r="AIB89" s="1" t="s">
        <v>91</v>
      </c>
      <c r="AIC89" s="1" t="s">
        <v>91</v>
      </c>
      <c r="AID89" s="1" t="s">
        <v>91</v>
      </c>
      <c r="AIE89" s="1" t="s">
        <v>91</v>
      </c>
      <c r="AIF89" s="1" t="s">
        <v>91</v>
      </c>
      <c r="AIG89" s="1" t="s">
        <v>91</v>
      </c>
      <c r="AIH89" s="1" t="s">
        <v>91</v>
      </c>
      <c r="AII89" s="1" t="s">
        <v>91</v>
      </c>
      <c r="AIJ89" s="1" t="s">
        <v>91</v>
      </c>
      <c r="AIK89" s="1" t="s">
        <v>91</v>
      </c>
      <c r="AIL89" s="1" t="s">
        <v>91</v>
      </c>
      <c r="AIM89" s="1" t="s">
        <v>91</v>
      </c>
      <c r="AIN89" s="1" t="s">
        <v>91</v>
      </c>
      <c r="AIO89" s="1" t="s">
        <v>91</v>
      </c>
      <c r="AIP89" s="1" t="s">
        <v>91</v>
      </c>
      <c r="AIQ89" s="1" t="s">
        <v>91</v>
      </c>
      <c r="AIR89" s="1" t="s">
        <v>91</v>
      </c>
      <c r="AIS89" s="1" t="s">
        <v>91</v>
      </c>
      <c r="AIT89" s="1" t="s">
        <v>91</v>
      </c>
      <c r="AIU89" s="1" t="s">
        <v>91</v>
      </c>
      <c r="AIV89" s="1" t="s">
        <v>91</v>
      </c>
      <c r="AIW89" s="1" t="s">
        <v>91</v>
      </c>
      <c r="AIX89" s="1" t="s">
        <v>91</v>
      </c>
      <c r="AIY89" s="1" t="s">
        <v>91</v>
      </c>
      <c r="AIZ89" s="1" t="s">
        <v>91</v>
      </c>
      <c r="AJA89" s="1" t="s">
        <v>91</v>
      </c>
      <c r="AJB89" s="1" t="s">
        <v>91</v>
      </c>
      <c r="AJC89" s="1" t="s">
        <v>91</v>
      </c>
      <c r="AJD89" s="1" t="s">
        <v>91</v>
      </c>
      <c r="AJE89" s="1" t="s">
        <v>91</v>
      </c>
      <c r="AJF89" s="1" t="s">
        <v>91</v>
      </c>
      <c r="AJG89" s="1" t="s">
        <v>91</v>
      </c>
      <c r="AJH89" s="1" t="s">
        <v>91</v>
      </c>
      <c r="AJI89" s="1" t="s">
        <v>91</v>
      </c>
      <c r="AJJ89" s="1" t="s">
        <v>91</v>
      </c>
      <c r="AJK89" s="1" t="s">
        <v>91</v>
      </c>
      <c r="AJL89" s="1" t="s">
        <v>91</v>
      </c>
      <c r="AJM89" s="1" t="s">
        <v>91</v>
      </c>
      <c r="AJN89" s="1" t="s">
        <v>91</v>
      </c>
      <c r="AJO89" s="1" t="s">
        <v>91</v>
      </c>
      <c r="AJP89" s="1" t="s">
        <v>91</v>
      </c>
      <c r="AJQ89" s="1" t="s">
        <v>91</v>
      </c>
      <c r="AJR89" s="1" t="s">
        <v>91</v>
      </c>
      <c r="AJS89" s="1" t="s">
        <v>91</v>
      </c>
      <c r="AJT89" s="1" t="s">
        <v>91</v>
      </c>
      <c r="AJU89" s="1" t="s">
        <v>91</v>
      </c>
      <c r="AJV89" s="1" t="s">
        <v>91</v>
      </c>
      <c r="AJW89" s="1" t="s">
        <v>91</v>
      </c>
      <c r="AJX89" s="1" t="s">
        <v>91</v>
      </c>
      <c r="AJY89" s="1" t="s">
        <v>91</v>
      </c>
      <c r="AJZ89" s="1" t="s">
        <v>91</v>
      </c>
      <c r="AKA89" s="1" t="s">
        <v>91</v>
      </c>
      <c r="AKB89" s="1" t="s">
        <v>91</v>
      </c>
      <c r="AKC89" s="1" t="s">
        <v>91</v>
      </c>
      <c r="AKD89" s="1" t="s">
        <v>91</v>
      </c>
      <c r="AKE89" s="1" t="s">
        <v>91</v>
      </c>
      <c r="AKF89" s="1" t="s">
        <v>91</v>
      </c>
      <c r="AKG89" s="1" t="s">
        <v>91</v>
      </c>
      <c r="AKH89" s="1" t="s">
        <v>91</v>
      </c>
      <c r="AKI89" s="1" t="s">
        <v>91</v>
      </c>
      <c r="AKJ89" s="1" t="s">
        <v>91</v>
      </c>
      <c r="AKK89" s="1" t="s">
        <v>91</v>
      </c>
      <c r="AKL89" s="1" t="s">
        <v>91</v>
      </c>
      <c r="AKM89" s="1" t="s">
        <v>91</v>
      </c>
      <c r="AKN89" s="1" t="s">
        <v>91</v>
      </c>
      <c r="AKO89" s="1" t="s">
        <v>91</v>
      </c>
      <c r="AKP89" s="1" t="s">
        <v>91</v>
      </c>
      <c r="AKQ89" s="1" t="s">
        <v>91</v>
      </c>
      <c r="AKR89" s="1" t="s">
        <v>91</v>
      </c>
      <c r="AKS89" s="1" t="s">
        <v>91</v>
      </c>
      <c r="AKT89" s="1" t="s">
        <v>91</v>
      </c>
      <c r="AKU89" s="1" t="s">
        <v>91</v>
      </c>
      <c r="AKV89" s="1" t="s">
        <v>91</v>
      </c>
      <c r="AKW89" s="1" t="s">
        <v>91</v>
      </c>
      <c r="AKX89" s="1" t="s">
        <v>91</v>
      </c>
      <c r="AKY89" s="1" t="s">
        <v>91</v>
      </c>
      <c r="AKZ89" s="1" t="s">
        <v>91</v>
      </c>
      <c r="ALA89" s="1" t="s">
        <v>91</v>
      </c>
      <c r="ALB89" s="1" t="s">
        <v>91</v>
      </c>
      <c r="ALC89" s="1" t="s">
        <v>91</v>
      </c>
      <c r="ALD89" s="1" t="s">
        <v>91</v>
      </c>
      <c r="ALE89" s="1" t="s">
        <v>91</v>
      </c>
      <c r="ALF89" s="1" t="s">
        <v>91</v>
      </c>
      <c r="ALG89" s="1" t="s">
        <v>91</v>
      </c>
      <c r="ALH89" s="1" t="s">
        <v>91</v>
      </c>
      <c r="ALI89" s="1" t="s">
        <v>91</v>
      </c>
      <c r="ALJ89" s="1" t="s">
        <v>91</v>
      </c>
      <c r="ALK89" s="1" t="s">
        <v>91</v>
      </c>
      <c r="ALL89" s="1" t="s">
        <v>91</v>
      </c>
      <c r="ALM89" s="1" t="s">
        <v>91</v>
      </c>
      <c r="ALN89" s="1" t="s">
        <v>91</v>
      </c>
      <c r="ALO89" s="1" t="s">
        <v>91</v>
      </c>
      <c r="ALP89" s="1" t="s">
        <v>91</v>
      </c>
      <c r="ALQ89" s="1" t="s">
        <v>91</v>
      </c>
      <c r="ALR89" s="1" t="s">
        <v>91</v>
      </c>
      <c r="ALS89" s="1" t="s">
        <v>91</v>
      </c>
      <c r="ALT89" s="1" t="s">
        <v>91</v>
      </c>
      <c r="ALU89" s="1" t="s">
        <v>91</v>
      </c>
      <c r="ALV89" s="1" t="s">
        <v>91</v>
      </c>
      <c r="ALW89" s="1" t="s">
        <v>91</v>
      </c>
      <c r="ALX89" s="1" t="s">
        <v>91</v>
      </c>
      <c r="ALY89" s="1" t="s">
        <v>91</v>
      </c>
      <c r="ALZ89" s="1" t="s">
        <v>91</v>
      </c>
      <c r="AMA89" s="1" t="s">
        <v>91</v>
      </c>
      <c r="AMB89" s="1" t="s">
        <v>91</v>
      </c>
      <c r="AMC89" s="1" t="s">
        <v>91</v>
      </c>
      <c r="AMD89" s="1" t="s">
        <v>91</v>
      </c>
      <c r="AME89" s="1" t="s">
        <v>91</v>
      </c>
      <c r="AMF89" s="1" t="s">
        <v>91</v>
      </c>
      <c r="AMG89" s="1" t="s">
        <v>91</v>
      </c>
      <c r="AMH89" s="1" t="s">
        <v>91</v>
      </c>
      <c r="AMI89" s="1" t="s">
        <v>91</v>
      </c>
      <c r="AMJ89" s="1" t="s">
        <v>91</v>
      </c>
      <c r="AMK89" s="1" t="s">
        <v>91</v>
      </c>
      <c r="AML89" s="1" t="s">
        <v>91</v>
      </c>
      <c r="AMM89" s="1" t="s">
        <v>91</v>
      </c>
      <c r="AMN89" s="1" t="s">
        <v>91</v>
      </c>
      <c r="AMO89" s="1" t="s">
        <v>91</v>
      </c>
      <c r="AMP89" s="1" t="s">
        <v>91</v>
      </c>
      <c r="AMQ89" s="1" t="s">
        <v>91</v>
      </c>
      <c r="AMR89" s="1" t="s">
        <v>91</v>
      </c>
      <c r="AMS89" s="1" t="s">
        <v>91</v>
      </c>
      <c r="AMT89" s="1" t="s">
        <v>91</v>
      </c>
      <c r="AMU89" s="1" t="s">
        <v>91</v>
      </c>
      <c r="AMV89" s="1" t="s">
        <v>91</v>
      </c>
      <c r="AMW89" s="1" t="s">
        <v>91</v>
      </c>
      <c r="AMX89" s="1" t="s">
        <v>91</v>
      </c>
      <c r="AMY89" s="1" t="s">
        <v>91</v>
      </c>
      <c r="AMZ89" s="1" t="s">
        <v>91</v>
      </c>
      <c r="ANA89" s="1" t="s">
        <v>91</v>
      </c>
      <c r="ANB89" s="1" t="s">
        <v>91</v>
      </c>
      <c r="ANC89" s="1" t="s">
        <v>91</v>
      </c>
      <c r="AND89" s="1" t="s">
        <v>91</v>
      </c>
      <c r="ANE89" s="1" t="s">
        <v>91</v>
      </c>
      <c r="ANF89" s="1" t="s">
        <v>91</v>
      </c>
      <c r="ANG89" s="1" t="s">
        <v>91</v>
      </c>
      <c r="ANH89" s="1" t="s">
        <v>91</v>
      </c>
      <c r="ANI89" s="1" t="s">
        <v>91</v>
      </c>
      <c r="ANJ89" s="1" t="s">
        <v>91</v>
      </c>
      <c r="ANK89" s="1" t="s">
        <v>91</v>
      </c>
      <c r="ANL89" s="1" t="s">
        <v>91</v>
      </c>
      <c r="ANM89" s="1" t="s">
        <v>91</v>
      </c>
      <c r="ANN89" s="1" t="s">
        <v>91</v>
      </c>
      <c r="ANO89" s="1" t="s">
        <v>91</v>
      </c>
      <c r="ANP89" s="1" t="s">
        <v>91</v>
      </c>
      <c r="ANQ89" s="1" t="s">
        <v>91</v>
      </c>
      <c r="ANR89" s="1" t="s">
        <v>91</v>
      </c>
      <c r="ANS89" s="1" t="s">
        <v>91</v>
      </c>
      <c r="ANT89" s="1" t="s">
        <v>91</v>
      </c>
      <c r="ANU89" s="1" t="s">
        <v>91</v>
      </c>
      <c r="ANV89" s="1" t="s">
        <v>91</v>
      </c>
      <c r="ANW89" s="1" t="s">
        <v>91</v>
      </c>
      <c r="ANX89" s="1" t="s">
        <v>91</v>
      </c>
      <c r="ANY89" s="1" t="s">
        <v>91</v>
      </c>
      <c r="ANZ89" s="1" t="s">
        <v>91</v>
      </c>
      <c r="AOA89" s="1" t="s">
        <v>91</v>
      </c>
      <c r="AOB89" s="1" t="s">
        <v>91</v>
      </c>
      <c r="AOC89" s="1" t="s">
        <v>91</v>
      </c>
      <c r="AOD89" s="1" t="s">
        <v>91</v>
      </c>
      <c r="AOE89" s="1" t="s">
        <v>91</v>
      </c>
      <c r="AOF89" s="1" t="s">
        <v>91</v>
      </c>
      <c r="AOG89" s="1" t="s">
        <v>91</v>
      </c>
      <c r="AOH89" s="1" t="s">
        <v>91</v>
      </c>
      <c r="AOI89" s="1" t="s">
        <v>91</v>
      </c>
      <c r="AOJ89" s="1" t="s">
        <v>91</v>
      </c>
      <c r="AOK89" s="1" t="s">
        <v>91</v>
      </c>
      <c r="AOL89" s="1" t="s">
        <v>91</v>
      </c>
      <c r="AOM89" s="1" t="s">
        <v>91</v>
      </c>
      <c r="AON89" s="1" t="s">
        <v>91</v>
      </c>
      <c r="AOO89" s="1" t="s">
        <v>91</v>
      </c>
      <c r="AOP89" s="1" t="s">
        <v>91</v>
      </c>
      <c r="AOQ89" s="1" t="s">
        <v>91</v>
      </c>
      <c r="AOR89" s="1" t="s">
        <v>91</v>
      </c>
      <c r="AOS89" s="1" t="s">
        <v>91</v>
      </c>
      <c r="AOT89" s="1" t="s">
        <v>91</v>
      </c>
      <c r="AOU89" s="1" t="s">
        <v>91</v>
      </c>
      <c r="AOV89" s="1" t="s">
        <v>91</v>
      </c>
      <c r="AOW89" s="1" t="s">
        <v>91</v>
      </c>
      <c r="AOX89" s="1" t="s">
        <v>91</v>
      </c>
      <c r="AOY89" s="1" t="s">
        <v>91</v>
      </c>
      <c r="AOZ89" s="1" t="s">
        <v>91</v>
      </c>
      <c r="APA89" s="1" t="s">
        <v>91</v>
      </c>
      <c r="APB89" s="1" t="s">
        <v>91</v>
      </c>
      <c r="APC89" s="1" t="s">
        <v>91</v>
      </c>
      <c r="APD89" s="1" t="s">
        <v>91</v>
      </c>
      <c r="APE89" s="1" t="s">
        <v>91</v>
      </c>
      <c r="APF89" s="1" t="s">
        <v>91</v>
      </c>
      <c r="APG89" s="1" t="s">
        <v>91</v>
      </c>
      <c r="APH89" s="1" t="s">
        <v>91</v>
      </c>
      <c r="API89" s="1" t="s">
        <v>91</v>
      </c>
      <c r="APJ89" s="1" t="s">
        <v>91</v>
      </c>
      <c r="APK89" s="1" t="s">
        <v>91</v>
      </c>
      <c r="APL89" s="1" t="s">
        <v>91</v>
      </c>
      <c r="APM89" s="1" t="s">
        <v>91</v>
      </c>
      <c r="APN89" s="1" t="s">
        <v>91</v>
      </c>
      <c r="APO89" s="1" t="s">
        <v>91</v>
      </c>
      <c r="APP89" s="1" t="s">
        <v>91</v>
      </c>
      <c r="APQ89" s="1" t="s">
        <v>91</v>
      </c>
      <c r="APR89" s="1" t="s">
        <v>91</v>
      </c>
      <c r="APS89" s="1" t="s">
        <v>91</v>
      </c>
      <c r="APT89" s="1" t="s">
        <v>91</v>
      </c>
      <c r="APU89" s="1" t="s">
        <v>91</v>
      </c>
      <c r="APV89" s="1" t="s">
        <v>91</v>
      </c>
      <c r="APW89" s="1" t="s">
        <v>91</v>
      </c>
      <c r="APX89" s="1" t="s">
        <v>91</v>
      </c>
      <c r="APY89" s="1" t="s">
        <v>91</v>
      </c>
      <c r="APZ89" s="1" t="s">
        <v>91</v>
      </c>
      <c r="AQA89" s="1" t="s">
        <v>91</v>
      </c>
      <c r="AQB89" s="1" t="s">
        <v>91</v>
      </c>
      <c r="AQC89" s="1" t="s">
        <v>91</v>
      </c>
      <c r="AQD89" s="1" t="s">
        <v>91</v>
      </c>
      <c r="AQE89" s="1" t="s">
        <v>91</v>
      </c>
      <c r="AQF89" s="1" t="s">
        <v>91</v>
      </c>
      <c r="AQG89" s="1" t="s">
        <v>91</v>
      </c>
      <c r="AQH89" s="1" t="s">
        <v>91</v>
      </c>
      <c r="AQI89" s="1" t="s">
        <v>91</v>
      </c>
      <c r="AQJ89" s="1" t="s">
        <v>91</v>
      </c>
      <c r="AQK89" s="1" t="s">
        <v>91</v>
      </c>
      <c r="AQL89" s="1" t="s">
        <v>91</v>
      </c>
      <c r="AQM89" s="1" t="s">
        <v>91</v>
      </c>
      <c r="AQN89" s="1" t="s">
        <v>91</v>
      </c>
      <c r="AQO89" s="1" t="s">
        <v>91</v>
      </c>
      <c r="AQP89" s="1" t="s">
        <v>91</v>
      </c>
      <c r="AQQ89" s="1" t="s">
        <v>91</v>
      </c>
      <c r="AQR89" s="1" t="s">
        <v>91</v>
      </c>
      <c r="AQS89" s="1" t="s">
        <v>91</v>
      </c>
      <c r="AQT89" s="1" t="s">
        <v>91</v>
      </c>
      <c r="AQU89" s="1" t="s">
        <v>91</v>
      </c>
      <c r="AQV89" s="1" t="s">
        <v>91</v>
      </c>
      <c r="AQW89" s="1" t="s">
        <v>91</v>
      </c>
      <c r="AQX89" s="1" t="s">
        <v>91</v>
      </c>
      <c r="AQY89" s="1" t="s">
        <v>91</v>
      </c>
      <c r="AQZ89" s="1" t="s">
        <v>91</v>
      </c>
      <c r="ARA89" s="1" t="s">
        <v>91</v>
      </c>
      <c r="ARB89" s="1" t="s">
        <v>91</v>
      </c>
      <c r="ARC89" s="1" t="s">
        <v>91</v>
      </c>
      <c r="ARD89" s="1" t="s">
        <v>91</v>
      </c>
      <c r="ARE89" s="1" t="s">
        <v>91</v>
      </c>
      <c r="ARF89" s="1" t="s">
        <v>91</v>
      </c>
      <c r="ARG89" s="1" t="s">
        <v>91</v>
      </c>
      <c r="ARH89" s="1" t="s">
        <v>91</v>
      </c>
      <c r="ARI89" s="1" t="s">
        <v>91</v>
      </c>
      <c r="ARJ89" s="1" t="s">
        <v>91</v>
      </c>
      <c r="ARK89" s="1" t="s">
        <v>91</v>
      </c>
      <c r="ARL89" s="1" t="s">
        <v>91</v>
      </c>
      <c r="ARM89" s="1" t="s">
        <v>91</v>
      </c>
      <c r="ARN89" s="1" t="s">
        <v>91</v>
      </c>
      <c r="ARO89" s="1" t="s">
        <v>91</v>
      </c>
      <c r="ARP89" s="1" t="s">
        <v>91</v>
      </c>
      <c r="ARQ89" s="1" t="s">
        <v>91</v>
      </c>
      <c r="ARR89" s="1" t="s">
        <v>91</v>
      </c>
      <c r="ARS89" s="1" t="s">
        <v>91</v>
      </c>
      <c r="ART89" s="1" t="s">
        <v>91</v>
      </c>
      <c r="ARU89" s="1" t="s">
        <v>91</v>
      </c>
      <c r="ARV89" s="1" t="s">
        <v>91</v>
      </c>
      <c r="ARW89" s="1" t="s">
        <v>91</v>
      </c>
      <c r="ARX89" s="1" t="s">
        <v>91</v>
      </c>
      <c r="ARY89" s="1" t="s">
        <v>91</v>
      </c>
      <c r="ARZ89" s="1" t="s">
        <v>91</v>
      </c>
      <c r="ASA89" s="1" t="s">
        <v>91</v>
      </c>
      <c r="ASB89" s="1" t="s">
        <v>91</v>
      </c>
      <c r="ASC89" s="1" t="s">
        <v>91</v>
      </c>
      <c r="ASD89" s="1" t="s">
        <v>91</v>
      </c>
      <c r="ASE89" s="1" t="s">
        <v>91</v>
      </c>
      <c r="ASF89" s="1" t="s">
        <v>91</v>
      </c>
      <c r="ASG89" s="1" t="s">
        <v>91</v>
      </c>
      <c r="ASH89" s="1" t="s">
        <v>91</v>
      </c>
      <c r="ASI89" s="1" t="s">
        <v>91</v>
      </c>
      <c r="ASJ89" s="1" t="s">
        <v>91</v>
      </c>
      <c r="ASK89" s="1" t="s">
        <v>91</v>
      </c>
      <c r="ASL89" s="1" t="s">
        <v>91</v>
      </c>
      <c r="ASM89" s="1" t="s">
        <v>91</v>
      </c>
      <c r="ASN89" s="1" t="s">
        <v>91</v>
      </c>
      <c r="ASO89" s="1" t="s">
        <v>91</v>
      </c>
      <c r="ASP89" s="1" t="s">
        <v>91</v>
      </c>
      <c r="ASQ89" s="1" t="s">
        <v>91</v>
      </c>
      <c r="ASR89" s="1" t="s">
        <v>91</v>
      </c>
      <c r="ASS89" s="1" t="s">
        <v>91</v>
      </c>
      <c r="AST89" s="1" t="s">
        <v>91</v>
      </c>
      <c r="ASU89" s="1" t="s">
        <v>91</v>
      </c>
      <c r="ASV89" s="1" t="s">
        <v>91</v>
      </c>
      <c r="ASW89" s="1" t="s">
        <v>91</v>
      </c>
      <c r="ASX89" s="1" t="s">
        <v>91</v>
      </c>
      <c r="ASY89" s="1" t="s">
        <v>91</v>
      </c>
      <c r="ASZ89" s="1" t="s">
        <v>91</v>
      </c>
      <c r="ATA89" s="1" t="s">
        <v>91</v>
      </c>
      <c r="ATB89" s="1" t="s">
        <v>91</v>
      </c>
      <c r="ATC89" s="1" t="s">
        <v>91</v>
      </c>
      <c r="ATD89" s="1" t="s">
        <v>91</v>
      </c>
      <c r="ATE89" s="1" t="s">
        <v>91</v>
      </c>
      <c r="ATF89" s="1" t="s">
        <v>91</v>
      </c>
      <c r="ATG89" s="1" t="s">
        <v>91</v>
      </c>
      <c r="ATH89" s="1" t="s">
        <v>91</v>
      </c>
      <c r="ATI89" s="1" t="s">
        <v>91</v>
      </c>
      <c r="ATJ89" s="1" t="s">
        <v>91</v>
      </c>
      <c r="ATK89" s="1" t="s">
        <v>91</v>
      </c>
      <c r="ATL89" s="1" t="s">
        <v>91</v>
      </c>
      <c r="ATM89" s="1" t="s">
        <v>91</v>
      </c>
      <c r="ATN89" s="1" t="s">
        <v>91</v>
      </c>
      <c r="ATO89" s="1" t="s">
        <v>91</v>
      </c>
      <c r="ATP89" s="1" t="s">
        <v>91</v>
      </c>
      <c r="ATQ89" s="1" t="s">
        <v>91</v>
      </c>
      <c r="ATR89" s="1" t="s">
        <v>91</v>
      </c>
      <c r="ATS89" s="1" t="s">
        <v>91</v>
      </c>
      <c r="ATT89" s="1" t="s">
        <v>91</v>
      </c>
      <c r="ATU89" s="1" t="s">
        <v>91</v>
      </c>
      <c r="ATV89" s="1" t="s">
        <v>91</v>
      </c>
      <c r="ATW89" s="1" t="s">
        <v>91</v>
      </c>
      <c r="ATX89" s="1" t="s">
        <v>91</v>
      </c>
      <c r="ATY89" s="1" t="s">
        <v>91</v>
      </c>
      <c r="ATZ89" s="1" t="s">
        <v>91</v>
      </c>
      <c r="AUA89" s="1" t="s">
        <v>91</v>
      </c>
      <c r="AUB89" s="1" t="s">
        <v>91</v>
      </c>
      <c r="AUC89" s="1" t="s">
        <v>91</v>
      </c>
      <c r="AUD89" s="1" t="s">
        <v>91</v>
      </c>
      <c r="AUE89" s="1" t="s">
        <v>91</v>
      </c>
      <c r="AUF89" s="1" t="s">
        <v>91</v>
      </c>
      <c r="AUG89" s="1" t="s">
        <v>91</v>
      </c>
      <c r="AUH89" s="1" t="s">
        <v>91</v>
      </c>
      <c r="AUI89" s="1" t="s">
        <v>91</v>
      </c>
      <c r="AUJ89" s="1" t="s">
        <v>91</v>
      </c>
      <c r="AUK89" s="1" t="s">
        <v>91</v>
      </c>
      <c r="AUL89" s="1" t="s">
        <v>91</v>
      </c>
      <c r="AUM89" s="1" t="s">
        <v>91</v>
      </c>
      <c r="AUN89" s="1" t="s">
        <v>91</v>
      </c>
      <c r="AUO89" s="1" t="s">
        <v>91</v>
      </c>
      <c r="AUP89" s="1" t="s">
        <v>91</v>
      </c>
      <c r="AUQ89" s="1" t="s">
        <v>91</v>
      </c>
      <c r="AUR89" s="1" t="s">
        <v>91</v>
      </c>
      <c r="AUS89" s="1" t="s">
        <v>91</v>
      </c>
      <c r="AUT89" s="1" t="s">
        <v>91</v>
      </c>
      <c r="AUU89" s="1" t="s">
        <v>91</v>
      </c>
      <c r="AUV89" s="1" t="s">
        <v>91</v>
      </c>
      <c r="AUW89" s="1" t="s">
        <v>91</v>
      </c>
      <c r="AUX89" s="1" t="s">
        <v>91</v>
      </c>
      <c r="AUY89" s="1" t="s">
        <v>91</v>
      </c>
      <c r="AUZ89" s="1" t="s">
        <v>91</v>
      </c>
      <c r="AVA89" s="1" t="s">
        <v>91</v>
      </c>
      <c r="AVB89" s="1" t="s">
        <v>91</v>
      </c>
      <c r="AVC89" s="1" t="s">
        <v>91</v>
      </c>
      <c r="AVD89" s="1" t="s">
        <v>91</v>
      </c>
      <c r="AVE89" s="1" t="s">
        <v>91</v>
      </c>
      <c r="AVF89" s="1" t="s">
        <v>91</v>
      </c>
      <c r="AVG89" s="1" t="s">
        <v>91</v>
      </c>
      <c r="AVH89" s="1" t="s">
        <v>91</v>
      </c>
      <c r="AVI89" s="1" t="s">
        <v>91</v>
      </c>
      <c r="AVJ89" s="1" t="s">
        <v>91</v>
      </c>
      <c r="AVK89" s="1" t="s">
        <v>91</v>
      </c>
      <c r="AVL89" s="1" t="s">
        <v>91</v>
      </c>
      <c r="AVM89" s="1" t="s">
        <v>91</v>
      </c>
      <c r="AVN89" s="1" t="s">
        <v>91</v>
      </c>
      <c r="AVO89" s="1" t="s">
        <v>91</v>
      </c>
      <c r="AVP89" s="1" t="s">
        <v>91</v>
      </c>
      <c r="AVQ89" s="1" t="s">
        <v>91</v>
      </c>
      <c r="AVR89" s="1" t="s">
        <v>91</v>
      </c>
      <c r="AVS89" s="1" t="s">
        <v>91</v>
      </c>
      <c r="AVT89" s="1" t="s">
        <v>91</v>
      </c>
      <c r="AVU89" s="1" t="s">
        <v>91</v>
      </c>
      <c r="AVV89" s="1" t="s">
        <v>91</v>
      </c>
      <c r="AVW89" s="1" t="s">
        <v>91</v>
      </c>
      <c r="AVX89" s="1" t="s">
        <v>91</v>
      </c>
      <c r="AVY89" s="1" t="s">
        <v>91</v>
      </c>
      <c r="AVZ89" s="1" t="s">
        <v>91</v>
      </c>
      <c r="AWA89" s="1" t="s">
        <v>91</v>
      </c>
      <c r="AWB89" s="1" t="s">
        <v>91</v>
      </c>
      <c r="AWC89" s="1" t="s">
        <v>91</v>
      </c>
      <c r="AWD89" s="1" t="s">
        <v>91</v>
      </c>
      <c r="AWE89" s="1" t="s">
        <v>91</v>
      </c>
      <c r="AWF89" s="1" t="s">
        <v>91</v>
      </c>
      <c r="AWG89" s="1" t="s">
        <v>91</v>
      </c>
      <c r="AWH89" s="1" t="s">
        <v>91</v>
      </c>
      <c r="AWI89" s="1" t="s">
        <v>91</v>
      </c>
      <c r="AWJ89" s="1" t="s">
        <v>91</v>
      </c>
      <c r="AWK89" s="1" t="s">
        <v>91</v>
      </c>
      <c r="AWL89" s="1" t="s">
        <v>91</v>
      </c>
      <c r="AWM89" s="1" t="s">
        <v>91</v>
      </c>
      <c r="AWN89" s="1" t="s">
        <v>91</v>
      </c>
      <c r="AWO89" s="1" t="s">
        <v>91</v>
      </c>
      <c r="AWP89" s="1" t="s">
        <v>91</v>
      </c>
      <c r="AWQ89" s="1" t="s">
        <v>91</v>
      </c>
      <c r="AWR89" s="1" t="s">
        <v>91</v>
      </c>
      <c r="AWS89" s="1" t="s">
        <v>91</v>
      </c>
      <c r="AWT89" s="1" t="s">
        <v>91</v>
      </c>
      <c r="AWU89" s="1" t="s">
        <v>91</v>
      </c>
      <c r="AWV89" s="1" t="s">
        <v>91</v>
      </c>
      <c r="AWW89" s="1" t="s">
        <v>91</v>
      </c>
      <c r="AWX89" s="1" t="s">
        <v>91</v>
      </c>
      <c r="AWY89" s="1" t="s">
        <v>91</v>
      </c>
      <c r="AWZ89" s="1" t="s">
        <v>91</v>
      </c>
      <c r="AXA89" s="1" t="s">
        <v>91</v>
      </c>
      <c r="AXB89" s="1" t="s">
        <v>91</v>
      </c>
      <c r="AXC89" s="1" t="s">
        <v>91</v>
      </c>
      <c r="AXD89" s="1" t="s">
        <v>91</v>
      </c>
      <c r="AXE89" s="1" t="s">
        <v>91</v>
      </c>
      <c r="AXF89" s="1" t="s">
        <v>91</v>
      </c>
      <c r="AXG89" s="1" t="s">
        <v>91</v>
      </c>
      <c r="AXH89" s="1" t="s">
        <v>91</v>
      </c>
      <c r="AXI89" s="1" t="s">
        <v>91</v>
      </c>
      <c r="AXJ89" s="1" t="s">
        <v>91</v>
      </c>
      <c r="AXK89" s="1" t="s">
        <v>91</v>
      </c>
      <c r="AXL89" s="1" t="s">
        <v>91</v>
      </c>
      <c r="AXM89" s="1" t="s">
        <v>91</v>
      </c>
      <c r="AXN89" s="1" t="s">
        <v>91</v>
      </c>
      <c r="AXO89" s="1" t="s">
        <v>91</v>
      </c>
      <c r="AXP89" s="1" t="s">
        <v>91</v>
      </c>
      <c r="AXQ89" s="1" t="s">
        <v>91</v>
      </c>
      <c r="AXR89" s="1" t="s">
        <v>91</v>
      </c>
      <c r="AXS89" s="1" t="s">
        <v>91</v>
      </c>
      <c r="AXT89" s="1" t="s">
        <v>91</v>
      </c>
      <c r="AXU89" s="1" t="s">
        <v>91</v>
      </c>
      <c r="AXV89" s="1" t="s">
        <v>91</v>
      </c>
      <c r="AXW89" s="1" t="s">
        <v>91</v>
      </c>
      <c r="AXX89" s="1" t="s">
        <v>91</v>
      </c>
      <c r="AXY89" s="1" t="s">
        <v>91</v>
      </c>
      <c r="AXZ89" s="1" t="s">
        <v>91</v>
      </c>
      <c r="AYA89" s="1" t="s">
        <v>91</v>
      </c>
      <c r="AYB89" s="1" t="s">
        <v>91</v>
      </c>
      <c r="AYC89" s="1" t="s">
        <v>91</v>
      </c>
      <c r="AYD89" s="1" t="s">
        <v>91</v>
      </c>
      <c r="AYE89" s="1" t="s">
        <v>91</v>
      </c>
      <c r="AYF89" s="1" t="s">
        <v>91</v>
      </c>
      <c r="AYG89" s="1" t="s">
        <v>91</v>
      </c>
      <c r="AYH89" s="1" t="s">
        <v>91</v>
      </c>
      <c r="AYI89" s="1" t="s">
        <v>91</v>
      </c>
      <c r="AYJ89" s="1" t="s">
        <v>91</v>
      </c>
      <c r="AYK89" s="1" t="s">
        <v>91</v>
      </c>
      <c r="AYL89" s="1" t="s">
        <v>91</v>
      </c>
      <c r="AYM89" s="1" t="s">
        <v>91</v>
      </c>
      <c r="AYN89" s="1" t="s">
        <v>91</v>
      </c>
      <c r="AYO89" s="1" t="s">
        <v>91</v>
      </c>
      <c r="AYP89" s="1" t="s">
        <v>91</v>
      </c>
      <c r="AYQ89" s="1" t="s">
        <v>91</v>
      </c>
      <c r="AYR89" s="1" t="s">
        <v>91</v>
      </c>
      <c r="AYS89" s="1" t="s">
        <v>91</v>
      </c>
      <c r="AYT89" s="1" t="s">
        <v>91</v>
      </c>
      <c r="AYU89" s="1" t="s">
        <v>91</v>
      </c>
      <c r="AYV89" s="1" t="s">
        <v>91</v>
      </c>
      <c r="AYW89" s="1" t="s">
        <v>91</v>
      </c>
      <c r="AYX89" s="1" t="s">
        <v>91</v>
      </c>
      <c r="AYY89" s="1" t="s">
        <v>91</v>
      </c>
      <c r="AYZ89" s="1" t="s">
        <v>91</v>
      </c>
      <c r="AZA89" s="1" t="s">
        <v>91</v>
      </c>
      <c r="AZB89" s="1" t="s">
        <v>91</v>
      </c>
      <c r="AZC89" s="1" t="s">
        <v>91</v>
      </c>
      <c r="AZD89" s="1" t="s">
        <v>91</v>
      </c>
      <c r="AZE89" s="1" t="s">
        <v>91</v>
      </c>
      <c r="AZF89" s="1" t="s">
        <v>91</v>
      </c>
      <c r="AZG89" s="1" t="s">
        <v>91</v>
      </c>
      <c r="AZH89" s="1" t="s">
        <v>91</v>
      </c>
      <c r="AZI89" s="1" t="s">
        <v>91</v>
      </c>
      <c r="AZJ89" s="1" t="s">
        <v>91</v>
      </c>
      <c r="AZK89" s="1" t="s">
        <v>91</v>
      </c>
      <c r="AZL89" s="1" t="s">
        <v>91</v>
      </c>
      <c r="AZM89" s="1" t="s">
        <v>91</v>
      </c>
      <c r="AZN89" s="1" t="s">
        <v>91</v>
      </c>
      <c r="AZO89" s="1" t="s">
        <v>91</v>
      </c>
      <c r="AZP89" s="1" t="s">
        <v>91</v>
      </c>
      <c r="AZQ89" s="1" t="s">
        <v>91</v>
      </c>
      <c r="AZR89" s="1" t="s">
        <v>91</v>
      </c>
      <c r="AZS89" s="1" t="s">
        <v>91</v>
      </c>
      <c r="AZT89" s="1" t="s">
        <v>91</v>
      </c>
      <c r="AZU89" s="1" t="s">
        <v>91</v>
      </c>
      <c r="AZV89" s="1" t="s">
        <v>91</v>
      </c>
      <c r="AZW89" s="1" t="s">
        <v>91</v>
      </c>
      <c r="AZX89" s="1" t="s">
        <v>91</v>
      </c>
      <c r="AZY89" s="1" t="s">
        <v>91</v>
      </c>
      <c r="AZZ89" s="1" t="s">
        <v>91</v>
      </c>
      <c r="BAA89" s="1" t="s">
        <v>91</v>
      </c>
      <c r="BAB89" s="1" t="s">
        <v>91</v>
      </c>
      <c r="BAC89" s="1" t="s">
        <v>91</v>
      </c>
      <c r="BAD89" s="1" t="s">
        <v>91</v>
      </c>
      <c r="BAE89" s="1" t="s">
        <v>91</v>
      </c>
      <c r="BAF89" s="1" t="s">
        <v>91</v>
      </c>
      <c r="BAG89" s="1" t="s">
        <v>91</v>
      </c>
      <c r="BAH89" s="1" t="s">
        <v>91</v>
      </c>
      <c r="BAI89" s="1" t="s">
        <v>91</v>
      </c>
      <c r="BAJ89" s="1" t="s">
        <v>91</v>
      </c>
      <c r="BAK89" s="1" t="s">
        <v>91</v>
      </c>
      <c r="BAL89" s="1" t="s">
        <v>91</v>
      </c>
      <c r="BAM89" s="1" t="s">
        <v>91</v>
      </c>
      <c r="BAN89" s="1" t="s">
        <v>91</v>
      </c>
      <c r="BAO89" s="1" t="s">
        <v>91</v>
      </c>
      <c r="BAP89" s="1" t="s">
        <v>91</v>
      </c>
      <c r="BAQ89" s="1" t="s">
        <v>91</v>
      </c>
      <c r="BAR89" s="1" t="s">
        <v>91</v>
      </c>
      <c r="BAS89" s="1" t="s">
        <v>91</v>
      </c>
      <c r="BAT89" s="1" t="s">
        <v>91</v>
      </c>
      <c r="BAU89" s="1" t="s">
        <v>91</v>
      </c>
      <c r="BAV89" s="1" t="s">
        <v>91</v>
      </c>
      <c r="BAW89" s="1" t="s">
        <v>91</v>
      </c>
      <c r="BAX89" s="1" t="s">
        <v>91</v>
      </c>
      <c r="BAY89" s="1" t="s">
        <v>91</v>
      </c>
      <c r="BAZ89" s="1" t="s">
        <v>91</v>
      </c>
      <c r="BBA89" s="1" t="s">
        <v>91</v>
      </c>
      <c r="BBB89" s="1" t="s">
        <v>91</v>
      </c>
      <c r="BBC89" s="1" t="s">
        <v>91</v>
      </c>
      <c r="BBD89" s="1" t="s">
        <v>91</v>
      </c>
      <c r="BBE89" s="1" t="s">
        <v>91</v>
      </c>
      <c r="BBF89" s="1" t="s">
        <v>91</v>
      </c>
      <c r="BBG89" s="1" t="s">
        <v>91</v>
      </c>
      <c r="BBH89" s="1" t="s">
        <v>91</v>
      </c>
      <c r="BBI89" s="1" t="s">
        <v>91</v>
      </c>
      <c r="BBJ89" s="1" t="s">
        <v>91</v>
      </c>
      <c r="BBK89" s="1" t="s">
        <v>91</v>
      </c>
      <c r="BBL89" s="1" t="s">
        <v>91</v>
      </c>
      <c r="BBM89" s="1" t="s">
        <v>91</v>
      </c>
      <c r="BBN89" s="1" t="s">
        <v>91</v>
      </c>
      <c r="BBO89" s="1" t="s">
        <v>91</v>
      </c>
      <c r="BBP89" s="1" t="s">
        <v>91</v>
      </c>
      <c r="BBQ89" s="1" t="s">
        <v>91</v>
      </c>
      <c r="BBR89" s="1" t="s">
        <v>91</v>
      </c>
      <c r="BBS89" s="1" t="s">
        <v>91</v>
      </c>
      <c r="BBT89" s="1" t="s">
        <v>91</v>
      </c>
      <c r="BBU89" s="1" t="s">
        <v>91</v>
      </c>
      <c r="BBV89" s="1" t="s">
        <v>91</v>
      </c>
      <c r="BBW89" s="1" t="s">
        <v>91</v>
      </c>
      <c r="BBX89" s="1" t="s">
        <v>91</v>
      </c>
      <c r="BBY89" s="1" t="s">
        <v>91</v>
      </c>
      <c r="BBZ89" s="1" t="s">
        <v>91</v>
      </c>
      <c r="BCA89" s="1" t="s">
        <v>91</v>
      </c>
      <c r="BCB89" s="1" t="s">
        <v>91</v>
      </c>
      <c r="BCC89" s="1" t="s">
        <v>91</v>
      </c>
      <c r="BCD89" s="1" t="s">
        <v>91</v>
      </c>
      <c r="BCE89" s="1" t="s">
        <v>91</v>
      </c>
      <c r="BCF89" s="1" t="s">
        <v>91</v>
      </c>
      <c r="BCG89" s="1" t="s">
        <v>91</v>
      </c>
      <c r="BCH89" s="1" t="s">
        <v>91</v>
      </c>
      <c r="BCI89" s="1" t="s">
        <v>91</v>
      </c>
      <c r="BCJ89" s="1" t="s">
        <v>91</v>
      </c>
      <c r="BCK89" s="1" t="s">
        <v>91</v>
      </c>
      <c r="BCL89" s="1" t="s">
        <v>91</v>
      </c>
      <c r="BCM89" s="1" t="s">
        <v>91</v>
      </c>
      <c r="BCN89" s="1" t="s">
        <v>91</v>
      </c>
      <c r="BCO89" s="1" t="s">
        <v>91</v>
      </c>
      <c r="BCP89" s="1" t="s">
        <v>91</v>
      </c>
      <c r="BCQ89" s="1" t="s">
        <v>91</v>
      </c>
      <c r="BCR89" s="1" t="s">
        <v>91</v>
      </c>
      <c r="BCS89" s="1" t="s">
        <v>91</v>
      </c>
      <c r="BCT89" s="1" t="s">
        <v>91</v>
      </c>
      <c r="BCU89" s="1" t="s">
        <v>91</v>
      </c>
      <c r="BCV89" s="1" t="s">
        <v>91</v>
      </c>
      <c r="BCW89" s="1" t="s">
        <v>91</v>
      </c>
      <c r="BCX89" s="1" t="s">
        <v>91</v>
      </c>
      <c r="BCY89" s="1" t="s">
        <v>91</v>
      </c>
      <c r="BCZ89" s="1" t="s">
        <v>91</v>
      </c>
      <c r="BDA89" s="1" t="s">
        <v>91</v>
      </c>
      <c r="BDB89" s="1" t="s">
        <v>91</v>
      </c>
      <c r="BDC89" s="1" t="s">
        <v>91</v>
      </c>
      <c r="BDD89" s="1" t="s">
        <v>91</v>
      </c>
      <c r="BDE89" s="1" t="s">
        <v>91</v>
      </c>
      <c r="BDF89" s="1" t="s">
        <v>91</v>
      </c>
      <c r="BDG89" s="1" t="s">
        <v>91</v>
      </c>
      <c r="BDH89" s="1" t="s">
        <v>91</v>
      </c>
      <c r="BDI89" s="1" t="s">
        <v>91</v>
      </c>
      <c r="BDJ89" s="1" t="s">
        <v>91</v>
      </c>
      <c r="BDK89" s="1" t="s">
        <v>91</v>
      </c>
      <c r="BDL89" s="1" t="s">
        <v>91</v>
      </c>
      <c r="BDM89" s="1" t="s">
        <v>91</v>
      </c>
      <c r="BDN89" s="1" t="s">
        <v>91</v>
      </c>
      <c r="BDO89" s="1" t="s">
        <v>91</v>
      </c>
      <c r="BDP89" s="1" t="s">
        <v>91</v>
      </c>
      <c r="BDQ89" s="1" t="s">
        <v>91</v>
      </c>
      <c r="BDR89" s="1" t="s">
        <v>91</v>
      </c>
      <c r="BDS89" s="1" t="s">
        <v>91</v>
      </c>
      <c r="BDT89" s="1" t="s">
        <v>91</v>
      </c>
      <c r="BDU89" s="1" t="s">
        <v>91</v>
      </c>
      <c r="BDV89" s="1" t="s">
        <v>91</v>
      </c>
      <c r="BDW89" s="1" t="s">
        <v>91</v>
      </c>
      <c r="BDX89" s="1" t="s">
        <v>91</v>
      </c>
      <c r="BDY89" s="1" t="s">
        <v>91</v>
      </c>
      <c r="BDZ89" s="1" t="s">
        <v>91</v>
      </c>
      <c r="BEA89" s="1" t="s">
        <v>91</v>
      </c>
      <c r="BEB89" s="1" t="s">
        <v>91</v>
      </c>
      <c r="BEC89" s="1" t="s">
        <v>91</v>
      </c>
      <c r="BED89" s="1" t="s">
        <v>91</v>
      </c>
      <c r="BEE89" s="1" t="s">
        <v>91</v>
      </c>
      <c r="BEF89" s="1" t="s">
        <v>91</v>
      </c>
      <c r="BEG89" s="1" t="s">
        <v>91</v>
      </c>
      <c r="BEH89" s="1" t="s">
        <v>91</v>
      </c>
      <c r="BEI89" s="1" t="s">
        <v>91</v>
      </c>
      <c r="BEJ89" s="1" t="s">
        <v>91</v>
      </c>
      <c r="BEK89" s="1" t="s">
        <v>91</v>
      </c>
      <c r="BEL89" s="1" t="s">
        <v>91</v>
      </c>
      <c r="BEM89" s="1" t="s">
        <v>91</v>
      </c>
      <c r="BEN89" s="1" t="s">
        <v>91</v>
      </c>
      <c r="BEO89" s="1" t="s">
        <v>91</v>
      </c>
      <c r="BEP89" s="1" t="s">
        <v>91</v>
      </c>
      <c r="BEQ89" s="1" t="s">
        <v>91</v>
      </c>
      <c r="BER89" s="1" t="s">
        <v>91</v>
      </c>
      <c r="BES89" s="1" t="s">
        <v>91</v>
      </c>
      <c r="BET89" s="1" t="s">
        <v>91</v>
      </c>
      <c r="BEU89" s="1" t="s">
        <v>91</v>
      </c>
      <c r="BEV89" s="1" t="s">
        <v>91</v>
      </c>
      <c r="BEW89" s="1" t="s">
        <v>91</v>
      </c>
      <c r="BEX89" s="1" t="s">
        <v>91</v>
      </c>
      <c r="BEY89" s="1" t="s">
        <v>91</v>
      </c>
      <c r="BEZ89" s="1" t="s">
        <v>91</v>
      </c>
      <c r="BFA89" s="1" t="s">
        <v>91</v>
      </c>
      <c r="BFB89" s="1" t="s">
        <v>91</v>
      </c>
      <c r="BFC89" s="1" t="s">
        <v>91</v>
      </c>
      <c r="BFD89" s="1" t="s">
        <v>91</v>
      </c>
      <c r="BFE89" s="1" t="s">
        <v>91</v>
      </c>
      <c r="BFF89" s="1" t="s">
        <v>91</v>
      </c>
      <c r="BFG89" s="1" t="s">
        <v>91</v>
      </c>
      <c r="BFH89" s="1" t="s">
        <v>91</v>
      </c>
      <c r="BFI89" s="1" t="s">
        <v>91</v>
      </c>
      <c r="BFJ89" s="1" t="s">
        <v>91</v>
      </c>
      <c r="BFK89" s="1" t="s">
        <v>91</v>
      </c>
      <c r="BFL89" s="1" t="s">
        <v>91</v>
      </c>
      <c r="BFM89" s="1" t="s">
        <v>91</v>
      </c>
      <c r="BFN89" s="1" t="s">
        <v>91</v>
      </c>
      <c r="BFO89" s="1" t="s">
        <v>91</v>
      </c>
      <c r="BFP89" s="1" t="s">
        <v>91</v>
      </c>
      <c r="BFQ89" s="1" t="s">
        <v>91</v>
      </c>
      <c r="BFR89" s="1" t="s">
        <v>91</v>
      </c>
      <c r="BFS89" s="1" t="s">
        <v>91</v>
      </c>
      <c r="BFT89" s="1" t="s">
        <v>91</v>
      </c>
      <c r="BFU89" s="1" t="s">
        <v>91</v>
      </c>
      <c r="BFV89" s="1" t="s">
        <v>91</v>
      </c>
      <c r="BFW89" s="1" t="s">
        <v>91</v>
      </c>
      <c r="BFX89" s="1" t="s">
        <v>91</v>
      </c>
      <c r="BFY89" s="1" t="s">
        <v>91</v>
      </c>
      <c r="BFZ89" s="1" t="s">
        <v>91</v>
      </c>
      <c r="BGA89" s="1" t="s">
        <v>91</v>
      </c>
      <c r="BGB89" s="1" t="s">
        <v>91</v>
      </c>
      <c r="BGC89" s="1" t="s">
        <v>91</v>
      </c>
      <c r="BGD89" s="1" t="s">
        <v>91</v>
      </c>
      <c r="BGE89" s="1" t="s">
        <v>91</v>
      </c>
      <c r="BGF89" s="1" t="s">
        <v>91</v>
      </c>
      <c r="BGG89" s="1" t="s">
        <v>91</v>
      </c>
      <c r="BGH89" s="1" t="s">
        <v>91</v>
      </c>
      <c r="BGI89" s="1" t="s">
        <v>91</v>
      </c>
      <c r="BGJ89" s="1" t="s">
        <v>91</v>
      </c>
      <c r="BGK89" s="1" t="s">
        <v>91</v>
      </c>
      <c r="BGL89" s="1" t="s">
        <v>91</v>
      </c>
      <c r="BGM89" s="1" t="s">
        <v>91</v>
      </c>
      <c r="BGN89" s="1" t="s">
        <v>91</v>
      </c>
      <c r="BGO89" s="1" t="s">
        <v>91</v>
      </c>
      <c r="BGP89" s="1" t="s">
        <v>91</v>
      </c>
      <c r="BGQ89" s="1" t="s">
        <v>91</v>
      </c>
      <c r="BGR89" s="1" t="s">
        <v>91</v>
      </c>
      <c r="BGS89" s="1" t="s">
        <v>91</v>
      </c>
      <c r="BGT89" s="1" t="s">
        <v>91</v>
      </c>
      <c r="BGU89" s="1" t="s">
        <v>91</v>
      </c>
      <c r="BGV89" s="1" t="s">
        <v>91</v>
      </c>
      <c r="BGW89" s="1" t="s">
        <v>91</v>
      </c>
      <c r="BGX89" s="1" t="s">
        <v>91</v>
      </c>
      <c r="BGY89" s="1" t="s">
        <v>91</v>
      </c>
      <c r="BGZ89" s="1" t="s">
        <v>91</v>
      </c>
      <c r="BHA89" s="1" t="s">
        <v>91</v>
      </c>
      <c r="BHB89" s="1" t="s">
        <v>91</v>
      </c>
      <c r="BHC89" s="1" t="s">
        <v>91</v>
      </c>
      <c r="BHD89" s="1" t="s">
        <v>91</v>
      </c>
      <c r="BHE89" s="1" t="s">
        <v>91</v>
      </c>
      <c r="BHF89" s="1" t="s">
        <v>91</v>
      </c>
      <c r="BHG89" s="1" t="s">
        <v>91</v>
      </c>
      <c r="BHH89" s="1" t="s">
        <v>91</v>
      </c>
      <c r="BHI89" s="1" t="s">
        <v>91</v>
      </c>
      <c r="BHJ89" s="1" t="s">
        <v>91</v>
      </c>
      <c r="BHK89" s="1" t="s">
        <v>91</v>
      </c>
      <c r="BHL89" s="1" t="s">
        <v>91</v>
      </c>
      <c r="BHM89" s="1" t="s">
        <v>91</v>
      </c>
      <c r="BHN89" s="1" t="s">
        <v>91</v>
      </c>
      <c r="BHO89" s="1" t="s">
        <v>91</v>
      </c>
      <c r="BHP89" s="1" t="s">
        <v>91</v>
      </c>
      <c r="BHQ89" s="1" t="s">
        <v>91</v>
      </c>
      <c r="BHR89" s="1" t="s">
        <v>91</v>
      </c>
      <c r="BHS89" s="1" t="s">
        <v>91</v>
      </c>
      <c r="BHT89" s="1" t="s">
        <v>91</v>
      </c>
      <c r="BHU89" s="1" t="s">
        <v>91</v>
      </c>
      <c r="BHV89" s="1" t="s">
        <v>91</v>
      </c>
      <c r="BHW89" s="1" t="s">
        <v>91</v>
      </c>
      <c r="BHX89" s="1" t="s">
        <v>91</v>
      </c>
      <c r="BHY89" s="1" t="s">
        <v>91</v>
      </c>
      <c r="BHZ89" s="1" t="s">
        <v>91</v>
      </c>
      <c r="BIA89" s="1" t="s">
        <v>91</v>
      </c>
      <c r="BIB89" s="1" t="s">
        <v>91</v>
      </c>
      <c r="BIC89" s="1" t="s">
        <v>91</v>
      </c>
      <c r="BID89" s="1" t="s">
        <v>91</v>
      </c>
      <c r="BIE89" s="1" t="s">
        <v>91</v>
      </c>
      <c r="BIF89" s="1" t="s">
        <v>91</v>
      </c>
      <c r="BIG89" s="1" t="s">
        <v>91</v>
      </c>
      <c r="BIH89" s="1" t="s">
        <v>91</v>
      </c>
      <c r="BII89" s="1" t="s">
        <v>91</v>
      </c>
      <c r="BIJ89" s="1" t="s">
        <v>91</v>
      </c>
      <c r="BIK89" s="1" t="s">
        <v>91</v>
      </c>
      <c r="BIL89" s="1" t="s">
        <v>91</v>
      </c>
      <c r="BIM89" s="1" t="s">
        <v>91</v>
      </c>
      <c r="BIN89" s="1" t="s">
        <v>91</v>
      </c>
      <c r="BIO89" s="1" t="s">
        <v>91</v>
      </c>
      <c r="BIP89" s="1" t="s">
        <v>91</v>
      </c>
      <c r="BIQ89" s="1" t="s">
        <v>91</v>
      </c>
      <c r="BIR89" s="1" t="s">
        <v>91</v>
      </c>
      <c r="BIS89" s="1" t="s">
        <v>91</v>
      </c>
      <c r="BIT89" s="1" t="s">
        <v>91</v>
      </c>
      <c r="BIU89" s="1" t="s">
        <v>91</v>
      </c>
      <c r="BIV89" s="1" t="s">
        <v>91</v>
      </c>
      <c r="BIW89" s="1" t="s">
        <v>91</v>
      </c>
      <c r="BIX89" s="1" t="s">
        <v>91</v>
      </c>
      <c r="BIY89" s="1" t="s">
        <v>91</v>
      </c>
      <c r="BIZ89" s="1" t="s">
        <v>91</v>
      </c>
      <c r="BJA89" s="1" t="s">
        <v>91</v>
      </c>
      <c r="BJB89" s="1" t="s">
        <v>91</v>
      </c>
      <c r="BJC89" s="1" t="s">
        <v>91</v>
      </c>
      <c r="BJD89" s="1" t="s">
        <v>91</v>
      </c>
      <c r="BJE89" s="1" t="s">
        <v>91</v>
      </c>
      <c r="BJF89" s="1" t="s">
        <v>91</v>
      </c>
      <c r="BJG89" s="1" t="s">
        <v>91</v>
      </c>
      <c r="BJH89" s="1" t="s">
        <v>91</v>
      </c>
      <c r="BJI89" s="1" t="s">
        <v>91</v>
      </c>
      <c r="BJJ89" s="1" t="s">
        <v>91</v>
      </c>
      <c r="BJK89" s="1" t="s">
        <v>91</v>
      </c>
      <c r="BJL89" s="1" t="s">
        <v>91</v>
      </c>
      <c r="BJM89" s="1" t="s">
        <v>91</v>
      </c>
      <c r="BJN89" s="1" t="s">
        <v>91</v>
      </c>
      <c r="BJO89" s="1" t="s">
        <v>91</v>
      </c>
      <c r="BJP89" s="1" t="s">
        <v>91</v>
      </c>
      <c r="BJQ89" s="1" t="s">
        <v>91</v>
      </c>
      <c r="BJR89" s="1" t="s">
        <v>91</v>
      </c>
      <c r="BJS89" s="1" t="s">
        <v>91</v>
      </c>
      <c r="BJT89" s="1" t="s">
        <v>91</v>
      </c>
      <c r="BJU89" s="1" t="s">
        <v>91</v>
      </c>
      <c r="BJV89" s="1" t="s">
        <v>91</v>
      </c>
      <c r="BJW89" s="1" t="s">
        <v>91</v>
      </c>
      <c r="BJX89" s="1" t="s">
        <v>91</v>
      </c>
      <c r="BJY89" s="1" t="s">
        <v>91</v>
      </c>
      <c r="BJZ89" s="1" t="s">
        <v>91</v>
      </c>
      <c r="BKA89" s="1" t="s">
        <v>91</v>
      </c>
      <c r="BKB89" s="1" t="s">
        <v>91</v>
      </c>
      <c r="BKC89" s="1" t="s">
        <v>91</v>
      </c>
      <c r="BKD89" s="1" t="s">
        <v>91</v>
      </c>
      <c r="BKE89" s="1" t="s">
        <v>91</v>
      </c>
      <c r="BKF89" s="1" t="s">
        <v>91</v>
      </c>
      <c r="BKG89" s="1" t="s">
        <v>91</v>
      </c>
      <c r="BKH89" s="1" t="s">
        <v>91</v>
      </c>
      <c r="BKI89" s="1" t="s">
        <v>91</v>
      </c>
      <c r="BKJ89" s="1" t="s">
        <v>91</v>
      </c>
      <c r="BKK89" s="1" t="s">
        <v>91</v>
      </c>
      <c r="BKL89" s="1" t="s">
        <v>91</v>
      </c>
      <c r="BKM89" s="1" t="s">
        <v>91</v>
      </c>
      <c r="BKN89" s="1" t="s">
        <v>91</v>
      </c>
      <c r="BKO89" s="1" t="s">
        <v>91</v>
      </c>
      <c r="BKP89" s="1" t="s">
        <v>91</v>
      </c>
      <c r="BKQ89" s="1" t="s">
        <v>91</v>
      </c>
      <c r="BKR89" s="1" t="s">
        <v>91</v>
      </c>
      <c r="BKS89" s="1" t="s">
        <v>91</v>
      </c>
      <c r="BKT89" s="1" t="s">
        <v>91</v>
      </c>
      <c r="BKU89" s="1" t="s">
        <v>91</v>
      </c>
      <c r="BKV89" s="1" t="s">
        <v>91</v>
      </c>
      <c r="BKW89" s="1" t="s">
        <v>91</v>
      </c>
      <c r="BKX89" s="1" t="s">
        <v>91</v>
      </c>
      <c r="BKY89" s="1" t="s">
        <v>91</v>
      </c>
      <c r="BKZ89" s="1" t="s">
        <v>91</v>
      </c>
      <c r="BLA89" s="1" t="s">
        <v>91</v>
      </c>
      <c r="BLB89" s="1" t="s">
        <v>91</v>
      </c>
      <c r="BLC89" s="1" t="s">
        <v>91</v>
      </c>
      <c r="BLD89" s="1" t="s">
        <v>91</v>
      </c>
      <c r="BLE89" s="1" t="s">
        <v>91</v>
      </c>
      <c r="BLF89" s="1" t="s">
        <v>91</v>
      </c>
      <c r="BLG89" s="1" t="s">
        <v>91</v>
      </c>
      <c r="BLH89" s="1" t="s">
        <v>91</v>
      </c>
      <c r="BLI89" s="1" t="s">
        <v>91</v>
      </c>
      <c r="BLJ89" s="1" t="s">
        <v>91</v>
      </c>
      <c r="BLK89" s="1" t="s">
        <v>91</v>
      </c>
      <c r="BLL89" s="1" t="s">
        <v>91</v>
      </c>
      <c r="BLM89" s="1" t="s">
        <v>91</v>
      </c>
      <c r="BLN89" s="1" t="s">
        <v>91</v>
      </c>
      <c r="BLO89" s="1" t="s">
        <v>91</v>
      </c>
      <c r="BLP89" s="1" t="s">
        <v>91</v>
      </c>
      <c r="BLQ89" s="1" t="s">
        <v>91</v>
      </c>
      <c r="BLR89" s="1" t="s">
        <v>91</v>
      </c>
      <c r="BLS89" s="1" t="s">
        <v>91</v>
      </c>
      <c r="BLT89" s="1" t="s">
        <v>91</v>
      </c>
      <c r="BLU89" s="1" t="s">
        <v>91</v>
      </c>
      <c r="BLV89" s="1" t="s">
        <v>91</v>
      </c>
      <c r="BLW89" s="1" t="s">
        <v>91</v>
      </c>
      <c r="BLX89" s="1" t="s">
        <v>91</v>
      </c>
      <c r="BLY89" s="1" t="s">
        <v>91</v>
      </c>
      <c r="BLZ89" s="1" t="s">
        <v>91</v>
      </c>
      <c r="BMA89" s="1" t="s">
        <v>91</v>
      </c>
      <c r="BMB89" s="1" t="s">
        <v>91</v>
      </c>
      <c r="BMC89" s="1" t="s">
        <v>91</v>
      </c>
      <c r="BMD89" s="1" t="s">
        <v>91</v>
      </c>
      <c r="BME89" s="1" t="s">
        <v>91</v>
      </c>
      <c r="BMF89" s="1" t="s">
        <v>91</v>
      </c>
      <c r="BMG89" s="1" t="s">
        <v>91</v>
      </c>
      <c r="BMH89" s="1" t="s">
        <v>91</v>
      </c>
      <c r="BMI89" s="1" t="s">
        <v>91</v>
      </c>
      <c r="BMJ89" s="1" t="s">
        <v>91</v>
      </c>
      <c r="BMK89" s="1" t="s">
        <v>91</v>
      </c>
      <c r="BML89" s="1" t="s">
        <v>91</v>
      </c>
      <c r="BMM89" s="1" t="s">
        <v>91</v>
      </c>
      <c r="BMN89" s="1" t="s">
        <v>91</v>
      </c>
      <c r="BMO89" s="1" t="s">
        <v>91</v>
      </c>
      <c r="BMP89" s="1" t="s">
        <v>91</v>
      </c>
      <c r="BMQ89" s="1" t="s">
        <v>91</v>
      </c>
      <c r="BMR89" s="1" t="s">
        <v>91</v>
      </c>
      <c r="BMS89" s="1" t="s">
        <v>91</v>
      </c>
      <c r="BMT89" s="1" t="s">
        <v>91</v>
      </c>
      <c r="BMU89" s="1" t="s">
        <v>91</v>
      </c>
      <c r="BMV89" s="1" t="s">
        <v>91</v>
      </c>
      <c r="BMW89" s="1" t="s">
        <v>91</v>
      </c>
      <c r="BMX89" s="1" t="s">
        <v>91</v>
      </c>
      <c r="BMY89" s="1" t="s">
        <v>91</v>
      </c>
      <c r="BMZ89" s="1" t="s">
        <v>91</v>
      </c>
      <c r="BNA89" s="1" t="s">
        <v>91</v>
      </c>
      <c r="BNB89" s="1" t="s">
        <v>91</v>
      </c>
      <c r="BNC89" s="1" t="s">
        <v>91</v>
      </c>
      <c r="BND89" s="1" t="s">
        <v>91</v>
      </c>
      <c r="BNE89" s="1" t="s">
        <v>91</v>
      </c>
      <c r="BNF89" s="1" t="s">
        <v>91</v>
      </c>
      <c r="BNG89" s="1" t="s">
        <v>91</v>
      </c>
      <c r="BNH89" s="1" t="s">
        <v>91</v>
      </c>
      <c r="BNI89" s="1" t="s">
        <v>91</v>
      </c>
      <c r="BNJ89" s="1" t="s">
        <v>91</v>
      </c>
      <c r="BNK89" s="1" t="s">
        <v>91</v>
      </c>
      <c r="BNL89" s="1" t="s">
        <v>91</v>
      </c>
      <c r="BNM89" s="1" t="s">
        <v>91</v>
      </c>
      <c r="BNN89" s="1" t="s">
        <v>91</v>
      </c>
      <c r="BNO89" s="1" t="s">
        <v>91</v>
      </c>
      <c r="BNP89" s="1" t="s">
        <v>91</v>
      </c>
      <c r="BNQ89" s="1" t="s">
        <v>91</v>
      </c>
      <c r="BNR89" s="1" t="s">
        <v>91</v>
      </c>
      <c r="BNS89" s="1" t="s">
        <v>91</v>
      </c>
      <c r="BNT89" s="1" t="s">
        <v>91</v>
      </c>
      <c r="BNU89" s="1" t="s">
        <v>91</v>
      </c>
      <c r="BNV89" s="1" t="s">
        <v>91</v>
      </c>
      <c r="BNW89" s="1" t="s">
        <v>91</v>
      </c>
      <c r="BNX89" s="1" t="s">
        <v>91</v>
      </c>
      <c r="BNY89" s="1" t="s">
        <v>91</v>
      </c>
      <c r="BNZ89" s="1" t="s">
        <v>91</v>
      </c>
      <c r="BOA89" s="1" t="s">
        <v>91</v>
      </c>
      <c r="BOB89" s="1" t="s">
        <v>91</v>
      </c>
      <c r="BOC89" s="1" t="s">
        <v>91</v>
      </c>
      <c r="BOD89" s="1" t="s">
        <v>91</v>
      </c>
      <c r="BOE89" s="1" t="s">
        <v>91</v>
      </c>
      <c r="BOF89" s="1" t="s">
        <v>91</v>
      </c>
      <c r="BOG89" s="1" t="s">
        <v>91</v>
      </c>
      <c r="BOH89" s="1" t="s">
        <v>91</v>
      </c>
      <c r="BOI89" s="1" t="s">
        <v>91</v>
      </c>
      <c r="BOJ89" s="1" t="s">
        <v>91</v>
      </c>
      <c r="BOK89" s="1" t="s">
        <v>91</v>
      </c>
      <c r="BOL89" s="1" t="s">
        <v>91</v>
      </c>
      <c r="BOM89" s="1" t="s">
        <v>91</v>
      </c>
      <c r="BON89" s="1" t="s">
        <v>91</v>
      </c>
      <c r="BOO89" s="1" t="s">
        <v>91</v>
      </c>
      <c r="BOP89" s="1" t="s">
        <v>91</v>
      </c>
      <c r="BOQ89" s="1" t="s">
        <v>91</v>
      </c>
      <c r="BOR89" s="1" t="s">
        <v>91</v>
      </c>
      <c r="BOS89" s="1" t="s">
        <v>91</v>
      </c>
      <c r="BOT89" s="1" t="s">
        <v>91</v>
      </c>
      <c r="BOU89" s="1" t="s">
        <v>91</v>
      </c>
      <c r="BOV89" s="1" t="s">
        <v>91</v>
      </c>
      <c r="BOW89" s="1" t="s">
        <v>91</v>
      </c>
      <c r="BOX89" s="1" t="s">
        <v>91</v>
      </c>
      <c r="BOY89" s="1" t="s">
        <v>91</v>
      </c>
      <c r="BOZ89" s="1" t="s">
        <v>91</v>
      </c>
      <c r="BPA89" s="1" t="s">
        <v>91</v>
      </c>
      <c r="BPB89" s="1" t="s">
        <v>91</v>
      </c>
      <c r="BPC89" s="1" t="s">
        <v>91</v>
      </c>
      <c r="BPD89" s="1" t="s">
        <v>91</v>
      </c>
      <c r="BPE89" s="1" t="s">
        <v>91</v>
      </c>
      <c r="BPF89" s="1" t="s">
        <v>91</v>
      </c>
      <c r="BPG89" s="1" t="s">
        <v>91</v>
      </c>
      <c r="BPH89" s="1" t="s">
        <v>91</v>
      </c>
      <c r="BPI89" s="1" t="s">
        <v>91</v>
      </c>
      <c r="BPJ89" s="1" t="s">
        <v>91</v>
      </c>
      <c r="BPK89" s="1" t="s">
        <v>91</v>
      </c>
      <c r="BPL89" s="1" t="s">
        <v>91</v>
      </c>
      <c r="BPM89" s="1" t="s">
        <v>91</v>
      </c>
      <c r="BPN89" s="1" t="s">
        <v>91</v>
      </c>
      <c r="BPO89" s="1" t="s">
        <v>91</v>
      </c>
      <c r="BPP89" s="1" t="s">
        <v>91</v>
      </c>
      <c r="BPQ89" s="1" t="s">
        <v>91</v>
      </c>
      <c r="BPR89" s="1" t="s">
        <v>91</v>
      </c>
      <c r="BPS89" s="1" t="s">
        <v>91</v>
      </c>
      <c r="BPT89" s="1" t="s">
        <v>91</v>
      </c>
      <c r="BPU89" s="1" t="s">
        <v>91</v>
      </c>
      <c r="BPV89" s="1" t="s">
        <v>91</v>
      </c>
      <c r="BPW89" s="1" t="s">
        <v>91</v>
      </c>
      <c r="BPX89" s="1" t="s">
        <v>91</v>
      </c>
      <c r="BPY89" s="1" t="s">
        <v>91</v>
      </c>
      <c r="BPZ89" s="1" t="s">
        <v>91</v>
      </c>
      <c r="BQA89" s="1" t="s">
        <v>91</v>
      </c>
      <c r="BQB89" s="1" t="s">
        <v>91</v>
      </c>
      <c r="BQC89" s="1" t="s">
        <v>91</v>
      </c>
      <c r="BQD89" s="1" t="s">
        <v>91</v>
      </c>
      <c r="BQE89" s="1" t="s">
        <v>91</v>
      </c>
      <c r="BQF89" s="1" t="s">
        <v>91</v>
      </c>
      <c r="BQG89" s="1" t="s">
        <v>91</v>
      </c>
      <c r="BQH89" s="1" t="s">
        <v>91</v>
      </c>
      <c r="BQI89" s="1" t="s">
        <v>91</v>
      </c>
      <c r="BQJ89" s="1" t="s">
        <v>91</v>
      </c>
      <c r="BQK89" s="1" t="s">
        <v>91</v>
      </c>
      <c r="BQL89" s="1" t="s">
        <v>91</v>
      </c>
      <c r="BQM89" s="1" t="s">
        <v>91</v>
      </c>
      <c r="BQN89" s="1" t="s">
        <v>91</v>
      </c>
      <c r="BQO89" s="1" t="s">
        <v>91</v>
      </c>
      <c r="BQP89" s="1" t="s">
        <v>91</v>
      </c>
      <c r="BQQ89" s="1" t="s">
        <v>91</v>
      </c>
      <c r="BQR89" s="1" t="s">
        <v>91</v>
      </c>
      <c r="BQS89" s="1" t="s">
        <v>91</v>
      </c>
      <c r="BQT89" s="1" t="s">
        <v>91</v>
      </c>
      <c r="BQU89" s="1" t="s">
        <v>91</v>
      </c>
      <c r="BQV89" s="1" t="s">
        <v>91</v>
      </c>
      <c r="BQW89" s="1" t="s">
        <v>91</v>
      </c>
      <c r="BQX89" s="1" t="s">
        <v>91</v>
      </c>
      <c r="BQY89" s="1" t="s">
        <v>91</v>
      </c>
      <c r="BQZ89" s="1" t="s">
        <v>91</v>
      </c>
      <c r="BRA89" s="1" t="s">
        <v>91</v>
      </c>
      <c r="BRB89" s="1" t="s">
        <v>91</v>
      </c>
      <c r="BRC89" s="1" t="s">
        <v>91</v>
      </c>
      <c r="BRD89" s="1" t="s">
        <v>91</v>
      </c>
      <c r="BRE89" s="1" t="s">
        <v>91</v>
      </c>
      <c r="BRF89" s="1" t="s">
        <v>91</v>
      </c>
      <c r="BRG89" s="1" t="s">
        <v>91</v>
      </c>
      <c r="BRH89" s="1" t="s">
        <v>91</v>
      </c>
      <c r="BRI89" s="1" t="s">
        <v>91</v>
      </c>
      <c r="BRJ89" s="1" t="s">
        <v>91</v>
      </c>
      <c r="BRK89" s="1" t="s">
        <v>91</v>
      </c>
      <c r="BRL89" s="1" t="s">
        <v>91</v>
      </c>
      <c r="BRM89" s="1" t="s">
        <v>91</v>
      </c>
      <c r="BRN89" s="1" t="s">
        <v>91</v>
      </c>
      <c r="BRO89" s="1" t="s">
        <v>91</v>
      </c>
      <c r="BRP89" s="1" t="s">
        <v>91</v>
      </c>
      <c r="BRQ89" s="1" t="s">
        <v>91</v>
      </c>
      <c r="BRR89" s="1" t="s">
        <v>91</v>
      </c>
      <c r="BRS89" s="1" t="s">
        <v>91</v>
      </c>
      <c r="BRT89" s="1" t="s">
        <v>91</v>
      </c>
      <c r="BRU89" s="1" t="s">
        <v>91</v>
      </c>
      <c r="BRV89" s="1" t="s">
        <v>91</v>
      </c>
      <c r="BRW89" s="1" t="s">
        <v>91</v>
      </c>
      <c r="BRX89" s="1" t="s">
        <v>91</v>
      </c>
      <c r="BRY89" s="1" t="s">
        <v>91</v>
      </c>
      <c r="BRZ89" s="1" t="s">
        <v>91</v>
      </c>
      <c r="BSA89" s="1" t="s">
        <v>91</v>
      </c>
      <c r="BSB89" s="1" t="s">
        <v>91</v>
      </c>
      <c r="BSC89" s="1" t="s">
        <v>91</v>
      </c>
      <c r="BSD89" s="1" t="s">
        <v>91</v>
      </c>
      <c r="BSE89" s="1" t="s">
        <v>91</v>
      </c>
      <c r="BSF89" s="1" t="s">
        <v>91</v>
      </c>
      <c r="BSG89" s="1" t="s">
        <v>91</v>
      </c>
      <c r="BSH89" s="1" t="s">
        <v>91</v>
      </c>
      <c r="BSI89" s="1" t="s">
        <v>91</v>
      </c>
      <c r="BSJ89" s="1" t="s">
        <v>91</v>
      </c>
      <c r="BSK89" s="1" t="s">
        <v>91</v>
      </c>
      <c r="BSL89" s="1" t="s">
        <v>91</v>
      </c>
      <c r="BSM89" s="1" t="s">
        <v>91</v>
      </c>
      <c r="BSN89" s="1" t="s">
        <v>91</v>
      </c>
      <c r="BSO89" s="1" t="s">
        <v>91</v>
      </c>
      <c r="BSP89" s="1" t="s">
        <v>91</v>
      </c>
      <c r="BSQ89" s="1" t="s">
        <v>91</v>
      </c>
      <c r="BSR89" s="1" t="s">
        <v>91</v>
      </c>
      <c r="BSS89" s="1" t="s">
        <v>91</v>
      </c>
      <c r="BST89" s="1" t="s">
        <v>91</v>
      </c>
      <c r="BSU89" s="1" t="s">
        <v>91</v>
      </c>
      <c r="BSV89" s="1" t="s">
        <v>91</v>
      </c>
      <c r="BSW89" s="1" t="s">
        <v>91</v>
      </c>
      <c r="BSX89" s="1" t="s">
        <v>91</v>
      </c>
      <c r="BSY89" s="1" t="s">
        <v>91</v>
      </c>
      <c r="BSZ89" s="1" t="s">
        <v>91</v>
      </c>
      <c r="BTA89" s="1" t="s">
        <v>91</v>
      </c>
      <c r="BTB89" s="1" t="s">
        <v>91</v>
      </c>
      <c r="BTC89" s="1" t="s">
        <v>91</v>
      </c>
      <c r="BTD89" s="1" t="s">
        <v>91</v>
      </c>
      <c r="BTE89" s="1" t="s">
        <v>91</v>
      </c>
      <c r="BTF89" s="1" t="s">
        <v>91</v>
      </c>
      <c r="BTG89" s="1" t="s">
        <v>91</v>
      </c>
      <c r="BTH89" s="1" t="s">
        <v>91</v>
      </c>
      <c r="BTI89" s="1" t="s">
        <v>91</v>
      </c>
      <c r="BTJ89" s="1" t="s">
        <v>91</v>
      </c>
      <c r="BTK89" s="1" t="s">
        <v>91</v>
      </c>
      <c r="BTL89" s="1" t="s">
        <v>91</v>
      </c>
      <c r="BTM89" s="1" t="s">
        <v>91</v>
      </c>
      <c r="BTN89" s="1" t="s">
        <v>91</v>
      </c>
      <c r="BTO89" s="1" t="s">
        <v>91</v>
      </c>
      <c r="BTP89" s="1" t="s">
        <v>91</v>
      </c>
      <c r="BTQ89" s="1" t="s">
        <v>91</v>
      </c>
      <c r="BTR89" s="1" t="s">
        <v>91</v>
      </c>
      <c r="BTS89" s="1" t="s">
        <v>91</v>
      </c>
      <c r="BTT89" s="1" t="s">
        <v>91</v>
      </c>
      <c r="BTU89" s="1" t="s">
        <v>91</v>
      </c>
      <c r="BTV89" s="1" t="s">
        <v>91</v>
      </c>
      <c r="BTW89" s="1" t="s">
        <v>91</v>
      </c>
      <c r="BTX89" s="1" t="s">
        <v>91</v>
      </c>
      <c r="BTY89" s="1" t="s">
        <v>91</v>
      </c>
      <c r="BTZ89" s="1" t="s">
        <v>91</v>
      </c>
      <c r="BUA89" s="1" t="s">
        <v>91</v>
      </c>
      <c r="BUB89" s="1" t="s">
        <v>91</v>
      </c>
      <c r="BUC89" s="1" t="s">
        <v>91</v>
      </c>
      <c r="BUD89" s="1" t="s">
        <v>91</v>
      </c>
      <c r="BUE89" s="1" t="s">
        <v>91</v>
      </c>
      <c r="BUF89" s="1" t="s">
        <v>91</v>
      </c>
      <c r="BUG89" s="1" t="s">
        <v>91</v>
      </c>
      <c r="BUH89" s="1" t="s">
        <v>91</v>
      </c>
      <c r="BUI89" s="1" t="s">
        <v>91</v>
      </c>
      <c r="BUJ89" s="1" t="s">
        <v>91</v>
      </c>
      <c r="BUK89" s="1" t="s">
        <v>91</v>
      </c>
      <c r="BUL89" s="1" t="s">
        <v>91</v>
      </c>
      <c r="BUM89" s="1" t="s">
        <v>91</v>
      </c>
      <c r="BUN89" s="1" t="s">
        <v>91</v>
      </c>
      <c r="BUO89" s="1" t="s">
        <v>91</v>
      </c>
      <c r="BUP89" s="1" t="s">
        <v>91</v>
      </c>
      <c r="BUQ89" s="1" t="s">
        <v>91</v>
      </c>
      <c r="BUR89" s="1" t="s">
        <v>91</v>
      </c>
      <c r="BUS89" s="1" t="s">
        <v>91</v>
      </c>
      <c r="BUT89" s="1" t="s">
        <v>91</v>
      </c>
      <c r="BUU89" s="1" t="s">
        <v>91</v>
      </c>
      <c r="BUV89" s="1" t="s">
        <v>91</v>
      </c>
      <c r="BUW89" s="1" t="s">
        <v>91</v>
      </c>
      <c r="BUX89" s="1" t="s">
        <v>91</v>
      </c>
      <c r="BUY89" s="1" t="s">
        <v>91</v>
      </c>
      <c r="BUZ89" s="1" t="s">
        <v>91</v>
      </c>
      <c r="BVA89" s="1" t="s">
        <v>91</v>
      </c>
      <c r="BVB89" s="1" t="s">
        <v>91</v>
      </c>
      <c r="BVC89" s="1" t="s">
        <v>91</v>
      </c>
      <c r="BVD89" s="1" t="s">
        <v>91</v>
      </c>
      <c r="BVE89" s="1" t="s">
        <v>91</v>
      </c>
      <c r="BVF89" s="1" t="s">
        <v>91</v>
      </c>
      <c r="BVG89" s="1" t="s">
        <v>91</v>
      </c>
      <c r="BVH89" s="1" t="s">
        <v>91</v>
      </c>
      <c r="BVI89" s="1" t="s">
        <v>91</v>
      </c>
      <c r="BVJ89" s="1" t="s">
        <v>91</v>
      </c>
      <c r="BVK89" s="1" t="s">
        <v>91</v>
      </c>
      <c r="BVL89" s="1" t="s">
        <v>91</v>
      </c>
      <c r="BVM89" s="1" t="s">
        <v>91</v>
      </c>
      <c r="BVN89" s="1" t="s">
        <v>91</v>
      </c>
      <c r="BVO89" s="1" t="s">
        <v>91</v>
      </c>
      <c r="BVP89" s="1" t="s">
        <v>91</v>
      </c>
      <c r="BVQ89" s="1" t="s">
        <v>91</v>
      </c>
      <c r="BVR89" s="1" t="s">
        <v>91</v>
      </c>
      <c r="BVS89" s="1" t="s">
        <v>91</v>
      </c>
      <c r="BVT89" s="1" t="s">
        <v>91</v>
      </c>
      <c r="BVU89" s="1" t="s">
        <v>91</v>
      </c>
      <c r="BVV89" s="1" t="s">
        <v>91</v>
      </c>
      <c r="BVW89" s="1" t="s">
        <v>91</v>
      </c>
      <c r="BVX89" s="1" t="s">
        <v>91</v>
      </c>
      <c r="BVY89" s="1" t="s">
        <v>91</v>
      </c>
      <c r="BVZ89" s="1" t="s">
        <v>91</v>
      </c>
      <c r="BWA89" s="1" t="s">
        <v>91</v>
      </c>
      <c r="BWB89" s="1" t="s">
        <v>91</v>
      </c>
      <c r="BWC89" s="1" t="s">
        <v>91</v>
      </c>
      <c r="BWD89" s="1" t="s">
        <v>91</v>
      </c>
      <c r="BWE89" s="1" t="s">
        <v>91</v>
      </c>
      <c r="BWF89" s="1" t="s">
        <v>91</v>
      </c>
      <c r="BWG89" s="1" t="s">
        <v>91</v>
      </c>
      <c r="BWH89" s="1" t="s">
        <v>91</v>
      </c>
      <c r="BWI89" s="1" t="s">
        <v>91</v>
      </c>
      <c r="BWJ89" s="1" t="s">
        <v>91</v>
      </c>
      <c r="BWK89" s="1" t="s">
        <v>91</v>
      </c>
      <c r="BWL89" s="1" t="s">
        <v>91</v>
      </c>
      <c r="BWM89" s="1" t="s">
        <v>91</v>
      </c>
      <c r="BWN89" s="1" t="s">
        <v>91</v>
      </c>
      <c r="BWO89" s="1" t="s">
        <v>91</v>
      </c>
      <c r="BWP89" s="1" t="s">
        <v>91</v>
      </c>
      <c r="BWQ89" s="1" t="s">
        <v>91</v>
      </c>
      <c r="BWR89" s="1" t="s">
        <v>91</v>
      </c>
      <c r="BWS89" s="1" t="s">
        <v>91</v>
      </c>
      <c r="BWT89" s="1" t="s">
        <v>91</v>
      </c>
      <c r="BWU89" s="1" t="s">
        <v>91</v>
      </c>
      <c r="BWV89" s="1" t="s">
        <v>91</v>
      </c>
      <c r="BWW89" s="1" t="s">
        <v>91</v>
      </c>
      <c r="BWX89" s="1" t="s">
        <v>91</v>
      </c>
      <c r="BWY89" s="1" t="s">
        <v>91</v>
      </c>
      <c r="BWZ89" s="1" t="s">
        <v>91</v>
      </c>
      <c r="BXA89" s="1" t="s">
        <v>91</v>
      </c>
      <c r="BXB89" s="1" t="s">
        <v>91</v>
      </c>
      <c r="BXC89" s="1" t="s">
        <v>91</v>
      </c>
      <c r="BXD89" s="1" t="s">
        <v>91</v>
      </c>
      <c r="BXE89" s="1" t="s">
        <v>91</v>
      </c>
      <c r="BXF89" s="1" t="s">
        <v>91</v>
      </c>
      <c r="BXG89" s="1" t="s">
        <v>91</v>
      </c>
      <c r="BXH89" s="1" t="s">
        <v>91</v>
      </c>
      <c r="BXI89" s="1" t="s">
        <v>91</v>
      </c>
      <c r="BXJ89" s="1" t="s">
        <v>91</v>
      </c>
      <c r="BXK89" s="1" t="s">
        <v>91</v>
      </c>
      <c r="BXL89" s="1" t="s">
        <v>91</v>
      </c>
      <c r="BXM89" s="1" t="s">
        <v>91</v>
      </c>
      <c r="BXN89" s="1" t="s">
        <v>91</v>
      </c>
      <c r="BXO89" s="1" t="s">
        <v>91</v>
      </c>
      <c r="BXP89" s="1" t="s">
        <v>91</v>
      </c>
      <c r="BXQ89" s="1" t="s">
        <v>91</v>
      </c>
      <c r="BXR89" s="1" t="s">
        <v>91</v>
      </c>
      <c r="BXS89" s="1" t="s">
        <v>91</v>
      </c>
      <c r="BXT89" s="1" t="s">
        <v>91</v>
      </c>
      <c r="BXU89" s="1" t="s">
        <v>91</v>
      </c>
      <c r="BXV89" s="1" t="s">
        <v>91</v>
      </c>
      <c r="BXW89" s="1" t="s">
        <v>91</v>
      </c>
      <c r="BXX89" s="1" t="s">
        <v>91</v>
      </c>
      <c r="BXY89" s="1" t="s">
        <v>91</v>
      </c>
      <c r="BXZ89" s="1" t="s">
        <v>91</v>
      </c>
      <c r="BYA89" s="1" t="s">
        <v>91</v>
      </c>
      <c r="BYB89" s="1" t="s">
        <v>91</v>
      </c>
      <c r="BYC89" s="1" t="s">
        <v>91</v>
      </c>
      <c r="BYD89" s="1" t="s">
        <v>91</v>
      </c>
      <c r="BYE89" s="1" t="s">
        <v>91</v>
      </c>
      <c r="BYF89" s="1" t="s">
        <v>91</v>
      </c>
      <c r="BYG89" s="1" t="s">
        <v>91</v>
      </c>
      <c r="BYH89" s="1" t="s">
        <v>91</v>
      </c>
      <c r="BYI89" s="1" t="s">
        <v>91</v>
      </c>
      <c r="BYJ89" s="1" t="s">
        <v>91</v>
      </c>
      <c r="BYK89" s="1" t="s">
        <v>91</v>
      </c>
      <c r="BYL89" s="1" t="s">
        <v>91</v>
      </c>
      <c r="BYM89" s="1" t="s">
        <v>91</v>
      </c>
      <c r="BYN89" s="1" t="s">
        <v>91</v>
      </c>
      <c r="BYO89" s="1" t="s">
        <v>91</v>
      </c>
      <c r="BYP89" s="1" t="s">
        <v>91</v>
      </c>
      <c r="BYQ89" s="1" t="s">
        <v>91</v>
      </c>
      <c r="BYR89" s="1" t="s">
        <v>91</v>
      </c>
      <c r="BYS89" s="1" t="s">
        <v>91</v>
      </c>
      <c r="BYT89" s="1" t="s">
        <v>91</v>
      </c>
      <c r="BYU89" s="1" t="s">
        <v>91</v>
      </c>
      <c r="BYV89" s="1" t="s">
        <v>91</v>
      </c>
      <c r="BYW89" s="1" t="s">
        <v>91</v>
      </c>
      <c r="BYX89" s="1" t="s">
        <v>91</v>
      </c>
      <c r="BYY89" s="1" t="s">
        <v>91</v>
      </c>
      <c r="BYZ89" s="1" t="s">
        <v>91</v>
      </c>
      <c r="BZA89" s="1" t="s">
        <v>91</v>
      </c>
      <c r="BZB89" s="1" t="s">
        <v>91</v>
      </c>
      <c r="BZC89" s="1" t="s">
        <v>91</v>
      </c>
      <c r="BZD89" s="1" t="s">
        <v>91</v>
      </c>
      <c r="BZE89" s="1" t="s">
        <v>91</v>
      </c>
      <c r="BZF89" s="1" t="s">
        <v>91</v>
      </c>
      <c r="BZG89" s="1" t="s">
        <v>91</v>
      </c>
      <c r="BZH89" s="1" t="s">
        <v>91</v>
      </c>
      <c r="BZI89" s="1" t="s">
        <v>91</v>
      </c>
      <c r="BZJ89" s="1" t="s">
        <v>91</v>
      </c>
      <c r="BZK89" s="1" t="s">
        <v>91</v>
      </c>
      <c r="BZL89" s="1" t="s">
        <v>91</v>
      </c>
      <c r="BZM89" s="1" t="s">
        <v>91</v>
      </c>
      <c r="BZN89" s="1" t="s">
        <v>91</v>
      </c>
      <c r="BZO89" s="1" t="s">
        <v>91</v>
      </c>
      <c r="BZP89" s="1" t="s">
        <v>91</v>
      </c>
      <c r="BZQ89" s="1" t="s">
        <v>91</v>
      </c>
      <c r="BZR89" s="1" t="s">
        <v>91</v>
      </c>
      <c r="BZS89" s="1" t="s">
        <v>91</v>
      </c>
      <c r="BZT89" s="1" t="s">
        <v>91</v>
      </c>
      <c r="BZU89" s="1" t="s">
        <v>91</v>
      </c>
      <c r="BZV89" s="1" t="s">
        <v>91</v>
      </c>
      <c r="BZW89" s="1" t="s">
        <v>91</v>
      </c>
      <c r="BZX89" s="1" t="s">
        <v>91</v>
      </c>
      <c r="BZY89" s="1" t="s">
        <v>91</v>
      </c>
      <c r="BZZ89" s="1" t="s">
        <v>91</v>
      </c>
      <c r="CAA89" s="1" t="s">
        <v>91</v>
      </c>
      <c r="CAB89" s="1" t="s">
        <v>91</v>
      </c>
      <c r="CAC89" s="1" t="s">
        <v>91</v>
      </c>
      <c r="CAD89" s="1" t="s">
        <v>91</v>
      </c>
      <c r="CAE89" s="1" t="s">
        <v>91</v>
      </c>
      <c r="CAF89" s="1" t="s">
        <v>91</v>
      </c>
      <c r="CAG89" s="1" t="s">
        <v>91</v>
      </c>
      <c r="CAH89" s="1" t="s">
        <v>91</v>
      </c>
      <c r="CAI89" s="1" t="s">
        <v>91</v>
      </c>
      <c r="CAJ89" s="1" t="s">
        <v>91</v>
      </c>
      <c r="CAK89" s="1" t="s">
        <v>91</v>
      </c>
      <c r="CAL89" s="1" t="s">
        <v>91</v>
      </c>
      <c r="CAM89" s="1" t="s">
        <v>91</v>
      </c>
      <c r="CAN89" s="1" t="s">
        <v>91</v>
      </c>
      <c r="CAO89" s="1" t="s">
        <v>91</v>
      </c>
      <c r="CAP89" s="1" t="s">
        <v>91</v>
      </c>
      <c r="CAQ89" s="1" t="s">
        <v>91</v>
      </c>
      <c r="CAR89" s="1" t="s">
        <v>91</v>
      </c>
      <c r="CAS89" s="1" t="s">
        <v>91</v>
      </c>
      <c r="CAT89" s="1" t="s">
        <v>91</v>
      </c>
      <c r="CAU89" s="1" t="s">
        <v>91</v>
      </c>
      <c r="CAV89" s="1" t="s">
        <v>91</v>
      </c>
      <c r="CAW89" s="1" t="s">
        <v>91</v>
      </c>
      <c r="CAX89" s="1" t="s">
        <v>91</v>
      </c>
      <c r="CAY89" s="1" t="s">
        <v>91</v>
      </c>
      <c r="CAZ89" s="1" t="s">
        <v>91</v>
      </c>
      <c r="CBA89" s="1" t="s">
        <v>91</v>
      </c>
      <c r="CBB89" s="1" t="s">
        <v>91</v>
      </c>
      <c r="CBC89" s="1" t="s">
        <v>91</v>
      </c>
      <c r="CBD89" s="1" t="s">
        <v>91</v>
      </c>
      <c r="CBE89" s="1" t="s">
        <v>91</v>
      </c>
      <c r="CBF89" s="1" t="s">
        <v>91</v>
      </c>
      <c r="CBG89" s="1" t="s">
        <v>91</v>
      </c>
      <c r="CBH89" s="1" t="s">
        <v>91</v>
      </c>
      <c r="CBI89" s="1" t="s">
        <v>91</v>
      </c>
      <c r="CBJ89" s="1" t="s">
        <v>91</v>
      </c>
      <c r="CBK89" s="1" t="s">
        <v>91</v>
      </c>
      <c r="CBL89" s="1" t="s">
        <v>91</v>
      </c>
      <c r="CBM89" s="1" t="s">
        <v>91</v>
      </c>
      <c r="CBN89" s="1" t="s">
        <v>91</v>
      </c>
      <c r="CBO89" s="1" t="s">
        <v>91</v>
      </c>
      <c r="CBP89" s="1" t="s">
        <v>91</v>
      </c>
      <c r="CBQ89" s="1" t="s">
        <v>91</v>
      </c>
      <c r="CBR89" s="1" t="s">
        <v>91</v>
      </c>
      <c r="CBS89" s="1" t="s">
        <v>91</v>
      </c>
      <c r="CBT89" s="1" t="s">
        <v>91</v>
      </c>
      <c r="CBU89" s="1" t="s">
        <v>91</v>
      </c>
      <c r="CBV89" s="1" t="s">
        <v>91</v>
      </c>
      <c r="CBW89" s="1" t="s">
        <v>91</v>
      </c>
      <c r="CBX89" s="1" t="s">
        <v>91</v>
      </c>
      <c r="CBY89" s="1" t="s">
        <v>91</v>
      </c>
      <c r="CBZ89" s="1" t="s">
        <v>91</v>
      </c>
      <c r="CCA89" s="1" t="s">
        <v>91</v>
      </c>
      <c r="CCB89" s="1" t="s">
        <v>91</v>
      </c>
      <c r="CCC89" s="1" t="s">
        <v>91</v>
      </c>
      <c r="CCD89" s="1" t="s">
        <v>91</v>
      </c>
      <c r="CCE89" s="1" t="s">
        <v>91</v>
      </c>
      <c r="CCF89" s="1" t="s">
        <v>91</v>
      </c>
      <c r="CCG89" s="1" t="s">
        <v>91</v>
      </c>
      <c r="CCH89" s="1" t="s">
        <v>91</v>
      </c>
      <c r="CCI89" s="1" t="s">
        <v>91</v>
      </c>
      <c r="CCJ89" s="1" t="s">
        <v>91</v>
      </c>
      <c r="CCK89" s="1" t="s">
        <v>91</v>
      </c>
      <c r="CCL89" s="1" t="s">
        <v>91</v>
      </c>
      <c r="CCM89" s="1" t="s">
        <v>91</v>
      </c>
      <c r="CCN89" s="1" t="s">
        <v>91</v>
      </c>
      <c r="CCO89" s="1" t="s">
        <v>91</v>
      </c>
      <c r="CCP89" s="1" t="s">
        <v>91</v>
      </c>
      <c r="CCQ89" s="1" t="s">
        <v>91</v>
      </c>
      <c r="CCR89" s="1" t="s">
        <v>91</v>
      </c>
      <c r="CCS89" s="1" t="s">
        <v>91</v>
      </c>
      <c r="CCT89" s="1" t="s">
        <v>91</v>
      </c>
      <c r="CCU89" s="1" t="s">
        <v>91</v>
      </c>
      <c r="CCV89" s="1" t="s">
        <v>91</v>
      </c>
      <c r="CCW89" s="1" t="s">
        <v>91</v>
      </c>
      <c r="CCX89" s="1" t="s">
        <v>91</v>
      </c>
      <c r="CCY89" s="1" t="s">
        <v>91</v>
      </c>
      <c r="CCZ89" s="1" t="s">
        <v>91</v>
      </c>
      <c r="CDA89" s="1" t="s">
        <v>91</v>
      </c>
      <c r="CDB89" s="1" t="s">
        <v>91</v>
      </c>
      <c r="CDC89" s="1" t="s">
        <v>91</v>
      </c>
      <c r="CDD89" s="1" t="s">
        <v>91</v>
      </c>
      <c r="CDE89" s="1" t="s">
        <v>91</v>
      </c>
      <c r="CDF89" s="1" t="s">
        <v>91</v>
      </c>
      <c r="CDG89" s="1" t="s">
        <v>91</v>
      </c>
      <c r="CDH89" s="1" t="s">
        <v>91</v>
      </c>
      <c r="CDI89" s="1" t="s">
        <v>91</v>
      </c>
      <c r="CDJ89" s="1" t="s">
        <v>91</v>
      </c>
      <c r="CDK89" s="1" t="s">
        <v>91</v>
      </c>
      <c r="CDL89" s="1" t="s">
        <v>91</v>
      </c>
      <c r="CDM89" s="1" t="s">
        <v>91</v>
      </c>
      <c r="CDN89" s="1" t="s">
        <v>91</v>
      </c>
      <c r="CDO89" s="1" t="s">
        <v>91</v>
      </c>
      <c r="CDP89" s="1" t="s">
        <v>91</v>
      </c>
      <c r="CDQ89" s="1" t="s">
        <v>91</v>
      </c>
      <c r="CDR89" s="1" t="s">
        <v>91</v>
      </c>
      <c r="CDS89" s="1" t="s">
        <v>91</v>
      </c>
      <c r="CDT89" s="1" t="s">
        <v>91</v>
      </c>
      <c r="CDU89" s="1" t="s">
        <v>91</v>
      </c>
      <c r="CDV89" s="1" t="s">
        <v>91</v>
      </c>
      <c r="CDW89" s="1" t="s">
        <v>91</v>
      </c>
      <c r="CDX89" s="1" t="s">
        <v>91</v>
      </c>
      <c r="CDY89" s="1" t="s">
        <v>91</v>
      </c>
      <c r="CDZ89" s="1" t="s">
        <v>91</v>
      </c>
      <c r="CEA89" s="1" t="s">
        <v>91</v>
      </c>
      <c r="CEB89" s="1" t="s">
        <v>91</v>
      </c>
      <c r="CEC89" s="1" t="s">
        <v>91</v>
      </c>
      <c r="CED89" s="1" t="s">
        <v>91</v>
      </c>
      <c r="CEE89" s="1" t="s">
        <v>91</v>
      </c>
      <c r="CEF89" s="1" t="s">
        <v>91</v>
      </c>
      <c r="CEG89" s="1" t="s">
        <v>91</v>
      </c>
      <c r="CEH89" s="1" t="s">
        <v>91</v>
      </c>
      <c r="CEI89" s="1" t="s">
        <v>91</v>
      </c>
      <c r="CEJ89" s="1" t="s">
        <v>91</v>
      </c>
      <c r="CEK89" s="1" t="s">
        <v>91</v>
      </c>
      <c r="CEL89" s="1" t="s">
        <v>91</v>
      </c>
      <c r="CEM89" s="1" t="s">
        <v>91</v>
      </c>
      <c r="CEN89" s="1" t="s">
        <v>91</v>
      </c>
      <c r="CEO89" s="1" t="s">
        <v>91</v>
      </c>
      <c r="CEP89" s="1" t="s">
        <v>91</v>
      </c>
      <c r="CEQ89" s="1" t="s">
        <v>91</v>
      </c>
      <c r="CER89" s="1" t="s">
        <v>91</v>
      </c>
      <c r="CES89" s="1" t="s">
        <v>91</v>
      </c>
      <c r="CET89" s="1" t="s">
        <v>91</v>
      </c>
      <c r="CEU89" s="1" t="s">
        <v>91</v>
      </c>
      <c r="CEV89" s="1" t="s">
        <v>91</v>
      </c>
      <c r="CEW89" s="1" t="s">
        <v>91</v>
      </c>
      <c r="CEX89" s="1" t="s">
        <v>91</v>
      </c>
      <c r="CEY89" s="1" t="s">
        <v>91</v>
      </c>
      <c r="CEZ89" s="1" t="s">
        <v>91</v>
      </c>
      <c r="CFA89" s="1" t="s">
        <v>91</v>
      </c>
      <c r="CFB89" s="1" t="s">
        <v>91</v>
      </c>
      <c r="CFC89" s="1" t="s">
        <v>91</v>
      </c>
      <c r="CFD89" s="1" t="s">
        <v>91</v>
      </c>
      <c r="CFE89" s="1" t="s">
        <v>91</v>
      </c>
      <c r="CFF89" s="1" t="s">
        <v>91</v>
      </c>
      <c r="CFG89" s="1" t="s">
        <v>91</v>
      </c>
      <c r="CFH89" s="1" t="s">
        <v>91</v>
      </c>
      <c r="CFI89" s="1" t="s">
        <v>91</v>
      </c>
      <c r="CFJ89" s="1" t="s">
        <v>91</v>
      </c>
      <c r="CFK89" s="1" t="s">
        <v>91</v>
      </c>
      <c r="CFL89" s="1" t="s">
        <v>91</v>
      </c>
      <c r="CFM89" s="1" t="s">
        <v>91</v>
      </c>
      <c r="CFN89" s="1" t="s">
        <v>91</v>
      </c>
      <c r="CFO89" s="1" t="s">
        <v>91</v>
      </c>
      <c r="CFP89" s="1" t="s">
        <v>91</v>
      </c>
      <c r="CFQ89" s="1" t="s">
        <v>91</v>
      </c>
      <c r="CFR89" s="1" t="s">
        <v>91</v>
      </c>
      <c r="CFS89" s="1" t="s">
        <v>91</v>
      </c>
      <c r="CFT89" s="1" t="s">
        <v>91</v>
      </c>
      <c r="CFU89" s="1" t="s">
        <v>91</v>
      </c>
      <c r="CFV89" s="1" t="s">
        <v>91</v>
      </c>
      <c r="CFW89" s="1" t="s">
        <v>91</v>
      </c>
      <c r="CFX89" s="1" t="s">
        <v>91</v>
      </c>
      <c r="CFY89" s="1" t="s">
        <v>91</v>
      </c>
      <c r="CFZ89" s="1" t="s">
        <v>91</v>
      </c>
      <c r="CGA89" s="1" t="s">
        <v>91</v>
      </c>
      <c r="CGB89" s="1" t="s">
        <v>91</v>
      </c>
      <c r="CGC89" s="1" t="s">
        <v>91</v>
      </c>
      <c r="CGD89" s="1" t="s">
        <v>91</v>
      </c>
      <c r="CGE89" s="1" t="s">
        <v>91</v>
      </c>
      <c r="CGF89" s="1" t="s">
        <v>91</v>
      </c>
      <c r="CGG89" s="1" t="s">
        <v>91</v>
      </c>
      <c r="CGH89" s="1" t="s">
        <v>91</v>
      </c>
      <c r="CGI89" s="1" t="s">
        <v>91</v>
      </c>
      <c r="CGJ89" s="1" t="s">
        <v>91</v>
      </c>
      <c r="CGK89" s="1" t="s">
        <v>91</v>
      </c>
      <c r="CGL89" s="1" t="s">
        <v>91</v>
      </c>
      <c r="CGM89" s="1" t="s">
        <v>91</v>
      </c>
      <c r="CGN89" s="1" t="s">
        <v>91</v>
      </c>
      <c r="CGO89" s="1" t="s">
        <v>91</v>
      </c>
      <c r="CGP89" s="1" t="s">
        <v>91</v>
      </c>
      <c r="CGQ89" s="1" t="s">
        <v>91</v>
      </c>
      <c r="CGR89" s="1" t="s">
        <v>91</v>
      </c>
      <c r="CGS89" s="1" t="s">
        <v>91</v>
      </c>
      <c r="CGT89" s="1" t="s">
        <v>91</v>
      </c>
      <c r="CGU89" s="1" t="s">
        <v>91</v>
      </c>
      <c r="CGV89" s="1" t="s">
        <v>91</v>
      </c>
      <c r="CGW89" s="1" t="s">
        <v>91</v>
      </c>
      <c r="CGX89" s="1" t="s">
        <v>91</v>
      </c>
      <c r="CGY89" s="1" t="s">
        <v>91</v>
      </c>
      <c r="CGZ89" s="1" t="s">
        <v>91</v>
      </c>
      <c r="CHA89" s="1" t="s">
        <v>91</v>
      </c>
      <c r="CHB89" s="1" t="s">
        <v>91</v>
      </c>
      <c r="CHC89" s="1" t="s">
        <v>91</v>
      </c>
      <c r="CHD89" s="1" t="s">
        <v>91</v>
      </c>
      <c r="CHE89" s="1" t="s">
        <v>91</v>
      </c>
      <c r="CHF89" s="1" t="s">
        <v>91</v>
      </c>
      <c r="CHG89" s="1" t="s">
        <v>91</v>
      </c>
      <c r="CHH89" s="1" t="s">
        <v>91</v>
      </c>
      <c r="CHI89" s="1" t="s">
        <v>91</v>
      </c>
      <c r="CHJ89" s="1" t="s">
        <v>91</v>
      </c>
      <c r="CHK89" s="1" t="s">
        <v>91</v>
      </c>
      <c r="CHL89" s="1" t="s">
        <v>91</v>
      </c>
      <c r="CHM89" s="1" t="s">
        <v>91</v>
      </c>
      <c r="CHN89" s="1" t="s">
        <v>91</v>
      </c>
      <c r="CHO89" s="1" t="s">
        <v>91</v>
      </c>
      <c r="CHP89" s="1" t="s">
        <v>91</v>
      </c>
      <c r="CHQ89" s="1" t="s">
        <v>91</v>
      </c>
      <c r="CHR89" s="1" t="s">
        <v>91</v>
      </c>
      <c r="CHS89" s="1" t="s">
        <v>91</v>
      </c>
      <c r="CHT89" s="1" t="s">
        <v>91</v>
      </c>
      <c r="CHU89" s="1" t="s">
        <v>91</v>
      </c>
      <c r="CHV89" s="1" t="s">
        <v>91</v>
      </c>
      <c r="CHW89" s="1" t="s">
        <v>91</v>
      </c>
      <c r="CHX89" s="1" t="s">
        <v>91</v>
      </c>
      <c r="CHY89" s="1" t="s">
        <v>91</v>
      </c>
      <c r="CHZ89" s="1" t="s">
        <v>91</v>
      </c>
      <c r="CIA89" s="1" t="s">
        <v>91</v>
      </c>
      <c r="CIB89" s="1" t="s">
        <v>91</v>
      </c>
      <c r="CIC89" s="1" t="s">
        <v>91</v>
      </c>
      <c r="CID89" s="1" t="s">
        <v>91</v>
      </c>
      <c r="CIE89" s="1" t="s">
        <v>91</v>
      </c>
      <c r="CIF89" s="1" t="s">
        <v>91</v>
      </c>
      <c r="CIG89" s="1" t="s">
        <v>91</v>
      </c>
      <c r="CIH89" s="1" t="s">
        <v>91</v>
      </c>
      <c r="CII89" s="1" t="s">
        <v>91</v>
      </c>
      <c r="CIJ89" s="1" t="s">
        <v>91</v>
      </c>
      <c r="CIK89" s="1" t="s">
        <v>91</v>
      </c>
      <c r="CIL89" s="1" t="s">
        <v>91</v>
      </c>
      <c r="CIM89" s="1" t="s">
        <v>91</v>
      </c>
      <c r="CIN89" s="1" t="s">
        <v>91</v>
      </c>
      <c r="CIO89" s="1" t="s">
        <v>91</v>
      </c>
      <c r="CIP89" s="1" t="s">
        <v>91</v>
      </c>
      <c r="CIQ89" s="1" t="s">
        <v>91</v>
      </c>
      <c r="CIR89" s="1" t="s">
        <v>91</v>
      </c>
      <c r="CIS89" s="1" t="s">
        <v>91</v>
      </c>
      <c r="CIT89" s="1" t="s">
        <v>91</v>
      </c>
      <c r="CIU89" s="1" t="s">
        <v>91</v>
      </c>
      <c r="CIV89" s="1" t="s">
        <v>91</v>
      </c>
      <c r="CIW89" s="1" t="s">
        <v>91</v>
      </c>
      <c r="CIX89" s="1" t="s">
        <v>91</v>
      </c>
      <c r="CIY89" s="1" t="s">
        <v>91</v>
      </c>
      <c r="CIZ89" s="1" t="s">
        <v>91</v>
      </c>
      <c r="CJA89" s="1" t="s">
        <v>91</v>
      </c>
      <c r="CJB89" s="1" t="s">
        <v>91</v>
      </c>
      <c r="CJC89" s="1" t="s">
        <v>91</v>
      </c>
      <c r="CJD89" s="1" t="s">
        <v>91</v>
      </c>
      <c r="CJE89" s="1" t="s">
        <v>91</v>
      </c>
      <c r="CJF89" s="1" t="s">
        <v>91</v>
      </c>
      <c r="CJG89" s="1" t="s">
        <v>91</v>
      </c>
      <c r="CJH89" s="1" t="s">
        <v>91</v>
      </c>
      <c r="CJI89" s="1" t="s">
        <v>91</v>
      </c>
      <c r="CJJ89" s="1" t="s">
        <v>91</v>
      </c>
      <c r="CJK89" s="1" t="s">
        <v>91</v>
      </c>
      <c r="CJL89" s="1" t="s">
        <v>91</v>
      </c>
      <c r="CJM89" s="1" t="s">
        <v>91</v>
      </c>
      <c r="CJN89" s="1" t="s">
        <v>91</v>
      </c>
      <c r="CJO89" s="1" t="s">
        <v>91</v>
      </c>
      <c r="CJP89" s="1" t="s">
        <v>91</v>
      </c>
      <c r="CJQ89" s="1" t="s">
        <v>91</v>
      </c>
      <c r="CJR89" s="1" t="s">
        <v>91</v>
      </c>
      <c r="CJS89" s="1" t="s">
        <v>91</v>
      </c>
      <c r="CJT89" s="1" t="s">
        <v>91</v>
      </c>
      <c r="CJU89" s="1" t="s">
        <v>91</v>
      </c>
      <c r="CJV89" s="1" t="s">
        <v>91</v>
      </c>
      <c r="CJW89" s="1" t="s">
        <v>91</v>
      </c>
      <c r="CJX89" s="1" t="s">
        <v>91</v>
      </c>
      <c r="CJY89" s="1" t="s">
        <v>91</v>
      </c>
      <c r="CJZ89" s="1" t="s">
        <v>91</v>
      </c>
      <c r="CKA89" s="1" t="s">
        <v>91</v>
      </c>
      <c r="CKB89" s="1" t="s">
        <v>91</v>
      </c>
      <c r="CKC89" s="1" t="s">
        <v>91</v>
      </c>
      <c r="CKD89" s="1" t="s">
        <v>91</v>
      </c>
      <c r="CKE89" s="1" t="s">
        <v>91</v>
      </c>
      <c r="CKF89" s="1" t="s">
        <v>91</v>
      </c>
      <c r="CKG89" s="1" t="s">
        <v>91</v>
      </c>
      <c r="CKH89" s="1" t="s">
        <v>91</v>
      </c>
      <c r="CKI89" s="1" t="s">
        <v>91</v>
      </c>
      <c r="CKJ89" s="1" t="s">
        <v>91</v>
      </c>
      <c r="CKK89" s="1" t="s">
        <v>91</v>
      </c>
      <c r="CKL89" s="1" t="s">
        <v>91</v>
      </c>
      <c r="CKM89" s="1" t="s">
        <v>91</v>
      </c>
      <c r="CKN89" s="1" t="s">
        <v>91</v>
      </c>
      <c r="CKO89" s="1" t="s">
        <v>91</v>
      </c>
      <c r="CKP89" s="1" t="s">
        <v>91</v>
      </c>
      <c r="CKQ89" s="1" t="s">
        <v>91</v>
      </c>
      <c r="CKR89" s="1" t="s">
        <v>91</v>
      </c>
      <c r="CKS89" s="1" t="s">
        <v>91</v>
      </c>
      <c r="CKT89" s="1" t="s">
        <v>91</v>
      </c>
      <c r="CKU89" s="1" t="s">
        <v>91</v>
      </c>
      <c r="CKV89" s="1" t="s">
        <v>91</v>
      </c>
      <c r="CKW89" s="1" t="s">
        <v>91</v>
      </c>
      <c r="CKX89" s="1" t="s">
        <v>91</v>
      </c>
      <c r="CKY89" s="1" t="s">
        <v>91</v>
      </c>
      <c r="CKZ89" s="1" t="s">
        <v>91</v>
      </c>
      <c r="CLA89" s="1" t="s">
        <v>91</v>
      </c>
      <c r="CLB89" s="1" t="s">
        <v>91</v>
      </c>
      <c r="CLC89" s="1" t="s">
        <v>91</v>
      </c>
      <c r="CLD89" s="1" t="s">
        <v>91</v>
      </c>
      <c r="CLE89" s="1" t="s">
        <v>91</v>
      </c>
      <c r="CLF89" s="1" t="s">
        <v>91</v>
      </c>
      <c r="CLG89" s="1" t="s">
        <v>91</v>
      </c>
      <c r="CLH89" s="1" t="s">
        <v>91</v>
      </c>
      <c r="CLI89" s="1" t="s">
        <v>91</v>
      </c>
      <c r="CLJ89" s="1" t="s">
        <v>91</v>
      </c>
      <c r="CLK89" s="1" t="s">
        <v>91</v>
      </c>
      <c r="CLL89" s="1" t="s">
        <v>91</v>
      </c>
      <c r="CLM89" s="1" t="s">
        <v>91</v>
      </c>
      <c r="CLN89" s="1" t="s">
        <v>91</v>
      </c>
      <c r="CLO89" s="1" t="s">
        <v>91</v>
      </c>
      <c r="CLP89" s="1" t="s">
        <v>91</v>
      </c>
      <c r="CLQ89" s="1" t="s">
        <v>91</v>
      </c>
      <c r="CLR89" s="1" t="s">
        <v>91</v>
      </c>
      <c r="CLS89" s="1" t="s">
        <v>91</v>
      </c>
      <c r="CLT89" s="1" t="s">
        <v>91</v>
      </c>
      <c r="CLU89" s="1" t="s">
        <v>91</v>
      </c>
      <c r="CLV89" s="1" t="s">
        <v>91</v>
      </c>
      <c r="CLW89" s="1" t="s">
        <v>91</v>
      </c>
      <c r="CLX89" s="1" t="s">
        <v>91</v>
      </c>
      <c r="CLY89" s="1" t="s">
        <v>91</v>
      </c>
      <c r="CLZ89" s="1" t="s">
        <v>91</v>
      </c>
      <c r="CMA89" s="1" t="s">
        <v>91</v>
      </c>
      <c r="CMB89" s="1" t="s">
        <v>91</v>
      </c>
      <c r="CMC89" s="1" t="s">
        <v>91</v>
      </c>
      <c r="CMD89" s="1" t="s">
        <v>91</v>
      </c>
      <c r="CME89" s="1" t="s">
        <v>91</v>
      </c>
      <c r="CMF89" s="1" t="s">
        <v>91</v>
      </c>
      <c r="CMG89" s="1" t="s">
        <v>91</v>
      </c>
      <c r="CMH89" s="1" t="s">
        <v>91</v>
      </c>
      <c r="CMI89" s="1" t="s">
        <v>91</v>
      </c>
      <c r="CMJ89" s="1" t="s">
        <v>91</v>
      </c>
      <c r="CMK89" s="1" t="s">
        <v>91</v>
      </c>
      <c r="CML89" s="1" t="s">
        <v>91</v>
      </c>
      <c r="CMM89" s="1" t="s">
        <v>91</v>
      </c>
      <c r="CMN89" s="1" t="s">
        <v>91</v>
      </c>
      <c r="CMO89" s="1" t="s">
        <v>91</v>
      </c>
      <c r="CMP89" s="1" t="s">
        <v>91</v>
      </c>
      <c r="CMQ89" s="1" t="s">
        <v>91</v>
      </c>
      <c r="CMR89" s="1" t="s">
        <v>91</v>
      </c>
      <c r="CMS89" s="1" t="s">
        <v>91</v>
      </c>
      <c r="CMT89" s="1" t="s">
        <v>91</v>
      </c>
      <c r="CMU89" s="1" t="s">
        <v>91</v>
      </c>
      <c r="CMV89" s="1" t="s">
        <v>91</v>
      </c>
      <c r="CMW89" s="1" t="s">
        <v>91</v>
      </c>
      <c r="CMX89" s="1" t="s">
        <v>91</v>
      </c>
      <c r="CMY89" s="1" t="s">
        <v>91</v>
      </c>
      <c r="CMZ89" s="1" t="s">
        <v>91</v>
      </c>
      <c r="CNA89" s="1" t="s">
        <v>91</v>
      </c>
      <c r="CNB89" s="1" t="s">
        <v>91</v>
      </c>
      <c r="CNC89" s="1" t="s">
        <v>91</v>
      </c>
      <c r="CND89" s="1" t="s">
        <v>91</v>
      </c>
      <c r="CNE89" s="1" t="s">
        <v>91</v>
      </c>
      <c r="CNF89" s="1" t="s">
        <v>91</v>
      </c>
      <c r="CNG89" s="1" t="s">
        <v>91</v>
      </c>
      <c r="CNH89" s="1" t="s">
        <v>91</v>
      </c>
      <c r="CNI89" s="1" t="s">
        <v>91</v>
      </c>
      <c r="CNJ89" s="1" t="s">
        <v>91</v>
      </c>
      <c r="CNK89" s="1" t="s">
        <v>91</v>
      </c>
      <c r="CNL89" s="1" t="s">
        <v>91</v>
      </c>
      <c r="CNM89" s="1" t="s">
        <v>91</v>
      </c>
      <c r="CNN89" s="1" t="s">
        <v>91</v>
      </c>
      <c r="CNO89" s="1" t="s">
        <v>91</v>
      </c>
      <c r="CNP89" s="1" t="s">
        <v>91</v>
      </c>
      <c r="CNQ89" s="1" t="s">
        <v>91</v>
      </c>
      <c r="CNR89" s="1" t="s">
        <v>91</v>
      </c>
      <c r="CNS89" s="1" t="s">
        <v>91</v>
      </c>
      <c r="CNT89" s="1" t="s">
        <v>91</v>
      </c>
      <c r="CNU89" s="1" t="s">
        <v>91</v>
      </c>
      <c r="CNV89" s="1" t="s">
        <v>91</v>
      </c>
      <c r="CNW89" s="1" t="s">
        <v>91</v>
      </c>
      <c r="CNX89" s="1" t="s">
        <v>91</v>
      </c>
      <c r="CNY89" s="1" t="s">
        <v>91</v>
      </c>
      <c r="CNZ89" s="1" t="s">
        <v>91</v>
      </c>
      <c r="COA89" s="1" t="s">
        <v>91</v>
      </c>
      <c r="COB89" s="1" t="s">
        <v>91</v>
      </c>
      <c r="COC89" s="1" t="s">
        <v>91</v>
      </c>
      <c r="COD89" s="1" t="s">
        <v>91</v>
      </c>
      <c r="COE89" s="1" t="s">
        <v>91</v>
      </c>
      <c r="COF89" s="1" t="s">
        <v>91</v>
      </c>
      <c r="COG89" s="1" t="s">
        <v>91</v>
      </c>
      <c r="COH89" s="1" t="s">
        <v>91</v>
      </c>
      <c r="COI89" s="1" t="s">
        <v>91</v>
      </c>
      <c r="COJ89" s="1" t="s">
        <v>91</v>
      </c>
      <c r="COK89" s="1" t="s">
        <v>91</v>
      </c>
      <c r="COL89" s="1" t="s">
        <v>91</v>
      </c>
      <c r="COM89" s="1" t="s">
        <v>91</v>
      </c>
      <c r="CON89" s="1" t="s">
        <v>91</v>
      </c>
      <c r="COO89" s="1" t="s">
        <v>91</v>
      </c>
      <c r="COP89" s="1" t="s">
        <v>91</v>
      </c>
      <c r="COQ89" s="1" t="s">
        <v>91</v>
      </c>
      <c r="COR89" s="1" t="s">
        <v>91</v>
      </c>
      <c r="COS89" s="1" t="s">
        <v>91</v>
      </c>
      <c r="COT89" s="1" t="s">
        <v>91</v>
      </c>
      <c r="COU89" s="1" t="s">
        <v>91</v>
      </c>
      <c r="COV89" s="1" t="s">
        <v>91</v>
      </c>
      <c r="COW89" s="1" t="s">
        <v>91</v>
      </c>
      <c r="COX89" s="1" t="s">
        <v>91</v>
      </c>
      <c r="COY89" s="1" t="s">
        <v>91</v>
      </c>
      <c r="COZ89" s="1" t="s">
        <v>91</v>
      </c>
      <c r="CPA89" s="1" t="s">
        <v>91</v>
      </c>
      <c r="CPB89" s="1" t="s">
        <v>91</v>
      </c>
      <c r="CPC89" s="1" t="s">
        <v>91</v>
      </c>
      <c r="CPD89" s="1" t="s">
        <v>91</v>
      </c>
      <c r="CPE89" s="1" t="s">
        <v>91</v>
      </c>
      <c r="CPF89" s="1" t="s">
        <v>91</v>
      </c>
      <c r="CPG89" s="1" t="s">
        <v>91</v>
      </c>
      <c r="CPH89" s="1" t="s">
        <v>91</v>
      </c>
      <c r="CPI89" s="1" t="s">
        <v>91</v>
      </c>
      <c r="CPJ89" s="1" t="s">
        <v>91</v>
      </c>
      <c r="CPK89" s="1" t="s">
        <v>91</v>
      </c>
      <c r="CPL89" s="1" t="s">
        <v>91</v>
      </c>
      <c r="CPM89" s="1" t="s">
        <v>91</v>
      </c>
      <c r="CPN89" s="1" t="s">
        <v>91</v>
      </c>
      <c r="CPO89" s="1" t="s">
        <v>91</v>
      </c>
      <c r="CPP89" s="1" t="s">
        <v>91</v>
      </c>
      <c r="CPQ89" s="1" t="s">
        <v>91</v>
      </c>
      <c r="CPR89" s="1" t="s">
        <v>91</v>
      </c>
      <c r="CPS89" s="1" t="s">
        <v>91</v>
      </c>
      <c r="CPT89" s="1" t="s">
        <v>91</v>
      </c>
      <c r="CPU89" s="1" t="s">
        <v>91</v>
      </c>
      <c r="CPV89" s="1" t="s">
        <v>91</v>
      </c>
      <c r="CPW89" s="1" t="s">
        <v>91</v>
      </c>
      <c r="CPX89" s="1" t="s">
        <v>91</v>
      </c>
      <c r="CPY89" s="1" t="s">
        <v>91</v>
      </c>
      <c r="CPZ89" s="1" t="s">
        <v>91</v>
      </c>
      <c r="CQA89" s="1" t="s">
        <v>91</v>
      </c>
      <c r="CQB89" s="1" t="s">
        <v>91</v>
      </c>
      <c r="CQC89" s="1" t="s">
        <v>91</v>
      </c>
      <c r="CQD89" s="1" t="s">
        <v>91</v>
      </c>
      <c r="CQE89" s="1" t="s">
        <v>91</v>
      </c>
      <c r="CQF89" s="1" t="s">
        <v>91</v>
      </c>
      <c r="CQG89" s="1" t="s">
        <v>91</v>
      </c>
      <c r="CQH89" s="1" t="s">
        <v>91</v>
      </c>
      <c r="CQI89" s="1" t="s">
        <v>91</v>
      </c>
      <c r="CQJ89" s="1" t="s">
        <v>91</v>
      </c>
      <c r="CQK89" s="1" t="s">
        <v>91</v>
      </c>
      <c r="CQL89" s="1" t="s">
        <v>91</v>
      </c>
      <c r="CQM89" s="1" t="s">
        <v>91</v>
      </c>
      <c r="CQN89" s="1" t="s">
        <v>91</v>
      </c>
      <c r="CQO89" s="1" t="s">
        <v>91</v>
      </c>
      <c r="CQP89" s="1" t="s">
        <v>91</v>
      </c>
      <c r="CQQ89" s="1" t="s">
        <v>91</v>
      </c>
      <c r="CQR89" s="1" t="s">
        <v>91</v>
      </c>
      <c r="CQS89" s="1" t="s">
        <v>91</v>
      </c>
      <c r="CQT89" s="1" t="s">
        <v>91</v>
      </c>
      <c r="CQU89" s="1" t="s">
        <v>91</v>
      </c>
      <c r="CQV89" s="1" t="s">
        <v>91</v>
      </c>
      <c r="CQW89" s="1" t="s">
        <v>91</v>
      </c>
      <c r="CQX89" s="1" t="s">
        <v>91</v>
      </c>
      <c r="CQY89" s="1" t="s">
        <v>91</v>
      </c>
      <c r="CQZ89" s="1" t="s">
        <v>91</v>
      </c>
      <c r="CRA89" s="1" t="s">
        <v>91</v>
      </c>
      <c r="CRB89" s="1" t="s">
        <v>91</v>
      </c>
      <c r="CRC89" s="1" t="s">
        <v>91</v>
      </c>
      <c r="CRD89" s="1" t="s">
        <v>91</v>
      </c>
      <c r="CRE89" s="1" t="s">
        <v>91</v>
      </c>
      <c r="CRF89" s="1" t="s">
        <v>91</v>
      </c>
      <c r="CRG89" s="1" t="s">
        <v>91</v>
      </c>
      <c r="CRH89" s="1" t="s">
        <v>91</v>
      </c>
      <c r="CRI89" s="1" t="s">
        <v>91</v>
      </c>
      <c r="CRJ89" s="1" t="s">
        <v>91</v>
      </c>
      <c r="CRK89" s="1" t="s">
        <v>91</v>
      </c>
      <c r="CRL89" s="1" t="s">
        <v>91</v>
      </c>
      <c r="CRM89" s="1" t="s">
        <v>91</v>
      </c>
      <c r="CRN89" s="1" t="s">
        <v>91</v>
      </c>
      <c r="CRO89" s="1" t="s">
        <v>91</v>
      </c>
      <c r="CRP89" s="1" t="s">
        <v>91</v>
      </c>
      <c r="CRQ89" s="1" t="s">
        <v>91</v>
      </c>
      <c r="CRR89" s="1" t="s">
        <v>91</v>
      </c>
      <c r="CRS89" s="1" t="s">
        <v>91</v>
      </c>
      <c r="CRT89" s="1" t="s">
        <v>91</v>
      </c>
      <c r="CRU89" s="1" t="s">
        <v>91</v>
      </c>
      <c r="CRV89" s="1" t="s">
        <v>91</v>
      </c>
      <c r="CRW89" s="1" t="s">
        <v>91</v>
      </c>
      <c r="CRX89" s="1" t="s">
        <v>91</v>
      </c>
      <c r="CRY89" s="1" t="s">
        <v>91</v>
      </c>
      <c r="CRZ89" s="1" t="s">
        <v>91</v>
      </c>
      <c r="CSA89" s="1" t="s">
        <v>91</v>
      </c>
      <c r="CSB89" s="1" t="s">
        <v>91</v>
      </c>
      <c r="CSC89" s="1" t="s">
        <v>91</v>
      </c>
      <c r="CSD89" s="1" t="s">
        <v>91</v>
      </c>
      <c r="CSE89" s="1" t="s">
        <v>91</v>
      </c>
      <c r="CSF89" s="1" t="s">
        <v>91</v>
      </c>
      <c r="CSG89" s="1" t="s">
        <v>91</v>
      </c>
      <c r="CSH89" s="1" t="s">
        <v>91</v>
      </c>
      <c r="CSI89" s="1" t="s">
        <v>91</v>
      </c>
      <c r="CSJ89" s="1" t="s">
        <v>91</v>
      </c>
      <c r="CSK89" s="1" t="s">
        <v>91</v>
      </c>
      <c r="CSL89" s="1" t="s">
        <v>91</v>
      </c>
      <c r="CSM89" s="1" t="s">
        <v>91</v>
      </c>
      <c r="CSN89" s="1" t="s">
        <v>91</v>
      </c>
      <c r="CSO89" s="1" t="s">
        <v>91</v>
      </c>
      <c r="CSP89" s="1" t="s">
        <v>91</v>
      </c>
      <c r="CSQ89" s="1" t="s">
        <v>91</v>
      </c>
      <c r="CSR89" s="1" t="s">
        <v>91</v>
      </c>
      <c r="CSS89" s="1" t="s">
        <v>91</v>
      </c>
      <c r="CST89" s="1" t="s">
        <v>91</v>
      </c>
      <c r="CSU89" s="1" t="s">
        <v>91</v>
      </c>
      <c r="CSV89" s="1" t="s">
        <v>91</v>
      </c>
      <c r="CSW89" s="1" t="s">
        <v>91</v>
      </c>
      <c r="CSX89" s="1" t="s">
        <v>91</v>
      </c>
      <c r="CSY89" s="1" t="s">
        <v>91</v>
      </c>
      <c r="CSZ89" s="1" t="s">
        <v>91</v>
      </c>
      <c r="CTA89" s="1" t="s">
        <v>91</v>
      </c>
      <c r="CTB89" s="1" t="s">
        <v>91</v>
      </c>
      <c r="CTC89" s="1" t="s">
        <v>91</v>
      </c>
      <c r="CTD89" s="1" t="s">
        <v>91</v>
      </c>
      <c r="CTE89" s="1" t="s">
        <v>91</v>
      </c>
      <c r="CTF89" s="1" t="s">
        <v>91</v>
      </c>
      <c r="CTG89" s="1" t="s">
        <v>91</v>
      </c>
      <c r="CTH89" s="1" t="s">
        <v>91</v>
      </c>
      <c r="CTI89" s="1" t="s">
        <v>91</v>
      </c>
      <c r="CTJ89" s="1" t="s">
        <v>91</v>
      </c>
      <c r="CTK89" s="1" t="s">
        <v>91</v>
      </c>
      <c r="CTL89" s="1" t="s">
        <v>91</v>
      </c>
      <c r="CTM89" s="1" t="s">
        <v>91</v>
      </c>
      <c r="CTN89" s="1" t="s">
        <v>91</v>
      </c>
      <c r="CTO89" s="1" t="s">
        <v>91</v>
      </c>
      <c r="CTP89" s="1" t="s">
        <v>91</v>
      </c>
      <c r="CTQ89" s="1" t="s">
        <v>91</v>
      </c>
      <c r="CTR89" s="1" t="s">
        <v>91</v>
      </c>
      <c r="CTS89" s="1" t="s">
        <v>91</v>
      </c>
      <c r="CTT89" s="1" t="s">
        <v>91</v>
      </c>
      <c r="CTU89" s="1" t="s">
        <v>91</v>
      </c>
      <c r="CTV89" s="1" t="s">
        <v>91</v>
      </c>
      <c r="CTW89" s="1" t="s">
        <v>91</v>
      </c>
      <c r="CTX89" s="1" t="s">
        <v>91</v>
      </c>
      <c r="CTY89" s="1" t="s">
        <v>91</v>
      </c>
      <c r="CTZ89" s="1" t="s">
        <v>91</v>
      </c>
      <c r="CUA89" s="1" t="s">
        <v>91</v>
      </c>
      <c r="CUB89" s="1" t="s">
        <v>91</v>
      </c>
      <c r="CUC89" s="1" t="s">
        <v>91</v>
      </c>
      <c r="CUD89" s="1" t="s">
        <v>91</v>
      </c>
      <c r="CUE89" s="1" t="s">
        <v>91</v>
      </c>
      <c r="CUF89" s="1" t="s">
        <v>91</v>
      </c>
      <c r="CUG89" s="1" t="s">
        <v>91</v>
      </c>
      <c r="CUH89" s="1" t="s">
        <v>91</v>
      </c>
      <c r="CUI89" s="1" t="s">
        <v>91</v>
      </c>
      <c r="CUJ89" s="1" t="s">
        <v>91</v>
      </c>
      <c r="CUK89" s="1" t="s">
        <v>91</v>
      </c>
      <c r="CUL89" s="1" t="s">
        <v>91</v>
      </c>
      <c r="CUM89" s="1" t="s">
        <v>91</v>
      </c>
      <c r="CUN89" s="1" t="s">
        <v>91</v>
      </c>
      <c r="CUO89" s="1" t="s">
        <v>91</v>
      </c>
      <c r="CUP89" s="1" t="s">
        <v>91</v>
      </c>
      <c r="CUQ89" s="1" t="s">
        <v>91</v>
      </c>
      <c r="CUR89" s="1" t="s">
        <v>91</v>
      </c>
      <c r="CUS89" s="1" t="s">
        <v>91</v>
      </c>
      <c r="CUT89" s="1" t="s">
        <v>91</v>
      </c>
      <c r="CUU89" s="1" t="s">
        <v>91</v>
      </c>
      <c r="CUV89" s="1" t="s">
        <v>91</v>
      </c>
      <c r="CUW89" s="1" t="s">
        <v>91</v>
      </c>
      <c r="CUX89" s="1" t="s">
        <v>91</v>
      </c>
      <c r="CUY89" s="1" t="s">
        <v>91</v>
      </c>
      <c r="CUZ89" s="1" t="s">
        <v>91</v>
      </c>
      <c r="CVA89" s="1" t="s">
        <v>91</v>
      </c>
      <c r="CVB89" s="1" t="s">
        <v>91</v>
      </c>
      <c r="CVC89" s="1" t="s">
        <v>91</v>
      </c>
      <c r="CVD89" s="1" t="s">
        <v>91</v>
      </c>
      <c r="CVE89" s="1" t="s">
        <v>91</v>
      </c>
      <c r="CVF89" s="1" t="s">
        <v>91</v>
      </c>
      <c r="CVG89" s="1" t="s">
        <v>91</v>
      </c>
      <c r="CVH89" s="1" t="s">
        <v>91</v>
      </c>
      <c r="CVI89" s="1" t="s">
        <v>91</v>
      </c>
      <c r="CVJ89" s="1" t="s">
        <v>91</v>
      </c>
      <c r="CVK89" s="1" t="s">
        <v>91</v>
      </c>
      <c r="CVL89" s="1" t="s">
        <v>91</v>
      </c>
      <c r="CVM89" s="1" t="s">
        <v>91</v>
      </c>
      <c r="CVN89" s="1" t="s">
        <v>91</v>
      </c>
      <c r="CVO89" s="1" t="s">
        <v>91</v>
      </c>
      <c r="CVP89" s="1" t="s">
        <v>91</v>
      </c>
      <c r="CVQ89" s="1" t="s">
        <v>91</v>
      </c>
      <c r="CVR89" s="1" t="s">
        <v>91</v>
      </c>
      <c r="CVS89" s="1" t="s">
        <v>91</v>
      </c>
      <c r="CVT89" s="1" t="s">
        <v>91</v>
      </c>
      <c r="CVU89" s="1" t="s">
        <v>91</v>
      </c>
      <c r="CVV89" s="1" t="s">
        <v>91</v>
      </c>
      <c r="CVW89" s="1" t="s">
        <v>91</v>
      </c>
      <c r="CVX89" s="1" t="s">
        <v>91</v>
      </c>
      <c r="CVY89" s="1" t="s">
        <v>91</v>
      </c>
      <c r="CVZ89" s="1" t="s">
        <v>91</v>
      </c>
      <c r="CWA89" s="1" t="s">
        <v>91</v>
      </c>
      <c r="CWB89" s="1" t="s">
        <v>91</v>
      </c>
      <c r="CWC89" s="1" t="s">
        <v>91</v>
      </c>
      <c r="CWD89" s="1" t="s">
        <v>91</v>
      </c>
      <c r="CWE89" s="1" t="s">
        <v>91</v>
      </c>
      <c r="CWF89" s="1" t="s">
        <v>91</v>
      </c>
      <c r="CWG89" s="1" t="s">
        <v>91</v>
      </c>
      <c r="CWH89" s="1" t="s">
        <v>91</v>
      </c>
      <c r="CWI89" s="1" t="s">
        <v>91</v>
      </c>
      <c r="CWJ89" s="1" t="s">
        <v>91</v>
      </c>
      <c r="CWK89" s="1" t="s">
        <v>91</v>
      </c>
      <c r="CWL89" s="1" t="s">
        <v>91</v>
      </c>
      <c r="CWM89" s="1" t="s">
        <v>91</v>
      </c>
      <c r="CWN89" s="1" t="s">
        <v>91</v>
      </c>
      <c r="CWO89" s="1" t="s">
        <v>91</v>
      </c>
      <c r="CWP89" s="1" t="s">
        <v>91</v>
      </c>
      <c r="CWQ89" s="1" t="s">
        <v>91</v>
      </c>
      <c r="CWR89" s="1" t="s">
        <v>91</v>
      </c>
      <c r="CWS89" s="1" t="s">
        <v>91</v>
      </c>
      <c r="CWT89" s="1" t="s">
        <v>91</v>
      </c>
      <c r="CWU89" s="1" t="s">
        <v>91</v>
      </c>
      <c r="CWV89" s="1" t="s">
        <v>91</v>
      </c>
      <c r="CWW89" s="1" t="s">
        <v>91</v>
      </c>
      <c r="CWX89" s="1" t="s">
        <v>91</v>
      </c>
      <c r="CWY89" s="1" t="s">
        <v>91</v>
      </c>
      <c r="CWZ89" s="1" t="s">
        <v>91</v>
      </c>
      <c r="CXA89" s="1" t="s">
        <v>91</v>
      </c>
      <c r="CXB89" s="1" t="s">
        <v>91</v>
      </c>
      <c r="CXC89" s="1" t="s">
        <v>91</v>
      </c>
      <c r="CXD89" s="1" t="s">
        <v>91</v>
      </c>
      <c r="CXE89" s="1" t="s">
        <v>91</v>
      </c>
      <c r="CXF89" s="1" t="s">
        <v>91</v>
      </c>
      <c r="CXG89" s="1" t="s">
        <v>91</v>
      </c>
      <c r="CXH89" s="1" t="s">
        <v>91</v>
      </c>
      <c r="CXI89" s="1" t="s">
        <v>91</v>
      </c>
      <c r="CXJ89" s="1" t="s">
        <v>91</v>
      </c>
      <c r="CXK89" s="1" t="s">
        <v>91</v>
      </c>
      <c r="CXL89" s="1" t="s">
        <v>91</v>
      </c>
      <c r="CXM89" s="1" t="s">
        <v>91</v>
      </c>
      <c r="CXN89" s="1" t="s">
        <v>91</v>
      </c>
      <c r="CXO89" s="1" t="s">
        <v>91</v>
      </c>
      <c r="CXP89" s="1" t="s">
        <v>91</v>
      </c>
      <c r="CXQ89" s="1" t="s">
        <v>91</v>
      </c>
      <c r="CXR89" s="1" t="s">
        <v>91</v>
      </c>
      <c r="CXS89" s="1" t="s">
        <v>91</v>
      </c>
      <c r="CXT89" s="1" t="s">
        <v>91</v>
      </c>
      <c r="CXU89" s="1" t="s">
        <v>91</v>
      </c>
      <c r="CXV89" s="1" t="s">
        <v>91</v>
      </c>
      <c r="CXW89" s="1" t="s">
        <v>91</v>
      </c>
      <c r="CXX89" s="1" t="s">
        <v>91</v>
      </c>
      <c r="CXY89" s="1" t="s">
        <v>91</v>
      </c>
      <c r="CXZ89" s="1" t="s">
        <v>91</v>
      </c>
      <c r="CYA89" s="1" t="s">
        <v>91</v>
      </c>
      <c r="CYB89" s="1" t="s">
        <v>91</v>
      </c>
      <c r="CYC89" s="1" t="s">
        <v>91</v>
      </c>
      <c r="CYD89" s="1" t="s">
        <v>91</v>
      </c>
      <c r="CYE89" s="1" t="s">
        <v>91</v>
      </c>
      <c r="CYF89" s="1" t="s">
        <v>91</v>
      </c>
      <c r="CYG89" s="1" t="s">
        <v>91</v>
      </c>
      <c r="CYH89" s="1" t="s">
        <v>91</v>
      </c>
      <c r="CYI89" s="1" t="s">
        <v>91</v>
      </c>
      <c r="CYJ89" s="1" t="s">
        <v>91</v>
      </c>
      <c r="CYK89" s="1" t="s">
        <v>91</v>
      </c>
      <c r="CYL89" s="1" t="s">
        <v>91</v>
      </c>
      <c r="CYM89" s="1" t="s">
        <v>91</v>
      </c>
      <c r="CYN89" s="1" t="s">
        <v>91</v>
      </c>
      <c r="CYO89" s="1" t="s">
        <v>91</v>
      </c>
      <c r="CYP89" s="1" t="s">
        <v>91</v>
      </c>
      <c r="CYQ89" s="1" t="s">
        <v>91</v>
      </c>
      <c r="CYR89" s="1" t="s">
        <v>91</v>
      </c>
      <c r="CYS89" s="1" t="s">
        <v>91</v>
      </c>
      <c r="CYT89" s="1" t="s">
        <v>91</v>
      </c>
      <c r="CYU89" s="1" t="s">
        <v>91</v>
      </c>
      <c r="CYV89" s="1" t="s">
        <v>91</v>
      </c>
      <c r="CYW89" s="1" t="s">
        <v>91</v>
      </c>
      <c r="CYX89" s="1" t="s">
        <v>91</v>
      </c>
      <c r="CYY89" s="1" t="s">
        <v>91</v>
      </c>
      <c r="CYZ89" s="1" t="s">
        <v>91</v>
      </c>
      <c r="CZA89" s="1" t="s">
        <v>91</v>
      </c>
      <c r="CZB89" s="1" t="s">
        <v>91</v>
      </c>
      <c r="CZC89" s="1" t="s">
        <v>91</v>
      </c>
      <c r="CZD89" s="1" t="s">
        <v>91</v>
      </c>
      <c r="CZE89" s="1" t="s">
        <v>91</v>
      </c>
      <c r="CZF89" s="1" t="s">
        <v>91</v>
      </c>
      <c r="CZG89" s="1" t="s">
        <v>91</v>
      </c>
      <c r="CZH89" s="1" t="s">
        <v>91</v>
      </c>
      <c r="CZI89" s="1" t="s">
        <v>91</v>
      </c>
      <c r="CZJ89" s="1" t="s">
        <v>91</v>
      </c>
      <c r="CZK89" s="1" t="s">
        <v>91</v>
      </c>
      <c r="CZL89" s="1" t="s">
        <v>91</v>
      </c>
      <c r="CZM89" s="1" t="s">
        <v>91</v>
      </c>
      <c r="CZN89" s="1" t="s">
        <v>91</v>
      </c>
      <c r="CZO89" s="1" t="s">
        <v>91</v>
      </c>
      <c r="CZP89" s="1" t="s">
        <v>91</v>
      </c>
      <c r="CZQ89" s="1" t="s">
        <v>91</v>
      </c>
      <c r="CZR89" s="1" t="s">
        <v>91</v>
      </c>
      <c r="CZS89" s="1" t="s">
        <v>91</v>
      </c>
      <c r="CZT89" s="1" t="s">
        <v>91</v>
      </c>
      <c r="CZU89" s="1" t="s">
        <v>91</v>
      </c>
      <c r="CZV89" s="1" t="s">
        <v>91</v>
      </c>
      <c r="CZW89" s="1" t="s">
        <v>91</v>
      </c>
      <c r="CZX89" s="1" t="s">
        <v>91</v>
      </c>
      <c r="CZY89" s="1" t="s">
        <v>91</v>
      </c>
      <c r="CZZ89" s="1" t="s">
        <v>91</v>
      </c>
      <c r="DAA89" s="1" t="s">
        <v>91</v>
      </c>
      <c r="DAB89" s="1" t="s">
        <v>91</v>
      </c>
      <c r="DAC89" s="1" t="s">
        <v>91</v>
      </c>
      <c r="DAD89" s="1" t="s">
        <v>91</v>
      </c>
      <c r="DAE89" s="1" t="s">
        <v>91</v>
      </c>
      <c r="DAF89" s="1" t="s">
        <v>91</v>
      </c>
      <c r="DAG89" s="1" t="s">
        <v>91</v>
      </c>
      <c r="DAH89" s="1" t="s">
        <v>91</v>
      </c>
      <c r="DAI89" s="1" t="s">
        <v>91</v>
      </c>
      <c r="DAJ89" s="1" t="s">
        <v>91</v>
      </c>
      <c r="DAK89" s="1" t="s">
        <v>91</v>
      </c>
      <c r="DAL89" s="1" t="s">
        <v>91</v>
      </c>
      <c r="DAM89" s="1" t="s">
        <v>91</v>
      </c>
      <c r="DAN89" s="1" t="s">
        <v>91</v>
      </c>
      <c r="DAO89" s="1" t="s">
        <v>91</v>
      </c>
      <c r="DAP89" s="1" t="s">
        <v>91</v>
      </c>
      <c r="DAQ89" s="1" t="s">
        <v>91</v>
      </c>
      <c r="DAR89" s="1" t="s">
        <v>91</v>
      </c>
      <c r="DAS89" s="1" t="s">
        <v>91</v>
      </c>
      <c r="DAT89" s="1" t="s">
        <v>91</v>
      </c>
      <c r="DAU89" s="1" t="s">
        <v>91</v>
      </c>
      <c r="DAV89" s="1" t="s">
        <v>91</v>
      </c>
      <c r="DAW89" s="1" t="s">
        <v>91</v>
      </c>
      <c r="DAX89" s="1" t="s">
        <v>91</v>
      </c>
      <c r="DAY89" s="1" t="s">
        <v>91</v>
      </c>
      <c r="DAZ89" s="1" t="s">
        <v>91</v>
      </c>
      <c r="DBA89" s="1" t="s">
        <v>91</v>
      </c>
      <c r="DBB89" s="1" t="s">
        <v>91</v>
      </c>
      <c r="DBC89" s="1" t="s">
        <v>91</v>
      </c>
      <c r="DBD89" s="1" t="s">
        <v>91</v>
      </c>
      <c r="DBE89" s="1" t="s">
        <v>91</v>
      </c>
      <c r="DBF89" s="1" t="s">
        <v>91</v>
      </c>
      <c r="DBG89" s="1" t="s">
        <v>91</v>
      </c>
      <c r="DBH89" s="1" t="s">
        <v>91</v>
      </c>
      <c r="DBI89" s="1" t="s">
        <v>91</v>
      </c>
      <c r="DBJ89" s="1" t="s">
        <v>91</v>
      </c>
      <c r="DBK89" s="1" t="s">
        <v>91</v>
      </c>
      <c r="DBL89" s="1" t="s">
        <v>91</v>
      </c>
      <c r="DBM89" s="1" t="s">
        <v>91</v>
      </c>
      <c r="DBN89" s="1" t="s">
        <v>91</v>
      </c>
      <c r="DBO89" s="1" t="s">
        <v>91</v>
      </c>
      <c r="DBP89" s="1" t="s">
        <v>91</v>
      </c>
      <c r="DBQ89" s="1" t="s">
        <v>91</v>
      </c>
      <c r="DBR89" s="1" t="s">
        <v>91</v>
      </c>
      <c r="DBS89" s="1" t="s">
        <v>91</v>
      </c>
      <c r="DBT89" s="1" t="s">
        <v>91</v>
      </c>
      <c r="DBU89" s="1" t="s">
        <v>91</v>
      </c>
      <c r="DBV89" s="1" t="s">
        <v>91</v>
      </c>
      <c r="DBW89" s="1" t="s">
        <v>91</v>
      </c>
      <c r="DBX89" s="1" t="s">
        <v>91</v>
      </c>
      <c r="DBY89" s="1" t="s">
        <v>91</v>
      </c>
      <c r="DBZ89" s="1" t="s">
        <v>91</v>
      </c>
      <c r="DCA89" s="1" t="s">
        <v>91</v>
      </c>
      <c r="DCB89" s="1" t="s">
        <v>91</v>
      </c>
      <c r="DCC89" s="1" t="s">
        <v>91</v>
      </c>
      <c r="DCD89" s="1" t="s">
        <v>91</v>
      </c>
      <c r="DCE89" s="1" t="s">
        <v>91</v>
      </c>
      <c r="DCF89" s="1" t="s">
        <v>91</v>
      </c>
      <c r="DCG89" s="1" t="s">
        <v>91</v>
      </c>
      <c r="DCH89" s="1" t="s">
        <v>91</v>
      </c>
      <c r="DCI89" s="1" t="s">
        <v>91</v>
      </c>
      <c r="DCJ89" s="1" t="s">
        <v>91</v>
      </c>
      <c r="DCK89" s="1" t="s">
        <v>91</v>
      </c>
      <c r="DCL89" s="1" t="s">
        <v>91</v>
      </c>
      <c r="DCM89" s="1" t="s">
        <v>91</v>
      </c>
      <c r="DCN89" s="1" t="s">
        <v>91</v>
      </c>
      <c r="DCO89" s="1" t="s">
        <v>91</v>
      </c>
      <c r="DCP89" s="1" t="s">
        <v>91</v>
      </c>
      <c r="DCQ89" s="1" t="s">
        <v>91</v>
      </c>
      <c r="DCR89" s="1" t="s">
        <v>91</v>
      </c>
      <c r="DCS89" s="1" t="s">
        <v>91</v>
      </c>
      <c r="DCT89" s="1" t="s">
        <v>91</v>
      </c>
      <c r="DCU89" s="1" t="s">
        <v>91</v>
      </c>
      <c r="DCV89" s="1" t="s">
        <v>91</v>
      </c>
      <c r="DCW89" s="1" t="s">
        <v>91</v>
      </c>
      <c r="DCX89" s="1" t="s">
        <v>91</v>
      </c>
      <c r="DCY89" s="1" t="s">
        <v>91</v>
      </c>
      <c r="DCZ89" s="1" t="s">
        <v>91</v>
      </c>
      <c r="DDA89" s="1" t="s">
        <v>91</v>
      </c>
      <c r="DDB89" s="1" t="s">
        <v>91</v>
      </c>
      <c r="DDC89" s="1" t="s">
        <v>91</v>
      </c>
      <c r="DDD89" s="1" t="s">
        <v>91</v>
      </c>
      <c r="DDE89" s="1" t="s">
        <v>91</v>
      </c>
      <c r="DDF89" s="1" t="s">
        <v>91</v>
      </c>
      <c r="DDG89" s="1" t="s">
        <v>91</v>
      </c>
      <c r="DDH89" s="1" t="s">
        <v>91</v>
      </c>
      <c r="DDI89" s="1" t="s">
        <v>91</v>
      </c>
      <c r="DDJ89" s="1" t="s">
        <v>91</v>
      </c>
      <c r="DDK89" s="1" t="s">
        <v>91</v>
      </c>
      <c r="DDL89" s="1" t="s">
        <v>91</v>
      </c>
      <c r="DDM89" s="1" t="s">
        <v>91</v>
      </c>
      <c r="DDN89" s="1" t="s">
        <v>91</v>
      </c>
      <c r="DDO89" s="1" t="s">
        <v>91</v>
      </c>
      <c r="DDP89" s="1" t="s">
        <v>91</v>
      </c>
      <c r="DDQ89" s="1" t="s">
        <v>91</v>
      </c>
      <c r="DDR89" s="1" t="s">
        <v>91</v>
      </c>
      <c r="DDS89" s="1" t="s">
        <v>91</v>
      </c>
      <c r="DDT89" s="1" t="s">
        <v>91</v>
      </c>
      <c r="DDU89" s="1" t="s">
        <v>91</v>
      </c>
      <c r="DDV89" s="1" t="s">
        <v>91</v>
      </c>
      <c r="DDW89" s="1" t="s">
        <v>91</v>
      </c>
      <c r="DDX89" s="1" t="s">
        <v>91</v>
      </c>
      <c r="DDY89" s="1" t="s">
        <v>91</v>
      </c>
      <c r="DDZ89" s="1" t="s">
        <v>91</v>
      </c>
      <c r="DEA89" s="1" t="s">
        <v>91</v>
      </c>
      <c r="DEB89" s="1" t="s">
        <v>91</v>
      </c>
      <c r="DEC89" s="1" t="s">
        <v>91</v>
      </c>
      <c r="DED89" s="1" t="s">
        <v>91</v>
      </c>
      <c r="DEE89" s="1" t="s">
        <v>91</v>
      </c>
      <c r="DEF89" s="1" t="s">
        <v>91</v>
      </c>
      <c r="DEG89" s="1" t="s">
        <v>91</v>
      </c>
      <c r="DEH89" s="1" t="s">
        <v>91</v>
      </c>
      <c r="DEI89" s="1" t="s">
        <v>91</v>
      </c>
      <c r="DEJ89" s="1" t="s">
        <v>91</v>
      </c>
      <c r="DEK89" s="1" t="s">
        <v>91</v>
      </c>
      <c r="DEL89" s="1" t="s">
        <v>91</v>
      </c>
      <c r="DEM89" s="1" t="s">
        <v>91</v>
      </c>
      <c r="DEN89" s="1" t="s">
        <v>91</v>
      </c>
      <c r="DEO89" s="1" t="s">
        <v>91</v>
      </c>
      <c r="DEP89" s="1" t="s">
        <v>91</v>
      </c>
      <c r="DEQ89" s="1" t="s">
        <v>91</v>
      </c>
      <c r="DER89" s="1" t="s">
        <v>91</v>
      </c>
      <c r="DES89" s="1" t="s">
        <v>91</v>
      </c>
      <c r="DET89" s="1" t="s">
        <v>91</v>
      </c>
      <c r="DEU89" s="1" t="s">
        <v>91</v>
      </c>
      <c r="DEV89" s="1" t="s">
        <v>91</v>
      </c>
      <c r="DEW89" s="1" t="s">
        <v>91</v>
      </c>
      <c r="DEX89" s="1" t="s">
        <v>91</v>
      </c>
      <c r="DEY89" s="1" t="s">
        <v>91</v>
      </c>
      <c r="DEZ89" s="1" t="s">
        <v>91</v>
      </c>
      <c r="DFA89" s="1" t="s">
        <v>91</v>
      </c>
      <c r="DFB89" s="1" t="s">
        <v>91</v>
      </c>
      <c r="DFC89" s="1" t="s">
        <v>91</v>
      </c>
      <c r="DFD89" s="1" t="s">
        <v>91</v>
      </c>
      <c r="DFE89" s="1" t="s">
        <v>91</v>
      </c>
      <c r="DFF89" s="1" t="s">
        <v>91</v>
      </c>
      <c r="DFG89" s="1" t="s">
        <v>91</v>
      </c>
      <c r="DFH89" s="1" t="s">
        <v>91</v>
      </c>
      <c r="DFI89" s="1" t="s">
        <v>91</v>
      </c>
      <c r="DFJ89" s="1" t="s">
        <v>91</v>
      </c>
      <c r="DFK89" s="1" t="s">
        <v>91</v>
      </c>
      <c r="DFL89" s="1" t="s">
        <v>91</v>
      </c>
      <c r="DFM89" s="1" t="s">
        <v>91</v>
      </c>
      <c r="DFN89" s="1" t="s">
        <v>91</v>
      </c>
      <c r="DFO89" s="1" t="s">
        <v>91</v>
      </c>
      <c r="DFP89" s="1" t="s">
        <v>91</v>
      </c>
      <c r="DFQ89" s="1" t="s">
        <v>91</v>
      </c>
      <c r="DFR89" s="1" t="s">
        <v>91</v>
      </c>
      <c r="DFS89" s="1" t="s">
        <v>91</v>
      </c>
      <c r="DFT89" s="1" t="s">
        <v>91</v>
      </c>
      <c r="DFU89" s="1" t="s">
        <v>91</v>
      </c>
      <c r="DFV89" s="1" t="s">
        <v>91</v>
      </c>
      <c r="DFW89" s="1" t="s">
        <v>91</v>
      </c>
      <c r="DFX89" s="1" t="s">
        <v>91</v>
      </c>
      <c r="DFY89" s="1" t="s">
        <v>91</v>
      </c>
      <c r="DFZ89" s="1" t="s">
        <v>91</v>
      </c>
      <c r="DGA89" s="1" t="s">
        <v>91</v>
      </c>
      <c r="DGB89" s="1" t="s">
        <v>91</v>
      </c>
      <c r="DGC89" s="1" t="s">
        <v>91</v>
      </c>
      <c r="DGD89" s="1" t="s">
        <v>91</v>
      </c>
      <c r="DGE89" s="1" t="s">
        <v>91</v>
      </c>
      <c r="DGF89" s="1" t="s">
        <v>91</v>
      </c>
      <c r="DGG89" s="1" t="s">
        <v>91</v>
      </c>
      <c r="DGH89" s="1" t="s">
        <v>91</v>
      </c>
      <c r="DGI89" s="1" t="s">
        <v>91</v>
      </c>
      <c r="DGJ89" s="1" t="s">
        <v>91</v>
      </c>
      <c r="DGK89" s="1" t="s">
        <v>91</v>
      </c>
      <c r="DGL89" s="1" t="s">
        <v>91</v>
      </c>
      <c r="DGM89" s="1" t="s">
        <v>91</v>
      </c>
      <c r="DGN89" s="1" t="s">
        <v>91</v>
      </c>
      <c r="DGO89" s="1" t="s">
        <v>91</v>
      </c>
      <c r="DGP89" s="1" t="s">
        <v>91</v>
      </c>
      <c r="DGQ89" s="1" t="s">
        <v>91</v>
      </c>
      <c r="DGR89" s="1" t="s">
        <v>91</v>
      </c>
      <c r="DGS89" s="1" t="s">
        <v>91</v>
      </c>
      <c r="DGT89" s="1" t="s">
        <v>91</v>
      </c>
      <c r="DGU89" s="1" t="s">
        <v>91</v>
      </c>
      <c r="DGV89" s="1" t="s">
        <v>91</v>
      </c>
      <c r="DGW89" s="1" t="s">
        <v>91</v>
      </c>
      <c r="DGX89" s="1" t="s">
        <v>91</v>
      </c>
      <c r="DGY89" s="1" t="s">
        <v>91</v>
      </c>
      <c r="DGZ89" s="1" t="s">
        <v>91</v>
      </c>
      <c r="DHA89" s="1" t="s">
        <v>91</v>
      </c>
      <c r="DHB89" s="1" t="s">
        <v>91</v>
      </c>
      <c r="DHC89" s="1" t="s">
        <v>91</v>
      </c>
      <c r="DHD89" s="1" t="s">
        <v>91</v>
      </c>
      <c r="DHE89" s="1" t="s">
        <v>91</v>
      </c>
      <c r="DHF89" s="1" t="s">
        <v>91</v>
      </c>
      <c r="DHG89" s="1" t="s">
        <v>91</v>
      </c>
      <c r="DHH89" s="1" t="s">
        <v>91</v>
      </c>
      <c r="DHI89" s="1" t="s">
        <v>91</v>
      </c>
      <c r="DHJ89" s="1" t="s">
        <v>91</v>
      </c>
      <c r="DHK89" s="1" t="s">
        <v>91</v>
      </c>
      <c r="DHL89" s="1" t="s">
        <v>91</v>
      </c>
      <c r="DHM89" s="1" t="s">
        <v>91</v>
      </c>
      <c r="DHN89" s="1" t="s">
        <v>91</v>
      </c>
      <c r="DHO89" s="1" t="s">
        <v>91</v>
      </c>
      <c r="DHP89" s="1" t="s">
        <v>91</v>
      </c>
      <c r="DHQ89" s="1" t="s">
        <v>91</v>
      </c>
      <c r="DHR89" s="1" t="s">
        <v>91</v>
      </c>
      <c r="DHS89" s="1" t="s">
        <v>91</v>
      </c>
      <c r="DHT89" s="1" t="s">
        <v>91</v>
      </c>
      <c r="DHU89" s="1" t="s">
        <v>91</v>
      </c>
      <c r="DHV89" s="1" t="s">
        <v>91</v>
      </c>
      <c r="DHW89" s="1" t="s">
        <v>91</v>
      </c>
      <c r="DHX89" s="1" t="s">
        <v>91</v>
      </c>
      <c r="DHY89" s="1" t="s">
        <v>91</v>
      </c>
      <c r="DHZ89" s="1" t="s">
        <v>91</v>
      </c>
      <c r="DIA89" s="1" t="s">
        <v>91</v>
      </c>
      <c r="DIB89" s="1" t="s">
        <v>91</v>
      </c>
      <c r="DIC89" s="1" t="s">
        <v>91</v>
      </c>
      <c r="DID89" s="1" t="s">
        <v>91</v>
      </c>
      <c r="DIE89" s="1" t="s">
        <v>91</v>
      </c>
      <c r="DIF89" s="1" t="s">
        <v>91</v>
      </c>
      <c r="DIG89" s="1" t="s">
        <v>91</v>
      </c>
      <c r="DIH89" s="1" t="s">
        <v>91</v>
      </c>
      <c r="DII89" s="1" t="s">
        <v>91</v>
      </c>
      <c r="DIJ89" s="1" t="s">
        <v>91</v>
      </c>
      <c r="DIK89" s="1" t="s">
        <v>91</v>
      </c>
      <c r="DIL89" s="1" t="s">
        <v>91</v>
      </c>
      <c r="DIM89" s="1" t="s">
        <v>91</v>
      </c>
      <c r="DIN89" s="1" t="s">
        <v>91</v>
      </c>
      <c r="DIO89" s="1" t="s">
        <v>91</v>
      </c>
      <c r="DIP89" s="1" t="s">
        <v>91</v>
      </c>
      <c r="DIQ89" s="1" t="s">
        <v>91</v>
      </c>
      <c r="DIR89" s="1" t="s">
        <v>91</v>
      </c>
      <c r="DIS89" s="1" t="s">
        <v>91</v>
      </c>
      <c r="DIT89" s="1" t="s">
        <v>91</v>
      </c>
      <c r="DIU89" s="1" t="s">
        <v>91</v>
      </c>
      <c r="DIV89" s="1" t="s">
        <v>91</v>
      </c>
      <c r="DIW89" s="1" t="s">
        <v>91</v>
      </c>
      <c r="DIX89" s="1" t="s">
        <v>91</v>
      </c>
      <c r="DIY89" s="1" t="s">
        <v>91</v>
      </c>
      <c r="DIZ89" s="1" t="s">
        <v>91</v>
      </c>
      <c r="DJA89" s="1" t="s">
        <v>91</v>
      </c>
      <c r="DJB89" s="1" t="s">
        <v>91</v>
      </c>
      <c r="DJC89" s="1" t="s">
        <v>91</v>
      </c>
      <c r="DJD89" s="1" t="s">
        <v>91</v>
      </c>
      <c r="DJE89" s="1" t="s">
        <v>91</v>
      </c>
      <c r="DJF89" s="1" t="s">
        <v>91</v>
      </c>
      <c r="DJG89" s="1" t="s">
        <v>91</v>
      </c>
      <c r="DJH89" s="1" t="s">
        <v>91</v>
      </c>
      <c r="DJI89" s="1" t="s">
        <v>91</v>
      </c>
      <c r="DJJ89" s="1" t="s">
        <v>91</v>
      </c>
      <c r="DJK89" s="1" t="s">
        <v>91</v>
      </c>
      <c r="DJL89" s="1" t="s">
        <v>91</v>
      </c>
      <c r="DJM89" s="1" t="s">
        <v>91</v>
      </c>
      <c r="DJN89" s="1" t="s">
        <v>91</v>
      </c>
      <c r="DJO89" s="1" t="s">
        <v>91</v>
      </c>
      <c r="DJP89" s="1" t="s">
        <v>91</v>
      </c>
      <c r="DJQ89" s="1" t="s">
        <v>91</v>
      </c>
      <c r="DJR89" s="1" t="s">
        <v>91</v>
      </c>
      <c r="DJS89" s="1" t="s">
        <v>91</v>
      </c>
      <c r="DJT89" s="1" t="s">
        <v>91</v>
      </c>
      <c r="DJU89" s="1" t="s">
        <v>91</v>
      </c>
      <c r="DJV89" s="1" t="s">
        <v>91</v>
      </c>
      <c r="DJW89" s="1" t="s">
        <v>91</v>
      </c>
      <c r="DJX89" s="1" t="s">
        <v>91</v>
      </c>
      <c r="DJY89" s="1" t="s">
        <v>91</v>
      </c>
      <c r="DJZ89" s="1" t="s">
        <v>91</v>
      </c>
      <c r="DKA89" s="1" t="s">
        <v>91</v>
      </c>
      <c r="DKB89" s="1" t="s">
        <v>91</v>
      </c>
      <c r="DKC89" s="1" t="s">
        <v>91</v>
      </c>
      <c r="DKD89" s="1" t="s">
        <v>91</v>
      </c>
      <c r="DKE89" s="1" t="s">
        <v>91</v>
      </c>
      <c r="DKF89" s="1" t="s">
        <v>91</v>
      </c>
      <c r="DKG89" s="1" t="s">
        <v>91</v>
      </c>
      <c r="DKH89" s="1" t="s">
        <v>91</v>
      </c>
      <c r="DKI89" s="1" t="s">
        <v>91</v>
      </c>
      <c r="DKJ89" s="1" t="s">
        <v>91</v>
      </c>
      <c r="DKK89" s="1" t="s">
        <v>91</v>
      </c>
      <c r="DKL89" s="1" t="s">
        <v>91</v>
      </c>
      <c r="DKM89" s="1" t="s">
        <v>91</v>
      </c>
      <c r="DKN89" s="1" t="s">
        <v>91</v>
      </c>
      <c r="DKO89" s="1" t="s">
        <v>91</v>
      </c>
      <c r="DKP89" s="1" t="s">
        <v>91</v>
      </c>
      <c r="DKQ89" s="1" t="s">
        <v>91</v>
      </c>
      <c r="DKR89" s="1" t="s">
        <v>91</v>
      </c>
      <c r="DKS89" s="1" t="s">
        <v>91</v>
      </c>
      <c r="DKT89" s="1" t="s">
        <v>91</v>
      </c>
      <c r="DKU89" s="1" t="s">
        <v>91</v>
      </c>
      <c r="DKV89" s="1" t="s">
        <v>91</v>
      </c>
      <c r="DKW89" s="1" t="s">
        <v>91</v>
      </c>
      <c r="DKX89" s="1" t="s">
        <v>91</v>
      </c>
      <c r="DKY89" s="1" t="s">
        <v>91</v>
      </c>
      <c r="DKZ89" s="1" t="s">
        <v>91</v>
      </c>
      <c r="DLA89" s="1" t="s">
        <v>91</v>
      </c>
      <c r="DLB89" s="1" t="s">
        <v>91</v>
      </c>
      <c r="DLC89" s="1" t="s">
        <v>91</v>
      </c>
      <c r="DLD89" s="1" t="s">
        <v>91</v>
      </c>
      <c r="DLE89" s="1" t="s">
        <v>91</v>
      </c>
      <c r="DLF89" s="1" t="s">
        <v>91</v>
      </c>
      <c r="DLG89" s="1" t="s">
        <v>91</v>
      </c>
      <c r="DLH89" s="1" t="s">
        <v>91</v>
      </c>
      <c r="DLI89" s="1" t="s">
        <v>91</v>
      </c>
      <c r="DLJ89" s="1" t="s">
        <v>91</v>
      </c>
      <c r="DLK89" s="1" t="s">
        <v>91</v>
      </c>
      <c r="DLL89" s="1" t="s">
        <v>91</v>
      </c>
      <c r="DLM89" s="1" t="s">
        <v>91</v>
      </c>
      <c r="DLN89" s="1" t="s">
        <v>91</v>
      </c>
      <c r="DLO89" s="1" t="s">
        <v>91</v>
      </c>
      <c r="DLP89" s="1" t="s">
        <v>91</v>
      </c>
      <c r="DLQ89" s="1" t="s">
        <v>91</v>
      </c>
      <c r="DLR89" s="1" t="s">
        <v>91</v>
      </c>
      <c r="DLS89" s="1" t="s">
        <v>91</v>
      </c>
      <c r="DLT89" s="1" t="s">
        <v>91</v>
      </c>
      <c r="DLU89" s="1" t="s">
        <v>91</v>
      </c>
      <c r="DLV89" s="1" t="s">
        <v>91</v>
      </c>
      <c r="DLW89" s="1" t="s">
        <v>91</v>
      </c>
      <c r="DLX89" s="1" t="s">
        <v>91</v>
      </c>
      <c r="DLY89" s="1" t="s">
        <v>91</v>
      </c>
      <c r="DLZ89" s="1" t="s">
        <v>91</v>
      </c>
      <c r="DMA89" s="1" t="s">
        <v>91</v>
      </c>
      <c r="DMB89" s="1" t="s">
        <v>91</v>
      </c>
      <c r="DMC89" s="1" t="s">
        <v>91</v>
      </c>
      <c r="DMD89" s="1" t="s">
        <v>91</v>
      </c>
      <c r="DME89" s="1" t="s">
        <v>91</v>
      </c>
      <c r="DMF89" s="1" t="s">
        <v>91</v>
      </c>
      <c r="DMG89" s="1" t="s">
        <v>91</v>
      </c>
      <c r="DMH89" s="1" t="s">
        <v>91</v>
      </c>
      <c r="DMI89" s="1" t="s">
        <v>91</v>
      </c>
      <c r="DMJ89" s="1" t="s">
        <v>91</v>
      </c>
      <c r="DMK89" s="1" t="s">
        <v>91</v>
      </c>
      <c r="DML89" s="1" t="s">
        <v>91</v>
      </c>
      <c r="DMM89" s="1" t="s">
        <v>91</v>
      </c>
      <c r="DMN89" s="1" t="s">
        <v>91</v>
      </c>
      <c r="DMO89" s="1" t="s">
        <v>91</v>
      </c>
      <c r="DMP89" s="1" t="s">
        <v>91</v>
      </c>
      <c r="DMQ89" s="1" t="s">
        <v>91</v>
      </c>
      <c r="DMR89" s="1" t="s">
        <v>91</v>
      </c>
      <c r="DMS89" s="1" t="s">
        <v>91</v>
      </c>
      <c r="DMT89" s="1" t="s">
        <v>91</v>
      </c>
      <c r="DMU89" s="1" t="s">
        <v>91</v>
      </c>
      <c r="DMV89" s="1" t="s">
        <v>91</v>
      </c>
      <c r="DMW89" s="1" t="s">
        <v>91</v>
      </c>
      <c r="DMX89" s="1" t="s">
        <v>91</v>
      </c>
      <c r="DMY89" s="1" t="s">
        <v>91</v>
      </c>
      <c r="DMZ89" s="1" t="s">
        <v>91</v>
      </c>
      <c r="DNA89" s="1" t="s">
        <v>91</v>
      </c>
      <c r="DNB89" s="1" t="s">
        <v>91</v>
      </c>
      <c r="DNC89" s="1" t="s">
        <v>91</v>
      </c>
      <c r="DND89" s="1" t="s">
        <v>91</v>
      </c>
      <c r="DNE89" s="1" t="s">
        <v>91</v>
      </c>
      <c r="DNF89" s="1" t="s">
        <v>91</v>
      </c>
      <c r="DNG89" s="1" t="s">
        <v>91</v>
      </c>
      <c r="DNH89" s="1" t="s">
        <v>91</v>
      </c>
      <c r="DNI89" s="1" t="s">
        <v>91</v>
      </c>
      <c r="DNJ89" s="1" t="s">
        <v>91</v>
      </c>
      <c r="DNK89" s="1" t="s">
        <v>91</v>
      </c>
      <c r="DNL89" s="1" t="s">
        <v>91</v>
      </c>
      <c r="DNM89" s="1" t="s">
        <v>91</v>
      </c>
      <c r="DNN89" s="1" t="s">
        <v>91</v>
      </c>
      <c r="DNO89" s="1" t="s">
        <v>91</v>
      </c>
      <c r="DNP89" s="1" t="s">
        <v>91</v>
      </c>
      <c r="DNQ89" s="1" t="s">
        <v>91</v>
      </c>
      <c r="DNR89" s="1" t="s">
        <v>91</v>
      </c>
      <c r="DNS89" s="1" t="s">
        <v>91</v>
      </c>
      <c r="DNT89" s="1" t="s">
        <v>91</v>
      </c>
      <c r="DNU89" s="1" t="s">
        <v>91</v>
      </c>
      <c r="DNV89" s="1" t="s">
        <v>91</v>
      </c>
      <c r="DNW89" s="1" t="s">
        <v>91</v>
      </c>
      <c r="DNX89" s="1" t="s">
        <v>91</v>
      </c>
      <c r="DNY89" s="1" t="s">
        <v>91</v>
      </c>
      <c r="DNZ89" s="1" t="s">
        <v>91</v>
      </c>
      <c r="DOA89" s="1" t="s">
        <v>91</v>
      </c>
      <c r="DOB89" s="1" t="s">
        <v>91</v>
      </c>
      <c r="DOC89" s="1" t="s">
        <v>91</v>
      </c>
      <c r="DOD89" s="1" t="s">
        <v>91</v>
      </c>
      <c r="DOE89" s="1" t="s">
        <v>91</v>
      </c>
      <c r="DOF89" s="1" t="s">
        <v>91</v>
      </c>
      <c r="DOG89" s="1" t="s">
        <v>91</v>
      </c>
      <c r="DOH89" s="1" t="s">
        <v>91</v>
      </c>
      <c r="DOI89" s="1" t="s">
        <v>91</v>
      </c>
      <c r="DOJ89" s="1" t="s">
        <v>91</v>
      </c>
      <c r="DOK89" s="1" t="s">
        <v>91</v>
      </c>
      <c r="DOL89" s="1" t="s">
        <v>91</v>
      </c>
      <c r="DOM89" s="1" t="s">
        <v>91</v>
      </c>
      <c r="DON89" s="1" t="s">
        <v>91</v>
      </c>
      <c r="DOO89" s="1" t="s">
        <v>91</v>
      </c>
      <c r="DOP89" s="1" t="s">
        <v>91</v>
      </c>
      <c r="DOQ89" s="1" t="s">
        <v>91</v>
      </c>
      <c r="DOR89" s="1" t="s">
        <v>91</v>
      </c>
      <c r="DOS89" s="1" t="s">
        <v>91</v>
      </c>
      <c r="DOT89" s="1" t="s">
        <v>91</v>
      </c>
      <c r="DOU89" s="1" t="s">
        <v>91</v>
      </c>
      <c r="DOV89" s="1" t="s">
        <v>91</v>
      </c>
      <c r="DOW89" s="1" t="s">
        <v>91</v>
      </c>
      <c r="DOX89" s="1" t="s">
        <v>91</v>
      </c>
      <c r="DOY89" s="1" t="s">
        <v>91</v>
      </c>
      <c r="DOZ89" s="1" t="s">
        <v>91</v>
      </c>
      <c r="DPA89" s="1" t="s">
        <v>91</v>
      </c>
      <c r="DPB89" s="1" t="s">
        <v>91</v>
      </c>
      <c r="DPC89" s="1" t="s">
        <v>91</v>
      </c>
      <c r="DPD89" s="1" t="s">
        <v>91</v>
      </c>
      <c r="DPE89" s="1" t="s">
        <v>91</v>
      </c>
      <c r="DPF89" s="1" t="s">
        <v>91</v>
      </c>
      <c r="DPG89" s="1" t="s">
        <v>91</v>
      </c>
      <c r="DPH89" s="1" t="s">
        <v>91</v>
      </c>
      <c r="DPI89" s="1" t="s">
        <v>91</v>
      </c>
      <c r="DPJ89" s="1" t="s">
        <v>91</v>
      </c>
      <c r="DPK89" s="1" t="s">
        <v>91</v>
      </c>
      <c r="DPL89" s="1" t="s">
        <v>91</v>
      </c>
      <c r="DPM89" s="1" t="s">
        <v>91</v>
      </c>
      <c r="DPN89" s="1" t="s">
        <v>91</v>
      </c>
      <c r="DPO89" s="1" t="s">
        <v>91</v>
      </c>
      <c r="DPP89" s="1" t="s">
        <v>91</v>
      </c>
      <c r="DPQ89" s="1" t="s">
        <v>91</v>
      </c>
      <c r="DPR89" s="1" t="s">
        <v>91</v>
      </c>
      <c r="DPS89" s="1" t="s">
        <v>91</v>
      </c>
      <c r="DPT89" s="1" t="s">
        <v>91</v>
      </c>
      <c r="DPU89" s="1" t="s">
        <v>91</v>
      </c>
      <c r="DPV89" s="1" t="s">
        <v>91</v>
      </c>
      <c r="DPW89" s="1" t="s">
        <v>91</v>
      </c>
      <c r="DPX89" s="1" t="s">
        <v>91</v>
      </c>
      <c r="DPY89" s="1" t="s">
        <v>91</v>
      </c>
      <c r="DPZ89" s="1" t="s">
        <v>91</v>
      </c>
      <c r="DQA89" s="1" t="s">
        <v>91</v>
      </c>
      <c r="DQB89" s="1" t="s">
        <v>91</v>
      </c>
      <c r="DQC89" s="1" t="s">
        <v>91</v>
      </c>
      <c r="DQD89" s="1" t="s">
        <v>91</v>
      </c>
      <c r="DQE89" s="1" t="s">
        <v>91</v>
      </c>
      <c r="DQF89" s="1" t="s">
        <v>91</v>
      </c>
      <c r="DQG89" s="1" t="s">
        <v>91</v>
      </c>
      <c r="DQH89" s="1" t="s">
        <v>91</v>
      </c>
      <c r="DQI89" s="1" t="s">
        <v>91</v>
      </c>
      <c r="DQJ89" s="1" t="s">
        <v>91</v>
      </c>
      <c r="DQK89" s="1" t="s">
        <v>91</v>
      </c>
      <c r="DQL89" s="1" t="s">
        <v>91</v>
      </c>
      <c r="DQM89" s="1" t="s">
        <v>91</v>
      </c>
      <c r="DQN89" s="1" t="s">
        <v>91</v>
      </c>
      <c r="DQO89" s="1" t="s">
        <v>91</v>
      </c>
      <c r="DQP89" s="1" t="s">
        <v>91</v>
      </c>
      <c r="DQQ89" s="1" t="s">
        <v>91</v>
      </c>
      <c r="DQR89" s="1" t="s">
        <v>91</v>
      </c>
      <c r="DQS89" s="1" t="s">
        <v>91</v>
      </c>
      <c r="DQT89" s="1" t="s">
        <v>91</v>
      </c>
      <c r="DQU89" s="1" t="s">
        <v>91</v>
      </c>
      <c r="DQV89" s="1" t="s">
        <v>91</v>
      </c>
      <c r="DQW89" s="1" t="s">
        <v>91</v>
      </c>
      <c r="DQX89" s="1" t="s">
        <v>91</v>
      </c>
      <c r="DQY89" s="1" t="s">
        <v>91</v>
      </c>
      <c r="DQZ89" s="1" t="s">
        <v>91</v>
      </c>
      <c r="DRA89" s="1" t="s">
        <v>91</v>
      </c>
      <c r="DRB89" s="1" t="s">
        <v>91</v>
      </c>
      <c r="DRC89" s="1" t="s">
        <v>91</v>
      </c>
      <c r="DRD89" s="1" t="s">
        <v>91</v>
      </c>
      <c r="DRE89" s="1" t="s">
        <v>91</v>
      </c>
      <c r="DRF89" s="1" t="s">
        <v>91</v>
      </c>
      <c r="DRG89" s="1" t="s">
        <v>91</v>
      </c>
      <c r="DRH89" s="1" t="s">
        <v>91</v>
      </c>
      <c r="DRI89" s="1" t="s">
        <v>91</v>
      </c>
      <c r="DRJ89" s="1" t="s">
        <v>91</v>
      </c>
      <c r="DRK89" s="1" t="s">
        <v>91</v>
      </c>
      <c r="DRL89" s="1" t="s">
        <v>91</v>
      </c>
      <c r="DRM89" s="1" t="s">
        <v>91</v>
      </c>
      <c r="DRN89" s="1" t="s">
        <v>91</v>
      </c>
      <c r="DRO89" s="1" t="s">
        <v>91</v>
      </c>
      <c r="DRP89" s="1" t="s">
        <v>91</v>
      </c>
      <c r="DRQ89" s="1" t="s">
        <v>91</v>
      </c>
      <c r="DRR89" s="1" t="s">
        <v>91</v>
      </c>
      <c r="DRS89" s="1" t="s">
        <v>91</v>
      </c>
      <c r="DRT89" s="1" t="s">
        <v>91</v>
      </c>
      <c r="DRU89" s="1" t="s">
        <v>91</v>
      </c>
      <c r="DRV89" s="1" t="s">
        <v>91</v>
      </c>
      <c r="DRW89" s="1" t="s">
        <v>91</v>
      </c>
      <c r="DRX89" s="1" t="s">
        <v>91</v>
      </c>
      <c r="DRY89" s="1" t="s">
        <v>91</v>
      </c>
      <c r="DRZ89" s="1" t="s">
        <v>91</v>
      </c>
      <c r="DSA89" s="1" t="s">
        <v>91</v>
      </c>
      <c r="DSB89" s="1" t="s">
        <v>91</v>
      </c>
      <c r="DSC89" s="1" t="s">
        <v>91</v>
      </c>
      <c r="DSD89" s="1" t="s">
        <v>91</v>
      </c>
      <c r="DSE89" s="1" t="s">
        <v>91</v>
      </c>
      <c r="DSF89" s="1" t="s">
        <v>91</v>
      </c>
      <c r="DSG89" s="1" t="s">
        <v>91</v>
      </c>
      <c r="DSH89" s="1" t="s">
        <v>91</v>
      </c>
      <c r="DSI89" s="1" t="s">
        <v>91</v>
      </c>
      <c r="DSJ89" s="1" t="s">
        <v>91</v>
      </c>
      <c r="DSK89" s="1" t="s">
        <v>91</v>
      </c>
      <c r="DSL89" s="1" t="s">
        <v>91</v>
      </c>
      <c r="DSM89" s="1" t="s">
        <v>91</v>
      </c>
      <c r="DSN89" s="1" t="s">
        <v>91</v>
      </c>
      <c r="DSO89" s="1" t="s">
        <v>91</v>
      </c>
      <c r="DSP89" s="1" t="s">
        <v>91</v>
      </c>
      <c r="DSQ89" s="1" t="s">
        <v>91</v>
      </c>
      <c r="DSR89" s="1" t="s">
        <v>91</v>
      </c>
      <c r="DSS89" s="1" t="s">
        <v>91</v>
      </c>
      <c r="DST89" s="1" t="s">
        <v>91</v>
      </c>
      <c r="DSU89" s="1" t="s">
        <v>91</v>
      </c>
      <c r="DSV89" s="1" t="s">
        <v>91</v>
      </c>
      <c r="DSW89" s="1" t="s">
        <v>91</v>
      </c>
      <c r="DSX89" s="1" t="s">
        <v>91</v>
      </c>
      <c r="DSY89" s="1" t="s">
        <v>91</v>
      </c>
      <c r="DSZ89" s="1" t="s">
        <v>91</v>
      </c>
      <c r="DTA89" s="1" t="s">
        <v>91</v>
      </c>
      <c r="DTB89" s="1" t="s">
        <v>91</v>
      </c>
      <c r="DTC89" s="1" t="s">
        <v>91</v>
      </c>
      <c r="DTD89" s="1" t="s">
        <v>91</v>
      </c>
      <c r="DTE89" s="1" t="s">
        <v>91</v>
      </c>
      <c r="DTF89" s="1" t="s">
        <v>91</v>
      </c>
      <c r="DTG89" s="1" t="s">
        <v>91</v>
      </c>
      <c r="DTH89" s="1" t="s">
        <v>91</v>
      </c>
      <c r="DTI89" s="1" t="s">
        <v>91</v>
      </c>
      <c r="DTJ89" s="1" t="s">
        <v>91</v>
      </c>
      <c r="DTK89" s="1" t="s">
        <v>91</v>
      </c>
      <c r="DTL89" s="1" t="s">
        <v>91</v>
      </c>
      <c r="DTM89" s="1" t="s">
        <v>91</v>
      </c>
      <c r="DTN89" s="1" t="s">
        <v>91</v>
      </c>
      <c r="DTO89" s="1" t="s">
        <v>91</v>
      </c>
      <c r="DTP89" s="1" t="s">
        <v>91</v>
      </c>
      <c r="DTQ89" s="1" t="s">
        <v>91</v>
      </c>
      <c r="DTR89" s="1" t="s">
        <v>91</v>
      </c>
      <c r="DTS89" s="1" t="s">
        <v>91</v>
      </c>
      <c r="DTT89" s="1" t="s">
        <v>91</v>
      </c>
      <c r="DTU89" s="1" t="s">
        <v>91</v>
      </c>
      <c r="DTV89" s="1" t="s">
        <v>91</v>
      </c>
      <c r="DTW89" s="1" t="s">
        <v>91</v>
      </c>
      <c r="DTX89" s="1" t="s">
        <v>91</v>
      </c>
      <c r="DTY89" s="1" t="s">
        <v>91</v>
      </c>
      <c r="DTZ89" s="1" t="s">
        <v>91</v>
      </c>
      <c r="DUA89" s="1" t="s">
        <v>91</v>
      </c>
      <c r="DUB89" s="1" t="s">
        <v>91</v>
      </c>
      <c r="DUC89" s="1" t="s">
        <v>91</v>
      </c>
      <c r="DUD89" s="1" t="s">
        <v>91</v>
      </c>
      <c r="DUE89" s="1" t="s">
        <v>91</v>
      </c>
      <c r="DUF89" s="1" t="s">
        <v>91</v>
      </c>
      <c r="DUG89" s="1" t="s">
        <v>91</v>
      </c>
      <c r="DUH89" s="1" t="s">
        <v>91</v>
      </c>
      <c r="DUI89" s="1" t="s">
        <v>91</v>
      </c>
      <c r="DUJ89" s="1" t="s">
        <v>91</v>
      </c>
      <c r="DUK89" s="1" t="s">
        <v>91</v>
      </c>
      <c r="DUL89" s="1" t="s">
        <v>91</v>
      </c>
      <c r="DUM89" s="1" t="s">
        <v>91</v>
      </c>
      <c r="DUN89" s="1" t="s">
        <v>91</v>
      </c>
      <c r="DUO89" s="1" t="s">
        <v>91</v>
      </c>
      <c r="DUP89" s="1" t="s">
        <v>91</v>
      </c>
      <c r="DUQ89" s="1" t="s">
        <v>91</v>
      </c>
      <c r="DUR89" s="1" t="s">
        <v>91</v>
      </c>
      <c r="DUS89" s="1" t="s">
        <v>91</v>
      </c>
      <c r="DUT89" s="1" t="s">
        <v>91</v>
      </c>
      <c r="DUU89" s="1" t="s">
        <v>91</v>
      </c>
      <c r="DUV89" s="1" t="s">
        <v>91</v>
      </c>
      <c r="DUW89" s="1" t="s">
        <v>91</v>
      </c>
      <c r="DUX89" s="1" t="s">
        <v>91</v>
      </c>
      <c r="DUY89" s="1" t="s">
        <v>91</v>
      </c>
      <c r="DUZ89" s="1" t="s">
        <v>91</v>
      </c>
      <c r="DVA89" s="1" t="s">
        <v>91</v>
      </c>
      <c r="DVB89" s="1" t="s">
        <v>91</v>
      </c>
      <c r="DVC89" s="1" t="s">
        <v>91</v>
      </c>
      <c r="DVD89" s="1" t="s">
        <v>91</v>
      </c>
      <c r="DVE89" s="1" t="s">
        <v>91</v>
      </c>
      <c r="DVF89" s="1" t="s">
        <v>91</v>
      </c>
      <c r="DVG89" s="1" t="s">
        <v>91</v>
      </c>
      <c r="DVH89" s="1" t="s">
        <v>91</v>
      </c>
      <c r="DVI89" s="1" t="s">
        <v>91</v>
      </c>
      <c r="DVJ89" s="1" t="s">
        <v>91</v>
      </c>
      <c r="DVK89" s="1" t="s">
        <v>91</v>
      </c>
      <c r="DVL89" s="1" t="s">
        <v>91</v>
      </c>
      <c r="DVM89" s="1" t="s">
        <v>91</v>
      </c>
      <c r="DVN89" s="1" t="s">
        <v>91</v>
      </c>
      <c r="DVO89" s="1" t="s">
        <v>91</v>
      </c>
      <c r="DVP89" s="1" t="s">
        <v>91</v>
      </c>
      <c r="DVQ89" s="1" t="s">
        <v>91</v>
      </c>
      <c r="DVR89" s="1" t="s">
        <v>91</v>
      </c>
      <c r="DVS89" s="1" t="s">
        <v>91</v>
      </c>
      <c r="DVT89" s="1" t="s">
        <v>91</v>
      </c>
      <c r="DVU89" s="1" t="s">
        <v>91</v>
      </c>
      <c r="DVV89" s="1" t="s">
        <v>91</v>
      </c>
      <c r="DVW89" s="1" t="s">
        <v>91</v>
      </c>
      <c r="DVX89" s="1" t="s">
        <v>91</v>
      </c>
      <c r="DVY89" s="1" t="s">
        <v>91</v>
      </c>
      <c r="DVZ89" s="1" t="s">
        <v>91</v>
      </c>
      <c r="DWA89" s="1" t="s">
        <v>91</v>
      </c>
      <c r="DWB89" s="1" t="s">
        <v>91</v>
      </c>
      <c r="DWC89" s="1" t="s">
        <v>91</v>
      </c>
      <c r="DWD89" s="1" t="s">
        <v>91</v>
      </c>
      <c r="DWE89" s="1" t="s">
        <v>91</v>
      </c>
      <c r="DWF89" s="1" t="s">
        <v>91</v>
      </c>
      <c r="DWG89" s="1" t="s">
        <v>91</v>
      </c>
      <c r="DWH89" s="1" t="s">
        <v>91</v>
      </c>
      <c r="DWI89" s="1" t="s">
        <v>91</v>
      </c>
      <c r="DWJ89" s="1" t="s">
        <v>91</v>
      </c>
      <c r="DWK89" s="1" t="s">
        <v>91</v>
      </c>
      <c r="DWL89" s="1" t="s">
        <v>91</v>
      </c>
      <c r="DWM89" s="1" t="s">
        <v>91</v>
      </c>
      <c r="DWN89" s="1" t="s">
        <v>91</v>
      </c>
      <c r="DWO89" s="1" t="s">
        <v>91</v>
      </c>
      <c r="DWP89" s="1" t="s">
        <v>91</v>
      </c>
      <c r="DWQ89" s="1" t="s">
        <v>91</v>
      </c>
      <c r="DWR89" s="1" t="s">
        <v>91</v>
      </c>
      <c r="DWS89" s="1" t="s">
        <v>91</v>
      </c>
      <c r="DWT89" s="1" t="s">
        <v>91</v>
      </c>
      <c r="DWU89" s="1" t="s">
        <v>91</v>
      </c>
      <c r="DWV89" s="1" t="s">
        <v>91</v>
      </c>
      <c r="DWW89" s="1" t="s">
        <v>91</v>
      </c>
      <c r="DWX89" s="1" t="s">
        <v>91</v>
      </c>
      <c r="DWY89" s="1" t="s">
        <v>91</v>
      </c>
      <c r="DWZ89" s="1" t="s">
        <v>91</v>
      </c>
      <c r="DXA89" s="1" t="s">
        <v>91</v>
      </c>
      <c r="DXB89" s="1" t="s">
        <v>91</v>
      </c>
      <c r="DXC89" s="1" t="s">
        <v>91</v>
      </c>
      <c r="DXD89" s="1" t="s">
        <v>91</v>
      </c>
      <c r="DXE89" s="1" t="s">
        <v>91</v>
      </c>
      <c r="DXF89" s="1" t="s">
        <v>91</v>
      </c>
      <c r="DXG89" s="1" t="s">
        <v>91</v>
      </c>
      <c r="DXH89" s="1" t="s">
        <v>91</v>
      </c>
      <c r="DXI89" s="1" t="s">
        <v>91</v>
      </c>
      <c r="DXJ89" s="1" t="s">
        <v>91</v>
      </c>
      <c r="DXK89" s="1" t="s">
        <v>91</v>
      </c>
      <c r="DXL89" s="1" t="s">
        <v>91</v>
      </c>
      <c r="DXM89" s="1" t="s">
        <v>91</v>
      </c>
      <c r="DXN89" s="1" t="s">
        <v>91</v>
      </c>
      <c r="DXO89" s="1" t="s">
        <v>91</v>
      </c>
      <c r="DXP89" s="1" t="s">
        <v>91</v>
      </c>
      <c r="DXQ89" s="1" t="s">
        <v>91</v>
      </c>
      <c r="DXR89" s="1" t="s">
        <v>91</v>
      </c>
      <c r="DXS89" s="1" t="s">
        <v>91</v>
      </c>
      <c r="DXT89" s="1" t="s">
        <v>91</v>
      </c>
      <c r="DXU89" s="1" t="s">
        <v>91</v>
      </c>
      <c r="DXV89" s="1" t="s">
        <v>91</v>
      </c>
      <c r="DXW89" s="1" t="s">
        <v>91</v>
      </c>
      <c r="DXX89" s="1" t="s">
        <v>91</v>
      </c>
      <c r="DXY89" s="1" t="s">
        <v>91</v>
      </c>
      <c r="DXZ89" s="1" t="s">
        <v>91</v>
      </c>
      <c r="DYA89" s="1" t="s">
        <v>91</v>
      </c>
      <c r="DYB89" s="1" t="s">
        <v>91</v>
      </c>
      <c r="DYC89" s="1" t="s">
        <v>91</v>
      </c>
      <c r="DYD89" s="1" t="s">
        <v>91</v>
      </c>
      <c r="DYE89" s="1" t="s">
        <v>91</v>
      </c>
      <c r="DYF89" s="1" t="s">
        <v>91</v>
      </c>
      <c r="DYG89" s="1" t="s">
        <v>91</v>
      </c>
      <c r="DYH89" s="1" t="s">
        <v>91</v>
      </c>
      <c r="DYI89" s="1" t="s">
        <v>91</v>
      </c>
      <c r="DYJ89" s="1" t="s">
        <v>91</v>
      </c>
      <c r="DYK89" s="1" t="s">
        <v>91</v>
      </c>
      <c r="DYL89" s="1" t="s">
        <v>91</v>
      </c>
      <c r="DYM89" s="1" t="s">
        <v>91</v>
      </c>
      <c r="DYN89" s="1" t="s">
        <v>91</v>
      </c>
      <c r="DYO89" s="1" t="s">
        <v>91</v>
      </c>
      <c r="DYP89" s="1" t="s">
        <v>91</v>
      </c>
      <c r="DYQ89" s="1" t="s">
        <v>91</v>
      </c>
      <c r="DYR89" s="1" t="s">
        <v>91</v>
      </c>
      <c r="DYS89" s="1" t="s">
        <v>91</v>
      </c>
      <c r="DYT89" s="1" t="s">
        <v>91</v>
      </c>
      <c r="DYU89" s="1" t="s">
        <v>91</v>
      </c>
      <c r="DYV89" s="1" t="s">
        <v>91</v>
      </c>
      <c r="DYW89" s="1" t="s">
        <v>91</v>
      </c>
      <c r="DYX89" s="1" t="s">
        <v>91</v>
      </c>
      <c r="DYY89" s="1" t="s">
        <v>91</v>
      </c>
      <c r="DYZ89" s="1" t="s">
        <v>91</v>
      </c>
      <c r="DZA89" s="1" t="s">
        <v>91</v>
      </c>
      <c r="DZB89" s="1" t="s">
        <v>91</v>
      </c>
      <c r="DZC89" s="1" t="s">
        <v>91</v>
      </c>
      <c r="DZD89" s="1" t="s">
        <v>91</v>
      </c>
      <c r="DZE89" s="1" t="s">
        <v>91</v>
      </c>
      <c r="DZF89" s="1" t="s">
        <v>91</v>
      </c>
      <c r="DZG89" s="1" t="s">
        <v>91</v>
      </c>
      <c r="DZH89" s="1" t="s">
        <v>91</v>
      </c>
      <c r="DZI89" s="1" t="s">
        <v>91</v>
      </c>
      <c r="DZJ89" s="1" t="s">
        <v>91</v>
      </c>
      <c r="DZK89" s="1" t="s">
        <v>91</v>
      </c>
      <c r="DZL89" s="1" t="s">
        <v>91</v>
      </c>
      <c r="DZM89" s="1" t="s">
        <v>91</v>
      </c>
      <c r="DZN89" s="1" t="s">
        <v>91</v>
      </c>
      <c r="DZO89" s="1" t="s">
        <v>91</v>
      </c>
      <c r="DZP89" s="1" t="s">
        <v>91</v>
      </c>
      <c r="DZQ89" s="1" t="s">
        <v>91</v>
      </c>
      <c r="DZR89" s="1" t="s">
        <v>91</v>
      </c>
      <c r="DZS89" s="1" t="s">
        <v>91</v>
      </c>
      <c r="DZT89" s="1" t="s">
        <v>91</v>
      </c>
      <c r="DZU89" s="1" t="s">
        <v>91</v>
      </c>
      <c r="DZV89" s="1" t="s">
        <v>91</v>
      </c>
      <c r="DZW89" s="1" t="s">
        <v>91</v>
      </c>
      <c r="DZX89" s="1" t="s">
        <v>91</v>
      </c>
      <c r="DZY89" s="1" t="s">
        <v>91</v>
      </c>
      <c r="DZZ89" s="1" t="s">
        <v>91</v>
      </c>
      <c r="EAA89" s="1" t="s">
        <v>91</v>
      </c>
      <c r="EAB89" s="1" t="s">
        <v>91</v>
      </c>
      <c r="EAC89" s="1" t="s">
        <v>91</v>
      </c>
      <c r="EAD89" s="1" t="s">
        <v>91</v>
      </c>
      <c r="EAE89" s="1" t="s">
        <v>91</v>
      </c>
      <c r="EAF89" s="1" t="s">
        <v>91</v>
      </c>
      <c r="EAG89" s="1" t="s">
        <v>91</v>
      </c>
      <c r="EAH89" s="1" t="s">
        <v>91</v>
      </c>
      <c r="EAI89" s="1" t="s">
        <v>91</v>
      </c>
      <c r="EAJ89" s="1" t="s">
        <v>91</v>
      </c>
      <c r="EAK89" s="1" t="s">
        <v>91</v>
      </c>
      <c r="EAL89" s="1" t="s">
        <v>91</v>
      </c>
      <c r="EAM89" s="1" t="s">
        <v>91</v>
      </c>
      <c r="EAN89" s="1" t="s">
        <v>91</v>
      </c>
      <c r="EAO89" s="1" t="s">
        <v>91</v>
      </c>
      <c r="EAP89" s="1" t="s">
        <v>91</v>
      </c>
      <c r="EAQ89" s="1" t="s">
        <v>91</v>
      </c>
      <c r="EAR89" s="1" t="s">
        <v>91</v>
      </c>
      <c r="EAS89" s="1" t="s">
        <v>91</v>
      </c>
      <c r="EAT89" s="1" t="s">
        <v>91</v>
      </c>
      <c r="EAU89" s="1" t="s">
        <v>91</v>
      </c>
      <c r="EAV89" s="1" t="s">
        <v>91</v>
      </c>
      <c r="EAW89" s="1" t="s">
        <v>91</v>
      </c>
      <c r="EAX89" s="1" t="s">
        <v>91</v>
      </c>
      <c r="EAY89" s="1" t="s">
        <v>91</v>
      </c>
      <c r="EAZ89" s="1" t="s">
        <v>91</v>
      </c>
      <c r="EBA89" s="1" t="s">
        <v>91</v>
      </c>
      <c r="EBB89" s="1" t="s">
        <v>91</v>
      </c>
      <c r="EBC89" s="1" t="s">
        <v>91</v>
      </c>
      <c r="EBD89" s="1" t="s">
        <v>91</v>
      </c>
      <c r="EBE89" s="1" t="s">
        <v>91</v>
      </c>
      <c r="EBF89" s="1" t="s">
        <v>91</v>
      </c>
      <c r="EBG89" s="1" t="s">
        <v>91</v>
      </c>
      <c r="EBH89" s="1" t="s">
        <v>91</v>
      </c>
      <c r="EBI89" s="1" t="s">
        <v>91</v>
      </c>
      <c r="EBJ89" s="1" t="s">
        <v>91</v>
      </c>
      <c r="EBK89" s="1" t="s">
        <v>91</v>
      </c>
      <c r="EBL89" s="1" t="s">
        <v>91</v>
      </c>
      <c r="EBM89" s="1" t="s">
        <v>91</v>
      </c>
      <c r="EBN89" s="1" t="s">
        <v>91</v>
      </c>
      <c r="EBO89" s="1" t="s">
        <v>91</v>
      </c>
      <c r="EBP89" s="1" t="s">
        <v>91</v>
      </c>
      <c r="EBQ89" s="1" t="s">
        <v>91</v>
      </c>
      <c r="EBR89" s="1" t="s">
        <v>91</v>
      </c>
      <c r="EBS89" s="1" t="s">
        <v>91</v>
      </c>
      <c r="EBT89" s="1" t="s">
        <v>91</v>
      </c>
      <c r="EBU89" s="1" t="s">
        <v>91</v>
      </c>
      <c r="EBV89" s="1" t="s">
        <v>91</v>
      </c>
      <c r="EBW89" s="1" t="s">
        <v>91</v>
      </c>
      <c r="EBX89" s="1" t="s">
        <v>91</v>
      </c>
      <c r="EBY89" s="1" t="s">
        <v>91</v>
      </c>
      <c r="EBZ89" s="1" t="s">
        <v>91</v>
      </c>
      <c r="ECA89" s="1" t="s">
        <v>91</v>
      </c>
      <c r="ECB89" s="1" t="s">
        <v>91</v>
      </c>
      <c r="ECC89" s="1" t="s">
        <v>91</v>
      </c>
      <c r="ECD89" s="1" t="s">
        <v>91</v>
      </c>
      <c r="ECE89" s="1" t="s">
        <v>91</v>
      </c>
      <c r="ECF89" s="1" t="s">
        <v>91</v>
      </c>
      <c r="ECG89" s="1" t="s">
        <v>91</v>
      </c>
      <c r="ECH89" s="1" t="s">
        <v>91</v>
      </c>
      <c r="ECI89" s="1" t="s">
        <v>91</v>
      </c>
      <c r="ECJ89" s="1" t="s">
        <v>91</v>
      </c>
      <c r="ECK89" s="1" t="s">
        <v>91</v>
      </c>
      <c r="ECL89" s="1" t="s">
        <v>91</v>
      </c>
      <c r="ECM89" s="1" t="s">
        <v>91</v>
      </c>
      <c r="ECN89" s="1" t="s">
        <v>91</v>
      </c>
      <c r="ECO89" s="1" t="s">
        <v>91</v>
      </c>
      <c r="ECP89" s="1" t="s">
        <v>91</v>
      </c>
      <c r="ECQ89" s="1" t="s">
        <v>91</v>
      </c>
      <c r="ECR89" s="1" t="s">
        <v>91</v>
      </c>
      <c r="ECS89" s="1" t="s">
        <v>91</v>
      </c>
      <c r="ECT89" s="1" t="s">
        <v>91</v>
      </c>
      <c r="ECU89" s="1" t="s">
        <v>91</v>
      </c>
      <c r="ECV89" s="1" t="s">
        <v>91</v>
      </c>
      <c r="ECW89" s="1" t="s">
        <v>91</v>
      </c>
      <c r="ECX89" s="1" t="s">
        <v>91</v>
      </c>
      <c r="ECY89" s="1" t="s">
        <v>91</v>
      </c>
      <c r="ECZ89" s="1" t="s">
        <v>91</v>
      </c>
      <c r="EDA89" s="1" t="s">
        <v>91</v>
      </c>
      <c r="EDB89" s="1" t="s">
        <v>91</v>
      </c>
      <c r="EDC89" s="1" t="s">
        <v>91</v>
      </c>
      <c r="EDD89" s="1" t="s">
        <v>91</v>
      </c>
      <c r="EDE89" s="1" t="s">
        <v>91</v>
      </c>
      <c r="EDF89" s="1" t="s">
        <v>91</v>
      </c>
      <c r="EDG89" s="1" t="s">
        <v>91</v>
      </c>
      <c r="EDH89" s="1" t="s">
        <v>91</v>
      </c>
      <c r="EDI89" s="1" t="s">
        <v>91</v>
      </c>
      <c r="EDJ89" s="1" t="s">
        <v>91</v>
      </c>
      <c r="EDK89" s="1" t="s">
        <v>91</v>
      </c>
      <c r="EDL89" s="1" t="s">
        <v>91</v>
      </c>
      <c r="EDM89" s="1" t="s">
        <v>91</v>
      </c>
      <c r="EDN89" s="1" t="s">
        <v>91</v>
      </c>
      <c r="EDO89" s="1" t="s">
        <v>91</v>
      </c>
      <c r="EDP89" s="1" t="s">
        <v>91</v>
      </c>
      <c r="EDQ89" s="1" t="s">
        <v>91</v>
      </c>
      <c r="EDR89" s="1" t="s">
        <v>91</v>
      </c>
      <c r="EDS89" s="1" t="s">
        <v>91</v>
      </c>
      <c r="EDT89" s="1" t="s">
        <v>91</v>
      </c>
      <c r="EDU89" s="1" t="s">
        <v>91</v>
      </c>
      <c r="EDV89" s="1" t="s">
        <v>91</v>
      </c>
      <c r="EDW89" s="1" t="s">
        <v>91</v>
      </c>
      <c r="EDX89" s="1" t="s">
        <v>91</v>
      </c>
      <c r="EDY89" s="1" t="s">
        <v>91</v>
      </c>
      <c r="EDZ89" s="1" t="s">
        <v>91</v>
      </c>
      <c r="EEA89" s="1" t="s">
        <v>91</v>
      </c>
      <c r="EEB89" s="1" t="s">
        <v>91</v>
      </c>
      <c r="EEC89" s="1" t="s">
        <v>91</v>
      </c>
      <c r="EED89" s="1" t="s">
        <v>91</v>
      </c>
      <c r="EEE89" s="1" t="s">
        <v>91</v>
      </c>
      <c r="EEF89" s="1" t="s">
        <v>91</v>
      </c>
      <c r="EEG89" s="1" t="s">
        <v>91</v>
      </c>
      <c r="EEH89" s="1" t="s">
        <v>91</v>
      </c>
      <c r="EEI89" s="1" t="s">
        <v>91</v>
      </c>
      <c r="EEJ89" s="1" t="s">
        <v>91</v>
      </c>
      <c r="EEK89" s="1" t="s">
        <v>91</v>
      </c>
      <c r="EEL89" s="1" t="s">
        <v>91</v>
      </c>
      <c r="EEM89" s="1" t="s">
        <v>91</v>
      </c>
      <c r="EEN89" s="1" t="s">
        <v>91</v>
      </c>
      <c r="EEO89" s="1" t="s">
        <v>91</v>
      </c>
      <c r="EEP89" s="1" t="s">
        <v>91</v>
      </c>
      <c r="EEQ89" s="1" t="s">
        <v>91</v>
      </c>
      <c r="EER89" s="1" t="s">
        <v>91</v>
      </c>
      <c r="EES89" s="1" t="s">
        <v>91</v>
      </c>
      <c r="EET89" s="1" t="s">
        <v>91</v>
      </c>
      <c r="EEU89" s="1" t="s">
        <v>91</v>
      </c>
      <c r="EEV89" s="1" t="s">
        <v>91</v>
      </c>
      <c r="EEW89" s="1" t="s">
        <v>91</v>
      </c>
      <c r="EEX89" s="1" t="s">
        <v>91</v>
      </c>
      <c r="EEY89" s="1" t="s">
        <v>91</v>
      </c>
      <c r="EEZ89" s="1" t="s">
        <v>91</v>
      </c>
      <c r="EFA89" s="1" t="s">
        <v>91</v>
      </c>
      <c r="EFB89" s="1" t="s">
        <v>91</v>
      </c>
      <c r="EFC89" s="1" t="s">
        <v>91</v>
      </c>
      <c r="EFD89" s="1" t="s">
        <v>91</v>
      </c>
      <c r="EFE89" s="1" t="s">
        <v>91</v>
      </c>
      <c r="EFF89" s="1" t="s">
        <v>91</v>
      </c>
      <c r="EFG89" s="1" t="s">
        <v>91</v>
      </c>
      <c r="EFH89" s="1" t="s">
        <v>91</v>
      </c>
      <c r="EFI89" s="1" t="s">
        <v>91</v>
      </c>
      <c r="EFJ89" s="1" t="s">
        <v>91</v>
      </c>
      <c r="EFK89" s="1" t="s">
        <v>91</v>
      </c>
      <c r="EFL89" s="1" t="s">
        <v>91</v>
      </c>
      <c r="EFM89" s="1" t="s">
        <v>91</v>
      </c>
      <c r="EFN89" s="1" t="s">
        <v>91</v>
      </c>
      <c r="EFO89" s="1" t="s">
        <v>91</v>
      </c>
      <c r="EFP89" s="1" t="s">
        <v>91</v>
      </c>
      <c r="EFQ89" s="1" t="s">
        <v>91</v>
      </c>
      <c r="EFR89" s="1" t="s">
        <v>91</v>
      </c>
      <c r="EFS89" s="1" t="s">
        <v>91</v>
      </c>
      <c r="EFT89" s="1" t="s">
        <v>91</v>
      </c>
      <c r="EFU89" s="1" t="s">
        <v>91</v>
      </c>
      <c r="EFV89" s="1" t="s">
        <v>91</v>
      </c>
      <c r="EFW89" s="1" t="s">
        <v>91</v>
      </c>
      <c r="EFX89" s="1" t="s">
        <v>91</v>
      </c>
      <c r="EFY89" s="1" t="s">
        <v>91</v>
      </c>
      <c r="EFZ89" s="1" t="s">
        <v>91</v>
      </c>
      <c r="EGA89" s="1" t="s">
        <v>91</v>
      </c>
      <c r="EGB89" s="1" t="s">
        <v>91</v>
      </c>
      <c r="EGC89" s="1" t="s">
        <v>91</v>
      </c>
      <c r="EGD89" s="1" t="s">
        <v>91</v>
      </c>
      <c r="EGE89" s="1" t="s">
        <v>91</v>
      </c>
      <c r="EGF89" s="1" t="s">
        <v>91</v>
      </c>
      <c r="EGG89" s="1" t="s">
        <v>91</v>
      </c>
      <c r="EGH89" s="1" t="s">
        <v>91</v>
      </c>
      <c r="EGI89" s="1" t="s">
        <v>91</v>
      </c>
      <c r="EGJ89" s="1" t="s">
        <v>91</v>
      </c>
      <c r="EGK89" s="1" t="s">
        <v>91</v>
      </c>
      <c r="EGL89" s="1" t="s">
        <v>91</v>
      </c>
      <c r="EGM89" s="1" t="s">
        <v>91</v>
      </c>
      <c r="EGN89" s="1" t="s">
        <v>91</v>
      </c>
      <c r="EGO89" s="1" t="s">
        <v>91</v>
      </c>
      <c r="EGP89" s="1" t="s">
        <v>91</v>
      </c>
      <c r="EGQ89" s="1" t="s">
        <v>91</v>
      </c>
      <c r="EGR89" s="1" t="s">
        <v>91</v>
      </c>
      <c r="EGS89" s="1" t="s">
        <v>91</v>
      </c>
      <c r="EGT89" s="1" t="s">
        <v>91</v>
      </c>
      <c r="EGU89" s="1" t="s">
        <v>91</v>
      </c>
      <c r="EGV89" s="1" t="s">
        <v>91</v>
      </c>
      <c r="EGW89" s="1" t="s">
        <v>91</v>
      </c>
      <c r="EGX89" s="1" t="s">
        <v>91</v>
      </c>
      <c r="EGY89" s="1" t="s">
        <v>91</v>
      </c>
      <c r="EGZ89" s="1" t="s">
        <v>91</v>
      </c>
      <c r="EHA89" s="1" t="s">
        <v>91</v>
      </c>
      <c r="EHB89" s="1" t="s">
        <v>91</v>
      </c>
      <c r="EHC89" s="1" t="s">
        <v>91</v>
      </c>
      <c r="EHD89" s="1" t="s">
        <v>91</v>
      </c>
      <c r="EHE89" s="1" t="s">
        <v>91</v>
      </c>
      <c r="EHF89" s="1" t="s">
        <v>91</v>
      </c>
      <c r="EHG89" s="1" t="s">
        <v>91</v>
      </c>
      <c r="EHH89" s="1" t="s">
        <v>91</v>
      </c>
      <c r="EHI89" s="1" t="s">
        <v>91</v>
      </c>
      <c r="EHJ89" s="1" t="s">
        <v>91</v>
      </c>
      <c r="EHK89" s="1" t="s">
        <v>91</v>
      </c>
      <c r="EHL89" s="1" t="s">
        <v>91</v>
      </c>
      <c r="EHM89" s="1" t="s">
        <v>91</v>
      </c>
      <c r="EHN89" s="1" t="s">
        <v>91</v>
      </c>
      <c r="EHO89" s="1" t="s">
        <v>91</v>
      </c>
      <c r="EHP89" s="1" t="s">
        <v>91</v>
      </c>
      <c r="EHQ89" s="1" t="s">
        <v>91</v>
      </c>
      <c r="EHR89" s="1" t="s">
        <v>91</v>
      </c>
      <c r="EHS89" s="1" t="s">
        <v>91</v>
      </c>
      <c r="EHT89" s="1" t="s">
        <v>91</v>
      </c>
      <c r="EHU89" s="1" t="s">
        <v>91</v>
      </c>
      <c r="EHV89" s="1" t="s">
        <v>91</v>
      </c>
      <c r="EHW89" s="1" t="s">
        <v>91</v>
      </c>
      <c r="EHX89" s="1" t="s">
        <v>91</v>
      </c>
      <c r="EHY89" s="1" t="s">
        <v>91</v>
      </c>
      <c r="EHZ89" s="1" t="s">
        <v>91</v>
      </c>
      <c r="EIA89" s="1" t="s">
        <v>91</v>
      </c>
      <c r="EIB89" s="1" t="s">
        <v>91</v>
      </c>
      <c r="EIC89" s="1" t="s">
        <v>91</v>
      </c>
      <c r="EID89" s="1" t="s">
        <v>91</v>
      </c>
      <c r="EIE89" s="1" t="s">
        <v>91</v>
      </c>
      <c r="EIF89" s="1" t="s">
        <v>91</v>
      </c>
      <c r="EIG89" s="1" t="s">
        <v>91</v>
      </c>
      <c r="EIH89" s="1" t="s">
        <v>91</v>
      </c>
      <c r="EII89" s="1" t="s">
        <v>91</v>
      </c>
      <c r="EIJ89" s="1" t="s">
        <v>91</v>
      </c>
      <c r="EIK89" s="1" t="s">
        <v>91</v>
      </c>
      <c r="EIL89" s="1" t="s">
        <v>91</v>
      </c>
      <c r="EIM89" s="1" t="s">
        <v>91</v>
      </c>
      <c r="EIN89" s="1" t="s">
        <v>91</v>
      </c>
      <c r="EIO89" s="1" t="s">
        <v>91</v>
      </c>
      <c r="EIP89" s="1" t="s">
        <v>91</v>
      </c>
      <c r="EIQ89" s="1" t="s">
        <v>91</v>
      </c>
      <c r="EIR89" s="1" t="s">
        <v>91</v>
      </c>
      <c r="EIS89" s="1" t="s">
        <v>91</v>
      </c>
      <c r="EIT89" s="1" t="s">
        <v>91</v>
      </c>
      <c r="EIU89" s="1" t="s">
        <v>91</v>
      </c>
      <c r="EIV89" s="1" t="s">
        <v>91</v>
      </c>
      <c r="EIW89" s="1" t="s">
        <v>91</v>
      </c>
      <c r="EIX89" s="1" t="s">
        <v>91</v>
      </c>
      <c r="EIY89" s="1" t="s">
        <v>91</v>
      </c>
      <c r="EIZ89" s="1" t="s">
        <v>91</v>
      </c>
      <c r="EJA89" s="1" t="s">
        <v>91</v>
      </c>
      <c r="EJB89" s="1" t="s">
        <v>91</v>
      </c>
      <c r="EJC89" s="1" t="s">
        <v>91</v>
      </c>
      <c r="EJD89" s="1" t="s">
        <v>91</v>
      </c>
      <c r="EJE89" s="1" t="s">
        <v>91</v>
      </c>
      <c r="EJF89" s="1" t="s">
        <v>91</v>
      </c>
      <c r="EJG89" s="1" t="s">
        <v>91</v>
      </c>
      <c r="EJH89" s="1" t="s">
        <v>91</v>
      </c>
      <c r="EJI89" s="1" t="s">
        <v>91</v>
      </c>
      <c r="EJJ89" s="1" t="s">
        <v>91</v>
      </c>
      <c r="EJK89" s="1" t="s">
        <v>91</v>
      </c>
      <c r="EJL89" s="1" t="s">
        <v>91</v>
      </c>
      <c r="EJM89" s="1" t="s">
        <v>91</v>
      </c>
      <c r="EJN89" s="1" t="s">
        <v>91</v>
      </c>
      <c r="EJO89" s="1" t="s">
        <v>91</v>
      </c>
      <c r="EJP89" s="1" t="s">
        <v>91</v>
      </c>
      <c r="EJQ89" s="1" t="s">
        <v>91</v>
      </c>
      <c r="EJR89" s="1" t="s">
        <v>91</v>
      </c>
      <c r="EJS89" s="1" t="s">
        <v>91</v>
      </c>
      <c r="EJT89" s="1" t="s">
        <v>91</v>
      </c>
      <c r="EJU89" s="1" t="s">
        <v>91</v>
      </c>
      <c r="EJV89" s="1" t="s">
        <v>91</v>
      </c>
      <c r="EJW89" s="1" t="s">
        <v>91</v>
      </c>
      <c r="EJX89" s="1" t="s">
        <v>91</v>
      </c>
      <c r="EJY89" s="1" t="s">
        <v>91</v>
      </c>
      <c r="EJZ89" s="1" t="s">
        <v>91</v>
      </c>
      <c r="EKA89" s="1" t="s">
        <v>91</v>
      </c>
      <c r="EKB89" s="1" t="s">
        <v>91</v>
      </c>
      <c r="EKC89" s="1" t="s">
        <v>91</v>
      </c>
      <c r="EKD89" s="1" t="s">
        <v>91</v>
      </c>
      <c r="EKE89" s="1" t="s">
        <v>91</v>
      </c>
      <c r="EKF89" s="1" t="s">
        <v>91</v>
      </c>
      <c r="EKG89" s="1" t="s">
        <v>91</v>
      </c>
      <c r="EKH89" s="1" t="s">
        <v>91</v>
      </c>
      <c r="EKI89" s="1" t="s">
        <v>91</v>
      </c>
      <c r="EKJ89" s="1" t="s">
        <v>91</v>
      </c>
      <c r="EKK89" s="1" t="s">
        <v>91</v>
      </c>
      <c r="EKL89" s="1" t="s">
        <v>91</v>
      </c>
      <c r="EKM89" s="1" t="s">
        <v>91</v>
      </c>
      <c r="EKN89" s="1" t="s">
        <v>91</v>
      </c>
      <c r="EKO89" s="1" t="s">
        <v>91</v>
      </c>
      <c r="EKP89" s="1" t="s">
        <v>91</v>
      </c>
      <c r="EKQ89" s="1" t="s">
        <v>91</v>
      </c>
      <c r="EKR89" s="1" t="s">
        <v>91</v>
      </c>
      <c r="EKS89" s="1" t="s">
        <v>91</v>
      </c>
      <c r="EKT89" s="1" t="s">
        <v>91</v>
      </c>
      <c r="EKU89" s="1" t="s">
        <v>91</v>
      </c>
      <c r="EKV89" s="1" t="s">
        <v>91</v>
      </c>
      <c r="EKW89" s="1" t="s">
        <v>91</v>
      </c>
      <c r="EKX89" s="1" t="s">
        <v>91</v>
      </c>
      <c r="EKY89" s="1" t="s">
        <v>91</v>
      </c>
      <c r="EKZ89" s="1" t="s">
        <v>91</v>
      </c>
      <c r="ELA89" s="1" t="s">
        <v>91</v>
      </c>
      <c r="ELB89" s="1" t="s">
        <v>91</v>
      </c>
      <c r="ELC89" s="1" t="s">
        <v>91</v>
      </c>
      <c r="ELD89" s="1" t="s">
        <v>91</v>
      </c>
      <c r="ELE89" s="1" t="s">
        <v>91</v>
      </c>
      <c r="ELF89" s="1" t="s">
        <v>91</v>
      </c>
      <c r="ELG89" s="1" t="s">
        <v>91</v>
      </c>
      <c r="ELH89" s="1" t="s">
        <v>91</v>
      </c>
      <c r="ELI89" s="1" t="s">
        <v>91</v>
      </c>
      <c r="ELJ89" s="1" t="s">
        <v>91</v>
      </c>
      <c r="ELK89" s="1" t="s">
        <v>91</v>
      </c>
      <c r="ELL89" s="1" t="s">
        <v>91</v>
      </c>
      <c r="ELM89" s="1" t="s">
        <v>91</v>
      </c>
      <c r="ELN89" s="1" t="s">
        <v>91</v>
      </c>
      <c r="ELO89" s="1" t="s">
        <v>91</v>
      </c>
      <c r="ELP89" s="1" t="s">
        <v>91</v>
      </c>
      <c r="ELQ89" s="1" t="s">
        <v>91</v>
      </c>
      <c r="ELR89" s="1" t="s">
        <v>91</v>
      </c>
      <c r="ELS89" s="1" t="s">
        <v>91</v>
      </c>
      <c r="ELT89" s="1" t="s">
        <v>91</v>
      </c>
      <c r="ELU89" s="1" t="s">
        <v>91</v>
      </c>
      <c r="ELV89" s="1" t="s">
        <v>91</v>
      </c>
      <c r="ELW89" s="1" t="s">
        <v>91</v>
      </c>
      <c r="ELX89" s="1" t="s">
        <v>91</v>
      </c>
      <c r="ELY89" s="1" t="s">
        <v>91</v>
      </c>
      <c r="ELZ89" s="1" t="s">
        <v>91</v>
      </c>
      <c r="EMA89" s="1" t="s">
        <v>91</v>
      </c>
      <c r="EMB89" s="1" t="s">
        <v>91</v>
      </c>
      <c r="EMC89" s="1" t="s">
        <v>91</v>
      </c>
      <c r="EMD89" s="1" t="s">
        <v>91</v>
      </c>
      <c r="EME89" s="1" t="s">
        <v>91</v>
      </c>
      <c r="EMF89" s="1" t="s">
        <v>91</v>
      </c>
      <c r="EMG89" s="1" t="s">
        <v>91</v>
      </c>
      <c r="EMH89" s="1" t="s">
        <v>91</v>
      </c>
      <c r="EMI89" s="1" t="s">
        <v>91</v>
      </c>
      <c r="EMJ89" s="1" t="s">
        <v>91</v>
      </c>
      <c r="EMK89" s="1" t="s">
        <v>91</v>
      </c>
      <c r="EML89" s="1" t="s">
        <v>91</v>
      </c>
      <c r="EMM89" s="1" t="s">
        <v>91</v>
      </c>
      <c r="EMN89" s="1" t="s">
        <v>91</v>
      </c>
      <c r="EMO89" s="1" t="s">
        <v>91</v>
      </c>
      <c r="EMP89" s="1" t="s">
        <v>91</v>
      </c>
      <c r="EMQ89" s="1" t="s">
        <v>91</v>
      </c>
      <c r="EMR89" s="1" t="s">
        <v>91</v>
      </c>
      <c r="EMS89" s="1" t="s">
        <v>91</v>
      </c>
      <c r="EMT89" s="1" t="s">
        <v>91</v>
      </c>
      <c r="EMU89" s="1" t="s">
        <v>91</v>
      </c>
      <c r="EMV89" s="1" t="s">
        <v>91</v>
      </c>
      <c r="EMW89" s="1" t="s">
        <v>91</v>
      </c>
      <c r="EMX89" s="1" t="s">
        <v>91</v>
      </c>
      <c r="EMY89" s="1" t="s">
        <v>91</v>
      </c>
      <c r="EMZ89" s="1" t="s">
        <v>91</v>
      </c>
      <c r="ENA89" s="1" t="s">
        <v>91</v>
      </c>
      <c r="ENB89" s="1" t="s">
        <v>91</v>
      </c>
      <c r="ENC89" s="1" t="s">
        <v>91</v>
      </c>
      <c r="END89" s="1" t="s">
        <v>91</v>
      </c>
      <c r="ENE89" s="1" t="s">
        <v>91</v>
      </c>
      <c r="ENF89" s="1" t="s">
        <v>91</v>
      </c>
      <c r="ENG89" s="1" t="s">
        <v>91</v>
      </c>
      <c r="ENH89" s="1" t="s">
        <v>91</v>
      </c>
      <c r="ENI89" s="1" t="s">
        <v>91</v>
      </c>
      <c r="ENJ89" s="1" t="s">
        <v>91</v>
      </c>
      <c r="ENK89" s="1" t="s">
        <v>91</v>
      </c>
      <c r="ENL89" s="1" t="s">
        <v>91</v>
      </c>
      <c r="ENM89" s="1" t="s">
        <v>91</v>
      </c>
      <c r="ENN89" s="1" t="s">
        <v>91</v>
      </c>
      <c r="ENO89" s="1" t="s">
        <v>91</v>
      </c>
      <c r="ENP89" s="1" t="s">
        <v>91</v>
      </c>
      <c r="ENQ89" s="1" t="s">
        <v>91</v>
      </c>
      <c r="ENR89" s="1" t="s">
        <v>91</v>
      </c>
      <c r="ENS89" s="1" t="s">
        <v>91</v>
      </c>
      <c r="ENT89" s="1" t="s">
        <v>91</v>
      </c>
      <c r="ENU89" s="1" t="s">
        <v>91</v>
      </c>
      <c r="ENV89" s="1" t="s">
        <v>91</v>
      </c>
      <c r="ENW89" s="1" t="s">
        <v>91</v>
      </c>
      <c r="ENX89" s="1" t="s">
        <v>91</v>
      </c>
      <c r="ENY89" s="1" t="s">
        <v>91</v>
      </c>
      <c r="ENZ89" s="1" t="s">
        <v>91</v>
      </c>
      <c r="EOA89" s="1" t="s">
        <v>91</v>
      </c>
      <c r="EOB89" s="1" t="s">
        <v>91</v>
      </c>
      <c r="EOC89" s="1" t="s">
        <v>91</v>
      </c>
      <c r="EOD89" s="1" t="s">
        <v>91</v>
      </c>
      <c r="EOE89" s="1" t="s">
        <v>91</v>
      </c>
      <c r="EOF89" s="1" t="s">
        <v>91</v>
      </c>
      <c r="EOG89" s="1" t="s">
        <v>91</v>
      </c>
      <c r="EOH89" s="1" t="s">
        <v>91</v>
      </c>
      <c r="EOI89" s="1" t="s">
        <v>91</v>
      </c>
      <c r="EOJ89" s="1" t="s">
        <v>91</v>
      </c>
      <c r="EOK89" s="1" t="s">
        <v>91</v>
      </c>
      <c r="EOL89" s="1" t="s">
        <v>91</v>
      </c>
      <c r="EOM89" s="1" t="s">
        <v>91</v>
      </c>
      <c r="EON89" s="1" t="s">
        <v>91</v>
      </c>
      <c r="EOO89" s="1" t="s">
        <v>91</v>
      </c>
      <c r="EOP89" s="1" t="s">
        <v>91</v>
      </c>
      <c r="EOQ89" s="1" t="s">
        <v>91</v>
      </c>
      <c r="EOR89" s="1" t="s">
        <v>91</v>
      </c>
      <c r="EOS89" s="1" t="s">
        <v>91</v>
      </c>
      <c r="EOT89" s="1" t="s">
        <v>91</v>
      </c>
      <c r="EOU89" s="1" t="s">
        <v>91</v>
      </c>
      <c r="EOV89" s="1" t="s">
        <v>91</v>
      </c>
      <c r="EOW89" s="1" t="s">
        <v>91</v>
      </c>
      <c r="EOX89" s="1" t="s">
        <v>91</v>
      </c>
      <c r="EOY89" s="1" t="s">
        <v>91</v>
      </c>
      <c r="EOZ89" s="1" t="s">
        <v>91</v>
      </c>
      <c r="EPA89" s="1" t="s">
        <v>91</v>
      </c>
      <c r="EPB89" s="1" t="s">
        <v>91</v>
      </c>
      <c r="EPC89" s="1" t="s">
        <v>91</v>
      </c>
      <c r="EPD89" s="1" t="s">
        <v>91</v>
      </c>
      <c r="EPE89" s="1" t="s">
        <v>91</v>
      </c>
      <c r="EPF89" s="1" t="s">
        <v>91</v>
      </c>
      <c r="EPG89" s="1" t="s">
        <v>91</v>
      </c>
      <c r="EPH89" s="1" t="s">
        <v>91</v>
      </c>
      <c r="EPI89" s="1" t="s">
        <v>91</v>
      </c>
      <c r="EPJ89" s="1" t="s">
        <v>91</v>
      </c>
      <c r="EPK89" s="1" t="s">
        <v>91</v>
      </c>
      <c r="EPL89" s="1" t="s">
        <v>91</v>
      </c>
      <c r="EPM89" s="1" t="s">
        <v>91</v>
      </c>
      <c r="EPN89" s="1" t="s">
        <v>91</v>
      </c>
      <c r="EPO89" s="1" t="s">
        <v>91</v>
      </c>
      <c r="EPP89" s="1" t="s">
        <v>91</v>
      </c>
      <c r="EPQ89" s="1" t="s">
        <v>91</v>
      </c>
      <c r="EPR89" s="1" t="s">
        <v>91</v>
      </c>
      <c r="EPS89" s="1" t="s">
        <v>91</v>
      </c>
      <c r="EPT89" s="1" t="s">
        <v>91</v>
      </c>
      <c r="EPU89" s="1" t="s">
        <v>91</v>
      </c>
      <c r="EPV89" s="1" t="s">
        <v>91</v>
      </c>
      <c r="EPW89" s="1" t="s">
        <v>91</v>
      </c>
      <c r="EPX89" s="1" t="s">
        <v>91</v>
      </c>
      <c r="EPY89" s="1" t="s">
        <v>91</v>
      </c>
      <c r="EPZ89" s="1" t="s">
        <v>91</v>
      </c>
      <c r="EQA89" s="1" t="s">
        <v>91</v>
      </c>
      <c r="EQB89" s="1" t="s">
        <v>91</v>
      </c>
      <c r="EQC89" s="1" t="s">
        <v>91</v>
      </c>
      <c r="EQD89" s="1" t="s">
        <v>91</v>
      </c>
      <c r="EQE89" s="1" t="s">
        <v>91</v>
      </c>
      <c r="EQF89" s="1" t="s">
        <v>91</v>
      </c>
      <c r="EQG89" s="1" t="s">
        <v>91</v>
      </c>
      <c r="EQH89" s="1" t="s">
        <v>91</v>
      </c>
      <c r="EQI89" s="1" t="s">
        <v>91</v>
      </c>
      <c r="EQJ89" s="1" t="s">
        <v>91</v>
      </c>
      <c r="EQK89" s="1" t="s">
        <v>91</v>
      </c>
      <c r="EQL89" s="1" t="s">
        <v>91</v>
      </c>
      <c r="EQM89" s="1" t="s">
        <v>91</v>
      </c>
      <c r="EQN89" s="1" t="s">
        <v>91</v>
      </c>
      <c r="EQO89" s="1" t="s">
        <v>91</v>
      </c>
      <c r="EQP89" s="1" t="s">
        <v>91</v>
      </c>
      <c r="EQQ89" s="1" t="s">
        <v>91</v>
      </c>
      <c r="EQR89" s="1" t="s">
        <v>91</v>
      </c>
      <c r="EQS89" s="1" t="s">
        <v>91</v>
      </c>
      <c r="EQT89" s="1" t="s">
        <v>91</v>
      </c>
      <c r="EQU89" s="1" t="s">
        <v>91</v>
      </c>
      <c r="EQV89" s="1" t="s">
        <v>91</v>
      </c>
      <c r="EQW89" s="1" t="s">
        <v>91</v>
      </c>
      <c r="EQX89" s="1" t="s">
        <v>91</v>
      </c>
      <c r="EQY89" s="1" t="s">
        <v>91</v>
      </c>
      <c r="EQZ89" s="1" t="s">
        <v>91</v>
      </c>
      <c r="ERA89" s="1" t="s">
        <v>91</v>
      </c>
      <c r="ERB89" s="1" t="s">
        <v>91</v>
      </c>
      <c r="ERC89" s="1" t="s">
        <v>91</v>
      </c>
      <c r="ERD89" s="1" t="s">
        <v>91</v>
      </c>
      <c r="ERE89" s="1" t="s">
        <v>91</v>
      </c>
      <c r="ERF89" s="1" t="s">
        <v>91</v>
      </c>
      <c r="ERG89" s="1" t="s">
        <v>91</v>
      </c>
      <c r="ERH89" s="1" t="s">
        <v>91</v>
      </c>
      <c r="ERI89" s="1" t="s">
        <v>91</v>
      </c>
      <c r="ERJ89" s="1" t="s">
        <v>91</v>
      </c>
      <c r="ERK89" s="1" t="s">
        <v>91</v>
      </c>
      <c r="ERL89" s="1" t="s">
        <v>91</v>
      </c>
      <c r="ERM89" s="1" t="s">
        <v>91</v>
      </c>
      <c r="ERN89" s="1" t="s">
        <v>91</v>
      </c>
      <c r="ERO89" s="1" t="s">
        <v>91</v>
      </c>
      <c r="ERP89" s="1" t="s">
        <v>91</v>
      </c>
      <c r="ERQ89" s="1" t="s">
        <v>91</v>
      </c>
      <c r="ERR89" s="1" t="s">
        <v>91</v>
      </c>
      <c r="ERS89" s="1" t="s">
        <v>91</v>
      </c>
      <c r="ERT89" s="1" t="s">
        <v>91</v>
      </c>
      <c r="ERU89" s="1" t="s">
        <v>91</v>
      </c>
      <c r="ERV89" s="1" t="s">
        <v>91</v>
      </c>
      <c r="ERW89" s="1" t="s">
        <v>91</v>
      </c>
      <c r="ERX89" s="1" t="s">
        <v>91</v>
      </c>
      <c r="ERY89" s="1" t="s">
        <v>91</v>
      </c>
      <c r="ERZ89" s="1" t="s">
        <v>91</v>
      </c>
      <c r="ESA89" s="1" t="s">
        <v>91</v>
      </c>
      <c r="ESB89" s="1" t="s">
        <v>91</v>
      </c>
      <c r="ESC89" s="1" t="s">
        <v>91</v>
      </c>
      <c r="ESD89" s="1" t="s">
        <v>91</v>
      </c>
      <c r="ESE89" s="1" t="s">
        <v>91</v>
      </c>
      <c r="ESF89" s="1" t="s">
        <v>91</v>
      </c>
      <c r="ESG89" s="1" t="s">
        <v>91</v>
      </c>
      <c r="ESH89" s="1" t="s">
        <v>91</v>
      </c>
      <c r="ESI89" s="1" t="s">
        <v>91</v>
      </c>
      <c r="ESJ89" s="1" t="s">
        <v>91</v>
      </c>
      <c r="ESK89" s="1" t="s">
        <v>91</v>
      </c>
      <c r="ESL89" s="1" t="s">
        <v>91</v>
      </c>
      <c r="ESM89" s="1" t="s">
        <v>91</v>
      </c>
      <c r="ESN89" s="1" t="s">
        <v>91</v>
      </c>
      <c r="ESO89" s="1" t="s">
        <v>91</v>
      </c>
      <c r="ESP89" s="1" t="s">
        <v>91</v>
      </c>
      <c r="ESQ89" s="1" t="s">
        <v>91</v>
      </c>
      <c r="ESR89" s="1" t="s">
        <v>91</v>
      </c>
      <c r="ESS89" s="1" t="s">
        <v>91</v>
      </c>
      <c r="EST89" s="1" t="s">
        <v>91</v>
      </c>
      <c r="ESU89" s="1" t="s">
        <v>91</v>
      </c>
      <c r="ESV89" s="1" t="s">
        <v>91</v>
      </c>
      <c r="ESW89" s="1" t="s">
        <v>91</v>
      </c>
      <c r="ESX89" s="1" t="s">
        <v>91</v>
      </c>
      <c r="ESY89" s="1" t="s">
        <v>91</v>
      </c>
      <c r="ESZ89" s="1" t="s">
        <v>91</v>
      </c>
      <c r="ETA89" s="1" t="s">
        <v>91</v>
      </c>
      <c r="ETB89" s="1" t="s">
        <v>91</v>
      </c>
      <c r="ETC89" s="1" t="s">
        <v>91</v>
      </c>
      <c r="ETD89" s="1" t="s">
        <v>91</v>
      </c>
      <c r="ETE89" s="1" t="s">
        <v>91</v>
      </c>
      <c r="ETF89" s="1" t="s">
        <v>91</v>
      </c>
      <c r="ETG89" s="1" t="s">
        <v>91</v>
      </c>
      <c r="ETH89" s="1" t="s">
        <v>91</v>
      </c>
      <c r="ETI89" s="1" t="s">
        <v>91</v>
      </c>
      <c r="ETJ89" s="1" t="s">
        <v>91</v>
      </c>
      <c r="ETK89" s="1" t="s">
        <v>91</v>
      </c>
      <c r="ETL89" s="1" t="s">
        <v>91</v>
      </c>
      <c r="ETM89" s="1" t="s">
        <v>91</v>
      </c>
      <c r="ETN89" s="1" t="s">
        <v>91</v>
      </c>
      <c r="ETO89" s="1" t="s">
        <v>91</v>
      </c>
      <c r="ETP89" s="1" t="s">
        <v>91</v>
      </c>
      <c r="ETQ89" s="1" t="s">
        <v>91</v>
      </c>
      <c r="ETR89" s="1" t="s">
        <v>91</v>
      </c>
      <c r="ETS89" s="1" t="s">
        <v>91</v>
      </c>
      <c r="ETT89" s="1" t="s">
        <v>91</v>
      </c>
      <c r="ETU89" s="1" t="s">
        <v>91</v>
      </c>
      <c r="ETV89" s="1" t="s">
        <v>91</v>
      </c>
      <c r="ETW89" s="1" t="s">
        <v>91</v>
      </c>
      <c r="ETX89" s="1" t="s">
        <v>91</v>
      </c>
      <c r="ETY89" s="1" t="s">
        <v>91</v>
      </c>
      <c r="ETZ89" s="1" t="s">
        <v>91</v>
      </c>
      <c r="EUA89" s="1" t="s">
        <v>91</v>
      </c>
      <c r="EUB89" s="1" t="s">
        <v>91</v>
      </c>
      <c r="EUC89" s="1" t="s">
        <v>91</v>
      </c>
      <c r="EUD89" s="1" t="s">
        <v>91</v>
      </c>
      <c r="EUE89" s="1" t="s">
        <v>91</v>
      </c>
      <c r="EUF89" s="1" t="s">
        <v>91</v>
      </c>
      <c r="EUG89" s="1" t="s">
        <v>91</v>
      </c>
      <c r="EUH89" s="1" t="s">
        <v>91</v>
      </c>
      <c r="EUI89" s="1" t="s">
        <v>91</v>
      </c>
      <c r="EUJ89" s="1" t="s">
        <v>91</v>
      </c>
      <c r="EUK89" s="1" t="s">
        <v>91</v>
      </c>
      <c r="EUL89" s="1" t="s">
        <v>91</v>
      </c>
      <c r="EUM89" s="1" t="s">
        <v>91</v>
      </c>
      <c r="EUN89" s="1" t="s">
        <v>91</v>
      </c>
      <c r="EUO89" s="1" t="s">
        <v>91</v>
      </c>
      <c r="EUP89" s="1" t="s">
        <v>91</v>
      </c>
      <c r="EUQ89" s="1" t="s">
        <v>91</v>
      </c>
      <c r="EUR89" s="1" t="s">
        <v>91</v>
      </c>
      <c r="EUS89" s="1" t="s">
        <v>91</v>
      </c>
      <c r="EUT89" s="1" t="s">
        <v>91</v>
      </c>
      <c r="EUU89" s="1" t="s">
        <v>91</v>
      </c>
      <c r="EUV89" s="1" t="s">
        <v>91</v>
      </c>
      <c r="EUW89" s="1" t="s">
        <v>91</v>
      </c>
      <c r="EUX89" s="1" t="s">
        <v>91</v>
      </c>
      <c r="EUY89" s="1" t="s">
        <v>91</v>
      </c>
      <c r="EUZ89" s="1" t="s">
        <v>91</v>
      </c>
      <c r="EVA89" s="1" t="s">
        <v>91</v>
      </c>
      <c r="EVB89" s="1" t="s">
        <v>91</v>
      </c>
      <c r="EVC89" s="1" t="s">
        <v>91</v>
      </c>
      <c r="EVD89" s="1" t="s">
        <v>91</v>
      </c>
      <c r="EVE89" s="1" t="s">
        <v>91</v>
      </c>
      <c r="EVF89" s="1" t="s">
        <v>91</v>
      </c>
      <c r="EVG89" s="1" t="s">
        <v>91</v>
      </c>
      <c r="EVH89" s="1" t="s">
        <v>91</v>
      </c>
      <c r="EVI89" s="1" t="s">
        <v>91</v>
      </c>
      <c r="EVJ89" s="1" t="s">
        <v>91</v>
      </c>
      <c r="EVK89" s="1" t="s">
        <v>91</v>
      </c>
      <c r="EVL89" s="1" t="s">
        <v>91</v>
      </c>
      <c r="EVM89" s="1" t="s">
        <v>91</v>
      </c>
      <c r="EVN89" s="1" t="s">
        <v>91</v>
      </c>
      <c r="EVO89" s="1" t="s">
        <v>91</v>
      </c>
      <c r="EVP89" s="1" t="s">
        <v>91</v>
      </c>
      <c r="EVQ89" s="1" t="s">
        <v>91</v>
      </c>
      <c r="EVR89" s="1" t="s">
        <v>91</v>
      </c>
      <c r="EVS89" s="1" t="s">
        <v>91</v>
      </c>
      <c r="EVT89" s="1" t="s">
        <v>91</v>
      </c>
      <c r="EVU89" s="1" t="s">
        <v>91</v>
      </c>
      <c r="EVV89" s="1" t="s">
        <v>91</v>
      </c>
      <c r="EVW89" s="1" t="s">
        <v>91</v>
      </c>
      <c r="EVX89" s="1" t="s">
        <v>91</v>
      </c>
      <c r="EVY89" s="1" t="s">
        <v>91</v>
      </c>
      <c r="EVZ89" s="1" t="s">
        <v>91</v>
      </c>
      <c r="EWA89" s="1" t="s">
        <v>91</v>
      </c>
      <c r="EWB89" s="1" t="s">
        <v>91</v>
      </c>
      <c r="EWC89" s="1" t="s">
        <v>91</v>
      </c>
      <c r="EWD89" s="1" t="s">
        <v>91</v>
      </c>
      <c r="EWE89" s="1" t="s">
        <v>91</v>
      </c>
      <c r="EWF89" s="1" t="s">
        <v>91</v>
      </c>
      <c r="EWG89" s="1" t="s">
        <v>91</v>
      </c>
      <c r="EWH89" s="1" t="s">
        <v>91</v>
      </c>
      <c r="EWI89" s="1" t="s">
        <v>91</v>
      </c>
      <c r="EWJ89" s="1" t="s">
        <v>91</v>
      </c>
      <c r="EWK89" s="1" t="s">
        <v>91</v>
      </c>
      <c r="EWL89" s="1" t="s">
        <v>91</v>
      </c>
      <c r="EWM89" s="1" t="s">
        <v>91</v>
      </c>
      <c r="EWN89" s="1" t="s">
        <v>91</v>
      </c>
      <c r="EWO89" s="1" t="s">
        <v>91</v>
      </c>
      <c r="EWP89" s="1" t="s">
        <v>91</v>
      </c>
      <c r="EWQ89" s="1" t="s">
        <v>91</v>
      </c>
      <c r="EWR89" s="1" t="s">
        <v>91</v>
      </c>
      <c r="EWS89" s="1" t="s">
        <v>91</v>
      </c>
      <c r="EWT89" s="1" t="s">
        <v>91</v>
      </c>
      <c r="EWU89" s="1" t="s">
        <v>91</v>
      </c>
      <c r="EWV89" s="1" t="s">
        <v>91</v>
      </c>
      <c r="EWW89" s="1" t="s">
        <v>91</v>
      </c>
      <c r="EWX89" s="1" t="s">
        <v>91</v>
      </c>
      <c r="EWY89" s="1" t="s">
        <v>91</v>
      </c>
      <c r="EWZ89" s="1" t="s">
        <v>91</v>
      </c>
      <c r="EXA89" s="1" t="s">
        <v>91</v>
      </c>
      <c r="EXB89" s="1" t="s">
        <v>91</v>
      </c>
      <c r="EXC89" s="1" t="s">
        <v>91</v>
      </c>
      <c r="EXD89" s="1" t="s">
        <v>91</v>
      </c>
      <c r="EXE89" s="1" t="s">
        <v>91</v>
      </c>
      <c r="EXF89" s="1" t="s">
        <v>91</v>
      </c>
      <c r="EXG89" s="1" t="s">
        <v>91</v>
      </c>
      <c r="EXH89" s="1" t="s">
        <v>91</v>
      </c>
      <c r="EXI89" s="1" t="s">
        <v>91</v>
      </c>
      <c r="EXJ89" s="1" t="s">
        <v>91</v>
      </c>
      <c r="EXK89" s="1" t="s">
        <v>91</v>
      </c>
      <c r="EXL89" s="1" t="s">
        <v>91</v>
      </c>
      <c r="EXM89" s="1" t="s">
        <v>91</v>
      </c>
      <c r="EXN89" s="1" t="s">
        <v>91</v>
      </c>
      <c r="EXO89" s="1" t="s">
        <v>91</v>
      </c>
      <c r="EXP89" s="1" t="s">
        <v>91</v>
      </c>
      <c r="EXQ89" s="1" t="s">
        <v>91</v>
      </c>
      <c r="EXR89" s="1" t="s">
        <v>91</v>
      </c>
      <c r="EXS89" s="1" t="s">
        <v>91</v>
      </c>
      <c r="EXT89" s="1" t="s">
        <v>91</v>
      </c>
      <c r="EXU89" s="1" t="s">
        <v>91</v>
      </c>
      <c r="EXV89" s="1" t="s">
        <v>91</v>
      </c>
      <c r="EXW89" s="1" t="s">
        <v>91</v>
      </c>
      <c r="EXX89" s="1" t="s">
        <v>91</v>
      </c>
      <c r="EXY89" s="1" t="s">
        <v>91</v>
      </c>
      <c r="EXZ89" s="1" t="s">
        <v>91</v>
      </c>
      <c r="EYA89" s="1" t="s">
        <v>91</v>
      </c>
      <c r="EYB89" s="1" t="s">
        <v>91</v>
      </c>
      <c r="EYC89" s="1" t="s">
        <v>91</v>
      </c>
      <c r="EYD89" s="1" t="s">
        <v>91</v>
      </c>
      <c r="EYE89" s="1" t="s">
        <v>91</v>
      </c>
      <c r="EYF89" s="1" t="s">
        <v>91</v>
      </c>
      <c r="EYG89" s="1" t="s">
        <v>91</v>
      </c>
      <c r="EYH89" s="1" t="s">
        <v>91</v>
      </c>
      <c r="EYI89" s="1" t="s">
        <v>91</v>
      </c>
      <c r="EYJ89" s="1" t="s">
        <v>91</v>
      </c>
      <c r="EYK89" s="1" t="s">
        <v>91</v>
      </c>
      <c r="EYL89" s="1" t="s">
        <v>91</v>
      </c>
      <c r="EYM89" s="1" t="s">
        <v>91</v>
      </c>
      <c r="EYN89" s="1" t="s">
        <v>91</v>
      </c>
      <c r="EYO89" s="1" t="s">
        <v>91</v>
      </c>
      <c r="EYP89" s="1" t="s">
        <v>91</v>
      </c>
      <c r="EYQ89" s="1" t="s">
        <v>91</v>
      </c>
      <c r="EYR89" s="1" t="s">
        <v>91</v>
      </c>
      <c r="EYS89" s="1" t="s">
        <v>91</v>
      </c>
      <c r="EYT89" s="1" t="s">
        <v>91</v>
      </c>
      <c r="EYU89" s="1" t="s">
        <v>91</v>
      </c>
      <c r="EYV89" s="1" t="s">
        <v>91</v>
      </c>
      <c r="EYW89" s="1" t="s">
        <v>91</v>
      </c>
      <c r="EYX89" s="1" t="s">
        <v>91</v>
      </c>
      <c r="EYY89" s="1" t="s">
        <v>91</v>
      </c>
      <c r="EYZ89" s="1" t="s">
        <v>91</v>
      </c>
      <c r="EZA89" s="1" t="s">
        <v>91</v>
      </c>
      <c r="EZB89" s="1" t="s">
        <v>91</v>
      </c>
      <c r="EZC89" s="1" t="s">
        <v>91</v>
      </c>
      <c r="EZD89" s="1" t="s">
        <v>91</v>
      </c>
      <c r="EZE89" s="1" t="s">
        <v>91</v>
      </c>
      <c r="EZF89" s="1" t="s">
        <v>91</v>
      </c>
      <c r="EZG89" s="1" t="s">
        <v>91</v>
      </c>
      <c r="EZH89" s="1" t="s">
        <v>91</v>
      </c>
      <c r="EZI89" s="1" t="s">
        <v>91</v>
      </c>
      <c r="EZJ89" s="1" t="s">
        <v>91</v>
      </c>
      <c r="EZK89" s="1" t="s">
        <v>91</v>
      </c>
      <c r="EZL89" s="1" t="s">
        <v>91</v>
      </c>
      <c r="EZM89" s="1" t="s">
        <v>91</v>
      </c>
      <c r="EZN89" s="1" t="s">
        <v>91</v>
      </c>
      <c r="EZO89" s="1" t="s">
        <v>91</v>
      </c>
      <c r="EZP89" s="1" t="s">
        <v>91</v>
      </c>
      <c r="EZQ89" s="1" t="s">
        <v>91</v>
      </c>
      <c r="EZR89" s="1" t="s">
        <v>91</v>
      </c>
      <c r="EZS89" s="1" t="s">
        <v>91</v>
      </c>
      <c r="EZT89" s="1" t="s">
        <v>91</v>
      </c>
      <c r="EZU89" s="1" t="s">
        <v>91</v>
      </c>
      <c r="EZV89" s="1" t="s">
        <v>91</v>
      </c>
      <c r="EZW89" s="1" t="s">
        <v>91</v>
      </c>
      <c r="EZX89" s="1" t="s">
        <v>91</v>
      </c>
      <c r="EZY89" s="1" t="s">
        <v>91</v>
      </c>
      <c r="EZZ89" s="1" t="s">
        <v>91</v>
      </c>
      <c r="FAA89" s="1" t="s">
        <v>91</v>
      </c>
      <c r="FAB89" s="1" t="s">
        <v>91</v>
      </c>
      <c r="FAC89" s="1" t="s">
        <v>91</v>
      </c>
      <c r="FAD89" s="1" t="s">
        <v>91</v>
      </c>
      <c r="FAE89" s="1" t="s">
        <v>91</v>
      </c>
      <c r="FAF89" s="1" t="s">
        <v>91</v>
      </c>
      <c r="FAG89" s="1" t="s">
        <v>91</v>
      </c>
      <c r="FAH89" s="1" t="s">
        <v>91</v>
      </c>
      <c r="FAI89" s="1" t="s">
        <v>91</v>
      </c>
      <c r="FAJ89" s="1" t="s">
        <v>91</v>
      </c>
      <c r="FAK89" s="1" t="s">
        <v>91</v>
      </c>
      <c r="FAL89" s="1" t="s">
        <v>91</v>
      </c>
      <c r="FAM89" s="1" t="s">
        <v>91</v>
      </c>
      <c r="FAN89" s="1" t="s">
        <v>91</v>
      </c>
      <c r="FAO89" s="1" t="s">
        <v>91</v>
      </c>
      <c r="FAP89" s="1" t="s">
        <v>91</v>
      </c>
      <c r="FAQ89" s="1" t="s">
        <v>91</v>
      </c>
      <c r="FAR89" s="1" t="s">
        <v>91</v>
      </c>
      <c r="FAS89" s="1" t="s">
        <v>91</v>
      </c>
      <c r="FAT89" s="1" t="s">
        <v>91</v>
      </c>
      <c r="FAU89" s="1" t="s">
        <v>91</v>
      </c>
      <c r="FAV89" s="1" t="s">
        <v>91</v>
      </c>
      <c r="FAW89" s="1" t="s">
        <v>91</v>
      </c>
      <c r="FAX89" s="1" t="s">
        <v>91</v>
      </c>
      <c r="FAY89" s="1" t="s">
        <v>91</v>
      </c>
      <c r="FAZ89" s="1" t="s">
        <v>91</v>
      </c>
      <c r="FBA89" s="1" t="s">
        <v>91</v>
      </c>
      <c r="FBB89" s="1" t="s">
        <v>91</v>
      </c>
      <c r="FBC89" s="1" t="s">
        <v>91</v>
      </c>
      <c r="FBD89" s="1" t="s">
        <v>91</v>
      </c>
      <c r="FBE89" s="1" t="s">
        <v>91</v>
      </c>
      <c r="FBF89" s="1" t="s">
        <v>91</v>
      </c>
      <c r="FBG89" s="1" t="s">
        <v>91</v>
      </c>
      <c r="FBH89" s="1" t="s">
        <v>91</v>
      </c>
      <c r="FBI89" s="1" t="s">
        <v>91</v>
      </c>
      <c r="FBJ89" s="1" t="s">
        <v>91</v>
      </c>
      <c r="FBK89" s="1" t="s">
        <v>91</v>
      </c>
      <c r="FBL89" s="1" t="s">
        <v>91</v>
      </c>
      <c r="FBM89" s="1" t="s">
        <v>91</v>
      </c>
      <c r="FBN89" s="1" t="s">
        <v>91</v>
      </c>
      <c r="FBO89" s="1" t="s">
        <v>91</v>
      </c>
      <c r="FBP89" s="1" t="s">
        <v>91</v>
      </c>
      <c r="FBQ89" s="1" t="s">
        <v>91</v>
      </c>
      <c r="FBR89" s="1" t="s">
        <v>91</v>
      </c>
      <c r="FBS89" s="1" t="s">
        <v>91</v>
      </c>
      <c r="FBT89" s="1" t="s">
        <v>91</v>
      </c>
      <c r="FBU89" s="1" t="s">
        <v>91</v>
      </c>
      <c r="FBV89" s="1" t="s">
        <v>91</v>
      </c>
      <c r="FBW89" s="1" t="s">
        <v>91</v>
      </c>
      <c r="FBX89" s="1" t="s">
        <v>91</v>
      </c>
      <c r="FBY89" s="1" t="s">
        <v>91</v>
      </c>
      <c r="FBZ89" s="1" t="s">
        <v>91</v>
      </c>
      <c r="FCA89" s="1" t="s">
        <v>91</v>
      </c>
      <c r="FCB89" s="1" t="s">
        <v>91</v>
      </c>
      <c r="FCC89" s="1" t="s">
        <v>91</v>
      </c>
      <c r="FCD89" s="1" t="s">
        <v>91</v>
      </c>
      <c r="FCE89" s="1" t="s">
        <v>91</v>
      </c>
      <c r="FCF89" s="1" t="s">
        <v>91</v>
      </c>
      <c r="FCG89" s="1" t="s">
        <v>91</v>
      </c>
      <c r="FCH89" s="1" t="s">
        <v>91</v>
      </c>
      <c r="FCI89" s="1" t="s">
        <v>91</v>
      </c>
      <c r="FCJ89" s="1" t="s">
        <v>91</v>
      </c>
      <c r="FCK89" s="1" t="s">
        <v>91</v>
      </c>
      <c r="FCL89" s="1" t="s">
        <v>91</v>
      </c>
      <c r="FCM89" s="1" t="s">
        <v>91</v>
      </c>
      <c r="FCN89" s="1" t="s">
        <v>91</v>
      </c>
      <c r="FCO89" s="1" t="s">
        <v>91</v>
      </c>
      <c r="FCP89" s="1" t="s">
        <v>91</v>
      </c>
      <c r="FCQ89" s="1" t="s">
        <v>91</v>
      </c>
      <c r="FCR89" s="1" t="s">
        <v>91</v>
      </c>
      <c r="FCS89" s="1" t="s">
        <v>91</v>
      </c>
      <c r="FCT89" s="1" t="s">
        <v>91</v>
      </c>
      <c r="FCU89" s="1" t="s">
        <v>91</v>
      </c>
      <c r="FCV89" s="1" t="s">
        <v>91</v>
      </c>
      <c r="FCW89" s="1" t="s">
        <v>91</v>
      </c>
      <c r="FCX89" s="1" t="s">
        <v>91</v>
      </c>
      <c r="FCY89" s="1" t="s">
        <v>91</v>
      </c>
      <c r="FCZ89" s="1" t="s">
        <v>91</v>
      </c>
      <c r="FDA89" s="1" t="s">
        <v>91</v>
      </c>
      <c r="FDB89" s="1" t="s">
        <v>91</v>
      </c>
      <c r="FDC89" s="1" t="s">
        <v>91</v>
      </c>
      <c r="FDD89" s="1" t="s">
        <v>91</v>
      </c>
      <c r="FDE89" s="1" t="s">
        <v>91</v>
      </c>
      <c r="FDF89" s="1" t="s">
        <v>91</v>
      </c>
      <c r="FDG89" s="1" t="s">
        <v>91</v>
      </c>
      <c r="FDH89" s="1" t="s">
        <v>91</v>
      </c>
      <c r="FDI89" s="1" t="s">
        <v>91</v>
      </c>
      <c r="FDJ89" s="1" t="s">
        <v>91</v>
      </c>
      <c r="FDK89" s="1" t="s">
        <v>91</v>
      </c>
      <c r="FDL89" s="1" t="s">
        <v>91</v>
      </c>
      <c r="FDM89" s="1" t="s">
        <v>91</v>
      </c>
      <c r="FDN89" s="1" t="s">
        <v>91</v>
      </c>
      <c r="FDO89" s="1" t="s">
        <v>91</v>
      </c>
      <c r="FDP89" s="1" t="s">
        <v>91</v>
      </c>
      <c r="FDQ89" s="1" t="s">
        <v>91</v>
      </c>
      <c r="FDR89" s="1" t="s">
        <v>91</v>
      </c>
      <c r="FDS89" s="1" t="s">
        <v>91</v>
      </c>
      <c r="FDT89" s="1" t="s">
        <v>91</v>
      </c>
      <c r="FDU89" s="1" t="s">
        <v>91</v>
      </c>
      <c r="FDV89" s="1" t="s">
        <v>91</v>
      </c>
      <c r="FDW89" s="1" t="s">
        <v>91</v>
      </c>
      <c r="FDX89" s="1" t="s">
        <v>91</v>
      </c>
      <c r="FDY89" s="1" t="s">
        <v>91</v>
      </c>
      <c r="FDZ89" s="1" t="s">
        <v>91</v>
      </c>
      <c r="FEA89" s="1" t="s">
        <v>91</v>
      </c>
      <c r="FEB89" s="1" t="s">
        <v>91</v>
      </c>
      <c r="FEC89" s="1" t="s">
        <v>91</v>
      </c>
      <c r="FED89" s="1" t="s">
        <v>91</v>
      </c>
      <c r="FEE89" s="1" t="s">
        <v>91</v>
      </c>
      <c r="FEF89" s="1" t="s">
        <v>91</v>
      </c>
      <c r="FEG89" s="1" t="s">
        <v>91</v>
      </c>
      <c r="FEH89" s="1" t="s">
        <v>91</v>
      </c>
      <c r="FEI89" s="1" t="s">
        <v>91</v>
      </c>
      <c r="FEJ89" s="1" t="s">
        <v>91</v>
      </c>
      <c r="FEK89" s="1" t="s">
        <v>91</v>
      </c>
      <c r="FEL89" s="1" t="s">
        <v>91</v>
      </c>
      <c r="FEM89" s="1" t="s">
        <v>91</v>
      </c>
      <c r="FEN89" s="1" t="s">
        <v>91</v>
      </c>
      <c r="FEO89" s="1" t="s">
        <v>91</v>
      </c>
      <c r="FEP89" s="1" t="s">
        <v>91</v>
      </c>
      <c r="FEQ89" s="1" t="s">
        <v>91</v>
      </c>
      <c r="FER89" s="1" t="s">
        <v>91</v>
      </c>
      <c r="FES89" s="1" t="s">
        <v>91</v>
      </c>
      <c r="FET89" s="1" t="s">
        <v>91</v>
      </c>
      <c r="FEU89" s="1" t="s">
        <v>91</v>
      </c>
      <c r="FEV89" s="1" t="s">
        <v>91</v>
      </c>
      <c r="FEW89" s="1" t="s">
        <v>91</v>
      </c>
      <c r="FEX89" s="1" t="s">
        <v>91</v>
      </c>
      <c r="FEY89" s="1" t="s">
        <v>91</v>
      </c>
      <c r="FEZ89" s="1" t="s">
        <v>91</v>
      </c>
      <c r="FFA89" s="1" t="s">
        <v>91</v>
      </c>
      <c r="FFB89" s="1" t="s">
        <v>91</v>
      </c>
      <c r="FFC89" s="1" t="s">
        <v>91</v>
      </c>
      <c r="FFD89" s="1" t="s">
        <v>91</v>
      </c>
      <c r="FFE89" s="1" t="s">
        <v>91</v>
      </c>
      <c r="FFF89" s="1" t="s">
        <v>91</v>
      </c>
      <c r="FFG89" s="1" t="s">
        <v>91</v>
      </c>
      <c r="FFH89" s="1" t="s">
        <v>91</v>
      </c>
      <c r="FFI89" s="1" t="s">
        <v>91</v>
      </c>
      <c r="FFJ89" s="1" t="s">
        <v>91</v>
      </c>
      <c r="FFK89" s="1" t="s">
        <v>91</v>
      </c>
      <c r="FFL89" s="1" t="s">
        <v>91</v>
      </c>
      <c r="FFM89" s="1" t="s">
        <v>91</v>
      </c>
      <c r="FFN89" s="1" t="s">
        <v>91</v>
      </c>
      <c r="FFO89" s="1" t="s">
        <v>91</v>
      </c>
      <c r="FFP89" s="1" t="s">
        <v>91</v>
      </c>
      <c r="FFQ89" s="1" t="s">
        <v>91</v>
      </c>
      <c r="FFR89" s="1" t="s">
        <v>91</v>
      </c>
      <c r="FFS89" s="1" t="s">
        <v>91</v>
      </c>
      <c r="FFT89" s="1" t="s">
        <v>91</v>
      </c>
      <c r="FFU89" s="1" t="s">
        <v>91</v>
      </c>
      <c r="FFV89" s="1" t="s">
        <v>91</v>
      </c>
      <c r="FFW89" s="1" t="s">
        <v>91</v>
      </c>
      <c r="FFX89" s="1" t="s">
        <v>91</v>
      </c>
      <c r="FFY89" s="1" t="s">
        <v>91</v>
      </c>
      <c r="FFZ89" s="1" t="s">
        <v>91</v>
      </c>
      <c r="FGA89" s="1" t="s">
        <v>91</v>
      </c>
      <c r="FGB89" s="1" t="s">
        <v>91</v>
      </c>
      <c r="FGC89" s="1" t="s">
        <v>91</v>
      </c>
      <c r="FGD89" s="1" t="s">
        <v>91</v>
      </c>
      <c r="FGE89" s="1" t="s">
        <v>91</v>
      </c>
      <c r="FGF89" s="1" t="s">
        <v>91</v>
      </c>
      <c r="FGG89" s="1" t="s">
        <v>91</v>
      </c>
      <c r="FGH89" s="1" t="s">
        <v>91</v>
      </c>
      <c r="FGI89" s="1" t="s">
        <v>91</v>
      </c>
      <c r="FGJ89" s="1" t="s">
        <v>91</v>
      </c>
      <c r="FGK89" s="1" t="s">
        <v>91</v>
      </c>
      <c r="FGL89" s="1" t="s">
        <v>91</v>
      </c>
      <c r="FGM89" s="1" t="s">
        <v>91</v>
      </c>
      <c r="FGN89" s="1" t="s">
        <v>91</v>
      </c>
      <c r="FGO89" s="1" t="s">
        <v>91</v>
      </c>
      <c r="FGP89" s="1" t="s">
        <v>91</v>
      </c>
      <c r="FGQ89" s="1" t="s">
        <v>91</v>
      </c>
      <c r="FGR89" s="1" t="s">
        <v>91</v>
      </c>
      <c r="FGS89" s="1" t="s">
        <v>91</v>
      </c>
      <c r="FGT89" s="1" t="s">
        <v>91</v>
      </c>
      <c r="FGU89" s="1" t="s">
        <v>91</v>
      </c>
      <c r="FGV89" s="1" t="s">
        <v>91</v>
      </c>
      <c r="FGW89" s="1" t="s">
        <v>91</v>
      </c>
      <c r="FGX89" s="1" t="s">
        <v>91</v>
      </c>
      <c r="FGY89" s="1" t="s">
        <v>91</v>
      </c>
      <c r="FGZ89" s="1" t="s">
        <v>91</v>
      </c>
      <c r="FHA89" s="1" t="s">
        <v>91</v>
      </c>
      <c r="FHB89" s="1" t="s">
        <v>91</v>
      </c>
      <c r="FHC89" s="1" t="s">
        <v>91</v>
      </c>
      <c r="FHD89" s="1" t="s">
        <v>91</v>
      </c>
      <c r="FHE89" s="1" t="s">
        <v>91</v>
      </c>
      <c r="FHF89" s="1" t="s">
        <v>91</v>
      </c>
      <c r="FHG89" s="1" t="s">
        <v>91</v>
      </c>
      <c r="FHH89" s="1" t="s">
        <v>91</v>
      </c>
      <c r="FHI89" s="1" t="s">
        <v>91</v>
      </c>
      <c r="FHJ89" s="1" t="s">
        <v>91</v>
      </c>
      <c r="FHK89" s="1" t="s">
        <v>91</v>
      </c>
      <c r="FHL89" s="1" t="s">
        <v>91</v>
      </c>
      <c r="FHM89" s="1" t="s">
        <v>91</v>
      </c>
      <c r="FHN89" s="1" t="s">
        <v>91</v>
      </c>
      <c r="FHO89" s="1" t="s">
        <v>91</v>
      </c>
      <c r="FHP89" s="1" t="s">
        <v>91</v>
      </c>
      <c r="FHQ89" s="1" t="s">
        <v>91</v>
      </c>
      <c r="FHR89" s="1" t="s">
        <v>91</v>
      </c>
      <c r="FHS89" s="1" t="s">
        <v>91</v>
      </c>
      <c r="FHT89" s="1" t="s">
        <v>91</v>
      </c>
      <c r="FHU89" s="1" t="s">
        <v>91</v>
      </c>
      <c r="FHV89" s="1" t="s">
        <v>91</v>
      </c>
      <c r="FHW89" s="1" t="s">
        <v>91</v>
      </c>
      <c r="FHX89" s="1" t="s">
        <v>91</v>
      </c>
      <c r="FHY89" s="1" t="s">
        <v>91</v>
      </c>
      <c r="FHZ89" s="1" t="s">
        <v>91</v>
      </c>
      <c r="FIA89" s="1" t="s">
        <v>91</v>
      </c>
      <c r="FIB89" s="1" t="s">
        <v>91</v>
      </c>
      <c r="FIC89" s="1" t="s">
        <v>91</v>
      </c>
      <c r="FID89" s="1" t="s">
        <v>91</v>
      </c>
      <c r="FIE89" s="1" t="s">
        <v>91</v>
      </c>
      <c r="FIF89" s="1" t="s">
        <v>91</v>
      </c>
      <c r="FIG89" s="1" t="s">
        <v>91</v>
      </c>
      <c r="FIH89" s="1" t="s">
        <v>91</v>
      </c>
      <c r="FII89" s="1" t="s">
        <v>91</v>
      </c>
      <c r="FIJ89" s="1" t="s">
        <v>91</v>
      </c>
      <c r="FIK89" s="1" t="s">
        <v>91</v>
      </c>
      <c r="FIL89" s="1" t="s">
        <v>91</v>
      </c>
      <c r="FIM89" s="1" t="s">
        <v>91</v>
      </c>
      <c r="FIN89" s="1" t="s">
        <v>91</v>
      </c>
      <c r="FIO89" s="1" t="s">
        <v>91</v>
      </c>
      <c r="FIP89" s="1" t="s">
        <v>91</v>
      </c>
      <c r="FIQ89" s="1" t="s">
        <v>91</v>
      </c>
      <c r="FIR89" s="1" t="s">
        <v>91</v>
      </c>
      <c r="FIS89" s="1" t="s">
        <v>91</v>
      </c>
      <c r="FIT89" s="1" t="s">
        <v>91</v>
      </c>
      <c r="FIU89" s="1" t="s">
        <v>91</v>
      </c>
      <c r="FIV89" s="1" t="s">
        <v>91</v>
      </c>
      <c r="FIW89" s="1" t="s">
        <v>91</v>
      </c>
      <c r="FIX89" s="1" t="s">
        <v>91</v>
      </c>
      <c r="FIY89" s="1" t="s">
        <v>91</v>
      </c>
      <c r="FIZ89" s="1" t="s">
        <v>91</v>
      </c>
      <c r="FJA89" s="1" t="s">
        <v>91</v>
      </c>
      <c r="FJB89" s="1" t="s">
        <v>91</v>
      </c>
      <c r="FJC89" s="1" t="s">
        <v>91</v>
      </c>
      <c r="FJD89" s="1" t="s">
        <v>91</v>
      </c>
      <c r="FJE89" s="1" t="s">
        <v>91</v>
      </c>
      <c r="FJF89" s="1" t="s">
        <v>91</v>
      </c>
      <c r="FJG89" s="1" t="s">
        <v>91</v>
      </c>
      <c r="FJH89" s="1" t="s">
        <v>91</v>
      </c>
      <c r="FJI89" s="1" t="s">
        <v>91</v>
      </c>
      <c r="FJJ89" s="1" t="s">
        <v>91</v>
      </c>
      <c r="FJK89" s="1" t="s">
        <v>91</v>
      </c>
      <c r="FJL89" s="1" t="s">
        <v>91</v>
      </c>
      <c r="FJM89" s="1" t="s">
        <v>91</v>
      </c>
      <c r="FJN89" s="1" t="s">
        <v>91</v>
      </c>
      <c r="FJO89" s="1" t="s">
        <v>91</v>
      </c>
      <c r="FJP89" s="1" t="s">
        <v>91</v>
      </c>
      <c r="FJQ89" s="1" t="s">
        <v>91</v>
      </c>
      <c r="FJR89" s="1" t="s">
        <v>91</v>
      </c>
      <c r="FJS89" s="1" t="s">
        <v>91</v>
      </c>
      <c r="FJT89" s="1" t="s">
        <v>91</v>
      </c>
      <c r="FJU89" s="1" t="s">
        <v>91</v>
      </c>
      <c r="FJV89" s="1" t="s">
        <v>91</v>
      </c>
      <c r="FJW89" s="1" t="s">
        <v>91</v>
      </c>
      <c r="FJX89" s="1" t="s">
        <v>91</v>
      </c>
      <c r="FJY89" s="1" t="s">
        <v>91</v>
      </c>
      <c r="FJZ89" s="1" t="s">
        <v>91</v>
      </c>
      <c r="FKA89" s="1" t="s">
        <v>91</v>
      </c>
      <c r="FKB89" s="1" t="s">
        <v>91</v>
      </c>
      <c r="FKC89" s="1" t="s">
        <v>91</v>
      </c>
      <c r="FKD89" s="1" t="s">
        <v>91</v>
      </c>
      <c r="FKE89" s="1" t="s">
        <v>91</v>
      </c>
      <c r="FKF89" s="1" t="s">
        <v>91</v>
      </c>
      <c r="FKG89" s="1" t="s">
        <v>91</v>
      </c>
      <c r="FKH89" s="1" t="s">
        <v>91</v>
      </c>
      <c r="FKI89" s="1" t="s">
        <v>91</v>
      </c>
      <c r="FKJ89" s="1" t="s">
        <v>91</v>
      </c>
      <c r="FKK89" s="1" t="s">
        <v>91</v>
      </c>
      <c r="FKL89" s="1" t="s">
        <v>91</v>
      </c>
      <c r="FKM89" s="1" t="s">
        <v>91</v>
      </c>
      <c r="FKN89" s="1" t="s">
        <v>91</v>
      </c>
      <c r="FKO89" s="1" t="s">
        <v>91</v>
      </c>
      <c r="FKP89" s="1" t="s">
        <v>91</v>
      </c>
      <c r="FKQ89" s="1" t="s">
        <v>91</v>
      </c>
      <c r="FKR89" s="1" t="s">
        <v>91</v>
      </c>
      <c r="FKS89" s="1" t="s">
        <v>91</v>
      </c>
      <c r="FKT89" s="1" t="s">
        <v>91</v>
      </c>
      <c r="FKU89" s="1" t="s">
        <v>91</v>
      </c>
      <c r="FKV89" s="1" t="s">
        <v>91</v>
      </c>
      <c r="FKW89" s="1" t="s">
        <v>91</v>
      </c>
      <c r="FKX89" s="1" t="s">
        <v>91</v>
      </c>
      <c r="FKY89" s="1" t="s">
        <v>91</v>
      </c>
      <c r="FKZ89" s="1" t="s">
        <v>91</v>
      </c>
      <c r="FLA89" s="1" t="s">
        <v>91</v>
      </c>
      <c r="FLB89" s="1" t="s">
        <v>91</v>
      </c>
      <c r="FLC89" s="1" t="s">
        <v>91</v>
      </c>
      <c r="FLD89" s="1" t="s">
        <v>91</v>
      </c>
      <c r="FLE89" s="1" t="s">
        <v>91</v>
      </c>
      <c r="FLF89" s="1" t="s">
        <v>91</v>
      </c>
      <c r="FLG89" s="1" t="s">
        <v>91</v>
      </c>
      <c r="FLH89" s="1" t="s">
        <v>91</v>
      </c>
      <c r="FLI89" s="1" t="s">
        <v>91</v>
      </c>
      <c r="FLJ89" s="1" t="s">
        <v>91</v>
      </c>
      <c r="FLK89" s="1" t="s">
        <v>91</v>
      </c>
      <c r="FLL89" s="1" t="s">
        <v>91</v>
      </c>
      <c r="FLM89" s="1" t="s">
        <v>91</v>
      </c>
      <c r="FLN89" s="1" t="s">
        <v>91</v>
      </c>
      <c r="FLO89" s="1" t="s">
        <v>91</v>
      </c>
      <c r="FLP89" s="1" t="s">
        <v>91</v>
      </c>
      <c r="FLQ89" s="1" t="s">
        <v>91</v>
      </c>
      <c r="FLR89" s="1" t="s">
        <v>91</v>
      </c>
      <c r="FLS89" s="1" t="s">
        <v>91</v>
      </c>
      <c r="FLT89" s="1" t="s">
        <v>91</v>
      </c>
      <c r="FLU89" s="1" t="s">
        <v>91</v>
      </c>
      <c r="FLV89" s="1" t="s">
        <v>91</v>
      </c>
      <c r="FLW89" s="1" t="s">
        <v>91</v>
      </c>
      <c r="FLX89" s="1" t="s">
        <v>91</v>
      </c>
      <c r="FLY89" s="1" t="s">
        <v>91</v>
      </c>
      <c r="FLZ89" s="1" t="s">
        <v>91</v>
      </c>
      <c r="FMA89" s="1" t="s">
        <v>91</v>
      </c>
      <c r="FMB89" s="1" t="s">
        <v>91</v>
      </c>
      <c r="FMC89" s="1" t="s">
        <v>91</v>
      </c>
      <c r="FMD89" s="1" t="s">
        <v>91</v>
      </c>
      <c r="FME89" s="1" t="s">
        <v>91</v>
      </c>
      <c r="FMF89" s="1" t="s">
        <v>91</v>
      </c>
      <c r="FMG89" s="1" t="s">
        <v>91</v>
      </c>
      <c r="FMH89" s="1" t="s">
        <v>91</v>
      </c>
      <c r="FMI89" s="1" t="s">
        <v>91</v>
      </c>
      <c r="FMJ89" s="1" t="s">
        <v>91</v>
      </c>
      <c r="FMK89" s="1" t="s">
        <v>91</v>
      </c>
      <c r="FML89" s="1" t="s">
        <v>91</v>
      </c>
      <c r="FMM89" s="1" t="s">
        <v>91</v>
      </c>
      <c r="FMN89" s="1" t="s">
        <v>91</v>
      </c>
      <c r="FMO89" s="1" t="s">
        <v>91</v>
      </c>
      <c r="FMP89" s="1" t="s">
        <v>91</v>
      </c>
      <c r="FMQ89" s="1" t="s">
        <v>91</v>
      </c>
      <c r="FMR89" s="1" t="s">
        <v>91</v>
      </c>
      <c r="FMS89" s="1" t="s">
        <v>91</v>
      </c>
      <c r="FMT89" s="1" t="s">
        <v>91</v>
      </c>
      <c r="FMU89" s="1" t="s">
        <v>91</v>
      </c>
      <c r="FMV89" s="1" t="s">
        <v>91</v>
      </c>
      <c r="FMW89" s="1" t="s">
        <v>91</v>
      </c>
      <c r="FMX89" s="1" t="s">
        <v>91</v>
      </c>
      <c r="FMY89" s="1" t="s">
        <v>91</v>
      </c>
      <c r="FMZ89" s="1" t="s">
        <v>91</v>
      </c>
      <c r="FNA89" s="1" t="s">
        <v>91</v>
      </c>
      <c r="FNB89" s="1" t="s">
        <v>91</v>
      </c>
      <c r="FNC89" s="1" t="s">
        <v>91</v>
      </c>
      <c r="FND89" s="1" t="s">
        <v>91</v>
      </c>
      <c r="FNE89" s="1" t="s">
        <v>91</v>
      </c>
      <c r="FNF89" s="1" t="s">
        <v>91</v>
      </c>
      <c r="FNG89" s="1" t="s">
        <v>91</v>
      </c>
      <c r="FNH89" s="1" t="s">
        <v>91</v>
      </c>
      <c r="FNI89" s="1" t="s">
        <v>91</v>
      </c>
      <c r="FNJ89" s="1" t="s">
        <v>91</v>
      </c>
      <c r="FNK89" s="1" t="s">
        <v>91</v>
      </c>
      <c r="FNL89" s="1" t="s">
        <v>91</v>
      </c>
      <c r="FNM89" s="1" t="s">
        <v>91</v>
      </c>
      <c r="FNN89" s="1" t="s">
        <v>91</v>
      </c>
      <c r="FNO89" s="1" t="s">
        <v>91</v>
      </c>
      <c r="FNP89" s="1" t="s">
        <v>91</v>
      </c>
      <c r="FNQ89" s="1" t="s">
        <v>91</v>
      </c>
      <c r="FNR89" s="1" t="s">
        <v>91</v>
      </c>
      <c r="FNS89" s="1" t="s">
        <v>91</v>
      </c>
      <c r="FNT89" s="1" t="s">
        <v>91</v>
      </c>
      <c r="FNU89" s="1" t="s">
        <v>91</v>
      </c>
      <c r="FNV89" s="1" t="s">
        <v>91</v>
      </c>
      <c r="FNW89" s="1" t="s">
        <v>91</v>
      </c>
      <c r="FNX89" s="1" t="s">
        <v>91</v>
      </c>
      <c r="FNY89" s="1" t="s">
        <v>91</v>
      </c>
      <c r="FNZ89" s="1" t="s">
        <v>91</v>
      </c>
      <c r="FOA89" s="1" t="s">
        <v>91</v>
      </c>
      <c r="FOB89" s="1" t="s">
        <v>91</v>
      </c>
      <c r="FOC89" s="1" t="s">
        <v>91</v>
      </c>
      <c r="FOD89" s="1" t="s">
        <v>91</v>
      </c>
      <c r="FOE89" s="1" t="s">
        <v>91</v>
      </c>
      <c r="FOF89" s="1" t="s">
        <v>91</v>
      </c>
      <c r="FOG89" s="1" t="s">
        <v>91</v>
      </c>
      <c r="FOH89" s="1" t="s">
        <v>91</v>
      </c>
      <c r="FOI89" s="1" t="s">
        <v>91</v>
      </c>
      <c r="FOJ89" s="1" t="s">
        <v>91</v>
      </c>
      <c r="FOK89" s="1" t="s">
        <v>91</v>
      </c>
      <c r="FOL89" s="1" t="s">
        <v>91</v>
      </c>
      <c r="FOM89" s="1" t="s">
        <v>91</v>
      </c>
      <c r="FON89" s="1" t="s">
        <v>91</v>
      </c>
      <c r="FOO89" s="1" t="s">
        <v>91</v>
      </c>
      <c r="FOP89" s="1" t="s">
        <v>91</v>
      </c>
      <c r="FOQ89" s="1" t="s">
        <v>91</v>
      </c>
      <c r="FOR89" s="1" t="s">
        <v>91</v>
      </c>
      <c r="FOS89" s="1" t="s">
        <v>91</v>
      </c>
      <c r="FOT89" s="1" t="s">
        <v>91</v>
      </c>
      <c r="FOU89" s="1" t="s">
        <v>91</v>
      </c>
      <c r="FOV89" s="1" t="s">
        <v>91</v>
      </c>
      <c r="FOW89" s="1" t="s">
        <v>91</v>
      </c>
      <c r="FOX89" s="1" t="s">
        <v>91</v>
      </c>
      <c r="FOY89" s="1" t="s">
        <v>91</v>
      </c>
      <c r="FOZ89" s="1" t="s">
        <v>91</v>
      </c>
      <c r="FPA89" s="1" t="s">
        <v>91</v>
      </c>
      <c r="FPB89" s="1" t="s">
        <v>91</v>
      </c>
      <c r="FPC89" s="1" t="s">
        <v>91</v>
      </c>
      <c r="FPD89" s="1" t="s">
        <v>91</v>
      </c>
      <c r="FPE89" s="1" t="s">
        <v>91</v>
      </c>
      <c r="FPF89" s="1" t="s">
        <v>91</v>
      </c>
      <c r="FPG89" s="1" t="s">
        <v>91</v>
      </c>
      <c r="FPH89" s="1" t="s">
        <v>91</v>
      </c>
      <c r="FPI89" s="1" t="s">
        <v>91</v>
      </c>
      <c r="FPJ89" s="1" t="s">
        <v>91</v>
      </c>
      <c r="FPK89" s="1" t="s">
        <v>91</v>
      </c>
      <c r="FPL89" s="1" t="s">
        <v>91</v>
      </c>
      <c r="FPM89" s="1" t="s">
        <v>91</v>
      </c>
      <c r="FPN89" s="1" t="s">
        <v>91</v>
      </c>
      <c r="FPO89" s="1" t="s">
        <v>91</v>
      </c>
      <c r="FPP89" s="1" t="s">
        <v>91</v>
      </c>
      <c r="FPQ89" s="1" t="s">
        <v>91</v>
      </c>
      <c r="FPR89" s="1" t="s">
        <v>91</v>
      </c>
      <c r="FPS89" s="1" t="s">
        <v>91</v>
      </c>
      <c r="FPT89" s="1" t="s">
        <v>91</v>
      </c>
      <c r="FPU89" s="1" t="s">
        <v>91</v>
      </c>
      <c r="FPV89" s="1" t="s">
        <v>91</v>
      </c>
      <c r="FPW89" s="1" t="s">
        <v>91</v>
      </c>
      <c r="FPX89" s="1" t="s">
        <v>91</v>
      </c>
      <c r="FPY89" s="1" t="s">
        <v>91</v>
      </c>
      <c r="FPZ89" s="1" t="s">
        <v>91</v>
      </c>
      <c r="FQA89" s="1" t="s">
        <v>91</v>
      </c>
      <c r="FQB89" s="1" t="s">
        <v>91</v>
      </c>
      <c r="FQC89" s="1" t="s">
        <v>91</v>
      </c>
      <c r="FQD89" s="1" t="s">
        <v>91</v>
      </c>
      <c r="FQE89" s="1" t="s">
        <v>91</v>
      </c>
      <c r="FQF89" s="1" t="s">
        <v>91</v>
      </c>
      <c r="FQG89" s="1" t="s">
        <v>91</v>
      </c>
      <c r="FQH89" s="1" t="s">
        <v>91</v>
      </c>
      <c r="FQI89" s="1" t="s">
        <v>91</v>
      </c>
      <c r="FQJ89" s="1" t="s">
        <v>91</v>
      </c>
      <c r="FQK89" s="1" t="s">
        <v>91</v>
      </c>
      <c r="FQL89" s="1" t="s">
        <v>91</v>
      </c>
      <c r="FQM89" s="1" t="s">
        <v>91</v>
      </c>
      <c r="FQN89" s="1" t="s">
        <v>91</v>
      </c>
      <c r="FQO89" s="1" t="s">
        <v>91</v>
      </c>
      <c r="FQP89" s="1" t="s">
        <v>91</v>
      </c>
      <c r="FQQ89" s="1" t="s">
        <v>91</v>
      </c>
      <c r="FQR89" s="1" t="s">
        <v>91</v>
      </c>
      <c r="FQS89" s="1" t="s">
        <v>91</v>
      </c>
      <c r="FQT89" s="1" t="s">
        <v>91</v>
      </c>
      <c r="FQU89" s="1" t="s">
        <v>91</v>
      </c>
      <c r="FQV89" s="1" t="s">
        <v>91</v>
      </c>
      <c r="FQW89" s="1" t="s">
        <v>91</v>
      </c>
      <c r="FQX89" s="1" t="s">
        <v>91</v>
      </c>
      <c r="FQY89" s="1" t="s">
        <v>91</v>
      </c>
      <c r="FQZ89" s="1" t="s">
        <v>91</v>
      </c>
      <c r="FRA89" s="1" t="s">
        <v>91</v>
      </c>
      <c r="FRB89" s="1" t="s">
        <v>91</v>
      </c>
      <c r="FRC89" s="1" t="s">
        <v>91</v>
      </c>
      <c r="FRD89" s="1" t="s">
        <v>91</v>
      </c>
      <c r="FRE89" s="1" t="s">
        <v>91</v>
      </c>
      <c r="FRF89" s="1" t="s">
        <v>91</v>
      </c>
      <c r="FRG89" s="1" t="s">
        <v>91</v>
      </c>
      <c r="FRH89" s="1" t="s">
        <v>91</v>
      </c>
      <c r="FRI89" s="1" t="s">
        <v>91</v>
      </c>
      <c r="FRJ89" s="1" t="s">
        <v>91</v>
      </c>
      <c r="FRK89" s="1" t="s">
        <v>91</v>
      </c>
      <c r="FRL89" s="1" t="s">
        <v>91</v>
      </c>
      <c r="FRM89" s="1" t="s">
        <v>91</v>
      </c>
      <c r="FRN89" s="1" t="s">
        <v>91</v>
      </c>
      <c r="FRO89" s="1" t="s">
        <v>91</v>
      </c>
      <c r="FRP89" s="1" t="s">
        <v>91</v>
      </c>
      <c r="FRQ89" s="1" t="s">
        <v>91</v>
      </c>
      <c r="FRR89" s="1" t="s">
        <v>91</v>
      </c>
      <c r="FRS89" s="1" t="s">
        <v>91</v>
      </c>
      <c r="FRT89" s="1" t="s">
        <v>91</v>
      </c>
      <c r="FRU89" s="1" t="s">
        <v>91</v>
      </c>
      <c r="FRV89" s="1" t="s">
        <v>91</v>
      </c>
      <c r="FRW89" s="1" t="s">
        <v>91</v>
      </c>
      <c r="FRX89" s="1" t="s">
        <v>91</v>
      </c>
      <c r="FRY89" s="1" t="s">
        <v>91</v>
      </c>
      <c r="FRZ89" s="1" t="s">
        <v>91</v>
      </c>
      <c r="FSA89" s="1" t="s">
        <v>91</v>
      </c>
      <c r="FSB89" s="1" t="s">
        <v>91</v>
      </c>
      <c r="FSC89" s="1" t="s">
        <v>91</v>
      </c>
      <c r="FSD89" s="1" t="s">
        <v>91</v>
      </c>
      <c r="FSE89" s="1" t="s">
        <v>91</v>
      </c>
      <c r="FSF89" s="1" t="s">
        <v>91</v>
      </c>
      <c r="FSG89" s="1" t="s">
        <v>91</v>
      </c>
      <c r="FSH89" s="1" t="s">
        <v>91</v>
      </c>
      <c r="FSI89" s="1" t="s">
        <v>91</v>
      </c>
      <c r="FSJ89" s="1" t="s">
        <v>91</v>
      </c>
      <c r="FSK89" s="1" t="s">
        <v>91</v>
      </c>
      <c r="FSL89" s="1" t="s">
        <v>91</v>
      </c>
      <c r="FSM89" s="1" t="s">
        <v>91</v>
      </c>
      <c r="FSN89" s="1" t="s">
        <v>91</v>
      </c>
      <c r="FSO89" s="1" t="s">
        <v>91</v>
      </c>
      <c r="FSP89" s="1" t="s">
        <v>91</v>
      </c>
      <c r="FSQ89" s="1" t="s">
        <v>91</v>
      </c>
      <c r="FSR89" s="1" t="s">
        <v>91</v>
      </c>
      <c r="FSS89" s="1" t="s">
        <v>91</v>
      </c>
      <c r="FST89" s="1" t="s">
        <v>91</v>
      </c>
      <c r="FSU89" s="1" t="s">
        <v>91</v>
      </c>
      <c r="FSV89" s="1" t="s">
        <v>91</v>
      </c>
      <c r="FSW89" s="1" t="s">
        <v>91</v>
      </c>
      <c r="FSX89" s="1" t="s">
        <v>91</v>
      </c>
      <c r="FSY89" s="1" t="s">
        <v>91</v>
      </c>
      <c r="FSZ89" s="1" t="s">
        <v>91</v>
      </c>
      <c r="FTA89" s="1" t="s">
        <v>91</v>
      </c>
      <c r="FTB89" s="1" t="s">
        <v>91</v>
      </c>
      <c r="FTC89" s="1" t="s">
        <v>91</v>
      </c>
      <c r="FTD89" s="1" t="s">
        <v>91</v>
      </c>
      <c r="FTE89" s="1" t="s">
        <v>91</v>
      </c>
      <c r="FTF89" s="1" t="s">
        <v>91</v>
      </c>
      <c r="FTG89" s="1" t="s">
        <v>91</v>
      </c>
      <c r="FTH89" s="1" t="s">
        <v>91</v>
      </c>
      <c r="FTI89" s="1" t="s">
        <v>91</v>
      </c>
      <c r="FTJ89" s="1" t="s">
        <v>91</v>
      </c>
      <c r="FTK89" s="1" t="s">
        <v>91</v>
      </c>
      <c r="FTL89" s="1" t="s">
        <v>91</v>
      </c>
      <c r="FTM89" s="1" t="s">
        <v>91</v>
      </c>
      <c r="FTN89" s="1" t="s">
        <v>91</v>
      </c>
      <c r="FTO89" s="1" t="s">
        <v>91</v>
      </c>
      <c r="FTP89" s="1" t="s">
        <v>91</v>
      </c>
      <c r="FTQ89" s="1" t="s">
        <v>91</v>
      </c>
      <c r="FTR89" s="1" t="s">
        <v>91</v>
      </c>
      <c r="FTS89" s="1" t="s">
        <v>91</v>
      </c>
      <c r="FTT89" s="1" t="s">
        <v>91</v>
      </c>
      <c r="FTU89" s="1" t="s">
        <v>91</v>
      </c>
      <c r="FTV89" s="1" t="s">
        <v>91</v>
      </c>
      <c r="FTW89" s="1" t="s">
        <v>91</v>
      </c>
      <c r="FTX89" s="1" t="s">
        <v>91</v>
      </c>
      <c r="FTY89" s="1" t="s">
        <v>91</v>
      </c>
      <c r="FTZ89" s="1" t="s">
        <v>91</v>
      </c>
      <c r="FUA89" s="1" t="s">
        <v>91</v>
      </c>
      <c r="FUB89" s="1" t="s">
        <v>91</v>
      </c>
      <c r="FUC89" s="1" t="s">
        <v>91</v>
      </c>
      <c r="FUD89" s="1" t="s">
        <v>91</v>
      </c>
      <c r="FUE89" s="1" t="s">
        <v>91</v>
      </c>
      <c r="FUF89" s="1" t="s">
        <v>91</v>
      </c>
      <c r="FUG89" s="1" t="s">
        <v>91</v>
      </c>
      <c r="FUH89" s="1" t="s">
        <v>91</v>
      </c>
      <c r="FUI89" s="1" t="s">
        <v>91</v>
      </c>
      <c r="FUJ89" s="1" t="s">
        <v>91</v>
      </c>
      <c r="FUK89" s="1" t="s">
        <v>91</v>
      </c>
      <c r="FUL89" s="1" t="s">
        <v>91</v>
      </c>
      <c r="FUM89" s="1" t="s">
        <v>91</v>
      </c>
      <c r="FUN89" s="1" t="s">
        <v>91</v>
      </c>
      <c r="FUO89" s="1" t="s">
        <v>91</v>
      </c>
      <c r="FUP89" s="1" t="s">
        <v>91</v>
      </c>
      <c r="FUQ89" s="1" t="s">
        <v>91</v>
      </c>
      <c r="FUR89" s="1" t="s">
        <v>91</v>
      </c>
      <c r="FUS89" s="1" t="s">
        <v>91</v>
      </c>
      <c r="FUT89" s="1" t="s">
        <v>91</v>
      </c>
      <c r="FUU89" s="1" t="s">
        <v>91</v>
      </c>
      <c r="FUV89" s="1" t="s">
        <v>91</v>
      </c>
      <c r="FUW89" s="1" t="s">
        <v>91</v>
      </c>
      <c r="FUX89" s="1" t="s">
        <v>91</v>
      </c>
      <c r="FUY89" s="1" t="s">
        <v>91</v>
      </c>
      <c r="FUZ89" s="1" t="s">
        <v>91</v>
      </c>
      <c r="FVA89" s="1" t="s">
        <v>91</v>
      </c>
      <c r="FVB89" s="1" t="s">
        <v>91</v>
      </c>
      <c r="FVC89" s="1" t="s">
        <v>91</v>
      </c>
      <c r="FVD89" s="1" t="s">
        <v>91</v>
      </c>
      <c r="FVE89" s="1" t="s">
        <v>91</v>
      </c>
      <c r="FVF89" s="1" t="s">
        <v>91</v>
      </c>
      <c r="FVG89" s="1" t="s">
        <v>91</v>
      </c>
      <c r="FVH89" s="1" t="s">
        <v>91</v>
      </c>
      <c r="FVI89" s="1" t="s">
        <v>91</v>
      </c>
      <c r="FVJ89" s="1" t="s">
        <v>91</v>
      </c>
      <c r="FVK89" s="1" t="s">
        <v>91</v>
      </c>
      <c r="FVL89" s="1" t="s">
        <v>91</v>
      </c>
      <c r="FVM89" s="1" t="s">
        <v>91</v>
      </c>
      <c r="FVN89" s="1" t="s">
        <v>91</v>
      </c>
      <c r="FVO89" s="1" t="s">
        <v>91</v>
      </c>
      <c r="FVP89" s="1" t="s">
        <v>91</v>
      </c>
      <c r="FVQ89" s="1" t="s">
        <v>91</v>
      </c>
      <c r="FVR89" s="1" t="s">
        <v>91</v>
      </c>
      <c r="FVS89" s="1" t="s">
        <v>91</v>
      </c>
      <c r="FVT89" s="1" t="s">
        <v>91</v>
      </c>
      <c r="FVU89" s="1" t="s">
        <v>91</v>
      </c>
      <c r="FVV89" s="1" t="s">
        <v>91</v>
      </c>
      <c r="FVW89" s="1" t="s">
        <v>91</v>
      </c>
      <c r="FVX89" s="1" t="s">
        <v>91</v>
      </c>
      <c r="FVY89" s="1" t="s">
        <v>91</v>
      </c>
      <c r="FVZ89" s="1" t="s">
        <v>91</v>
      </c>
      <c r="FWA89" s="1" t="s">
        <v>91</v>
      </c>
      <c r="FWB89" s="1" t="s">
        <v>91</v>
      </c>
      <c r="FWC89" s="1" t="s">
        <v>91</v>
      </c>
      <c r="FWD89" s="1" t="s">
        <v>91</v>
      </c>
      <c r="FWE89" s="1" t="s">
        <v>91</v>
      </c>
      <c r="FWF89" s="1" t="s">
        <v>91</v>
      </c>
      <c r="FWG89" s="1" t="s">
        <v>91</v>
      </c>
      <c r="FWH89" s="1" t="s">
        <v>91</v>
      </c>
      <c r="FWI89" s="1" t="s">
        <v>91</v>
      </c>
      <c r="FWJ89" s="1" t="s">
        <v>91</v>
      </c>
      <c r="FWK89" s="1" t="s">
        <v>91</v>
      </c>
      <c r="FWL89" s="1" t="s">
        <v>91</v>
      </c>
      <c r="FWM89" s="1" t="s">
        <v>91</v>
      </c>
      <c r="FWN89" s="1" t="s">
        <v>91</v>
      </c>
      <c r="FWO89" s="1" t="s">
        <v>91</v>
      </c>
      <c r="FWP89" s="1" t="s">
        <v>91</v>
      </c>
      <c r="FWQ89" s="1" t="s">
        <v>91</v>
      </c>
      <c r="FWR89" s="1" t="s">
        <v>91</v>
      </c>
      <c r="FWS89" s="1" t="s">
        <v>91</v>
      </c>
      <c r="FWT89" s="1" t="s">
        <v>91</v>
      </c>
      <c r="FWU89" s="1" t="s">
        <v>91</v>
      </c>
      <c r="FWV89" s="1" t="s">
        <v>91</v>
      </c>
      <c r="FWW89" s="1" t="s">
        <v>91</v>
      </c>
      <c r="FWX89" s="1" t="s">
        <v>91</v>
      </c>
      <c r="FWY89" s="1" t="s">
        <v>91</v>
      </c>
      <c r="FWZ89" s="1" t="s">
        <v>91</v>
      </c>
      <c r="FXA89" s="1" t="s">
        <v>91</v>
      </c>
      <c r="FXB89" s="1" t="s">
        <v>91</v>
      </c>
      <c r="FXC89" s="1" t="s">
        <v>91</v>
      </c>
      <c r="FXD89" s="1" t="s">
        <v>91</v>
      </c>
      <c r="FXE89" s="1" t="s">
        <v>91</v>
      </c>
      <c r="FXF89" s="1" t="s">
        <v>91</v>
      </c>
      <c r="FXG89" s="1" t="s">
        <v>91</v>
      </c>
      <c r="FXH89" s="1" t="s">
        <v>91</v>
      </c>
      <c r="FXI89" s="1" t="s">
        <v>91</v>
      </c>
      <c r="FXJ89" s="1" t="s">
        <v>91</v>
      </c>
      <c r="FXK89" s="1" t="s">
        <v>91</v>
      </c>
      <c r="FXL89" s="1" t="s">
        <v>91</v>
      </c>
      <c r="FXM89" s="1" t="s">
        <v>91</v>
      </c>
      <c r="FXN89" s="1" t="s">
        <v>91</v>
      </c>
      <c r="FXO89" s="1" t="s">
        <v>91</v>
      </c>
      <c r="FXP89" s="1" t="s">
        <v>91</v>
      </c>
      <c r="FXQ89" s="1" t="s">
        <v>91</v>
      </c>
      <c r="FXR89" s="1" t="s">
        <v>91</v>
      </c>
      <c r="FXS89" s="1" t="s">
        <v>91</v>
      </c>
      <c r="FXT89" s="1" t="s">
        <v>91</v>
      </c>
      <c r="FXU89" s="1" t="s">
        <v>91</v>
      </c>
      <c r="FXV89" s="1" t="s">
        <v>91</v>
      </c>
      <c r="FXW89" s="1" t="s">
        <v>91</v>
      </c>
      <c r="FXX89" s="1" t="s">
        <v>91</v>
      </c>
      <c r="FXY89" s="1" t="s">
        <v>91</v>
      </c>
      <c r="FXZ89" s="1" t="s">
        <v>91</v>
      </c>
      <c r="FYA89" s="1" t="s">
        <v>91</v>
      </c>
      <c r="FYB89" s="1" t="s">
        <v>91</v>
      </c>
      <c r="FYC89" s="1" t="s">
        <v>91</v>
      </c>
      <c r="FYD89" s="1" t="s">
        <v>91</v>
      </c>
      <c r="FYE89" s="1" t="s">
        <v>91</v>
      </c>
      <c r="FYF89" s="1" t="s">
        <v>91</v>
      </c>
      <c r="FYG89" s="1" t="s">
        <v>91</v>
      </c>
      <c r="FYH89" s="1" t="s">
        <v>91</v>
      </c>
      <c r="FYI89" s="1" t="s">
        <v>91</v>
      </c>
      <c r="FYJ89" s="1" t="s">
        <v>91</v>
      </c>
      <c r="FYK89" s="1" t="s">
        <v>91</v>
      </c>
      <c r="FYL89" s="1" t="s">
        <v>91</v>
      </c>
      <c r="FYM89" s="1" t="s">
        <v>91</v>
      </c>
      <c r="FYN89" s="1" t="s">
        <v>91</v>
      </c>
      <c r="FYO89" s="1" t="s">
        <v>91</v>
      </c>
      <c r="FYP89" s="1" t="s">
        <v>91</v>
      </c>
      <c r="FYQ89" s="1" t="s">
        <v>91</v>
      </c>
      <c r="FYR89" s="1" t="s">
        <v>91</v>
      </c>
      <c r="FYS89" s="1" t="s">
        <v>91</v>
      </c>
      <c r="FYT89" s="1" t="s">
        <v>91</v>
      </c>
      <c r="FYU89" s="1" t="s">
        <v>91</v>
      </c>
      <c r="FYV89" s="1" t="s">
        <v>91</v>
      </c>
      <c r="FYW89" s="1" t="s">
        <v>91</v>
      </c>
      <c r="FYX89" s="1" t="s">
        <v>91</v>
      </c>
      <c r="FYY89" s="1" t="s">
        <v>91</v>
      </c>
      <c r="FYZ89" s="1" t="s">
        <v>91</v>
      </c>
      <c r="FZA89" s="1" t="s">
        <v>91</v>
      </c>
      <c r="FZB89" s="1" t="s">
        <v>91</v>
      </c>
      <c r="FZC89" s="1" t="s">
        <v>91</v>
      </c>
      <c r="FZD89" s="1" t="s">
        <v>91</v>
      </c>
      <c r="FZE89" s="1" t="s">
        <v>91</v>
      </c>
      <c r="FZF89" s="1" t="s">
        <v>91</v>
      </c>
      <c r="FZG89" s="1" t="s">
        <v>91</v>
      </c>
      <c r="FZH89" s="1" t="s">
        <v>91</v>
      </c>
      <c r="FZI89" s="1" t="s">
        <v>91</v>
      </c>
      <c r="FZJ89" s="1" t="s">
        <v>91</v>
      </c>
      <c r="FZK89" s="1" t="s">
        <v>91</v>
      </c>
      <c r="FZL89" s="1" t="s">
        <v>91</v>
      </c>
      <c r="FZM89" s="1" t="s">
        <v>91</v>
      </c>
      <c r="FZN89" s="1" t="s">
        <v>91</v>
      </c>
      <c r="FZO89" s="1" t="s">
        <v>91</v>
      </c>
      <c r="FZP89" s="1" t="s">
        <v>91</v>
      </c>
      <c r="FZQ89" s="1" t="s">
        <v>91</v>
      </c>
      <c r="FZR89" s="1" t="s">
        <v>91</v>
      </c>
      <c r="FZS89" s="1" t="s">
        <v>91</v>
      </c>
      <c r="FZT89" s="1" t="s">
        <v>91</v>
      </c>
      <c r="FZU89" s="1" t="s">
        <v>91</v>
      </c>
      <c r="FZV89" s="1" t="s">
        <v>91</v>
      </c>
      <c r="FZW89" s="1" t="s">
        <v>91</v>
      </c>
      <c r="FZX89" s="1" t="s">
        <v>91</v>
      </c>
      <c r="FZY89" s="1" t="s">
        <v>91</v>
      </c>
      <c r="FZZ89" s="1" t="s">
        <v>91</v>
      </c>
      <c r="GAA89" s="1" t="s">
        <v>91</v>
      </c>
      <c r="GAB89" s="1" t="s">
        <v>91</v>
      </c>
      <c r="GAC89" s="1" t="s">
        <v>91</v>
      </c>
      <c r="GAD89" s="1" t="s">
        <v>91</v>
      </c>
      <c r="GAE89" s="1" t="s">
        <v>91</v>
      </c>
      <c r="GAF89" s="1" t="s">
        <v>91</v>
      </c>
      <c r="GAG89" s="1" t="s">
        <v>91</v>
      </c>
      <c r="GAH89" s="1" t="s">
        <v>91</v>
      </c>
      <c r="GAI89" s="1" t="s">
        <v>91</v>
      </c>
      <c r="GAJ89" s="1" t="s">
        <v>91</v>
      </c>
      <c r="GAK89" s="1" t="s">
        <v>91</v>
      </c>
      <c r="GAL89" s="1" t="s">
        <v>91</v>
      </c>
      <c r="GAM89" s="1" t="s">
        <v>91</v>
      </c>
      <c r="GAN89" s="1" t="s">
        <v>91</v>
      </c>
      <c r="GAO89" s="1" t="s">
        <v>91</v>
      </c>
      <c r="GAP89" s="1" t="s">
        <v>91</v>
      </c>
      <c r="GAQ89" s="1" t="s">
        <v>91</v>
      </c>
      <c r="GAR89" s="1" t="s">
        <v>91</v>
      </c>
      <c r="GAS89" s="1" t="s">
        <v>91</v>
      </c>
      <c r="GAT89" s="1" t="s">
        <v>91</v>
      </c>
      <c r="GAU89" s="1" t="s">
        <v>91</v>
      </c>
      <c r="GAV89" s="1" t="s">
        <v>91</v>
      </c>
      <c r="GAW89" s="1" t="s">
        <v>91</v>
      </c>
      <c r="GAX89" s="1" t="s">
        <v>91</v>
      </c>
      <c r="GAY89" s="1" t="s">
        <v>91</v>
      </c>
      <c r="GAZ89" s="1" t="s">
        <v>91</v>
      </c>
      <c r="GBA89" s="1" t="s">
        <v>91</v>
      </c>
      <c r="GBB89" s="1" t="s">
        <v>91</v>
      </c>
      <c r="GBC89" s="1" t="s">
        <v>91</v>
      </c>
      <c r="GBD89" s="1" t="s">
        <v>91</v>
      </c>
      <c r="GBE89" s="1" t="s">
        <v>91</v>
      </c>
      <c r="GBF89" s="1" t="s">
        <v>91</v>
      </c>
      <c r="GBG89" s="1" t="s">
        <v>91</v>
      </c>
      <c r="GBH89" s="1" t="s">
        <v>91</v>
      </c>
      <c r="GBI89" s="1" t="s">
        <v>91</v>
      </c>
      <c r="GBJ89" s="1" t="s">
        <v>91</v>
      </c>
      <c r="GBK89" s="1" t="s">
        <v>91</v>
      </c>
      <c r="GBL89" s="1" t="s">
        <v>91</v>
      </c>
      <c r="GBM89" s="1" t="s">
        <v>91</v>
      </c>
      <c r="GBN89" s="1" t="s">
        <v>91</v>
      </c>
      <c r="GBO89" s="1" t="s">
        <v>91</v>
      </c>
      <c r="GBP89" s="1" t="s">
        <v>91</v>
      </c>
      <c r="GBQ89" s="1" t="s">
        <v>91</v>
      </c>
      <c r="GBR89" s="1" t="s">
        <v>91</v>
      </c>
      <c r="GBS89" s="1" t="s">
        <v>91</v>
      </c>
      <c r="GBT89" s="1" t="s">
        <v>91</v>
      </c>
      <c r="GBU89" s="1" t="s">
        <v>91</v>
      </c>
      <c r="GBV89" s="1" t="s">
        <v>91</v>
      </c>
      <c r="GBW89" s="1" t="s">
        <v>91</v>
      </c>
      <c r="GBX89" s="1" t="s">
        <v>91</v>
      </c>
      <c r="GBY89" s="1" t="s">
        <v>91</v>
      </c>
      <c r="GBZ89" s="1" t="s">
        <v>91</v>
      </c>
      <c r="GCA89" s="1" t="s">
        <v>91</v>
      </c>
      <c r="GCB89" s="1" t="s">
        <v>91</v>
      </c>
      <c r="GCC89" s="1" t="s">
        <v>91</v>
      </c>
      <c r="GCD89" s="1" t="s">
        <v>91</v>
      </c>
      <c r="GCE89" s="1" t="s">
        <v>91</v>
      </c>
      <c r="GCF89" s="1" t="s">
        <v>91</v>
      </c>
      <c r="GCG89" s="1" t="s">
        <v>91</v>
      </c>
      <c r="GCH89" s="1" t="s">
        <v>91</v>
      </c>
      <c r="GCI89" s="1" t="s">
        <v>91</v>
      </c>
      <c r="GCJ89" s="1" t="s">
        <v>91</v>
      </c>
      <c r="GCK89" s="1" t="s">
        <v>91</v>
      </c>
      <c r="GCL89" s="1" t="s">
        <v>91</v>
      </c>
      <c r="GCM89" s="1" t="s">
        <v>91</v>
      </c>
      <c r="GCN89" s="1" t="s">
        <v>91</v>
      </c>
      <c r="GCO89" s="1" t="s">
        <v>91</v>
      </c>
      <c r="GCP89" s="1" t="s">
        <v>91</v>
      </c>
      <c r="GCQ89" s="1" t="s">
        <v>91</v>
      </c>
      <c r="GCR89" s="1" t="s">
        <v>91</v>
      </c>
      <c r="GCS89" s="1" t="s">
        <v>91</v>
      </c>
      <c r="GCT89" s="1" t="s">
        <v>91</v>
      </c>
      <c r="GCU89" s="1" t="s">
        <v>91</v>
      </c>
      <c r="GCV89" s="1" t="s">
        <v>91</v>
      </c>
      <c r="GCW89" s="1" t="s">
        <v>91</v>
      </c>
      <c r="GCX89" s="1" t="s">
        <v>91</v>
      </c>
      <c r="GCY89" s="1" t="s">
        <v>91</v>
      </c>
      <c r="GCZ89" s="1" t="s">
        <v>91</v>
      </c>
      <c r="GDA89" s="1" t="s">
        <v>91</v>
      </c>
      <c r="GDB89" s="1" t="s">
        <v>91</v>
      </c>
      <c r="GDC89" s="1" t="s">
        <v>91</v>
      </c>
      <c r="GDD89" s="1" t="s">
        <v>91</v>
      </c>
      <c r="GDE89" s="1" t="s">
        <v>91</v>
      </c>
      <c r="GDF89" s="1" t="s">
        <v>91</v>
      </c>
      <c r="GDG89" s="1" t="s">
        <v>91</v>
      </c>
      <c r="GDH89" s="1" t="s">
        <v>91</v>
      </c>
      <c r="GDI89" s="1" t="s">
        <v>91</v>
      </c>
      <c r="GDJ89" s="1" t="s">
        <v>91</v>
      </c>
      <c r="GDK89" s="1" t="s">
        <v>91</v>
      </c>
      <c r="GDL89" s="1" t="s">
        <v>91</v>
      </c>
      <c r="GDM89" s="1" t="s">
        <v>91</v>
      </c>
      <c r="GDN89" s="1" t="s">
        <v>91</v>
      </c>
      <c r="GDO89" s="1" t="s">
        <v>91</v>
      </c>
      <c r="GDP89" s="1" t="s">
        <v>91</v>
      </c>
      <c r="GDQ89" s="1" t="s">
        <v>91</v>
      </c>
      <c r="GDR89" s="1" t="s">
        <v>91</v>
      </c>
      <c r="GDS89" s="1" t="s">
        <v>91</v>
      </c>
      <c r="GDT89" s="1" t="s">
        <v>91</v>
      </c>
      <c r="GDU89" s="1" t="s">
        <v>91</v>
      </c>
      <c r="GDV89" s="1" t="s">
        <v>91</v>
      </c>
      <c r="GDW89" s="1" t="s">
        <v>91</v>
      </c>
      <c r="GDX89" s="1" t="s">
        <v>91</v>
      </c>
      <c r="GDY89" s="1" t="s">
        <v>91</v>
      </c>
      <c r="GDZ89" s="1" t="s">
        <v>91</v>
      </c>
      <c r="GEA89" s="1" t="s">
        <v>91</v>
      </c>
      <c r="GEB89" s="1" t="s">
        <v>91</v>
      </c>
      <c r="GEC89" s="1" t="s">
        <v>91</v>
      </c>
      <c r="GED89" s="1" t="s">
        <v>91</v>
      </c>
      <c r="GEE89" s="1" t="s">
        <v>91</v>
      </c>
      <c r="GEF89" s="1" t="s">
        <v>91</v>
      </c>
      <c r="GEG89" s="1" t="s">
        <v>91</v>
      </c>
      <c r="GEH89" s="1" t="s">
        <v>91</v>
      </c>
      <c r="GEI89" s="1" t="s">
        <v>91</v>
      </c>
      <c r="GEJ89" s="1" t="s">
        <v>91</v>
      </c>
      <c r="GEK89" s="1" t="s">
        <v>91</v>
      </c>
      <c r="GEL89" s="1" t="s">
        <v>91</v>
      </c>
      <c r="GEM89" s="1" t="s">
        <v>91</v>
      </c>
      <c r="GEN89" s="1" t="s">
        <v>91</v>
      </c>
      <c r="GEO89" s="1" t="s">
        <v>91</v>
      </c>
      <c r="GEP89" s="1" t="s">
        <v>91</v>
      </c>
      <c r="GEQ89" s="1" t="s">
        <v>91</v>
      </c>
      <c r="GER89" s="1" t="s">
        <v>91</v>
      </c>
      <c r="GES89" s="1" t="s">
        <v>91</v>
      </c>
      <c r="GET89" s="1" t="s">
        <v>91</v>
      </c>
      <c r="GEU89" s="1" t="s">
        <v>91</v>
      </c>
      <c r="GEV89" s="1" t="s">
        <v>91</v>
      </c>
      <c r="GEW89" s="1" t="s">
        <v>91</v>
      </c>
      <c r="GEX89" s="1" t="s">
        <v>91</v>
      </c>
      <c r="GEY89" s="1" t="s">
        <v>91</v>
      </c>
      <c r="GEZ89" s="1" t="s">
        <v>91</v>
      </c>
      <c r="GFA89" s="1" t="s">
        <v>91</v>
      </c>
      <c r="GFB89" s="1" t="s">
        <v>91</v>
      </c>
      <c r="GFC89" s="1" t="s">
        <v>91</v>
      </c>
      <c r="GFD89" s="1" t="s">
        <v>91</v>
      </c>
      <c r="GFE89" s="1" t="s">
        <v>91</v>
      </c>
      <c r="GFF89" s="1" t="s">
        <v>91</v>
      </c>
      <c r="GFG89" s="1" t="s">
        <v>91</v>
      </c>
      <c r="GFH89" s="1" t="s">
        <v>91</v>
      </c>
      <c r="GFI89" s="1" t="s">
        <v>91</v>
      </c>
      <c r="GFJ89" s="1" t="s">
        <v>91</v>
      </c>
      <c r="GFK89" s="1" t="s">
        <v>91</v>
      </c>
      <c r="GFL89" s="1" t="s">
        <v>91</v>
      </c>
      <c r="GFM89" s="1" t="s">
        <v>91</v>
      </c>
      <c r="GFN89" s="1" t="s">
        <v>91</v>
      </c>
      <c r="GFO89" s="1" t="s">
        <v>91</v>
      </c>
      <c r="GFP89" s="1" t="s">
        <v>91</v>
      </c>
      <c r="GFQ89" s="1" t="s">
        <v>91</v>
      </c>
      <c r="GFR89" s="1" t="s">
        <v>91</v>
      </c>
      <c r="GFS89" s="1" t="s">
        <v>91</v>
      </c>
      <c r="GFT89" s="1" t="s">
        <v>91</v>
      </c>
      <c r="GFU89" s="1" t="s">
        <v>91</v>
      </c>
      <c r="GFV89" s="1" t="s">
        <v>91</v>
      </c>
      <c r="GFW89" s="1" t="s">
        <v>91</v>
      </c>
      <c r="GFX89" s="1" t="s">
        <v>91</v>
      </c>
      <c r="GFY89" s="1" t="s">
        <v>91</v>
      </c>
      <c r="GFZ89" s="1" t="s">
        <v>91</v>
      </c>
      <c r="GGA89" s="1" t="s">
        <v>91</v>
      </c>
      <c r="GGB89" s="1" t="s">
        <v>91</v>
      </c>
      <c r="GGC89" s="1" t="s">
        <v>91</v>
      </c>
      <c r="GGD89" s="1" t="s">
        <v>91</v>
      </c>
      <c r="GGE89" s="1" t="s">
        <v>91</v>
      </c>
      <c r="GGF89" s="1" t="s">
        <v>91</v>
      </c>
      <c r="GGG89" s="1" t="s">
        <v>91</v>
      </c>
      <c r="GGH89" s="1" t="s">
        <v>91</v>
      </c>
      <c r="GGI89" s="1" t="s">
        <v>91</v>
      </c>
      <c r="GGJ89" s="1" t="s">
        <v>91</v>
      </c>
      <c r="GGK89" s="1" t="s">
        <v>91</v>
      </c>
      <c r="GGL89" s="1" t="s">
        <v>91</v>
      </c>
      <c r="GGM89" s="1" t="s">
        <v>91</v>
      </c>
      <c r="GGN89" s="1" t="s">
        <v>91</v>
      </c>
      <c r="GGO89" s="1" t="s">
        <v>91</v>
      </c>
      <c r="GGP89" s="1" t="s">
        <v>91</v>
      </c>
      <c r="GGQ89" s="1" t="s">
        <v>91</v>
      </c>
      <c r="GGR89" s="1" t="s">
        <v>91</v>
      </c>
      <c r="GGS89" s="1" t="s">
        <v>91</v>
      </c>
      <c r="GGT89" s="1" t="s">
        <v>91</v>
      </c>
      <c r="GGU89" s="1" t="s">
        <v>91</v>
      </c>
      <c r="GGV89" s="1" t="s">
        <v>91</v>
      </c>
      <c r="GGW89" s="1" t="s">
        <v>91</v>
      </c>
      <c r="GGX89" s="1" t="s">
        <v>91</v>
      </c>
      <c r="GGY89" s="1" t="s">
        <v>91</v>
      </c>
      <c r="GGZ89" s="1" t="s">
        <v>91</v>
      </c>
      <c r="GHA89" s="1" t="s">
        <v>91</v>
      </c>
      <c r="GHB89" s="1" t="s">
        <v>91</v>
      </c>
      <c r="GHC89" s="1" t="s">
        <v>91</v>
      </c>
      <c r="GHD89" s="1" t="s">
        <v>91</v>
      </c>
      <c r="GHE89" s="1" t="s">
        <v>91</v>
      </c>
      <c r="GHF89" s="1" t="s">
        <v>91</v>
      </c>
      <c r="GHG89" s="1" t="s">
        <v>91</v>
      </c>
      <c r="GHH89" s="1" t="s">
        <v>91</v>
      </c>
      <c r="GHI89" s="1" t="s">
        <v>91</v>
      </c>
      <c r="GHJ89" s="1" t="s">
        <v>91</v>
      </c>
      <c r="GHK89" s="1" t="s">
        <v>91</v>
      </c>
      <c r="GHL89" s="1" t="s">
        <v>91</v>
      </c>
      <c r="GHM89" s="1" t="s">
        <v>91</v>
      </c>
      <c r="GHN89" s="1" t="s">
        <v>91</v>
      </c>
      <c r="GHO89" s="1" t="s">
        <v>91</v>
      </c>
      <c r="GHP89" s="1" t="s">
        <v>91</v>
      </c>
      <c r="GHQ89" s="1" t="s">
        <v>91</v>
      </c>
      <c r="GHR89" s="1" t="s">
        <v>91</v>
      </c>
      <c r="GHS89" s="1" t="s">
        <v>91</v>
      </c>
      <c r="GHT89" s="1" t="s">
        <v>91</v>
      </c>
      <c r="GHU89" s="1" t="s">
        <v>91</v>
      </c>
      <c r="GHV89" s="1" t="s">
        <v>91</v>
      </c>
      <c r="GHW89" s="1" t="s">
        <v>91</v>
      </c>
      <c r="GHX89" s="1" t="s">
        <v>91</v>
      </c>
      <c r="GHY89" s="1" t="s">
        <v>91</v>
      </c>
      <c r="GHZ89" s="1" t="s">
        <v>91</v>
      </c>
      <c r="GIA89" s="1" t="s">
        <v>91</v>
      </c>
      <c r="GIB89" s="1" t="s">
        <v>91</v>
      </c>
      <c r="GIC89" s="1" t="s">
        <v>91</v>
      </c>
      <c r="GID89" s="1" t="s">
        <v>91</v>
      </c>
      <c r="GIE89" s="1" t="s">
        <v>91</v>
      </c>
      <c r="GIF89" s="1" t="s">
        <v>91</v>
      </c>
      <c r="GIG89" s="1" t="s">
        <v>91</v>
      </c>
      <c r="GIH89" s="1" t="s">
        <v>91</v>
      </c>
      <c r="GII89" s="1" t="s">
        <v>91</v>
      </c>
      <c r="GIJ89" s="1" t="s">
        <v>91</v>
      </c>
      <c r="GIK89" s="1" t="s">
        <v>91</v>
      </c>
      <c r="GIL89" s="1" t="s">
        <v>91</v>
      </c>
      <c r="GIM89" s="1" t="s">
        <v>91</v>
      </c>
      <c r="GIN89" s="1" t="s">
        <v>91</v>
      </c>
      <c r="GIO89" s="1" t="s">
        <v>91</v>
      </c>
      <c r="GIP89" s="1" t="s">
        <v>91</v>
      </c>
      <c r="GIQ89" s="1" t="s">
        <v>91</v>
      </c>
      <c r="GIR89" s="1" t="s">
        <v>91</v>
      </c>
      <c r="GIS89" s="1" t="s">
        <v>91</v>
      </c>
      <c r="GIT89" s="1" t="s">
        <v>91</v>
      </c>
      <c r="GIU89" s="1" t="s">
        <v>91</v>
      </c>
      <c r="GIV89" s="1" t="s">
        <v>91</v>
      </c>
      <c r="GIW89" s="1" t="s">
        <v>91</v>
      </c>
      <c r="GIX89" s="1" t="s">
        <v>91</v>
      </c>
      <c r="GIY89" s="1" t="s">
        <v>91</v>
      </c>
      <c r="GIZ89" s="1" t="s">
        <v>91</v>
      </c>
      <c r="GJA89" s="1" t="s">
        <v>91</v>
      </c>
      <c r="GJB89" s="1" t="s">
        <v>91</v>
      </c>
      <c r="GJC89" s="1" t="s">
        <v>91</v>
      </c>
      <c r="GJD89" s="1" t="s">
        <v>91</v>
      </c>
      <c r="GJE89" s="1" t="s">
        <v>91</v>
      </c>
      <c r="GJF89" s="1" t="s">
        <v>91</v>
      </c>
      <c r="GJG89" s="1" t="s">
        <v>91</v>
      </c>
      <c r="GJH89" s="1" t="s">
        <v>91</v>
      </c>
      <c r="GJI89" s="1" t="s">
        <v>91</v>
      </c>
      <c r="GJJ89" s="1" t="s">
        <v>91</v>
      </c>
      <c r="GJK89" s="1" t="s">
        <v>91</v>
      </c>
      <c r="GJL89" s="1" t="s">
        <v>91</v>
      </c>
      <c r="GJM89" s="1" t="s">
        <v>91</v>
      </c>
      <c r="GJN89" s="1" t="s">
        <v>91</v>
      </c>
      <c r="GJO89" s="1" t="s">
        <v>91</v>
      </c>
      <c r="GJP89" s="1" t="s">
        <v>91</v>
      </c>
      <c r="GJQ89" s="1" t="s">
        <v>91</v>
      </c>
      <c r="GJR89" s="1" t="s">
        <v>91</v>
      </c>
      <c r="GJS89" s="1" t="s">
        <v>91</v>
      </c>
      <c r="GJT89" s="1" t="s">
        <v>91</v>
      </c>
      <c r="GJU89" s="1" t="s">
        <v>91</v>
      </c>
      <c r="GJV89" s="1" t="s">
        <v>91</v>
      </c>
      <c r="GJW89" s="1" t="s">
        <v>91</v>
      </c>
      <c r="GJX89" s="1" t="s">
        <v>91</v>
      </c>
      <c r="GJY89" s="1" t="s">
        <v>91</v>
      </c>
      <c r="GJZ89" s="1" t="s">
        <v>91</v>
      </c>
      <c r="GKA89" s="1" t="s">
        <v>91</v>
      </c>
      <c r="GKB89" s="1" t="s">
        <v>91</v>
      </c>
      <c r="GKC89" s="1" t="s">
        <v>91</v>
      </c>
      <c r="GKD89" s="1" t="s">
        <v>91</v>
      </c>
      <c r="GKE89" s="1" t="s">
        <v>91</v>
      </c>
      <c r="GKF89" s="1" t="s">
        <v>91</v>
      </c>
      <c r="GKG89" s="1" t="s">
        <v>91</v>
      </c>
      <c r="GKH89" s="1" t="s">
        <v>91</v>
      </c>
      <c r="GKI89" s="1" t="s">
        <v>91</v>
      </c>
      <c r="GKJ89" s="1" t="s">
        <v>91</v>
      </c>
      <c r="GKK89" s="1" t="s">
        <v>91</v>
      </c>
      <c r="GKL89" s="1" t="s">
        <v>91</v>
      </c>
      <c r="GKM89" s="1" t="s">
        <v>91</v>
      </c>
      <c r="GKN89" s="1" t="s">
        <v>91</v>
      </c>
      <c r="GKO89" s="1" t="s">
        <v>91</v>
      </c>
      <c r="GKP89" s="1" t="s">
        <v>91</v>
      </c>
      <c r="GKQ89" s="1" t="s">
        <v>91</v>
      </c>
      <c r="GKR89" s="1" t="s">
        <v>91</v>
      </c>
      <c r="GKS89" s="1" t="s">
        <v>91</v>
      </c>
      <c r="GKT89" s="1" t="s">
        <v>91</v>
      </c>
      <c r="GKU89" s="1" t="s">
        <v>91</v>
      </c>
      <c r="GKV89" s="1" t="s">
        <v>91</v>
      </c>
      <c r="GKW89" s="1" t="s">
        <v>91</v>
      </c>
      <c r="GKX89" s="1" t="s">
        <v>91</v>
      </c>
      <c r="GKY89" s="1" t="s">
        <v>91</v>
      </c>
      <c r="GKZ89" s="1" t="s">
        <v>91</v>
      </c>
      <c r="GLA89" s="1" t="s">
        <v>91</v>
      </c>
      <c r="GLB89" s="1" t="s">
        <v>91</v>
      </c>
      <c r="GLC89" s="1" t="s">
        <v>91</v>
      </c>
      <c r="GLD89" s="1" t="s">
        <v>91</v>
      </c>
      <c r="GLE89" s="1" t="s">
        <v>91</v>
      </c>
      <c r="GLF89" s="1" t="s">
        <v>91</v>
      </c>
      <c r="GLG89" s="1" t="s">
        <v>91</v>
      </c>
      <c r="GLH89" s="1" t="s">
        <v>91</v>
      </c>
      <c r="GLI89" s="1" t="s">
        <v>91</v>
      </c>
      <c r="GLJ89" s="1" t="s">
        <v>91</v>
      </c>
      <c r="GLK89" s="1" t="s">
        <v>91</v>
      </c>
      <c r="GLL89" s="1" t="s">
        <v>91</v>
      </c>
      <c r="GLM89" s="1" t="s">
        <v>91</v>
      </c>
      <c r="GLN89" s="1" t="s">
        <v>91</v>
      </c>
      <c r="GLO89" s="1" t="s">
        <v>91</v>
      </c>
      <c r="GLP89" s="1" t="s">
        <v>91</v>
      </c>
      <c r="GLQ89" s="1" t="s">
        <v>91</v>
      </c>
      <c r="GLR89" s="1" t="s">
        <v>91</v>
      </c>
      <c r="GLS89" s="1" t="s">
        <v>91</v>
      </c>
      <c r="GLT89" s="1" t="s">
        <v>91</v>
      </c>
      <c r="GLU89" s="1" t="s">
        <v>91</v>
      </c>
      <c r="GLV89" s="1" t="s">
        <v>91</v>
      </c>
      <c r="GLW89" s="1" t="s">
        <v>91</v>
      </c>
      <c r="GLX89" s="1" t="s">
        <v>91</v>
      </c>
      <c r="GLY89" s="1" t="s">
        <v>91</v>
      </c>
      <c r="GLZ89" s="1" t="s">
        <v>91</v>
      </c>
      <c r="GMA89" s="1" t="s">
        <v>91</v>
      </c>
      <c r="GMB89" s="1" t="s">
        <v>91</v>
      </c>
      <c r="GMC89" s="1" t="s">
        <v>91</v>
      </c>
      <c r="GMD89" s="1" t="s">
        <v>91</v>
      </c>
      <c r="GME89" s="1" t="s">
        <v>91</v>
      </c>
      <c r="GMF89" s="1" t="s">
        <v>91</v>
      </c>
      <c r="GMG89" s="1" t="s">
        <v>91</v>
      </c>
      <c r="GMH89" s="1" t="s">
        <v>91</v>
      </c>
      <c r="GMI89" s="1" t="s">
        <v>91</v>
      </c>
      <c r="GMJ89" s="1" t="s">
        <v>91</v>
      </c>
      <c r="GMK89" s="1" t="s">
        <v>91</v>
      </c>
      <c r="GML89" s="1" t="s">
        <v>91</v>
      </c>
      <c r="GMM89" s="1" t="s">
        <v>91</v>
      </c>
      <c r="GMN89" s="1" t="s">
        <v>91</v>
      </c>
      <c r="GMO89" s="1" t="s">
        <v>91</v>
      </c>
      <c r="GMP89" s="1" t="s">
        <v>91</v>
      </c>
      <c r="GMQ89" s="1" t="s">
        <v>91</v>
      </c>
      <c r="GMR89" s="1" t="s">
        <v>91</v>
      </c>
      <c r="GMS89" s="1" t="s">
        <v>91</v>
      </c>
      <c r="GMT89" s="1" t="s">
        <v>91</v>
      </c>
      <c r="GMU89" s="1" t="s">
        <v>91</v>
      </c>
      <c r="GMV89" s="1" t="s">
        <v>91</v>
      </c>
      <c r="GMW89" s="1" t="s">
        <v>91</v>
      </c>
      <c r="GMX89" s="1" t="s">
        <v>91</v>
      </c>
      <c r="GMY89" s="1" t="s">
        <v>91</v>
      </c>
      <c r="GMZ89" s="1" t="s">
        <v>91</v>
      </c>
      <c r="GNA89" s="1" t="s">
        <v>91</v>
      </c>
      <c r="GNB89" s="1" t="s">
        <v>91</v>
      </c>
      <c r="GNC89" s="1" t="s">
        <v>91</v>
      </c>
      <c r="GND89" s="1" t="s">
        <v>91</v>
      </c>
      <c r="GNE89" s="1" t="s">
        <v>91</v>
      </c>
      <c r="GNF89" s="1" t="s">
        <v>91</v>
      </c>
      <c r="GNG89" s="1" t="s">
        <v>91</v>
      </c>
      <c r="GNH89" s="1" t="s">
        <v>91</v>
      </c>
      <c r="GNI89" s="1" t="s">
        <v>91</v>
      </c>
      <c r="GNJ89" s="1" t="s">
        <v>91</v>
      </c>
      <c r="GNK89" s="1" t="s">
        <v>91</v>
      </c>
      <c r="GNL89" s="1" t="s">
        <v>91</v>
      </c>
      <c r="GNM89" s="1" t="s">
        <v>91</v>
      </c>
      <c r="GNN89" s="1" t="s">
        <v>91</v>
      </c>
      <c r="GNO89" s="1" t="s">
        <v>91</v>
      </c>
      <c r="GNP89" s="1" t="s">
        <v>91</v>
      </c>
      <c r="GNQ89" s="1" t="s">
        <v>91</v>
      </c>
      <c r="GNR89" s="1" t="s">
        <v>91</v>
      </c>
      <c r="GNS89" s="1" t="s">
        <v>91</v>
      </c>
      <c r="GNT89" s="1" t="s">
        <v>91</v>
      </c>
      <c r="GNU89" s="1" t="s">
        <v>91</v>
      </c>
      <c r="GNV89" s="1" t="s">
        <v>91</v>
      </c>
      <c r="GNW89" s="1" t="s">
        <v>91</v>
      </c>
      <c r="GNX89" s="1" t="s">
        <v>91</v>
      </c>
      <c r="GNY89" s="1" t="s">
        <v>91</v>
      </c>
      <c r="GNZ89" s="1" t="s">
        <v>91</v>
      </c>
      <c r="GOA89" s="1" t="s">
        <v>91</v>
      </c>
      <c r="GOB89" s="1" t="s">
        <v>91</v>
      </c>
      <c r="GOC89" s="1" t="s">
        <v>91</v>
      </c>
      <c r="GOD89" s="1" t="s">
        <v>91</v>
      </c>
      <c r="GOE89" s="1" t="s">
        <v>91</v>
      </c>
      <c r="GOF89" s="1" t="s">
        <v>91</v>
      </c>
      <c r="GOG89" s="1" t="s">
        <v>91</v>
      </c>
      <c r="GOH89" s="1" t="s">
        <v>91</v>
      </c>
      <c r="GOI89" s="1" t="s">
        <v>91</v>
      </c>
      <c r="GOJ89" s="1" t="s">
        <v>91</v>
      </c>
      <c r="GOK89" s="1" t="s">
        <v>91</v>
      </c>
      <c r="GOL89" s="1" t="s">
        <v>91</v>
      </c>
      <c r="GOM89" s="1" t="s">
        <v>91</v>
      </c>
      <c r="GON89" s="1" t="s">
        <v>91</v>
      </c>
      <c r="GOO89" s="1" t="s">
        <v>91</v>
      </c>
      <c r="GOP89" s="1" t="s">
        <v>91</v>
      </c>
      <c r="GOQ89" s="1" t="s">
        <v>91</v>
      </c>
      <c r="GOR89" s="1" t="s">
        <v>91</v>
      </c>
      <c r="GOS89" s="1" t="s">
        <v>91</v>
      </c>
      <c r="GOT89" s="1" t="s">
        <v>91</v>
      </c>
      <c r="GOU89" s="1" t="s">
        <v>91</v>
      </c>
      <c r="GOV89" s="1" t="s">
        <v>91</v>
      </c>
      <c r="GOW89" s="1" t="s">
        <v>91</v>
      </c>
      <c r="GOX89" s="1" t="s">
        <v>91</v>
      </c>
      <c r="GOY89" s="1" t="s">
        <v>91</v>
      </c>
      <c r="GOZ89" s="1" t="s">
        <v>91</v>
      </c>
      <c r="GPA89" s="1" t="s">
        <v>91</v>
      </c>
      <c r="GPB89" s="1" t="s">
        <v>91</v>
      </c>
      <c r="GPC89" s="1" t="s">
        <v>91</v>
      </c>
      <c r="GPD89" s="1" t="s">
        <v>91</v>
      </c>
      <c r="GPE89" s="1" t="s">
        <v>91</v>
      </c>
      <c r="GPF89" s="1" t="s">
        <v>91</v>
      </c>
      <c r="GPG89" s="1" t="s">
        <v>91</v>
      </c>
      <c r="GPH89" s="1" t="s">
        <v>91</v>
      </c>
      <c r="GPI89" s="1" t="s">
        <v>91</v>
      </c>
      <c r="GPJ89" s="1" t="s">
        <v>91</v>
      </c>
      <c r="GPK89" s="1" t="s">
        <v>91</v>
      </c>
      <c r="GPL89" s="1" t="s">
        <v>91</v>
      </c>
      <c r="GPM89" s="1" t="s">
        <v>91</v>
      </c>
      <c r="GPN89" s="1" t="s">
        <v>91</v>
      </c>
      <c r="GPO89" s="1" t="s">
        <v>91</v>
      </c>
      <c r="GPP89" s="1" t="s">
        <v>91</v>
      </c>
      <c r="GPQ89" s="1" t="s">
        <v>91</v>
      </c>
      <c r="GPR89" s="1" t="s">
        <v>91</v>
      </c>
      <c r="GPS89" s="1" t="s">
        <v>91</v>
      </c>
      <c r="GPT89" s="1" t="s">
        <v>91</v>
      </c>
      <c r="GPU89" s="1" t="s">
        <v>91</v>
      </c>
      <c r="GPV89" s="1" t="s">
        <v>91</v>
      </c>
      <c r="GPW89" s="1" t="s">
        <v>91</v>
      </c>
      <c r="GPX89" s="1" t="s">
        <v>91</v>
      </c>
      <c r="GPY89" s="1" t="s">
        <v>91</v>
      </c>
      <c r="GPZ89" s="1" t="s">
        <v>91</v>
      </c>
      <c r="GQA89" s="1" t="s">
        <v>91</v>
      </c>
      <c r="GQB89" s="1" t="s">
        <v>91</v>
      </c>
      <c r="GQC89" s="1" t="s">
        <v>91</v>
      </c>
      <c r="GQD89" s="1" t="s">
        <v>91</v>
      </c>
      <c r="GQE89" s="1" t="s">
        <v>91</v>
      </c>
      <c r="GQF89" s="1" t="s">
        <v>91</v>
      </c>
      <c r="GQG89" s="1" t="s">
        <v>91</v>
      </c>
      <c r="GQH89" s="1" t="s">
        <v>91</v>
      </c>
      <c r="GQI89" s="1" t="s">
        <v>91</v>
      </c>
      <c r="GQJ89" s="1" t="s">
        <v>91</v>
      </c>
      <c r="GQK89" s="1" t="s">
        <v>91</v>
      </c>
      <c r="GQL89" s="1" t="s">
        <v>91</v>
      </c>
      <c r="GQM89" s="1" t="s">
        <v>91</v>
      </c>
      <c r="GQN89" s="1" t="s">
        <v>91</v>
      </c>
      <c r="GQO89" s="1" t="s">
        <v>91</v>
      </c>
      <c r="GQP89" s="1" t="s">
        <v>91</v>
      </c>
      <c r="GQQ89" s="1" t="s">
        <v>91</v>
      </c>
      <c r="GQR89" s="1" t="s">
        <v>91</v>
      </c>
      <c r="GQS89" s="1" t="s">
        <v>91</v>
      </c>
      <c r="GQT89" s="1" t="s">
        <v>91</v>
      </c>
      <c r="GQU89" s="1" t="s">
        <v>91</v>
      </c>
      <c r="GQV89" s="1" t="s">
        <v>91</v>
      </c>
      <c r="GQW89" s="1" t="s">
        <v>91</v>
      </c>
      <c r="GQX89" s="1" t="s">
        <v>91</v>
      </c>
      <c r="GQY89" s="1" t="s">
        <v>91</v>
      </c>
      <c r="GQZ89" s="1" t="s">
        <v>91</v>
      </c>
      <c r="GRA89" s="1" t="s">
        <v>91</v>
      </c>
      <c r="GRB89" s="1" t="s">
        <v>91</v>
      </c>
      <c r="GRC89" s="1" t="s">
        <v>91</v>
      </c>
      <c r="GRD89" s="1" t="s">
        <v>91</v>
      </c>
      <c r="GRE89" s="1" t="s">
        <v>91</v>
      </c>
      <c r="GRF89" s="1" t="s">
        <v>91</v>
      </c>
      <c r="GRG89" s="1" t="s">
        <v>91</v>
      </c>
      <c r="GRH89" s="1" t="s">
        <v>91</v>
      </c>
      <c r="GRI89" s="1" t="s">
        <v>91</v>
      </c>
      <c r="GRJ89" s="1" t="s">
        <v>91</v>
      </c>
      <c r="GRK89" s="1" t="s">
        <v>91</v>
      </c>
      <c r="GRL89" s="1" t="s">
        <v>91</v>
      </c>
      <c r="GRM89" s="1" t="s">
        <v>91</v>
      </c>
      <c r="GRN89" s="1" t="s">
        <v>91</v>
      </c>
      <c r="GRO89" s="1" t="s">
        <v>91</v>
      </c>
      <c r="GRP89" s="1" t="s">
        <v>91</v>
      </c>
      <c r="GRQ89" s="1" t="s">
        <v>91</v>
      </c>
      <c r="GRR89" s="1" t="s">
        <v>91</v>
      </c>
      <c r="GRS89" s="1" t="s">
        <v>91</v>
      </c>
      <c r="GRT89" s="1" t="s">
        <v>91</v>
      </c>
      <c r="GRU89" s="1" t="s">
        <v>91</v>
      </c>
      <c r="GRV89" s="1" t="s">
        <v>91</v>
      </c>
      <c r="GRW89" s="1" t="s">
        <v>91</v>
      </c>
      <c r="GRX89" s="1" t="s">
        <v>91</v>
      </c>
      <c r="GRY89" s="1" t="s">
        <v>91</v>
      </c>
      <c r="GRZ89" s="1" t="s">
        <v>91</v>
      </c>
      <c r="GSA89" s="1" t="s">
        <v>91</v>
      </c>
      <c r="GSB89" s="1" t="s">
        <v>91</v>
      </c>
      <c r="GSC89" s="1" t="s">
        <v>91</v>
      </c>
      <c r="GSD89" s="1" t="s">
        <v>91</v>
      </c>
      <c r="GSE89" s="1" t="s">
        <v>91</v>
      </c>
      <c r="GSF89" s="1" t="s">
        <v>91</v>
      </c>
      <c r="GSG89" s="1" t="s">
        <v>91</v>
      </c>
      <c r="GSH89" s="1" t="s">
        <v>91</v>
      </c>
      <c r="GSI89" s="1" t="s">
        <v>91</v>
      </c>
      <c r="GSJ89" s="1" t="s">
        <v>91</v>
      </c>
      <c r="GSK89" s="1" t="s">
        <v>91</v>
      </c>
      <c r="GSL89" s="1" t="s">
        <v>91</v>
      </c>
      <c r="GSM89" s="1" t="s">
        <v>91</v>
      </c>
      <c r="GSN89" s="1" t="s">
        <v>91</v>
      </c>
      <c r="GSO89" s="1" t="s">
        <v>91</v>
      </c>
      <c r="GSP89" s="1" t="s">
        <v>91</v>
      </c>
      <c r="GSQ89" s="1" t="s">
        <v>91</v>
      </c>
      <c r="GSR89" s="1" t="s">
        <v>91</v>
      </c>
      <c r="GSS89" s="1" t="s">
        <v>91</v>
      </c>
      <c r="GST89" s="1" t="s">
        <v>91</v>
      </c>
      <c r="GSU89" s="1" t="s">
        <v>91</v>
      </c>
      <c r="GSV89" s="1" t="s">
        <v>91</v>
      </c>
      <c r="GSW89" s="1" t="s">
        <v>91</v>
      </c>
      <c r="GSX89" s="1" t="s">
        <v>91</v>
      </c>
      <c r="GSY89" s="1" t="s">
        <v>91</v>
      </c>
      <c r="GSZ89" s="1" t="s">
        <v>91</v>
      </c>
      <c r="GTA89" s="1" t="s">
        <v>91</v>
      </c>
      <c r="GTB89" s="1" t="s">
        <v>91</v>
      </c>
      <c r="GTC89" s="1" t="s">
        <v>91</v>
      </c>
      <c r="GTD89" s="1" t="s">
        <v>91</v>
      </c>
      <c r="GTE89" s="1" t="s">
        <v>91</v>
      </c>
      <c r="GTF89" s="1" t="s">
        <v>91</v>
      </c>
      <c r="GTG89" s="1" t="s">
        <v>91</v>
      </c>
      <c r="GTH89" s="1" t="s">
        <v>91</v>
      </c>
      <c r="GTI89" s="1" t="s">
        <v>91</v>
      </c>
      <c r="GTJ89" s="1" t="s">
        <v>91</v>
      </c>
      <c r="GTK89" s="1" t="s">
        <v>91</v>
      </c>
      <c r="GTL89" s="1" t="s">
        <v>91</v>
      </c>
      <c r="GTM89" s="1" t="s">
        <v>91</v>
      </c>
      <c r="GTN89" s="1" t="s">
        <v>91</v>
      </c>
      <c r="GTO89" s="1" t="s">
        <v>91</v>
      </c>
      <c r="GTP89" s="1" t="s">
        <v>91</v>
      </c>
      <c r="GTQ89" s="1" t="s">
        <v>91</v>
      </c>
      <c r="GTR89" s="1" t="s">
        <v>91</v>
      </c>
      <c r="GTS89" s="1" t="s">
        <v>91</v>
      </c>
      <c r="GTT89" s="1" t="s">
        <v>91</v>
      </c>
      <c r="GTU89" s="1" t="s">
        <v>91</v>
      </c>
      <c r="GTV89" s="1" t="s">
        <v>91</v>
      </c>
      <c r="GTW89" s="1" t="s">
        <v>91</v>
      </c>
      <c r="GTX89" s="1" t="s">
        <v>91</v>
      </c>
      <c r="GTY89" s="1" t="s">
        <v>91</v>
      </c>
      <c r="GTZ89" s="1" t="s">
        <v>91</v>
      </c>
      <c r="GUA89" s="1" t="s">
        <v>91</v>
      </c>
      <c r="GUB89" s="1" t="s">
        <v>91</v>
      </c>
      <c r="GUC89" s="1" t="s">
        <v>91</v>
      </c>
      <c r="GUD89" s="1" t="s">
        <v>91</v>
      </c>
      <c r="GUE89" s="1" t="s">
        <v>91</v>
      </c>
      <c r="GUF89" s="1" t="s">
        <v>91</v>
      </c>
      <c r="GUG89" s="1" t="s">
        <v>91</v>
      </c>
      <c r="GUH89" s="1" t="s">
        <v>91</v>
      </c>
      <c r="GUI89" s="1" t="s">
        <v>91</v>
      </c>
      <c r="GUJ89" s="1" t="s">
        <v>91</v>
      </c>
      <c r="GUK89" s="1" t="s">
        <v>91</v>
      </c>
      <c r="GUL89" s="1" t="s">
        <v>91</v>
      </c>
      <c r="GUM89" s="1" t="s">
        <v>91</v>
      </c>
      <c r="GUN89" s="1" t="s">
        <v>91</v>
      </c>
      <c r="GUO89" s="1" t="s">
        <v>91</v>
      </c>
      <c r="GUP89" s="1" t="s">
        <v>91</v>
      </c>
      <c r="GUQ89" s="1" t="s">
        <v>91</v>
      </c>
      <c r="GUR89" s="1" t="s">
        <v>91</v>
      </c>
      <c r="GUS89" s="1" t="s">
        <v>91</v>
      </c>
      <c r="GUT89" s="1" t="s">
        <v>91</v>
      </c>
      <c r="GUU89" s="1" t="s">
        <v>91</v>
      </c>
      <c r="GUV89" s="1" t="s">
        <v>91</v>
      </c>
      <c r="GUW89" s="1" t="s">
        <v>91</v>
      </c>
      <c r="GUX89" s="1" t="s">
        <v>91</v>
      </c>
      <c r="GUY89" s="1" t="s">
        <v>91</v>
      </c>
      <c r="GUZ89" s="1" t="s">
        <v>91</v>
      </c>
      <c r="GVA89" s="1" t="s">
        <v>91</v>
      </c>
      <c r="GVB89" s="1" t="s">
        <v>91</v>
      </c>
      <c r="GVC89" s="1" t="s">
        <v>91</v>
      </c>
      <c r="GVD89" s="1" t="s">
        <v>91</v>
      </c>
      <c r="GVE89" s="1" t="s">
        <v>91</v>
      </c>
      <c r="GVF89" s="1" t="s">
        <v>91</v>
      </c>
      <c r="GVG89" s="1" t="s">
        <v>91</v>
      </c>
      <c r="GVH89" s="1" t="s">
        <v>91</v>
      </c>
      <c r="GVI89" s="1" t="s">
        <v>91</v>
      </c>
      <c r="GVJ89" s="1" t="s">
        <v>91</v>
      </c>
      <c r="GVK89" s="1" t="s">
        <v>91</v>
      </c>
      <c r="GVL89" s="1" t="s">
        <v>91</v>
      </c>
      <c r="GVM89" s="1" t="s">
        <v>91</v>
      </c>
      <c r="GVN89" s="1" t="s">
        <v>91</v>
      </c>
      <c r="GVO89" s="1" t="s">
        <v>91</v>
      </c>
      <c r="GVP89" s="1" t="s">
        <v>91</v>
      </c>
      <c r="GVQ89" s="1" t="s">
        <v>91</v>
      </c>
      <c r="GVR89" s="1" t="s">
        <v>91</v>
      </c>
      <c r="GVS89" s="1" t="s">
        <v>91</v>
      </c>
      <c r="GVT89" s="1" t="s">
        <v>91</v>
      </c>
      <c r="GVU89" s="1" t="s">
        <v>91</v>
      </c>
      <c r="GVV89" s="1" t="s">
        <v>91</v>
      </c>
      <c r="GVW89" s="1" t="s">
        <v>91</v>
      </c>
      <c r="GVX89" s="1" t="s">
        <v>91</v>
      </c>
      <c r="GVY89" s="1" t="s">
        <v>91</v>
      </c>
      <c r="GVZ89" s="1" t="s">
        <v>91</v>
      </c>
      <c r="GWA89" s="1" t="s">
        <v>91</v>
      </c>
      <c r="GWB89" s="1" t="s">
        <v>91</v>
      </c>
      <c r="GWC89" s="1" t="s">
        <v>91</v>
      </c>
      <c r="GWD89" s="1" t="s">
        <v>91</v>
      </c>
      <c r="GWE89" s="1" t="s">
        <v>91</v>
      </c>
      <c r="GWF89" s="1" t="s">
        <v>91</v>
      </c>
      <c r="GWG89" s="1" t="s">
        <v>91</v>
      </c>
      <c r="GWH89" s="1" t="s">
        <v>91</v>
      </c>
      <c r="GWI89" s="1" t="s">
        <v>91</v>
      </c>
      <c r="GWJ89" s="1" t="s">
        <v>91</v>
      </c>
      <c r="GWK89" s="1" t="s">
        <v>91</v>
      </c>
      <c r="GWL89" s="1" t="s">
        <v>91</v>
      </c>
      <c r="GWM89" s="1" t="s">
        <v>91</v>
      </c>
      <c r="GWN89" s="1" t="s">
        <v>91</v>
      </c>
      <c r="GWO89" s="1" t="s">
        <v>91</v>
      </c>
      <c r="GWP89" s="1" t="s">
        <v>91</v>
      </c>
      <c r="GWQ89" s="1" t="s">
        <v>91</v>
      </c>
      <c r="GWR89" s="1" t="s">
        <v>91</v>
      </c>
      <c r="GWS89" s="1" t="s">
        <v>91</v>
      </c>
      <c r="GWT89" s="1" t="s">
        <v>91</v>
      </c>
      <c r="GWU89" s="1" t="s">
        <v>91</v>
      </c>
      <c r="GWV89" s="1" t="s">
        <v>91</v>
      </c>
      <c r="GWW89" s="1" t="s">
        <v>91</v>
      </c>
      <c r="GWX89" s="1" t="s">
        <v>91</v>
      </c>
      <c r="GWY89" s="1" t="s">
        <v>91</v>
      </c>
      <c r="GWZ89" s="1" t="s">
        <v>91</v>
      </c>
      <c r="GXA89" s="1" t="s">
        <v>91</v>
      </c>
      <c r="GXB89" s="1" t="s">
        <v>91</v>
      </c>
      <c r="GXC89" s="1" t="s">
        <v>91</v>
      </c>
      <c r="GXD89" s="1" t="s">
        <v>91</v>
      </c>
      <c r="GXE89" s="1" t="s">
        <v>91</v>
      </c>
      <c r="GXF89" s="1" t="s">
        <v>91</v>
      </c>
      <c r="GXG89" s="1" t="s">
        <v>91</v>
      </c>
      <c r="GXH89" s="1" t="s">
        <v>91</v>
      </c>
      <c r="GXI89" s="1" t="s">
        <v>91</v>
      </c>
      <c r="GXJ89" s="1" t="s">
        <v>91</v>
      </c>
      <c r="GXK89" s="1" t="s">
        <v>91</v>
      </c>
      <c r="GXL89" s="1" t="s">
        <v>91</v>
      </c>
      <c r="GXM89" s="1" t="s">
        <v>91</v>
      </c>
      <c r="GXN89" s="1" t="s">
        <v>91</v>
      </c>
      <c r="GXO89" s="1" t="s">
        <v>91</v>
      </c>
      <c r="GXP89" s="1" t="s">
        <v>91</v>
      </c>
      <c r="GXQ89" s="1" t="s">
        <v>91</v>
      </c>
      <c r="GXR89" s="1" t="s">
        <v>91</v>
      </c>
      <c r="GXS89" s="1" t="s">
        <v>91</v>
      </c>
      <c r="GXT89" s="1" t="s">
        <v>91</v>
      </c>
      <c r="GXU89" s="1" t="s">
        <v>91</v>
      </c>
      <c r="GXV89" s="1" t="s">
        <v>91</v>
      </c>
      <c r="GXW89" s="1" t="s">
        <v>91</v>
      </c>
      <c r="GXX89" s="1" t="s">
        <v>91</v>
      </c>
      <c r="GXY89" s="1" t="s">
        <v>91</v>
      </c>
      <c r="GXZ89" s="1" t="s">
        <v>91</v>
      </c>
      <c r="GYA89" s="1" t="s">
        <v>91</v>
      </c>
      <c r="GYB89" s="1" t="s">
        <v>91</v>
      </c>
      <c r="GYC89" s="1" t="s">
        <v>91</v>
      </c>
      <c r="GYD89" s="1" t="s">
        <v>91</v>
      </c>
      <c r="GYE89" s="1" t="s">
        <v>91</v>
      </c>
      <c r="GYF89" s="1" t="s">
        <v>91</v>
      </c>
      <c r="GYG89" s="1" t="s">
        <v>91</v>
      </c>
      <c r="GYH89" s="1" t="s">
        <v>91</v>
      </c>
      <c r="GYI89" s="1" t="s">
        <v>91</v>
      </c>
      <c r="GYJ89" s="1" t="s">
        <v>91</v>
      </c>
      <c r="GYK89" s="1" t="s">
        <v>91</v>
      </c>
      <c r="GYL89" s="1" t="s">
        <v>91</v>
      </c>
      <c r="GYM89" s="1" t="s">
        <v>91</v>
      </c>
      <c r="GYN89" s="1" t="s">
        <v>91</v>
      </c>
      <c r="GYO89" s="1" t="s">
        <v>91</v>
      </c>
      <c r="GYP89" s="1" t="s">
        <v>91</v>
      </c>
      <c r="GYQ89" s="1" t="s">
        <v>91</v>
      </c>
      <c r="GYR89" s="1" t="s">
        <v>91</v>
      </c>
      <c r="GYS89" s="1" t="s">
        <v>91</v>
      </c>
      <c r="GYT89" s="1" t="s">
        <v>91</v>
      </c>
      <c r="GYU89" s="1" t="s">
        <v>91</v>
      </c>
      <c r="GYV89" s="1" t="s">
        <v>91</v>
      </c>
      <c r="GYW89" s="1" t="s">
        <v>91</v>
      </c>
      <c r="GYX89" s="1" t="s">
        <v>91</v>
      </c>
      <c r="GYY89" s="1" t="s">
        <v>91</v>
      </c>
      <c r="GYZ89" s="1" t="s">
        <v>91</v>
      </c>
      <c r="GZA89" s="1" t="s">
        <v>91</v>
      </c>
      <c r="GZB89" s="1" t="s">
        <v>91</v>
      </c>
      <c r="GZC89" s="1" t="s">
        <v>91</v>
      </c>
      <c r="GZD89" s="1" t="s">
        <v>91</v>
      </c>
      <c r="GZE89" s="1" t="s">
        <v>91</v>
      </c>
      <c r="GZF89" s="1" t="s">
        <v>91</v>
      </c>
      <c r="GZG89" s="1" t="s">
        <v>91</v>
      </c>
      <c r="GZH89" s="1" t="s">
        <v>91</v>
      </c>
      <c r="GZI89" s="1" t="s">
        <v>91</v>
      </c>
      <c r="GZJ89" s="1" t="s">
        <v>91</v>
      </c>
      <c r="GZK89" s="1" t="s">
        <v>91</v>
      </c>
      <c r="GZL89" s="1" t="s">
        <v>91</v>
      </c>
      <c r="GZM89" s="1" t="s">
        <v>91</v>
      </c>
      <c r="GZN89" s="1" t="s">
        <v>91</v>
      </c>
      <c r="GZO89" s="1" t="s">
        <v>91</v>
      </c>
      <c r="GZP89" s="1" t="s">
        <v>91</v>
      </c>
      <c r="GZQ89" s="1" t="s">
        <v>91</v>
      </c>
      <c r="GZR89" s="1" t="s">
        <v>91</v>
      </c>
      <c r="GZS89" s="1" t="s">
        <v>91</v>
      </c>
      <c r="GZT89" s="1" t="s">
        <v>91</v>
      </c>
      <c r="GZU89" s="1" t="s">
        <v>91</v>
      </c>
      <c r="GZV89" s="1" t="s">
        <v>91</v>
      </c>
      <c r="GZW89" s="1" t="s">
        <v>91</v>
      </c>
      <c r="GZX89" s="1" t="s">
        <v>91</v>
      </c>
      <c r="GZY89" s="1" t="s">
        <v>91</v>
      </c>
      <c r="GZZ89" s="1" t="s">
        <v>91</v>
      </c>
      <c r="HAA89" s="1" t="s">
        <v>91</v>
      </c>
      <c r="HAB89" s="1" t="s">
        <v>91</v>
      </c>
      <c r="HAC89" s="1" t="s">
        <v>91</v>
      </c>
      <c r="HAD89" s="1" t="s">
        <v>91</v>
      </c>
      <c r="HAE89" s="1" t="s">
        <v>91</v>
      </c>
      <c r="HAF89" s="1" t="s">
        <v>91</v>
      </c>
      <c r="HAG89" s="1" t="s">
        <v>91</v>
      </c>
      <c r="HAH89" s="1" t="s">
        <v>91</v>
      </c>
      <c r="HAI89" s="1" t="s">
        <v>91</v>
      </c>
      <c r="HAJ89" s="1" t="s">
        <v>91</v>
      </c>
      <c r="HAK89" s="1" t="s">
        <v>91</v>
      </c>
      <c r="HAL89" s="1" t="s">
        <v>91</v>
      </c>
      <c r="HAM89" s="1" t="s">
        <v>91</v>
      </c>
      <c r="HAN89" s="1" t="s">
        <v>91</v>
      </c>
      <c r="HAO89" s="1" t="s">
        <v>91</v>
      </c>
      <c r="HAP89" s="1" t="s">
        <v>91</v>
      </c>
      <c r="HAQ89" s="1" t="s">
        <v>91</v>
      </c>
      <c r="HAR89" s="1" t="s">
        <v>91</v>
      </c>
      <c r="HAS89" s="1" t="s">
        <v>91</v>
      </c>
      <c r="HAT89" s="1" t="s">
        <v>91</v>
      </c>
      <c r="HAU89" s="1" t="s">
        <v>91</v>
      </c>
      <c r="HAV89" s="1" t="s">
        <v>91</v>
      </c>
      <c r="HAW89" s="1" t="s">
        <v>91</v>
      </c>
      <c r="HAX89" s="1" t="s">
        <v>91</v>
      </c>
      <c r="HAY89" s="1" t="s">
        <v>91</v>
      </c>
      <c r="HAZ89" s="1" t="s">
        <v>91</v>
      </c>
      <c r="HBA89" s="1" t="s">
        <v>91</v>
      </c>
      <c r="HBB89" s="1" t="s">
        <v>91</v>
      </c>
      <c r="HBC89" s="1" t="s">
        <v>91</v>
      </c>
      <c r="HBD89" s="1" t="s">
        <v>91</v>
      </c>
      <c r="HBE89" s="1" t="s">
        <v>91</v>
      </c>
      <c r="HBF89" s="1" t="s">
        <v>91</v>
      </c>
      <c r="HBG89" s="1" t="s">
        <v>91</v>
      </c>
      <c r="HBH89" s="1" t="s">
        <v>91</v>
      </c>
      <c r="HBI89" s="1" t="s">
        <v>91</v>
      </c>
      <c r="HBJ89" s="1" t="s">
        <v>91</v>
      </c>
      <c r="HBK89" s="1" t="s">
        <v>91</v>
      </c>
      <c r="HBL89" s="1" t="s">
        <v>91</v>
      </c>
      <c r="HBM89" s="1" t="s">
        <v>91</v>
      </c>
      <c r="HBN89" s="1" t="s">
        <v>91</v>
      </c>
      <c r="HBO89" s="1" t="s">
        <v>91</v>
      </c>
      <c r="HBP89" s="1" t="s">
        <v>91</v>
      </c>
      <c r="HBQ89" s="1" t="s">
        <v>91</v>
      </c>
      <c r="HBR89" s="1" t="s">
        <v>91</v>
      </c>
      <c r="HBS89" s="1" t="s">
        <v>91</v>
      </c>
      <c r="HBT89" s="1" t="s">
        <v>91</v>
      </c>
      <c r="HBU89" s="1" t="s">
        <v>91</v>
      </c>
      <c r="HBV89" s="1" t="s">
        <v>91</v>
      </c>
      <c r="HBW89" s="1" t="s">
        <v>91</v>
      </c>
      <c r="HBX89" s="1" t="s">
        <v>91</v>
      </c>
      <c r="HBY89" s="1" t="s">
        <v>91</v>
      </c>
      <c r="HBZ89" s="1" t="s">
        <v>91</v>
      </c>
      <c r="HCA89" s="1" t="s">
        <v>91</v>
      </c>
      <c r="HCB89" s="1" t="s">
        <v>91</v>
      </c>
      <c r="HCC89" s="1" t="s">
        <v>91</v>
      </c>
      <c r="HCD89" s="1" t="s">
        <v>91</v>
      </c>
      <c r="HCE89" s="1" t="s">
        <v>91</v>
      </c>
      <c r="HCF89" s="1" t="s">
        <v>91</v>
      </c>
      <c r="HCG89" s="1" t="s">
        <v>91</v>
      </c>
      <c r="HCH89" s="1" t="s">
        <v>91</v>
      </c>
      <c r="HCI89" s="1" t="s">
        <v>91</v>
      </c>
      <c r="HCJ89" s="1" t="s">
        <v>91</v>
      </c>
      <c r="HCK89" s="1" t="s">
        <v>91</v>
      </c>
      <c r="HCL89" s="1" t="s">
        <v>91</v>
      </c>
      <c r="HCM89" s="1" t="s">
        <v>91</v>
      </c>
      <c r="HCN89" s="1" t="s">
        <v>91</v>
      </c>
      <c r="HCO89" s="1" t="s">
        <v>91</v>
      </c>
      <c r="HCP89" s="1" t="s">
        <v>91</v>
      </c>
      <c r="HCQ89" s="1" t="s">
        <v>91</v>
      </c>
      <c r="HCR89" s="1" t="s">
        <v>91</v>
      </c>
      <c r="HCS89" s="1" t="s">
        <v>91</v>
      </c>
      <c r="HCT89" s="1" t="s">
        <v>91</v>
      </c>
      <c r="HCU89" s="1" t="s">
        <v>91</v>
      </c>
      <c r="HCV89" s="1" t="s">
        <v>91</v>
      </c>
      <c r="HCW89" s="1" t="s">
        <v>91</v>
      </c>
      <c r="HCX89" s="1" t="s">
        <v>91</v>
      </c>
      <c r="HCY89" s="1" t="s">
        <v>91</v>
      </c>
      <c r="HCZ89" s="1" t="s">
        <v>91</v>
      </c>
      <c r="HDA89" s="1" t="s">
        <v>91</v>
      </c>
      <c r="HDB89" s="1" t="s">
        <v>91</v>
      </c>
      <c r="HDC89" s="1" t="s">
        <v>91</v>
      </c>
      <c r="HDD89" s="1" t="s">
        <v>91</v>
      </c>
      <c r="HDE89" s="1" t="s">
        <v>91</v>
      </c>
      <c r="HDF89" s="1" t="s">
        <v>91</v>
      </c>
      <c r="HDG89" s="1" t="s">
        <v>91</v>
      </c>
      <c r="HDH89" s="1" t="s">
        <v>91</v>
      </c>
      <c r="HDI89" s="1" t="s">
        <v>91</v>
      </c>
      <c r="HDJ89" s="1" t="s">
        <v>91</v>
      </c>
      <c r="HDK89" s="1" t="s">
        <v>91</v>
      </c>
      <c r="HDL89" s="1" t="s">
        <v>91</v>
      </c>
      <c r="HDM89" s="1" t="s">
        <v>91</v>
      </c>
      <c r="HDN89" s="1" t="s">
        <v>91</v>
      </c>
      <c r="HDO89" s="1" t="s">
        <v>91</v>
      </c>
      <c r="HDP89" s="1" t="s">
        <v>91</v>
      </c>
      <c r="HDQ89" s="1" t="s">
        <v>91</v>
      </c>
      <c r="HDR89" s="1" t="s">
        <v>91</v>
      </c>
      <c r="HDS89" s="1" t="s">
        <v>91</v>
      </c>
      <c r="HDT89" s="1" t="s">
        <v>91</v>
      </c>
      <c r="HDU89" s="1" t="s">
        <v>91</v>
      </c>
      <c r="HDV89" s="1" t="s">
        <v>91</v>
      </c>
      <c r="HDW89" s="1" t="s">
        <v>91</v>
      </c>
      <c r="HDX89" s="1" t="s">
        <v>91</v>
      </c>
      <c r="HDY89" s="1" t="s">
        <v>91</v>
      </c>
      <c r="HDZ89" s="1" t="s">
        <v>91</v>
      </c>
      <c r="HEA89" s="1" t="s">
        <v>91</v>
      </c>
      <c r="HEB89" s="1" t="s">
        <v>91</v>
      </c>
      <c r="HEC89" s="1" t="s">
        <v>91</v>
      </c>
      <c r="HED89" s="1" t="s">
        <v>91</v>
      </c>
      <c r="HEE89" s="1" t="s">
        <v>91</v>
      </c>
      <c r="HEF89" s="1" t="s">
        <v>91</v>
      </c>
      <c r="HEG89" s="1" t="s">
        <v>91</v>
      </c>
      <c r="HEH89" s="1" t="s">
        <v>91</v>
      </c>
      <c r="HEI89" s="1" t="s">
        <v>91</v>
      </c>
      <c r="HEJ89" s="1" t="s">
        <v>91</v>
      </c>
      <c r="HEK89" s="1" t="s">
        <v>91</v>
      </c>
      <c r="HEL89" s="1" t="s">
        <v>91</v>
      </c>
      <c r="HEM89" s="1" t="s">
        <v>91</v>
      </c>
      <c r="HEN89" s="1" t="s">
        <v>91</v>
      </c>
      <c r="HEO89" s="1" t="s">
        <v>91</v>
      </c>
      <c r="HEP89" s="1" t="s">
        <v>91</v>
      </c>
      <c r="HEQ89" s="1" t="s">
        <v>91</v>
      </c>
      <c r="HER89" s="1" t="s">
        <v>91</v>
      </c>
      <c r="HES89" s="1" t="s">
        <v>91</v>
      </c>
      <c r="HET89" s="1" t="s">
        <v>91</v>
      </c>
      <c r="HEU89" s="1" t="s">
        <v>91</v>
      </c>
      <c r="HEV89" s="1" t="s">
        <v>91</v>
      </c>
      <c r="HEW89" s="1" t="s">
        <v>91</v>
      </c>
      <c r="HEX89" s="1" t="s">
        <v>91</v>
      </c>
      <c r="HEY89" s="1" t="s">
        <v>91</v>
      </c>
      <c r="HEZ89" s="1" t="s">
        <v>91</v>
      </c>
      <c r="HFA89" s="1" t="s">
        <v>91</v>
      </c>
      <c r="HFB89" s="1" t="s">
        <v>91</v>
      </c>
      <c r="HFC89" s="1" t="s">
        <v>91</v>
      </c>
      <c r="HFD89" s="1" t="s">
        <v>91</v>
      </c>
      <c r="HFE89" s="1" t="s">
        <v>91</v>
      </c>
      <c r="HFF89" s="1" t="s">
        <v>91</v>
      </c>
      <c r="HFG89" s="1" t="s">
        <v>91</v>
      </c>
      <c r="HFH89" s="1" t="s">
        <v>91</v>
      </c>
      <c r="HFI89" s="1" t="s">
        <v>91</v>
      </c>
      <c r="HFJ89" s="1" t="s">
        <v>91</v>
      </c>
      <c r="HFK89" s="1" t="s">
        <v>91</v>
      </c>
      <c r="HFL89" s="1" t="s">
        <v>91</v>
      </c>
      <c r="HFM89" s="1" t="s">
        <v>91</v>
      </c>
      <c r="HFN89" s="1" t="s">
        <v>91</v>
      </c>
      <c r="HFO89" s="1" t="s">
        <v>91</v>
      </c>
      <c r="HFP89" s="1" t="s">
        <v>91</v>
      </c>
      <c r="HFQ89" s="1" t="s">
        <v>91</v>
      </c>
      <c r="HFR89" s="1" t="s">
        <v>91</v>
      </c>
      <c r="HFS89" s="1" t="s">
        <v>91</v>
      </c>
      <c r="HFT89" s="1" t="s">
        <v>91</v>
      </c>
      <c r="HFU89" s="1" t="s">
        <v>91</v>
      </c>
      <c r="HFV89" s="1" t="s">
        <v>91</v>
      </c>
      <c r="HFW89" s="1" t="s">
        <v>91</v>
      </c>
      <c r="HFX89" s="1" t="s">
        <v>91</v>
      </c>
      <c r="HFY89" s="1" t="s">
        <v>91</v>
      </c>
      <c r="HFZ89" s="1" t="s">
        <v>91</v>
      </c>
      <c r="HGA89" s="1" t="s">
        <v>91</v>
      </c>
      <c r="HGB89" s="1" t="s">
        <v>91</v>
      </c>
      <c r="HGC89" s="1" t="s">
        <v>91</v>
      </c>
      <c r="HGD89" s="1" t="s">
        <v>91</v>
      </c>
      <c r="HGE89" s="1" t="s">
        <v>91</v>
      </c>
      <c r="HGF89" s="1" t="s">
        <v>91</v>
      </c>
      <c r="HGG89" s="1" t="s">
        <v>91</v>
      </c>
      <c r="HGH89" s="1" t="s">
        <v>91</v>
      </c>
      <c r="HGI89" s="1" t="s">
        <v>91</v>
      </c>
      <c r="HGJ89" s="1" t="s">
        <v>91</v>
      </c>
      <c r="HGK89" s="1" t="s">
        <v>91</v>
      </c>
      <c r="HGL89" s="1" t="s">
        <v>91</v>
      </c>
      <c r="HGM89" s="1" t="s">
        <v>91</v>
      </c>
      <c r="HGN89" s="1" t="s">
        <v>91</v>
      </c>
      <c r="HGO89" s="1" t="s">
        <v>91</v>
      </c>
      <c r="HGP89" s="1" t="s">
        <v>91</v>
      </c>
      <c r="HGQ89" s="1" t="s">
        <v>91</v>
      </c>
      <c r="HGR89" s="1" t="s">
        <v>91</v>
      </c>
      <c r="HGS89" s="1" t="s">
        <v>91</v>
      </c>
      <c r="HGT89" s="1" t="s">
        <v>91</v>
      </c>
      <c r="HGU89" s="1" t="s">
        <v>91</v>
      </c>
      <c r="HGV89" s="1" t="s">
        <v>91</v>
      </c>
      <c r="HGW89" s="1" t="s">
        <v>91</v>
      </c>
      <c r="HGX89" s="1" t="s">
        <v>91</v>
      </c>
      <c r="HGY89" s="1" t="s">
        <v>91</v>
      </c>
      <c r="HGZ89" s="1" t="s">
        <v>91</v>
      </c>
      <c r="HHA89" s="1" t="s">
        <v>91</v>
      </c>
      <c r="HHB89" s="1" t="s">
        <v>91</v>
      </c>
      <c r="HHC89" s="1" t="s">
        <v>91</v>
      </c>
      <c r="HHD89" s="1" t="s">
        <v>91</v>
      </c>
      <c r="HHE89" s="1" t="s">
        <v>91</v>
      </c>
      <c r="HHF89" s="1" t="s">
        <v>91</v>
      </c>
      <c r="HHG89" s="1" t="s">
        <v>91</v>
      </c>
      <c r="HHH89" s="1" t="s">
        <v>91</v>
      </c>
      <c r="HHI89" s="1" t="s">
        <v>91</v>
      </c>
      <c r="HHJ89" s="1" t="s">
        <v>91</v>
      </c>
      <c r="HHK89" s="1" t="s">
        <v>91</v>
      </c>
      <c r="HHL89" s="1" t="s">
        <v>91</v>
      </c>
      <c r="HHM89" s="1" t="s">
        <v>91</v>
      </c>
      <c r="HHN89" s="1" t="s">
        <v>91</v>
      </c>
      <c r="HHO89" s="1" t="s">
        <v>91</v>
      </c>
      <c r="HHP89" s="1" t="s">
        <v>91</v>
      </c>
      <c r="HHQ89" s="1" t="s">
        <v>91</v>
      </c>
      <c r="HHR89" s="1" t="s">
        <v>91</v>
      </c>
      <c r="HHS89" s="1" t="s">
        <v>91</v>
      </c>
      <c r="HHT89" s="1" t="s">
        <v>91</v>
      </c>
      <c r="HHU89" s="1" t="s">
        <v>91</v>
      </c>
      <c r="HHV89" s="1" t="s">
        <v>91</v>
      </c>
      <c r="HHW89" s="1" t="s">
        <v>91</v>
      </c>
      <c r="HHX89" s="1" t="s">
        <v>91</v>
      </c>
      <c r="HHY89" s="1" t="s">
        <v>91</v>
      </c>
      <c r="HHZ89" s="1" t="s">
        <v>91</v>
      </c>
      <c r="HIA89" s="1" t="s">
        <v>91</v>
      </c>
      <c r="HIB89" s="1" t="s">
        <v>91</v>
      </c>
      <c r="HIC89" s="1" t="s">
        <v>91</v>
      </c>
      <c r="HID89" s="1" t="s">
        <v>91</v>
      </c>
      <c r="HIE89" s="1" t="s">
        <v>91</v>
      </c>
      <c r="HIF89" s="1" t="s">
        <v>91</v>
      </c>
      <c r="HIG89" s="1" t="s">
        <v>91</v>
      </c>
      <c r="HIH89" s="1" t="s">
        <v>91</v>
      </c>
      <c r="HII89" s="1" t="s">
        <v>91</v>
      </c>
      <c r="HIJ89" s="1" t="s">
        <v>91</v>
      </c>
      <c r="HIK89" s="1" t="s">
        <v>91</v>
      </c>
      <c r="HIL89" s="1" t="s">
        <v>91</v>
      </c>
      <c r="HIM89" s="1" t="s">
        <v>91</v>
      </c>
      <c r="HIN89" s="1" t="s">
        <v>91</v>
      </c>
      <c r="HIO89" s="1" t="s">
        <v>91</v>
      </c>
      <c r="HIP89" s="1" t="s">
        <v>91</v>
      </c>
      <c r="HIQ89" s="1" t="s">
        <v>91</v>
      </c>
      <c r="HIR89" s="1" t="s">
        <v>91</v>
      </c>
      <c r="HIS89" s="1" t="s">
        <v>91</v>
      </c>
      <c r="HIT89" s="1" t="s">
        <v>91</v>
      </c>
      <c r="HIU89" s="1" t="s">
        <v>91</v>
      </c>
      <c r="HIV89" s="1" t="s">
        <v>91</v>
      </c>
      <c r="HIW89" s="1" t="s">
        <v>91</v>
      </c>
      <c r="HIX89" s="1" t="s">
        <v>91</v>
      </c>
      <c r="HIY89" s="1" t="s">
        <v>91</v>
      </c>
      <c r="HIZ89" s="1" t="s">
        <v>91</v>
      </c>
      <c r="HJA89" s="1" t="s">
        <v>91</v>
      </c>
      <c r="HJB89" s="1" t="s">
        <v>91</v>
      </c>
      <c r="HJC89" s="1" t="s">
        <v>91</v>
      </c>
      <c r="HJD89" s="1" t="s">
        <v>91</v>
      </c>
      <c r="HJE89" s="1" t="s">
        <v>91</v>
      </c>
      <c r="HJF89" s="1" t="s">
        <v>91</v>
      </c>
      <c r="HJG89" s="1" t="s">
        <v>91</v>
      </c>
      <c r="HJH89" s="1" t="s">
        <v>91</v>
      </c>
      <c r="HJI89" s="1" t="s">
        <v>91</v>
      </c>
      <c r="HJJ89" s="1" t="s">
        <v>91</v>
      </c>
      <c r="HJK89" s="1" t="s">
        <v>91</v>
      </c>
      <c r="HJL89" s="1" t="s">
        <v>91</v>
      </c>
      <c r="HJM89" s="1" t="s">
        <v>91</v>
      </c>
      <c r="HJN89" s="1" t="s">
        <v>91</v>
      </c>
      <c r="HJO89" s="1" t="s">
        <v>91</v>
      </c>
      <c r="HJP89" s="1" t="s">
        <v>91</v>
      </c>
      <c r="HJQ89" s="1" t="s">
        <v>91</v>
      </c>
      <c r="HJR89" s="1" t="s">
        <v>91</v>
      </c>
      <c r="HJS89" s="1" t="s">
        <v>91</v>
      </c>
      <c r="HJT89" s="1" t="s">
        <v>91</v>
      </c>
      <c r="HJU89" s="1" t="s">
        <v>91</v>
      </c>
      <c r="HJV89" s="1" t="s">
        <v>91</v>
      </c>
      <c r="HJW89" s="1" t="s">
        <v>91</v>
      </c>
      <c r="HJX89" s="1" t="s">
        <v>91</v>
      </c>
      <c r="HJY89" s="1" t="s">
        <v>91</v>
      </c>
      <c r="HJZ89" s="1" t="s">
        <v>91</v>
      </c>
      <c r="HKA89" s="1" t="s">
        <v>91</v>
      </c>
      <c r="HKB89" s="1" t="s">
        <v>91</v>
      </c>
      <c r="HKC89" s="1" t="s">
        <v>91</v>
      </c>
      <c r="HKD89" s="1" t="s">
        <v>91</v>
      </c>
      <c r="HKE89" s="1" t="s">
        <v>91</v>
      </c>
      <c r="HKF89" s="1" t="s">
        <v>91</v>
      </c>
      <c r="HKG89" s="1" t="s">
        <v>91</v>
      </c>
      <c r="HKH89" s="1" t="s">
        <v>91</v>
      </c>
      <c r="HKI89" s="1" t="s">
        <v>91</v>
      </c>
      <c r="HKJ89" s="1" t="s">
        <v>91</v>
      </c>
      <c r="HKK89" s="1" t="s">
        <v>91</v>
      </c>
      <c r="HKL89" s="1" t="s">
        <v>91</v>
      </c>
      <c r="HKM89" s="1" t="s">
        <v>91</v>
      </c>
      <c r="HKN89" s="1" t="s">
        <v>91</v>
      </c>
      <c r="HKO89" s="1" t="s">
        <v>91</v>
      </c>
      <c r="HKP89" s="1" t="s">
        <v>91</v>
      </c>
      <c r="HKQ89" s="1" t="s">
        <v>91</v>
      </c>
      <c r="HKR89" s="1" t="s">
        <v>91</v>
      </c>
      <c r="HKS89" s="1" t="s">
        <v>91</v>
      </c>
      <c r="HKT89" s="1" t="s">
        <v>91</v>
      </c>
      <c r="HKU89" s="1" t="s">
        <v>91</v>
      </c>
      <c r="HKV89" s="1" t="s">
        <v>91</v>
      </c>
      <c r="HKW89" s="1" t="s">
        <v>91</v>
      </c>
      <c r="HKX89" s="1" t="s">
        <v>91</v>
      </c>
      <c r="HKY89" s="1" t="s">
        <v>91</v>
      </c>
      <c r="HKZ89" s="1" t="s">
        <v>91</v>
      </c>
      <c r="HLA89" s="1" t="s">
        <v>91</v>
      </c>
      <c r="HLB89" s="1" t="s">
        <v>91</v>
      </c>
      <c r="HLC89" s="1" t="s">
        <v>91</v>
      </c>
      <c r="HLD89" s="1" t="s">
        <v>91</v>
      </c>
      <c r="HLE89" s="1" t="s">
        <v>91</v>
      </c>
      <c r="HLF89" s="1" t="s">
        <v>91</v>
      </c>
      <c r="HLG89" s="1" t="s">
        <v>91</v>
      </c>
      <c r="HLH89" s="1" t="s">
        <v>91</v>
      </c>
      <c r="HLI89" s="1" t="s">
        <v>91</v>
      </c>
      <c r="HLJ89" s="1" t="s">
        <v>91</v>
      </c>
      <c r="HLK89" s="1" t="s">
        <v>91</v>
      </c>
      <c r="HLL89" s="1" t="s">
        <v>91</v>
      </c>
      <c r="HLM89" s="1" t="s">
        <v>91</v>
      </c>
      <c r="HLN89" s="1" t="s">
        <v>91</v>
      </c>
      <c r="HLO89" s="1" t="s">
        <v>91</v>
      </c>
      <c r="HLP89" s="1" t="s">
        <v>91</v>
      </c>
      <c r="HLQ89" s="1" t="s">
        <v>91</v>
      </c>
      <c r="HLR89" s="1" t="s">
        <v>91</v>
      </c>
      <c r="HLS89" s="1" t="s">
        <v>91</v>
      </c>
      <c r="HLT89" s="1" t="s">
        <v>91</v>
      </c>
      <c r="HLU89" s="1" t="s">
        <v>91</v>
      </c>
      <c r="HLV89" s="1" t="s">
        <v>91</v>
      </c>
      <c r="HLW89" s="1" t="s">
        <v>91</v>
      </c>
      <c r="HLX89" s="1" t="s">
        <v>91</v>
      </c>
      <c r="HLY89" s="1" t="s">
        <v>91</v>
      </c>
      <c r="HLZ89" s="1" t="s">
        <v>91</v>
      </c>
      <c r="HMA89" s="1" t="s">
        <v>91</v>
      </c>
      <c r="HMB89" s="1" t="s">
        <v>91</v>
      </c>
      <c r="HMC89" s="1" t="s">
        <v>91</v>
      </c>
      <c r="HMD89" s="1" t="s">
        <v>91</v>
      </c>
      <c r="HME89" s="1" t="s">
        <v>91</v>
      </c>
      <c r="HMF89" s="1" t="s">
        <v>91</v>
      </c>
      <c r="HMG89" s="1" t="s">
        <v>91</v>
      </c>
      <c r="HMH89" s="1" t="s">
        <v>91</v>
      </c>
      <c r="HMI89" s="1" t="s">
        <v>91</v>
      </c>
      <c r="HMJ89" s="1" t="s">
        <v>91</v>
      </c>
      <c r="HMK89" s="1" t="s">
        <v>91</v>
      </c>
      <c r="HML89" s="1" t="s">
        <v>91</v>
      </c>
      <c r="HMM89" s="1" t="s">
        <v>91</v>
      </c>
      <c r="HMN89" s="1" t="s">
        <v>91</v>
      </c>
      <c r="HMO89" s="1" t="s">
        <v>91</v>
      </c>
      <c r="HMP89" s="1" t="s">
        <v>91</v>
      </c>
      <c r="HMQ89" s="1" t="s">
        <v>91</v>
      </c>
      <c r="HMR89" s="1" t="s">
        <v>91</v>
      </c>
      <c r="HMS89" s="1" t="s">
        <v>91</v>
      </c>
      <c r="HMT89" s="1" t="s">
        <v>91</v>
      </c>
      <c r="HMU89" s="1" t="s">
        <v>91</v>
      </c>
      <c r="HMV89" s="1" t="s">
        <v>91</v>
      </c>
      <c r="HMW89" s="1" t="s">
        <v>91</v>
      </c>
      <c r="HMX89" s="1" t="s">
        <v>91</v>
      </c>
      <c r="HMY89" s="1" t="s">
        <v>91</v>
      </c>
      <c r="HMZ89" s="1" t="s">
        <v>91</v>
      </c>
      <c r="HNA89" s="1" t="s">
        <v>91</v>
      </c>
      <c r="HNB89" s="1" t="s">
        <v>91</v>
      </c>
      <c r="HNC89" s="1" t="s">
        <v>91</v>
      </c>
      <c r="HND89" s="1" t="s">
        <v>91</v>
      </c>
      <c r="HNE89" s="1" t="s">
        <v>91</v>
      </c>
      <c r="HNF89" s="1" t="s">
        <v>91</v>
      </c>
      <c r="HNG89" s="1" t="s">
        <v>91</v>
      </c>
      <c r="HNH89" s="1" t="s">
        <v>91</v>
      </c>
      <c r="HNI89" s="1" t="s">
        <v>91</v>
      </c>
      <c r="HNJ89" s="1" t="s">
        <v>91</v>
      </c>
      <c r="HNK89" s="1" t="s">
        <v>91</v>
      </c>
      <c r="HNL89" s="1" t="s">
        <v>91</v>
      </c>
      <c r="HNM89" s="1" t="s">
        <v>91</v>
      </c>
      <c r="HNN89" s="1" t="s">
        <v>91</v>
      </c>
      <c r="HNO89" s="1" t="s">
        <v>91</v>
      </c>
      <c r="HNP89" s="1" t="s">
        <v>91</v>
      </c>
      <c r="HNQ89" s="1" t="s">
        <v>91</v>
      </c>
      <c r="HNR89" s="1" t="s">
        <v>91</v>
      </c>
      <c r="HNS89" s="1" t="s">
        <v>91</v>
      </c>
      <c r="HNT89" s="1" t="s">
        <v>91</v>
      </c>
      <c r="HNU89" s="1" t="s">
        <v>91</v>
      </c>
      <c r="HNV89" s="1" t="s">
        <v>91</v>
      </c>
      <c r="HNW89" s="1" t="s">
        <v>91</v>
      </c>
      <c r="HNX89" s="1" t="s">
        <v>91</v>
      </c>
      <c r="HNY89" s="1" t="s">
        <v>91</v>
      </c>
      <c r="HNZ89" s="1" t="s">
        <v>91</v>
      </c>
      <c r="HOA89" s="1" t="s">
        <v>91</v>
      </c>
      <c r="HOB89" s="1" t="s">
        <v>91</v>
      </c>
      <c r="HOC89" s="1" t="s">
        <v>91</v>
      </c>
      <c r="HOD89" s="1" t="s">
        <v>91</v>
      </c>
      <c r="HOE89" s="1" t="s">
        <v>91</v>
      </c>
      <c r="HOF89" s="1" t="s">
        <v>91</v>
      </c>
      <c r="HOG89" s="1" t="s">
        <v>91</v>
      </c>
      <c r="HOH89" s="1" t="s">
        <v>91</v>
      </c>
      <c r="HOI89" s="1" t="s">
        <v>91</v>
      </c>
      <c r="HOJ89" s="1" t="s">
        <v>91</v>
      </c>
      <c r="HOK89" s="1" t="s">
        <v>91</v>
      </c>
      <c r="HOL89" s="1" t="s">
        <v>91</v>
      </c>
      <c r="HOM89" s="1" t="s">
        <v>91</v>
      </c>
      <c r="HON89" s="1" t="s">
        <v>91</v>
      </c>
      <c r="HOO89" s="1" t="s">
        <v>91</v>
      </c>
      <c r="HOP89" s="1" t="s">
        <v>91</v>
      </c>
      <c r="HOQ89" s="1" t="s">
        <v>91</v>
      </c>
      <c r="HOR89" s="1" t="s">
        <v>91</v>
      </c>
      <c r="HOS89" s="1" t="s">
        <v>91</v>
      </c>
      <c r="HOT89" s="1" t="s">
        <v>91</v>
      </c>
      <c r="HOU89" s="1" t="s">
        <v>91</v>
      </c>
      <c r="HOV89" s="1" t="s">
        <v>91</v>
      </c>
      <c r="HOW89" s="1" t="s">
        <v>91</v>
      </c>
      <c r="HOX89" s="1" t="s">
        <v>91</v>
      </c>
      <c r="HOY89" s="1" t="s">
        <v>91</v>
      </c>
      <c r="HOZ89" s="1" t="s">
        <v>91</v>
      </c>
      <c r="HPA89" s="1" t="s">
        <v>91</v>
      </c>
      <c r="HPB89" s="1" t="s">
        <v>91</v>
      </c>
      <c r="HPC89" s="1" t="s">
        <v>91</v>
      </c>
      <c r="HPD89" s="1" t="s">
        <v>91</v>
      </c>
      <c r="HPE89" s="1" t="s">
        <v>91</v>
      </c>
      <c r="HPF89" s="1" t="s">
        <v>91</v>
      </c>
      <c r="HPG89" s="1" t="s">
        <v>91</v>
      </c>
      <c r="HPH89" s="1" t="s">
        <v>91</v>
      </c>
      <c r="HPI89" s="1" t="s">
        <v>91</v>
      </c>
      <c r="HPJ89" s="1" t="s">
        <v>91</v>
      </c>
      <c r="HPK89" s="1" t="s">
        <v>91</v>
      </c>
      <c r="HPL89" s="1" t="s">
        <v>91</v>
      </c>
      <c r="HPM89" s="1" t="s">
        <v>91</v>
      </c>
      <c r="HPN89" s="1" t="s">
        <v>91</v>
      </c>
      <c r="HPO89" s="1" t="s">
        <v>91</v>
      </c>
      <c r="HPP89" s="1" t="s">
        <v>91</v>
      </c>
      <c r="HPQ89" s="1" t="s">
        <v>91</v>
      </c>
      <c r="HPR89" s="1" t="s">
        <v>91</v>
      </c>
      <c r="HPS89" s="1" t="s">
        <v>91</v>
      </c>
      <c r="HPT89" s="1" t="s">
        <v>91</v>
      </c>
      <c r="HPU89" s="1" t="s">
        <v>91</v>
      </c>
      <c r="HPV89" s="1" t="s">
        <v>91</v>
      </c>
      <c r="HPW89" s="1" t="s">
        <v>91</v>
      </c>
      <c r="HPX89" s="1" t="s">
        <v>91</v>
      </c>
      <c r="HPY89" s="1" t="s">
        <v>91</v>
      </c>
      <c r="HPZ89" s="1" t="s">
        <v>91</v>
      </c>
      <c r="HQA89" s="1" t="s">
        <v>91</v>
      </c>
      <c r="HQB89" s="1" t="s">
        <v>91</v>
      </c>
      <c r="HQC89" s="1" t="s">
        <v>91</v>
      </c>
      <c r="HQD89" s="1" t="s">
        <v>91</v>
      </c>
      <c r="HQE89" s="1" t="s">
        <v>91</v>
      </c>
      <c r="HQF89" s="1" t="s">
        <v>91</v>
      </c>
      <c r="HQG89" s="1" t="s">
        <v>91</v>
      </c>
      <c r="HQH89" s="1" t="s">
        <v>91</v>
      </c>
      <c r="HQI89" s="1" t="s">
        <v>91</v>
      </c>
      <c r="HQJ89" s="1" t="s">
        <v>91</v>
      </c>
      <c r="HQK89" s="1" t="s">
        <v>91</v>
      </c>
      <c r="HQL89" s="1" t="s">
        <v>91</v>
      </c>
      <c r="HQM89" s="1" t="s">
        <v>91</v>
      </c>
      <c r="HQN89" s="1" t="s">
        <v>91</v>
      </c>
      <c r="HQO89" s="1" t="s">
        <v>91</v>
      </c>
      <c r="HQP89" s="1" t="s">
        <v>91</v>
      </c>
      <c r="HQQ89" s="1" t="s">
        <v>91</v>
      </c>
      <c r="HQR89" s="1" t="s">
        <v>91</v>
      </c>
      <c r="HQS89" s="1" t="s">
        <v>91</v>
      </c>
      <c r="HQT89" s="1" t="s">
        <v>91</v>
      </c>
      <c r="HQU89" s="1" t="s">
        <v>91</v>
      </c>
      <c r="HQV89" s="1" t="s">
        <v>91</v>
      </c>
      <c r="HQW89" s="1" t="s">
        <v>91</v>
      </c>
      <c r="HQX89" s="1" t="s">
        <v>91</v>
      </c>
      <c r="HQY89" s="1" t="s">
        <v>91</v>
      </c>
      <c r="HQZ89" s="1" t="s">
        <v>91</v>
      </c>
      <c r="HRA89" s="1" t="s">
        <v>91</v>
      </c>
      <c r="HRB89" s="1" t="s">
        <v>91</v>
      </c>
      <c r="HRC89" s="1" t="s">
        <v>91</v>
      </c>
      <c r="HRD89" s="1" t="s">
        <v>91</v>
      </c>
      <c r="HRE89" s="1" t="s">
        <v>91</v>
      </c>
      <c r="HRF89" s="1" t="s">
        <v>91</v>
      </c>
      <c r="HRG89" s="1" t="s">
        <v>91</v>
      </c>
      <c r="HRH89" s="1" t="s">
        <v>91</v>
      </c>
      <c r="HRI89" s="1" t="s">
        <v>91</v>
      </c>
      <c r="HRJ89" s="1" t="s">
        <v>91</v>
      </c>
      <c r="HRK89" s="1" t="s">
        <v>91</v>
      </c>
      <c r="HRL89" s="1" t="s">
        <v>91</v>
      </c>
      <c r="HRM89" s="1" t="s">
        <v>91</v>
      </c>
      <c r="HRN89" s="1" t="s">
        <v>91</v>
      </c>
      <c r="HRO89" s="1" t="s">
        <v>91</v>
      </c>
      <c r="HRP89" s="1" t="s">
        <v>91</v>
      </c>
      <c r="HRQ89" s="1" t="s">
        <v>91</v>
      </c>
      <c r="HRR89" s="1" t="s">
        <v>91</v>
      </c>
      <c r="HRS89" s="1" t="s">
        <v>91</v>
      </c>
      <c r="HRT89" s="1" t="s">
        <v>91</v>
      </c>
      <c r="HRU89" s="1" t="s">
        <v>91</v>
      </c>
      <c r="HRV89" s="1" t="s">
        <v>91</v>
      </c>
      <c r="HRW89" s="1" t="s">
        <v>91</v>
      </c>
      <c r="HRX89" s="1" t="s">
        <v>91</v>
      </c>
      <c r="HRY89" s="1" t="s">
        <v>91</v>
      </c>
      <c r="HRZ89" s="1" t="s">
        <v>91</v>
      </c>
      <c r="HSA89" s="1" t="s">
        <v>91</v>
      </c>
      <c r="HSB89" s="1" t="s">
        <v>91</v>
      </c>
      <c r="HSC89" s="1" t="s">
        <v>91</v>
      </c>
      <c r="HSD89" s="1" t="s">
        <v>91</v>
      </c>
      <c r="HSE89" s="1" t="s">
        <v>91</v>
      </c>
      <c r="HSF89" s="1" t="s">
        <v>91</v>
      </c>
      <c r="HSG89" s="1" t="s">
        <v>91</v>
      </c>
      <c r="HSH89" s="1" t="s">
        <v>91</v>
      </c>
      <c r="HSI89" s="1" t="s">
        <v>91</v>
      </c>
      <c r="HSJ89" s="1" t="s">
        <v>91</v>
      </c>
      <c r="HSK89" s="1" t="s">
        <v>91</v>
      </c>
      <c r="HSL89" s="1" t="s">
        <v>91</v>
      </c>
      <c r="HSM89" s="1" t="s">
        <v>91</v>
      </c>
      <c r="HSN89" s="1" t="s">
        <v>91</v>
      </c>
      <c r="HSO89" s="1" t="s">
        <v>91</v>
      </c>
      <c r="HSP89" s="1" t="s">
        <v>91</v>
      </c>
      <c r="HSQ89" s="1" t="s">
        <v>91</v>
      </c>
      <c r="HSR89" s="1" t="s">
        <v>91</v>
      </c>
      <c r="HSS89" s="1" t="s">
        <v>91</v>
      </c>
      <c r="HST89" s="1" t="s">
        <v>91</v>
      </c>
      <c r="HSU89" s="1" t="s">
        <v>91</v>
      </c>
      <c r="HSV89" s="1" t="s">
        <v>91</v>
      </c>
      <c r="HSW89" s="1" t="s">
        <v>91</v>
      </c>
      <c r="HSX89" s="1" t="s">
        <v>91</v>
      </c>
      <c r="HSY89" s="1" t="s">
        <v>91</v>
      </c>
      <c r="HSZ89" s="1" t="s">
        <v>91</v>
      </c>
      <c r="HTA89" s="1" t="s">
        <v>91</v>
      </c>
      <c r="HTB89" s="1" t="s">
        <v>91</v>
      </c>
      <c r="HTC89" s="1" t="s">
        <v>91</v>
      </c>
      <c r="HTD89" s="1" t="s">
        <v>91</v>
      </c>
      <c r="HTE89" s="1" t="s">
        <v>91</v>
      </c>
      <c r="HTF89" s="1" t="s">
        <v>91</v>
      </c>
      <c r="HTG89" s="1" t="s">
        <v>91</v>
      </c>
      <c r="HTH89" s="1" t="s">
        <v>91</v>
      </c>
      <c r="HTI89" s="1" t="s">
        <v>91</v>
      </c>
      <c r="HTJ89" s="1" t="s">
        <v>91</v>
      </c>
      <c r="HTK89" s="1" t="s">
        <v>91</v>
      </c>
      <c r="HTL89" s="1" t="s">
        <v>91</v>
      </c>
      <c r="HTM89" s="1" t="s">
        <v>91</v>
      </c>
      <c r="HTN89" s="1" t="s">
        <v>91</v>
      </c>
      <c r="HTO89" s="1" t="s">
        <v>91</v>
      </c>
      <c r="HTP89" s="1" t="s">
        <v>91</v>
      </c>
      <c r="HTQ89" s="1" t="s">
        <v>91</v>
      </c>
      <c r="HTR89" s="1" t="s">
        <v>91</v>
      </c>
      <c r="HTS89" s="1" t="s">
        <v>91</v>
      </c>
      <c r="HTT89" s="1" t="s">
        <v>91</v>
      </c>
      <c r="HTU89" s="1" t="s">
        <v>91</v>
      </c>
      <c r="HTV89" s="1" t="s">
        <v>91</v>
      </c>
      <c r="HTW89" s="1" t="s">
        <v>91</v>
      </c>
      <c r="HTX89" s="1" t="s">
        <v>91</v>
      </c>
      <c r="HTY89" s="1" t="s">
        <v>91</v>
      </c>
      <c r="HTZ89" s="1" t="s">
        <v>91</v>
      </c>
      <c r="HUA89" s="1" t="s">
        <v>91</v>
      </c>
      <c r="HUB89" s="1" t="s">
        <v>91</v>
      </c>
      <c r="HUC89" s="1" t="s">
        <v>91</v>
      </c>
      <c r="HUD89" s="1" t="s">
        <v>91</v>
      </c>
      <c r="HUE89" s="1" t="s">
        <v>91</v>
      </c>
      <c r="HUF89" s="1" t="s">
        <v>91</v>
      </c>
      <c r="HUG89" s="1" t="s">
        <v>91</v>
      </c>
      <c r="HUH89" s="1" t="s">
        <v>91</v>
      </c>
      <c r="HUI89" s="1" t="s">
        <v>91</v>
      </c>
      <c r="HUJ89" s="1" t="s">
        <v>91</v>
      </c>
      <c r="HUK89" s="1" t="s">
        <v>91</v>
      </c>
      <c r="HUL89" s="1" t="s">
        <v>91</v>
      </c>
      <c r="HUM89" s="1" t="s">
        <v>91</v>
      </c>
      <c r="HUN89" s="1" t="s">
        <v>91</v>
      </c>
      <c r="HUO89" s="1" t="s">
        <v>91</v>
      </c>
      <c r="HUP89" s="1" t="s">
        <v>91</v>
      </c>
      <c r="HUQ89" s="1" t="s">
        <v>91</v>
      </c>
      <c r="HUR89" s="1" t="s">
        <v>91</v>
      </c>
      <c r="HUS89" s="1" t="s">
        <v>91</v>
      </c>
      <c r="HUT89" s="1" t="s">
        <v>91</v>
      </c>
      <c r="HUU89" s="1" t="s">
        <v>91</v>
      </c>
      <c r="HUV89" s="1" t="s">
        <v>91</v>
      </c>
      <c r="HUW89" s="1" t="s">
        <v>91</v>
      </c>
      <c r="HUX89" s="1" t="s">
        <v>91</v>
      </c>
      <c r="HUY89" s="1" t="s">
        <v>91</v>
      </c>
      <c r="HUZ89" s="1" t="s">
        <v>91</v>
      </c>
      <c r="HVA89" s="1" t="s">
        <v>91</v>
      </c>
      <c r="HVB89" s="1" t="s">
        <v>91</v>
      </c>
      <c r="HVC89" s="1" t="s">
        <v>91</v>
      </c>
      <c r="HVD89" s="1" t="s">
        <v>91</v>
      </c>
      <c r="HVE89" s="1" t="s">
        <v>91</v>
      </c>
      <c r="HVF89" s="1" t="s">
        <v>91</v>
      </c>
      <c r="HVG89" s="1" t="s">
        <v>91</v>
      </c>
      <c r="HVH89" s="1" t="s">
        <v>91</v>
      </c>
      <c r="HVI89" s="1" t="s">
        <v>91</v>
      </c>
      <c r="HVJ89" s="1" t="s">
        <v>91</v>
      </c>
      <c r="HVK89" s="1" t="s">
        <v>91</v>
      </c>
      <c r="HVL89" s="1" t="s">
        <v>91</v>
      </c>
      <c r="HVM89" s="1" t="s">
        <v>91</v>
      </c>
      <c r="HVN89" s="1" t="s">
        <v>91</v>
      </c>
      <c r="HVO89" s="1" t="s">
        <v>91</v>
      </c>
      <c r="HVP89" s="1" t="s">
        <v>91</v>
      </c>
      <c r="HVQ89" s="1" t="s">
        <v>91</v>
      </c>
      <c r="HVR89" s="1" t="s">
        <v>91</v>
      </c>
      <c r="HVS89" s="1" t="s">
        <v>91</v>
      </c>
      <c r="HVT89" s="1" t="s">
        <v>91</v>
      </c>
      <c r="HVU89" s="1" t="s">
        <v>91</v>
      </c>
      <c r="HVV89" s="1" t="s">
        <v>91</v>
      </c>
      <c r="HVW89" s="1" t="s">
        <v>91</v>
      </c>
      <c r="HVX89" s="1" t="s">
        <v>91</v>
      </c>
      <c r="HVY89" s="1" t="s">
        <v>91</v>
      </c>
      <c r="HVZ89" s="1" t="s">
        <v>91</v>
      </c>
      <c r="HWA89" s="1" t="s">
        <v>91</v>
      </c>
      <c r="HWB89" s="1" t="s">
        <v>91</v>
      </c>
      <c r="HWC89" s="1" t="s">
        <v>91</v>
      </c>
      <c r="HWD89" s="1" t="s">
        <v>91</v>
      </c>
      <c r="HWE89" s="1" t="s">
        <v>91</v>
      </c>
      <c r="HWF89" s="1" t="s">
        <v>91</v>
      </c>
      <c r="HWG89" s="1" t="s">
        <v>91</v>
      </c>
      <c r="HWH89" s="1" t="s">
        <v>91</v>
      </c>
      <c r="HWI89" s="1" t="s">
        <v>91</v>
      </c>
      <c r="HWJ89" s="1" t="s">
        <v>91</v>
      </c>
      <c r="HWK89" s="1" t="s">
        <v>91</v>
      </c>
      <c r="HWL89" s="1" t="s">
        <v>91</v>
      </c>
      <c r="HWM89" s="1" t="s">
        <v>91</v>
      </c>
      <c r="HWN89" s="1" t="s">
        <v>91</v>
      </c>
      <c r="HWO89" s="1" t="s">
        <v>91</v>
      </c>
      <c r="HWP89" s="1" t="s">
        <v>91</v>
      </c>
      <c r="HWQ89" s="1" t="s">
        <v>91</v>
      </c>
      <c r="HWR89" s="1" t="s">
        <v>91</v>
      </c>
      <c r="HWS89" s="1" t="s">
        <v>91</v>
      </c>
      <c r="HWT89" s="1" t="s">
        <v>91</v>
      </c>
      <c r="HWU89" s="1" t="s">
        <v>91</v>
      </c>
      <c r="HWV89" s="1" t="s">
        <v>91</v>
      </c>
      <c r="HWW89" s="1" t="s">
        <v>91</v>
      </c>
      <c r="HWX89" s="1" t="s">
        <v>91</v>
      </c>
      <c r="HWY89" s="1" t="s">
        <v>91</v>
      </c>
      <c r="HWZ89" s="1" t="s">
        <v>91</v>
      </c>
      <c r="HXA89" s="1" t="s">
        <v>91</v>
      </c>
      <c r="HXB89" s="1" t="s">
        <v>91</v>
      </c>
      <c r="HXC89" s="1" t="s">
        <v>91</v>
      </c>
      <c r="HXD89" s="1" t="s">
        <v>91</v>
      </c>
      <c r="HXE89" s="1" t="s">
        <v>91</v>
      </c>
      <c r="HXF89" s="1" t="s">
        <v>91</v>
      </c>
      <c r="HXG89" s="1" t="s">
        <v>91</v>
      </c>
      <c r="HXH89" s="1" t="s">
        <v>91</v>
      </c>
      <c r="HXI89" s="1" t="s">
        <v>91</v>
      </c>
      <c r="HXJ89" s="1" t="s">
        <v>91</v>
      </c>
      <c r="HXK89" s="1" t="s">
        <v>91</v>
      </c>
      <c r="HXL89" s="1" t="s">
        <v>91</v>
      </c>
      <c r="HXM89" s="1" t="s">
        <v>91</v>
      </c>
      <c r="HXN89" s="1" t="s">
        <v>91</v>
      </c>
      <c r="HXO89" s="1" t="s">
        <v>91</v>
      </c>
      <c r="HXP89" s="1" t="s">
        <v>91</v>
      </c>
      <c r="HXQ89" s="1" t="s">
        <v>91</v>
      </c>
      <c r="HXR89" s="1" t="s">
        <v>91</v>
      </c>
      <c r="HXS89" s="1" t="s">
        <v>91</v>
      </c>
      <c r="HXT89" s="1" t="s">
        <v>91</v>
      </c>
      <c r="HXU89" s="1" t="s">
        <v>91</v>
      </c>
      <c r="HXV89" s="1" t="s">
        <v>91</v>
      </c>
      <c r="HXW89" s="1" t="s">
        <v>91</v>
      </c>
      <c r="HXX89" s="1" t="s">
        <v>91</v>
      </c>
      <c r="HXY89" s="1" t="s">
        <v>91</v>
      </c>
      <c r="HXZ89" s="1" t="s">
        <v>91</v>
      </c>
      <c r="HYA89" s="1" t="s">
        <v>91</v>
      </c>
      <c r="HYB89" s="1" t="s">
        <v>91</v>
      </c>
      <c r="HYC89" s="1" t="s">
        <v>91</v>
      </c>
      <c r="HYD89" s="1" t="s">
        <v>91</v>
      </c>
      <c r="HYE89" s="1" t="s">
        <v>91</v>
      </c>
      <c r="HYF89" s="1" t="s">
        <v>91</v>
      </c>
      <c r="HYG89" s="1" t="s">
        <v>91</v>
      </c>
      <c r="HYH89" s="1" t="s">
        <v>91</v>
      </c>
      <c r="HYI89" s="1" t="s">
        <v>91</v>
      </c>
      <c r="HYJ89" s="1" t="s">
        <v>91</v>
      </c>
      <c r="HYK89" s="1" t="s">
        <v>91</v>
      </c>
      <c r="HYL89" s="1" t="s">
        <v>91</v>
      </c>
      <c r="HYM89" s="1" t="s">
        <v>91</v>
      </c>
      <c r="HYN89" s="1" t="s">
        <v>91</v>
      </c>
      <c r="HYO89" s="1" t="s">
        <v>91</v>
      </c>
      <c r="HYP89" s="1" t="s">
        <v>91</v>
      </c>
      <c r="HYQ89" s="1" t="s">
        <v>91</v>
      </c>
      <c r="HYR89" s="1" t="s">
        <v>91</v>
      </c>
      <c r="HYS89" s="1" t="s">
        <v>91</v>
      </c>
      <c r="HYT89" s="1" t="s">
        <v>91</v>
      </c>
      <c r="HYU89" s="1" t="s">
        <v>91</v>
      </c>
      <c r="HYV89" s="1" t="s">
        <v>91</v>
      </c>
      <c r="HYW89" s="1" t="s">
        <v>91</v>
      </c>
      <c r="HYX89" s="1" t="s">
        <v>91</v>
      </c>
      <c r="HYY89" s="1" t="s">
        <v>91</v>
      </c>
      <c r="HYZ89" s="1" t="s">
        <v>91</v>
      </c>
      <c r="HZA89" s="1" t="s">
        <v>91</v>
      </c>
      <c r="HZB89" s="1" t="s">
        <v>91</v>
      </c>
      <c r="HZC89" s="1" t="s">
        <v>91</v>
      </c>
      <c r="HZD89" s="1" t="s">
        <v>91</v>
      </c>
      <c r="HZE89" s="1" t="s">
        <v>91</v>
      </c>
      <c r="HZF89" s="1" t="s">
        <v>91</v>
      </c>
      <c r="HZG89" s="1" t="s">
        <v>91</v>
      </c>
      <c r="HZH89" s="1" t="s">
        <v>91</v>
      </c>
      <c r="HZI89" s="1" t="s">
        <v>91</v>
      </c>
      <c r="HZJ89" s="1" t="s">
        <v>91</v>
      </c>
      <c r="HZK89" s="1" t="s">
        <v>91</v>
      </c>
      <c r="HZL89" s="1" t="s">
        <v>91</v>
      </c>
      <c r="HZM89" s="1" t="s">
        <v>91</v>
      </c>
      <c r="HZN89" s="1" t="s">
        <v>91</v>
      </c>
      <c r="HZO89" s="1" t="s">
        <v>91</v>
      </c>
      <c r="HZP89" s="1" t="s">
        <v>91</v>
      </c>
      <c r="HZQ89" s="1" t="s">
        <v>91</v>
      </c>
      <c r="HZR89" s="1" t="s">
        <v>91</v>
      </c>
      <c r="HZS89" s="1" t="s">
        <v>91</v>
      </c>
      <c r="HZT89" s="1" t="s">
        <v>91</v>
      </c>
      <c r="HZU89" s="1" t="s">
        <v>91</v>
      </c>
      <c r="HZV89" s="1" t="s">
        <v>91</v>
      </c>
      <c r="HZW89" s="1" t="s">
        <v>91</v>
      </c>
      <c r="HZX89" s="1" t="s">
        <v>91</v>
      </c>
      <c r="HZY89" s="1" t="s">
        <v>91</v>
      </c>
      <c r="HZZ89" s="1" t="s">
        <v>91</v>
      </c>
      <c r="IAA89" s="1" t="s">
        <v>91</v>
      </c>
      <c r="IAB89" s="1" t="s">
        <v>91</v>
      </c>
      <c r="IAC89" s="1" t="s">
        <v>91</v>
      </c>
      <c r="IAD89" s="1" t="s">
        <v>91</v>
      </c>
      <c r="IAE89" s="1" t="s">
        <v>91</v>
      </c>
      <c r="IAF89" s="1" t="s">
        <v>91</v>
      </c>
      <c r="IAG89" s="1" t="s">
        <v>91</v>
      </c>
      <c r="IAH89" s="1" t="s">
        <v>91</v>
      </c>
      <c r="IAI89" s="1" t="s">
        <v>91</v>
      </c>
      <c r="IAJ89" s="1" t="s">
        <v>91</v>
      </c>
      <c r="IAK89" s="1" t="s">
        <v>91</v>
      </c>
      <c r="IAL89" s="1" t="s">
        <v>91</v>
      </c>
      <c r="IAM89" s="1" t="s">
        <v>91</v>
      </c>
      <c r="IAN89" s="1" t="s">
        <v>91</v>
      </c>
      <c r="IAO89" s="1" t="s">
        <v>91</v>
      </c>
      <c r="IAP89" s="1" t="s">
        <v>91</v>
      </c>
      <c r="IAQ89" s="1" t="s">
        <v>91</v>
      </c>
      <c r="IAR89" s="1" t="s">
        <v>91</v>
      </c>
      <c r="IAS89" s="1" t="s">
        <v>91</v>
      </c>
      <c r="IAT89" s="1" t="s">
        <v>91</v>
      </c>
      <c r="IAU89" s="1" t="s">
        <v>91</v>
      </c>
      <c r="IAV89" s="1" t="s">
        <v>91</v>
      </c>
      <c r="IAW89" s="1" t="s">
        <v>91</v>
      </c>
      <c r="IAX89" s="1" t="s">
        <v>91</v>
      </c>
      <c r="IAY89" s="1" t="s">
        <v>91</v>
      </c>
      <c r="IAZ89" s="1" t="s">
        <v>91</v>
      </c>
      <c r="IBA89" s="1" t="s">
        <v>91</v>
      </c>
      <c r="IBB89" s="1" t="s">
        <v>91</v>
      </c>
      <c r="IBC89" s="1" t="s">
        <v>91</v>
      </c>
      <c r="IBD89" s="1" t="s">
        <v>91</v>
      </c>
      <c r="IBE89" s="1" t="s">
        <v>91</v>
      </c>
      <c r="IBF89" s="1" t="s">
        <v>91</v>
      </c>
      <c r="IBG89" s="1" t="s">
        <v>91</v>
      </c>
      <c r="IBH89" s="1" t="s">
        <v>91</v>
      </c>
      <c r="IBI89" s="1" t="s">
        <v>91</v>
      </c>
      <c r="IBJ89" s="1" t="s">
        <v>91</v>
      </c>
      <c r="IBK89" s="1" t="s">
        <v>91</v>
      </c>
      <c r="IBL89" s="1" t="s">
        <v>91</v>
      </c>
      <c r="IBM89" s="1" t="s">
        <v>91</v>
      </c>
      <c r="IBN89" s="1" t="s">
        <v>91</v>
      </c>
      <c r="IBO89" s="1" t="s">
        <v>91</v>
      </c>
      <c r="IBP89" s="1" t="s">
        <v>91</v>
      </c>
      <c r="IBQ89" s="1" t="s">
        <v>91</v>
      </c>
      <c r="IBR89" s="1" t="s">
        <v>91</v>
      </c>
      <c r="IBS89" s="1" t="s">
        <v>91</v>
      </c>
      <c r="IBT89" s="1" t="s">
        <v>91</v>
      </c>
      <c r="IBU89" s="1" t="s">
        <v>91</v>
      </c>
      <c r="IBV89" s="1" t="s">
        <v>91</v>
      </c>
      <c r="IBW89" s="1" t="s">
        <v>91</v>
      </c>
      <c r="IBX89" s="1" t="s">
        <v>91</v>
      </c>
      <c r="IBY89" s="1" t="s">
        <v>91</v>
      </c>
      <c r="IBZ89" s="1" t="s">
        <v>91</v>
      </c>
      <c r="ICA89" s="1" t="s">
        <v>91</v>
      </c>
      <c r="ICB89" s="1" t="s">
        <v>91</v>
      </c>
      <c r="ICC89" s="1" t="s">
        <v>91</v>
      </c>
      <c r="ICD89" s="1" t="s">
        <v>91</v>
      </c>
      <c r="ICE89" s="1" t="s">
        <v>91</v>
      </c>
      <c r="ICF89" s="1" t="s">
        <v>91</v>
      </c>
      <c r="ICG89" s="1" t="s">
        <v>91</v>
      </c>
      <c r="ICH89" s="1" t="s">
        <v>91</v>
      </c>
      <c r="ICI89" s="1" t="s">
        <v>91</v>
      </c>
      <c r="ICJ89" s="1" t="s">
        <v>91</v>
      </c>
      <c r="ICK89" s="1" t="s">
        <v>91</v>
      </c>
      <c r="ICL89" s="1" t="s">
        <v>91</v>
      </c>
      <c r="ICM89" s="1" t="s">
        <v>91</v>
      </c>
      <c r="ICN89" s="1" t="s">
        <v>91</v>
      </c>
      <c r="ICO89" s="1" t="s">
        <v>91</v>
      </c>
      <c r="ICP89" s="1" t="s">
        <v>91</v>
      </c>
      <c r="ICQ89" s="1" t="s">
        <v>91</v>
      </c>
      <c r="ICR89" s="1" t="s">
        <v>91</v>
      </c>
      <c r="ICS89" s="1" t="s">
        <v>91</v>
      </c>
      <c r="ICT89" s="1" t="s">
        <v>91</v>
      </c>
      <c r="ICU89" s="1" t="s">
        <v>91</v>
      </c>
      <c r="ICV89" s="1" t="s">
        <v>91</v>
      </c>
      <c r="ICW89" s="1" t="s">
        <v>91</v>
      </c>
      <c r="ICX89" s="1" t="s">
        <v>91</v>
      </c>
      <c r="ICY89" s="1" t="s">
        <v>91</v>
      </c>
      <c r="ICZ89" s="1" t="s">
        <v>91</v>
      </c>
      <c r="IDA89" s="1" t="s">
        <v>91</v>
      </c>
      <c r="IDB89" s="1" t="s">
        <v>91</v>
      </c>
      <c r="IDC89" s="1" t="s">
        <v>91</v>
      </c>
      <c r="IDD89" s="1" t="s">
        <v>91</v>
      </c>
      <c r="IDE89" s="1" t="s">
        <v>91</v>
      </c>
      <c r="IDF89" s="1" t="s">
        <v>91</v>
      </c>
      <c r="IDG89" s="1" t="s">
        <v>91</v>
      </c>
      <c r="IDH89" s="1" t="s">
        <v>91</v>
      </c>
      <c r="IDI89" s="1" t="s">
        <v>91</v>
      </c>
      <c r="IDJ89" s="1" t="s">
        <v>91</v>
      </c>
      <c r="IDK89" s="1" t="s">
        <v>91</v>
      </c>
      <c r="IDL89" s="1" t="s">
        <v>91</v>
      </c>
      <c r="IDM89" s="1" t="s">
        <v>91</v>
      </c>
      <c r="IDN89" s="1" t="s">
        <v>91</v>
      </c>
      <c r="IDO89" s="1" t="s">
        <v>91</v>
      </c>
      <c r="IDP89" s="1" t="s">
        <v>91</v>
      </c>
      <c r="IDQ89" s="1" t="s">
        <v>91</v>
      </c>
      <c r="IDR89" s="1" t="s">
        <v>91</v>
      </c>
      <c r="IDS89" s="1" t="s">
        <v>91</v>
      </c>
      <c r="IDT89" s="1" t="s">
        <v>91</v>
      </c>
      <c r="IDU89" s="1" t="s">
        <v>91</v>
      </c>
      <c r="IDV89" s="1" t="s">
        <v>91</v>
      </c>
      <c r="IDW89" s="1" t="s">
        <v>91</v>
      </c>
      <c r="IDX89" s="1" t="s">
        <v>91</v>
      </c>
      <c r="IDY89" s="1" t="s">
        <v>91</v>
      </c>
      <c r="IDZ89" s="1" t="s">
        <v>91</v>
      </c>
      <c r="IEA89" s="1" t="s">
        <v>91</v>
      </c>
      <c r="IEB89" s="1" t="s">
        <v>91</v>
      </c>
      <c r="IEC89" s="1" t="s">
        <v>91</v>
      </c>
      <c r="IED89" s="1" t="s">
        <v>91</v>
      </c>
      <c r="IEE89" s="1" t="s">
        <v>91</v>
      </c>
      <c r="IEF89" s="1" t="s">
        <v>91</v>
      </c>
      <c r="IEG89" s="1" t="s">
        <v>91</v>
      </c>
      <c r="IEH89" s="1" t="s">
        <v>91</v>
      </c>
      <c r="IEI89" s="1" t="s">
        <v>91</v>
      </c>
      <c r="IEJ89" s="1" t="s">
        <v>91</v>
      </c>
      <c r="IEK89" s="1" t="s">
        <v>91</v>
      </c>
      <c r="IEL89" s="1" t="s">
        <v>91</v>
      </c>
      <c r="IEM89" s="1" t="s">
        <v>91</v>
      </c>
      <c r="IEN89" s="1" t="s">
        <v>91</v>
      </c>
      <c r="IEO89" s="1" t="s">
        <v>91</v>
      </c>
      <c r="IEP89" s="1" t="s">
        <v>91</v>
      </c>
      <c r="IEQ89" s="1" t="s">
        <v>91</v>
      </c>
      <c r="IER89" s="1" t="s">
        <v>91</v>
      </c>
      <c r="IES89" s="1" t="s">
        <v>91</v>
      </c>
      <c r="IET89" s="1" t="s">
        <v>91</v>
      </c>
      <c r="IEU89" s="1" t="s">
        <v>91</v>
      </c>
      <c r="IEV89" s="1" t="s">
        <v>91</v>
      </c>
      <c r="IEW89" s="1" t="s">
        <v>91</v>
      </c>
      <c r="IEX89" s="1" t="s">
        <v>91</v>
      </c>
      <c r="IEY89" s="1" t="s">
        <v>91</v>
      </c>
      <c r="IEZ89" s="1" t="s">
        <v>91</v>
      </c>
      <c r="IFA89" s="1" t="s">
        <v>91</v>
      </c>
      <c r="IFB89" s="1" t="s">
        <v>91</v>
      </c>
      <c r="IFC89" s="1" t="s">
        <v>91</v>
      </c>
      <c r="IFD89" s="1" t="s">
        <v>91</v>
      </c>
      <c r="IFE89" s="1" t="s">
        <v>91</v>
      </c>
      <c r="IFF89" s="1" t="s">
        <v>91</v>
      </c>
      <c r="IFG89" s="1" t="s">
        <v>91</v>
      </c>
      <c r="IFH89" s="1" t="s">
        <v>91</v>
      </c>
      <c r="IFI89" s="1" t="s">
        <v>91</v>
      </c>
      <c r="IFJ89" s="1" t="s">
        <v>91</v>
      </c>
      <c r="IFK89" s="1" t="s">
        <v>91</v>
      </c>
      <c r="IFL89" s="1" t="s">
        <v>91</v>
      </c>
      <c r="IFM89" s="1" t="s">
        <v>91</v>
      </c>
      <c r="IFN89" s="1" t="s">
        <v>91</v>
      </c>
      <c r="IFO89" s="1" t="s">
        <v>91</v>
      </c>
      <c r="IFP89" s="1" t="s">
        <v>91</v>
      </c>
      <c r="IFQ89" s="1" t="s">
        <v>91</v>
      </c>
      <c r="IFR89" s="1" t="s">
        <v>91</v>
      </c>
      <c r="IFS89" s="1" t="s">
        <v>91</v>
      </c>
      <c r="IFT89" s="1" t="s">
        <v>91</v>
      </c>
      <c r="IFU89" s="1" t="s">
        <v>91</v>
      </c>
      <c r="IFV89" s="1" t="s">
        <v>91</v>
      </c>
      <c r="IFW89" s="1" t="s">
        <v>91</v>
      </c>
      <c r="IFX89" s="1" t="s">
        <v>91</v>
      </c>
      <c r="IFY89" s="1" t="s">
        <v>91</v>
      </c>
      <c r="IFZ89" s="1" t="s">
        <v>91</v>
      </c>
      <c r="IGA89" s="1" t="s">
        <v>91</v>
      </c>
      <c r="IGB89" s="1" t="s">
        <v>91</v>
      </c>
      <c r="IGC89" s="1" t="s">
        <v>91</v>
      </c>
      <c r="IGD89" s="1" t="s">
        <v>91</v>
      </c>
      <c r="IGE89" s="1" t="s">
        <v>91</v>
      </c>
      <c r="IGF89" s="1" t="s">
        <v>91</v>
      </c>
      <c r="IGG89" s="1" t="s">
        <v>91</v>
      </c>
      <c r="IGH89" s="1" t="s">
        <v>91</v>
      </c>
      <c r="IGI89" s="1" t="s">
        <v>91</v>
      </c>
      <c r="IGJ89" s="1" t="s">
        <v>91</v>
      </c>
      <c r="IGK89" s="1" t="s">
        <v>91</v>
      </c>
      <c r="IGL89" s="1" t="s">
        <v>91</v>
      </c>
      <c r="IGM89" s="1" t="s">
        <v>91</v>
      </c>
      <c r="IGN89" s="1" t="s">
        <v>91</v>
      </c>
      <c r="IGO89" s="1" t="s">
        <v>91</v>
      </c>
      <c r="IGP89" s="1" t="s">
        <v>91</v>
      </c>
      <c r="IGQ89" s="1" t="s">
        <v>91</v>
      </c>
      <c r="IGR89" s="1" t="s">
        <v>91</v>
      </c>
      <c r="IGS89" s="1" t="s">
        <v>91</v>
      </c>
      <c r="IGT89" s="1" t="s">
        <v>91</v>
      </c>
      <c r="IGU89" s="1" t="s">
        <v>91</v>
      </c>
      <c r="IGV89" s="1" t="s">
        <v>91</v>
      </c>
      <c r="IGW89" s="1" t="s">
        <v>91</v>
      </c>
      <c r="IGX89" s="1" t="s">
        <v>91</v>
      </c>
      <c r="IGY89" s="1" t="s">
        <v>91</v>
      </c>
      <c r="IGZ89" s="1" t="s">
        <v>91</v>
      </c>
      <c r="IHA89" s="1" t="s">
        <v>91</v>
      </c>
      <c r="IHB89" s="1" t="s">
        <v>91</v>
      </c>
      <c r="IHC89" s="1" t="s">
        <v>91</v>
      </c>
      <c r="IHD89" s="1" t="s">
        <v>91</v>
      </c>
      <c r="IHE89" s="1" t="s">
        <v>91</v>
      </c>
      <c r="IHF89" s="1" t="s">
        <v>91</v>
      </c>
      <c r="IHG89" s="1" t="s">
        <v>91</v>
      </c>
      <c r="IHH89" s="1" t="s">
        <v>91</v>
      </c>
      <c r="IHI89" s="1" t="s">
        <v>91</v>
      </c>
      <c r="IHJ89" s="1" t="s">
        <v>91</v>
      </c>
      <c r="IHK89" s="1" t="s">
        <v>91</v>
      </c>
      <c r="IHL89" s="1" t="s">
        <v>91</v>
      </c>
      <c r="IHM89" s="1" t="s">
        <v>91</v>
      </c>
      <c r="IHN89" s="1" t="s">
        <v>91</v>
      </c>
      <c r="IHO89" s="1" t="s">
        <v>91</v>
      </c>
      <c r="IHP89" s="1" t="s">
        <v>91</v>
      </c>
      <c r="IHQ89" s="1" t="s">
        <v>91</v>
      </c>
      <c r="IHR89" s="1" t="s">
        <v>91</v>
      </c>
      <c r="IHS89" s="1" t="s">
        <v>91</v>
      </c>
      <c r="IHT89" s="1" t="s">
        <v>91</v>
      </c>
      <c r="IHU89" s="1" t="s">
        <v>91</v>
      </c>
      <c r="IHV89" s="1" t="s">
        <v>91</v>
      </c>
      <c r="IHW89" s="1" t="s">
        <v>91</v>
      </c>
      <c r="IHX89" s="1" t="s">
        <v>91</v>
      </c>
      <c r="IHY89" s="1" t="s">
        <v>91</v>
      </c>
      <c r="IHZ89" s="1" t="s">
        <v>91</v>
      </c>
      <c r="IIA89" s="1" t="s">
        <v>91</v>
      </c>
      <c r="IIB89" s="1" t="s">
        <v>91</v>
      </c>
      <c r="IIC89" s="1" t="s">
        <v>91</v>
      </c>
      <c r="IID89" s="1" t="s">
        <v>91</v>
      </c>
      <c r="IIE89" s="1" t="s">
        <v>91</v>
      </c>
      <c r="IIF89" s="1" t="s">
        <v>91</v>
      </c>
      <c r="IIG89" s="1" t="s">
        <v>91</v>
      </c>
      <c r="IIH89" s="1" t="s">
        <v>91</v>
      </c>
      <c r="III89" s="1" t="s">
        <v>91</v>
      </c>
      <c r="IIJ89" s="1" t="s">
        <v>91</v>
      </c>
      <c r="IIK89" s="1" t="s">
        <v>91</v>
      </c>
      <c r="IIL89" s="1" t="s">
        <v>91</v>
      </c>
      <c r="IIM89" s="1" t="s">
        <v>91</v>
      </c>
      <c r="IIN89" s="1" t="s">
        <v>91</v>
      </c>
      <c r="IIO89" s="1" t="s">
        <v>91</v>
      </c>
      <c r="IIP89" s="1" t="s">
        <v>91</v>
      </c>
      <c r="IIQ89" s="1" t="s">
        <v>91</v>
      </c>
      <c r="IIR89" s="1" t="s">
        <v>91</v>
      </c>
      <c r="IIS89" s="1" t="s">
        <v>91</v>
      </c>
      <c r="IIT89" s="1" t="s">
        <v>91</v>
      </c>
      <c r="IIU89" s="1" t="s">
        <v>91</v>
      </c>
      <c r="IIV89" s="1" t="s">
        <v>91</v>
      </c>
      <c r="IIW89" s="1" t="s">
        <v>91</v>
      </c>
      <c r="IIX89" s="1" t="s">
        <v>91</v>
      </c>
      <c r="IIY89" s="1" t="s">
        <v>91</v>
      </c>
      <c r="IIZ89" s="1" t="s">
        <v>91</v>
      </c>
      <c r="IJA89" s="1" t="s">
        <v>91</v>
      </c>
      <c r="IJB89" s="1" t="s">
        <v>91</v>
      </c>
      <c r="IJC89" s="1" t="s">
        <v>91</v>
      </c>
      <c r="IJD89" s="1" t="s">
        <v>91</v>
      </c>
      <c r="IJE89" s="1" t="s">
        <v>91</v>
      </c>
      <c r="IJF89" s="1" t="s">
        <v>91</v>
      </c>
      <c r="IJG89" s="1" t="s">
        <v>91</v>
      </c>
      <c r="IJH89" s="1" t="s">
        <v>91</v>
      </c>
      <c r="IJI89" s="1" t="s">
        <v>91</v>
      </c>
      <c r="IJJ89" s="1" t="s">
        <v>91</v>
      </c>
      <c r="IJK89" s="1" t="s">
        <v>91</v>
      </c>
      <c r="IJL89" s="1" t="s">
        <v>91</v>
      </c>
      <c r="IJM89" s="1" t="s">
        <v>91</v>
      </c>
      <c r="IJN89" s="1" t="s">
        <v>91</v>
      </c>
      <c r="IJO89" s="1" t="s">
        <v>91</v>
      </c>
      <c r="IJP89" s="1" t="s">
        <v>91</v>
      </c>
      <c r="IJQ89" s="1" t="s">
        <v>91</v>
      </c>
      <c r="IJR89" s="1" t="s">
        <v>91</v>
      </c>
      <c r="IJS89" s="1" t="s">
        <v>91</v>
      </c>
      <c r="IJT89" s="1" t="s">
        <v>91</v>
      </c>
      <c r="IJU89" s="1" t="s">
        <v>91</v>
      </c>
      <c r="IJV89" s="1" t="s">
        <v>91</v>
      </c>
      <c r="IJW89" s="1" t="s">
        <v>91</v>
      </c>
      <c r="IJX89" s="1" t="s">
        <v>91</v>
      </c>
      <c r="IJY89" s="1" t="s">
        <v>91</v>
      </c>
      <c r="IJZ89" s="1" t="s">
        <v>91</v>
      </c>
      <c r="IKA89" s="1" t="s">
        <v>91</v>
      </c>
      <c r="IKB89" s="1" t="s">
        <v>91</v>
      </c>
      <c r="IKC89" s="1" t="s">
        <v>91</v>
      </c>
      <c r="IKD89" s="1" t="s">
        <v>91</v>
      </c>
      <c r="IKE89" s="1" t="s">
        <v>91</v>
      </c>
      <c r="IKF89" s="1" t="s">
        <v>91</v>
      </c>
      <c r="IKG89" s="1" t="s">
        <v>91</v>
      </c>
      <c r="IKH89" s="1" t="s">
        <v>91</v>
      </c>
      <c r="IKI89" s="1" t="s">
        <v>91</v>
      </c>
      <c r="IKJ89" s="1" t="s">
        <v>91</v>
      </c>
      <c r="IKK89" s="1" t="s">
        <v>91</v>
      </c>
      <c r="IKL89" s="1" t="s">
        <v>91</v>
      </c>
      <c r="IKM89" s="1" t="s">
        <v>91</v>
      </c>
      <c r="IKN89" s="1" t="s">
        <v>91</v>
      </c>
      <c r="IKO89" s="1" t="s">
        <v>91</v>
      </c>
      <c r="IKP89" s="1" t="s">
        <v>91</v>
      </c>
      <c r="IKQ89" s="1" t="s">
        <v>91</v>
      </c>
      <c r="IKR89" s="1" t="s">
        <v>91</v>
      </c>
      <c r="IKS89" s="1" t="s">
        <v>91</v>
      </c>
      <c r="IKT89" s="1" t="s">
        <v>91</v>
      </c>
      <c r="IKU89" s="1" t="s">
        <v>91</v>
      </c>
      <c r="IKV89" s="1" t="s">
        <v>91</v>
      </c>
      <c r="IKW89" s="1" t="s">
        <v>91</v>
      </c>
      <c r="IKX89" s="1" t="s">
        <v>91</v>
      </c>
      <c r="IKY89" s="1" t="s">
        <v>91</v>
      </c>
      <c r="IKZ89" s="1" t="s">
        <v>91</v>
      </c>
      <c r="ILA89" s="1" t="s">
        <v>91</v>
      </c>
      <c r="ILB89" s="1" t="s">
        <v>91</v>
      </c>
      <c r="ILC89" s="1" t="s">
        <v>91</v>
      </c>
      <c r="ILD89" s="1" t="s">
        <v>91</v>
      </c>
      <c r="ILE89" s="1" t="s">
        <v>91</v>
      </c>
      <c r="ILF89" s="1" t="s">
        <v>91</v>
      </c>
      <c r="ILG89" s="1" t="s">
        <v>91</v>
      </c>
      <c r="ILH89" s="1" t="s">
        <v>91</v>
      </c>
      <c r="ILI89" s="1" t="s">
        <v>91</v>
      </c>
      <c r="ILJ89" s="1" t="s">
        <v>91</v>
      </c>
      <c r="ILK89" s="1" t="s">
        <v>91</v>
      </c>
      <c r="ILL89" s="1" t="s">
        <v>91</v>
      </c>
      <c r="ILM89" s="1" t="s">
        <v>91</v>
      </c>
      <c r="ILN89" s="1" t="s">
        <v>91</v>
      </c>
      <c r="ILO89" s="1" t="s">
        <v>91</v>
      </c>
      <c r="ILP89" s="1" t="s">
        <v>91</v>
      </c>
      <c r="ILQ89" s="1" t="s">
        <v>91</v>
      </c>
      <c r="ILR89" s="1" t="s">
        <v>91</v>
      </c>
      <c r="ILS89" s="1" t="s">
        <v>91</v>
      </c>
      <c r="ILT89" s="1" t="s">
        <v>91</v>
      </c>
      <c r="ILU89" s="1" t="s">
        <v>91</v>
      </c>
      <c r="ILV89" s="1" t="s">
        <v>91</v>
      </c>
      <c r="ILW89" s="1" t="s">
        <v>91</v>
      </c>
      <c r="ILX89" s="1" t="s">
        <v>91</v>
      </c>
      <c r="ILY89" s="1" t="s">
        <v>91</v>
      </c>
      <c r="ILZ89" s="1" t="s">
        <v>91</v>
      </c>
      <c r="IMA89" s="1" t="s">
        <v>91</v>
      </c>
      <c r="IMB89" s="1" t="s">
        <v>91</v>
      </c>
      <c r="IMC89" s="1" t="s">
        <v>91</v>
      </c>
      <c r="IMD89" s="1" t="s">
        <v>91</v>
      </c>
      <c r="IME89" s="1" t="s">
        <v>91</v>
      </c>
      <c r="IMF89" s="1" t="s">
        <v>91</v>
      </c>
      <c r="IMG89" s="1" t="s">
        <v>91</v>
      </c>
      <c r="IMH89" s="1" t="s">
        <v>91</v>
      </c>
      <c r="IMI89" s="1" t="s">
        <v>91</v>
      </c>
      <c r="IMJ89" s="1" t="s">
        <v>91</v>
      </c>
      <c r="IMK89" s="1" t="s">
        <v>91</v>
      </c>
      <c r="IML89" s="1" t="s">
        <v>91</v>
      </c>
      <c r="IMM89" s="1" t="s">
        <v>91</v>
      </c>
      <c r="IMN89" s="1" t="s">
        <v>91</v>
      </c>
      <c r="IMO89" s="1" t="s">
        <v>91</v>
      </c>
      <c r="IMP89" s="1" t="s">
        <v>91</v>
      </c>
      <c r="IMQ89" s="1" t="s">
        <v>91</v>
      </c>
      <c r="IMR89" s="1" t="s">
        <v>91</v>
      </c>
      <c r="IMS89" s="1" t="s">
        <v>91</v>
      </c>
      <c r="IMT89" s="1" t="s">
        <v>91</v>
      </c>
      <c r="IMU89" s="1" t="s">
        <v>91</v>
      </c>
      <c r="IMV89" s="1" t="s">
        <v>91</v>
      </c>
      <c r="IMW89" s="1" t="s">
        <v>91</v>
      </c>
      <c r="IMX89" s="1" t="s">
        <v>91</v>
      </c>
      <c r="IMY89" s="1" t="s">
        <v>91</v>
      </c>
      <c r="IMZ89" s="1" t="s">
        <v>91</v>
      </c>
      <c r="INA89" s="1" t="s">
        <v>91</v>
      </c>
      <c r="INB89" s="1" t="s">
        <v>91</v>
      </c>
      <c r="INC89" s="1" t="s">
        <v>91</v>
      </c>
      <c r="IND89" s="1" t="s">
        <v>91</v>
      </c>
      <c r="INE89" s="1" t="s">
        <v>91</v>
      </c>
      <c r="INF89" s="1" t="s">
        <v>91</v>
      </c>
      <c r="ING89" s="1" t="s">
        <v>91</v>
      </c>
      <c r="INH89" s="1" t="s">
        <v>91</v>
      </c>
      <c r="INI89" s="1" t="s">
        <v>91</v>
      </c>
      <c r="INJ89" s="1" t="s">
        <v>91</v>
      </c>
      <c r="INK89" s="1" t="s">
        <v>91</v>
      </c>
      <c r="INL89" s="1" t="s">
        <v>91</v>
      </c>
      <c r="INM89" s="1" t="s">
        <v>91</v>
      </c>
      <c r="INN89" s="1" t="s">
        <v>91</v>
      </c>
      <c r="INO89" s="1" t="s">
        <v>91</v>
      </c>
      <c r="INP89" s="1" t="s">
        <v>91</v>
      </c>
      <c r="INQ89" s="1" t="s">
        <v>91</v>
      </c>
      <c r="INR89" s="1" t="s">
        <v>91</v>
      </c>
      <c r="INS89" s="1" t="s">
        <v>91</v>
      </c>
      <c r="INT89" s="1" t="s">
        <v>91</v>
      </c>
      <c r="INU89" s="1" t="s">
        <v>91</v>
      </c>
      <c r="INV89" s="1" t="s">
        <v>91</v>
      </c>
      <c r="INW89" s="1" t="s">
        <v>91</v>
      </c>
      <c r="INX89" s="1" t="s">
        <v>91</v>
      </c>
      <c r="INY89" s="1" t="s">
        <v>91</v>
      </c>
      <c r="INZ89" s="1" t="s">
        <v>91</v>
      </c>
      <c r="IOA89" s="1" t="s">
        <v>91</v>
      </c>
      <c r="IOB89" s="1" t="s">
        <v>91</v>
      </c>
      <c r="IOC89" s="1" t="s">
        <v>91</v>
      </c>
      <c r="IOD89" s="1" t="s">
        <v>91</v>
      </c>
      <c r="IOE89" s="1" t="s">
        <v>91</v>
      </c>
      <c r="IOF89" s="1" t="s">
        <v>91</v>
      </c>
      <c r="IOG89" s="1" t="s">
        <v>91</v>
      </c>
      <c r="IOH89" s="1" t="s">
        <v>91</v>
      </c>
      <c r="IOI89" s="1" t="s">
        <v>91</v>
      </c>
      <c r="IOJ89" s="1" t="s">
        <v>91</v>
      </c>
      <c r="IOK89" s="1" t="s">
        <v>91</v>
      </c>
      <c r="IOL89" s="1" t="s">
        <v>91</v>
      </c>
      <c r="IOM89" s="1" t="s">
        <v>91</v>
      </c>
      <c r="ION89" s="1" t="s">
        <v>91</v>
      </c>
      <c r="IOO89" s="1" t="s">
        <v>91</v>
      </c>
      <c r="IOP89" s="1" t="s">
        <v>91</v>
      </c>
      <c r="IOQ89" s="1" t="s">
        <v>91</v>
      </c>
      <c r="IOR89" s="1" t="s">
        <v>91</v>
      </c>
      <c r="IOS89" s="1" t="s">
        <v>91</v>
      </c>
      <c r="IOT89" s="1" t="s">
        <v>91</v>
      </c>
      <c r="IOU89" s="1" t="s">
        <v>91</v>
      </c>
      <c r="IOV89" s="1" t="s">
        <v>91</v>
      </c>
      <c r="IOW89" s="1" t="s">
        <v>91</v>
      </c>
      <c r="IOX89" s="1" t="s">
        <v>91</v>
      </c>
      <c r="IOY89" s="1" t="s">
        <v>91</v>
      </c>
      <c r="IOZ89" s="1" t="s">
        <v>91</v>
      </c>
      <c r="IPA89" s="1" t="s">
        <v>91</v>
      </c>
      <c r="IPB89" s="1" t="s">
        <v>91</v>
      </c>
      <c r="IPC89" s="1" t="s">
        <v>91</v>
      </c>
      <c r="IPD89" s="1" t="s">
        <v>91</v>
      </c>
      <c r="IPE89" s="1" t="s">
        <v>91</v>
      </c>
      <c r="IPF89" s="1" t="s">
        <v>91</v>
      </c>
      <c r="IPG89" s="1" t="s">
        <v>91</v>
      </c>
      <c r="IPH89" s="1" t="s">
        <v>91</v>
      </c>
      <c r="IPI89" s="1" t="s">
        <v>91</v>
      </c>
      <c r="IPJ89" s="1" t="s">
        <v>91</v>
      </c>
      <c r="IPK89" s="1" t="s">
        <v>91</v>
      </c>
      <c r="IPL89" s="1" t="s">
        <v>91</v>
      </c>
      <c r="IPM89" s="1" t="s">
        <v>91</v>
      </c>
      <c r="IPN89" s="1" t="s">
        <v>91</v>
      </c>
      <c r="IPO89" s="1" t="s">
        <v>91</v>
      </c>
      <c r="IPP89" s="1" t="s">
        <v>91</v>
      </c>
      <c r="IPQ89" s="1" t="s">
        <v>91</v>
      </c>
      <c r="IPR89" s="1" t="s">
        <v>91</v>
      </c>
      <c r="IPS89" s="1" t="s">
        <v>91</v>
      </c>
      <c r="IPT89" s="1" t="s">
        <v>91</v>
      </c>
      <c r="IPU89" s="1" t="s">
        <v>91</v>
      </c>
      <c r="IPV89" s="1" t="s">
        <v>91</v>
      </c>
      <c r="IPW89" s="1" t="s">
        <v>91</v>
      </c>
      <c r="IPX89" s="1" t="s">
        <v>91</v>
      </c>
      <c r="IPY89" s="1" t="s">
        <v>91</v>
      </c>
      <c r="IPZ89" s="1" t="s">
        <v>91</v>
      </c>
      <c r="IQA89" s="1" t="s">
        <v>91</v>
      </c>
      <c r="IQB89" s="1" t="s">
        <v>91</v>
      </c>
      <c r="IQC89" s="1" t="s">
        <v>91</v>
      </c>
      <c r="IQD89" s="1" t="s">
        <v>91</v>
      </c>
      <c r="IQE89" s="1" t="s">
        <v>91</v>
      </c>
      <c r="IQF89" s="1" t="s">
        <v>91</v>
      </c>
      <c r="IQG89" s="1" t="s">
        <v>91</v>
      </c>
      <c r="IQH89" s="1" t="s">
        <v>91</v>
      </c>
      <c r="IQI89" s="1" t="s">
        <v>91</v>
      </c>
      <c r="IQJ89" s="1" t="s">
        <v>91</v>
      </c>
      <c r="IQK89" s="1" t="s">
        <v>91</v>
      </c>
      <c r="IQL89" s="1" t="s">
        <v>91</v>
      </c>
      <c r="IQM89" s="1" t="s">
        <v>91</v>
      </c>
      <c r="IQN89" s="1" t="s">
        <v>91</v>
      </c>
      <c r="IQO89" s="1" t="s">
        <v>91</v>
      </c>
      <c r="IQP89" s="1" t="s">
        <v>91</v>
      </c>
      <c r="IQQ89" s="1" t="s">
        <v>91</v>
      </c>
      <c r="IQR89" s="1" t="s">
        <v>91</v>
      </c>
      <c r="IQS89" s="1" t="s">
        <v>91</v>
      </c>
      <c r="IQT89" s="1" t="s">
        <v>91</v>
      </c>
      <c r="IQU89" s="1" t="s">
        <v>91</v>
      </c>
      <c r="IQV89" s="1" t="s">
        <v>91</v>
      </c>
      <c r="IQW89" s="1" t="s">
        <v>91</v>
      </c>
      <c r="IQX89" s="1" t="s">
        <v>91</v>
      </c>
      <c r="IQY89" s="1" t="s">
        <v>91</v>
      </c>
      <c r="IQZ89" s="1" t="s">
        <v>91</v>
      </c>
      <c r="IRA89" s="1" t="s">
        <v>91</v>
      </c>
      <c r="IRB89" s="1" t="s">
        <v>91</v>
      </c>
      <c r="IRC89" s="1" t="s">
        <v>91</v>
      </c>
      <c r="IRD89" s="1" t="s">
        <v>91</v>
      </c>
      <c r="IRE89" s="1" t="s">
        <v>91</v>
      </c>
      <c r="IRF89" s="1" t="s">
        <v>91</v>
      </c>
      <c r="IRG89" s="1" t="s">
        <v>91</v>
      </c>
      <c r="IRH89" s="1" t="s">
        <v>91</v>
      </c>
      <c r="IRI89" s="1" t="s">
        <v>91</v>
      </c>
      <c r="IRJ89" s="1" t="s">
        <v>91</v>
      </c>
      <c r="IRK89" s="1" t="s">
        <v>91</v>
      </c>
      <c r="IRL89" s="1" t="s">
        <v>91</v>
      </c>
      <c r="IRM89" s="1" t="s">
        <v>91</v>
      </c>
      <c r="IRN89" s="1" t="s">
        <v>91</v>
      </c>
      <c r="IRO89" s="1" t="s">
        <v>91</v>
      </c>
      <c r="IRP89" s="1" t="s">
        <v>91</v>
      </c>
      <c r="IRQ89" s="1" t="s">
        <v>91</v>
      </c>
      <c r="IRR89" s="1" t="s">
        <v>91</v>
      </c>
      <c r="IRS89" s="1" t="s">
        <v>91</v>
      </c>
      <c r="IRT89" s="1" t="s">
        <v>91</v>
      </c>
      <c r="IRU89" s="1" t="s">
        <v>91</v>
      </c>
      <c r="IRV89" s="1" t="s">
        <v>91</v>
      </c>
      <c r="IRW89" s="1" t="s">
        <v>91</v>
      </c>
      <c r="IRX89" s="1" t="s">
        <v>91</v>
      </c>
      <c r="IRY89" s="1" t="s">
        <v>91</v>
      </c>
      <c r="IRZ89" s="1" t="s">
        <v>91</v>
      </c>
      <c r="ISA89" s="1" t="s">
        <v>91</v>
      </c>
      <c r="ISB89" s="1" t="s">
        <v>91</v>
      </c>
      <c r="ISC89" s="1" t="s">
        <v>91</v>
      </c>
      <c r="ISD89" s="1" t="s">
        <v>91</v>
      </c>
      <c r="ISE89" s="1" t="s">
        <v>91</v>
      </c>
      <c r="ISF89" s="1" t="s">
        <v>91</v>
      </c>
      <c r="ISG89" s="1" t="s">
        <v>91</v>
      </c>
      <c r="ISH89" s="1" t="s">
        <v>91</v>
      </c>
      <c r="ISI89" s="1" t="s">
        <v>91</v>
      </c>
      <c r="ISJ89" s="1" t="s">
        <v>91</v>
      </c>
      <c r="ISK89" s="1" t="s">
        <v>91</v>
      </c>
      <c r="ISL89" s="1" t="s">
        <v>91</v>
      </c>
      <c r="ISM89" s="1" t="s">
        <v>91</v>
      </c>
      <c r="ISN89" s="1" t="s">
        <v>91</v>
      </c>
      <c r="ISO89" s="1" t="s">
        <v>91</v>
      </c>
      <c r="ISP89" s="1" t="s">
        <v>91</v>
      </c>
      <c r="ISQ89" s="1" t="s">
        <v>91</v>
      </c>
      <c r="ISR89" s="1" t="s">
        <v>91</v>
      </c>
      <c r="ISS89" s="1" t="s">
        <v>91</v>
      </c>
      <c r="IST89" s="1" t="s">
        <v>91</v>
      </c>
      <c r="ISU89" s="1" t="s">
        <v>91</v>
      </c>
      <c r="ISV89" s="1" t="s">
        <v>91</v>
      </c>
      <c r="ISW89" s="1" t="s">
        <v>91</v>
      </c>
      <c r="ISX89" s="1" t="s">
        <v>91</v>
      </c>
      <c r="ISY89" s="1" t="s">
        <v>91</v>
      </c>
      <c r="ISZ89" s="1" t="s">
        <v>91</v>
      </c>
      <c r="ITA89" s="1" t="s">
        <v>91</v>
      </c>
      <c r="ITB89" s="1" t="s">
        <v>91</v>
      </c>
      <c r="ITC89" s="1" t="s">
        <v>91</v>
      </c>
      <c r="ITD89" s="1" t="s">
        <v>91</v>
      </c>
      <c r="ITE89" s="1" t="s">
        <v>91</v>
      </c>
      <c r="ITF89" s="1" t="s">
        <v>91</v>
      </c>
      <c r="ITG89" s="1" t="s">
        <v>91</v>
      </c>
      <c r="ITH89" s="1" t="s">
        <v>91</v>
      </c>
      <c r="ITI89" s="1" t="s">
        <v>91</v>
      </c>
      <c r="ITJ89" s="1" t="s">
        <v>91</v>
      </c>
      <c r="ITK89" s="1" t="s">
        <v>91</v>
      </c>
      <c r="ITL89" s="1" t="s">
        <v>91</v>
      </c>
      <c r="ITM89" s="1" t="s">
        <v>91</v>
      </c>
      <c r="ITN89" s="1" t="s">
        <v>91</v>
      </c>
      <c r="ITO89" s="1" t="s">
        <v>91</v>
      </c>
      <c r="ITP89" s="1" t="s">
        <v>91</v>
      </c>
      <c r="ITQ89" s="1" t="s">
        <v>91</v>
      </c>
      <c r="ITR89" s="1" t="s">
        <v>91</v>
      </c>
      <c r="ITS89" s="1" t="s">
        <v>91</v>
      </c>
      <c r="ITT89" s="1" t="s">
        <v>91</v>
      </c>
      <c r="ITU89" s="1" t="s">
        <v>91</v>
      </c>
      <c r="ITV89" s="1" t="s">
        <v>91</v>
      </c>
      <c r="ITW89" s="1" t="s">
        <v>91</v>
      </c>
      <c r="ITX89" s="1" t="s">
        <v>91</v>
      </c>
      <c r="ITY89" s="1" t="s">
        <v>91</v>
      </c>
      <c r="ITZ89" s="1" t="s">
        <v>91</v>
      </c>
      <c r="IUA89" s="1" t="s">
        <v>91</v>
      </c>
      <c r="IUB89" s="1" t="s">
        <v>91</v>
      </c>
      <c r="IUC89" s="1" t="s">
        <v>91</v>
      </c>
      <c r="IUD89" s="1" t="s">
        <v>91</v>
      </c>
      <c r="IUE89" s="1" t="s">
        <v>91</v>
      </c>
      <c r="IUF89" s="1" t="s">
        <v>91</v>
      </c>
      <c r="IUG89" s="1" t="s">
        <v>91</v>
      </c>
      <c r="IUH89" s="1" t="s">
        <v>91</v>
      </c>
      <c r="IUI89" s="1" t="s">
        <v>91</v>
      </c>
      <c r="IUJ89" s="1" t="s">
        <v>91</v>
      </c>
      <c r="IUK89" s="1" t="s">
        <v>91</v>
      </c>
      <c r="IUL89" s="1" t="s">
        <v>91</v>
      </c>
      <c r="IUM89" s="1" t="s">
        <v>91</v>
      </c>
      <c r="IUN89" s="1" t="s">
        <v>91</v>
      </c>
      <c r="IUO89" s="1" t="s">
        <v>91</v>
      </c>
      <c r="IUP89" s="1" t="s">
        <v>91</v>
      </c>
      <c r="IUQ89" s="1" t="s">
        <v>91</v>
      </c>
      <c r="IUR89" s="1" t="s">
        <v>91</v>
      </c>
      <c r="IUS89" s="1" t="s">
        <v>91</v>
      </c>
      <c r="IUT89" s="1" t="s">
        <v>91</v>
      </c>
      <c r="IUU89" s="1" t="s">
        <v>91</v>
      </c>
      <c r="IUV89" s="1" t="s">
        <v>91</v>
      </c>
      <c r="IUW89" s="1" t="s">
        <v>91</v>
      </c>
      <c r="IUX89" s="1" t="s">
        <v>91</v>
      </c>
      <c r="IUY89" s="1" t="s">
        <v>91</v>
      </c>
      <c r="IUZ89" s="1" t="s">
        <v>91</v>
      </c>
      <c r="IVA89" s="1" t="s">
        <v>91</v>
      </c>
      <c r="IVB89" s="1" t="s">
        <v>91</v>
      </c>
      <c r="IVC89" s="1" t="s">
        <v>91</v>
      </c>
      <c r="IVD89" s="1" t="s">
        <v>91</v>
      </c>
      <c r="IVE89" s="1" t="s">
        <v>91</v>
      </c>
      <c r="IVF89" s="1" t="s">
        <v>91</v>
      </c>
      <c r="IVG89" s="1" t="s">
        <v>91</v>
      </c>
      <c r="IVH89" s="1" t="s">
        <v>91</v>
      </c>
      <c r="IVI89" s="1" t="s">
        <v>91</v>
      </c>
      <c r="IVJ89" s="1" t="s">
        <v>91</v>
      </c>
      <c r="IVK89" s="1" t="s">
        <v>91</v>
      </c>
      <c r="IVL89" s="1" t="s">
        <v>91</v>
      </c>
      <c r="IVM89" s="1" t="s">
        <v>91</v>
      </c>
      <c r="IVN89" s="1" t="s">
        <v>91</v>
      </c>
      <c r="IVO89" s="1" t="s">
        <v>91</v>
      </c>
      <c r="IVP89" s="1" t="s">
        <v>91</v>
      </c>
      <c r="IVQ89" s="1" t="s">
        <v>91</v>
      </c>
      <c r="IVR89" s="1" t="s">
        <v>91</v>
      </c>
      <c r="IVS89" s="1" t="s">
        <v>91</v>
      </c>
      <c r="IVT89" s="1" t="s">
        <v>91</v>
      </c>
      <c r="IVU89" s="1" t="s">
        <v>91</v>
      </c>
      <c r="IVV89" s="1" t="s">
        <v>91</v>
      </c>
      <c r="IVW89" s="1" t="s">
        <v>91</v>
      </c>
      <c r="IVX89" s="1" t="s">
        <v>91</v>
      </c>
      <c r="IVY89" s="1" t="s">
        <v>91</v>
      </c>
      <c r="IVZ89" s="1" t="s">
        <v>91</v>
      </c>
      <c r="IWA89" s="1" t="s">
        <v>91</v>
      </c>
      <c r="IWB89" s="1" t="s">
        <v>91</v>
      </c>
      <c r="IWC89" s="1" t="s">
        <v>91</v>
      </c>
      <c r="IWD89" s="1" t="s">
        <v>91</v>
      </c>
      <c r="IWE89" s="1" t="s">
        <v>91</v>
      </c>
      <c r="IWF89" s="1" t="s">
        <v>91</v>
      </c>
      <c r="IWG89" s="1" t="s">
        <v>91</v>
      </c>
      <c r="IWH89" s="1" t="s">
        <v>91</v>
      </c>
      <c r="IWI89" s="1" t="s">
        <v>91</v>
      </c>
      <c r="IWJ89" s="1" t="s">
        <v>91</v>
      </c>
      <c r="IWK89" s="1" t="s">
        <v>91</v>
      </c>
      <c r="IWL89" s="1" t="s">
        <v>91</v>
      </c>
      <c r="IWM89" s="1" t="s">
        <v>91</v>
      </c>
      <c r="IWN89" s="1" t="s">
        <v>91</v>
      </c>
      <c r="IWO89" s="1" t="s">
        <v>91</v>
      </c>
      <c r="IWP89" s="1" t="s">
        <v>91</v>
      </c>
      <c r="IWQ89" s="1" t="s">
        <v>91</v>
      </c>
      <c r="IWR89" s="1" t="s">
        <v>91</v>
      </c>
      <c r="IWS89" s="1" t="s">
        <v>91</v>
      </c>
      <c r="IWT89" s="1" t="s">
        <v>91</v>
      </c>
      <c r="IWU89" s="1" t="s">
        <v>91</v>
      </c>
      <c r="IWV89" s="1" t="s">
        <v>91</v>
      </c>
      <c r="IWW89" s="1" t="s">
        <v>91</v>
      </c>
      <c r="IWX89" s="1" t="s">
        <v>91</v>
      </c>
      <c r="IWY89" s="1" t="s">
        <v>91</v>
      </c>
      <c r="IWZ89" s="1" t="s">
        <v>91</v>
      </c>
      <c r="IXA89" s="1" t="s">
        <v>91</v>
      </c>
      <c r="IXB89" s="1" t="s">
        <v>91</v>
      </c>
      <c r="IXC89" s="1" t="s">
        <v>91</v>
      </c>
      <c r="IXD89" s="1" t="s">
        <v>91</v>
      </c>
      <c r="IXE89" s="1" t="s">
        <v>91</v>
      </c>
      <c r="IXF89" s="1" t="s">
        <v>91</v>
      </c>
      <c r="IXG89" s="1" t="s">
        <v>91</v>
      </c>
      <c r="IXH89" s="1" t="s">
        <v>91</v>
      </c>
      <c r="IXI89" s="1" t="s">
        <v>91</v>
      </c>
      <c r="IXJ89" s="1" t="s">
        <v>91</v>
      </c>
      <c r="IXK89" s="1" t="s">
        <v>91</v>
      </c>
      <c r="IXL89" s="1" t="s">
        <v>91</v>
      </c>
      <c r="IXM89" s="1" t="s">
        <v>91</v>
      </c>
      <c r="IXN89" s="1" t="s">
        <v>91</v>
      </c>
      <c r="IXO89" s="1" t="s">
        <v>91</v>
      </c>
      <c r="IXP89" s="1" t="s">
        <v>91</v>
      </c>
      <c r="IXQ89" s="1" t="s">
        <v>91</v>
      </c>
      <c r="IXR89" s="1" t="s">
        <v>91</v>
      </c>
      <c r="IXS89" s="1" t="s">
        <v>91</v>
      </c>
      <c r="IXT89" s="1" t="s">
        <v>91</v>
      </c>
      <c r="IXU89" s="1" t="s">
        <v>91</v>
      </c>
      <c r="IXV89" s="1" t="s">
        <v>91</v>
      </c>
      <c r="IXW89" s="1" t="s">
        <v>91</v>
      </c>
      <c r="IXX89" s="1" t="s">
        <v>91</v>
      </c>
      <c r="IXY89" s="1" t="s">
        <v>91</v>
      </c>
      <c r="IXZ89" s="1" t="s">
        <v>91</v>
      </c>
      <c r="IYA89" s="1" t="s">
        <v>91</v>
      </c>
      <c r="IYB89" s="1" t="s">
        <v>91</v>
      </c>
      <c r="IYC89" s="1" t="s">
        <v>91</v>
      </c>
      <c r="IYD89" s="1" t="s">
        <v>91</v>
      </c>
      <c r="IYE89" s="1" t="s">
        <v>91</v>
      </c>
      <c r="IYF89" s="1" t="s">
        <v>91</v>
      </c>
      <c r="IYG89" s="1" t="s">
        <v>91</v>
      </c>
      <c r="IYH89" s="1" t="s">
        <v>91</v>
      </c>
      <c r="IYI89" s="1" t="s">
        <v>91</v>
      </c>
      <c r="IYJ89" s="1" t="s">
        <v>91</v>
      </c>
      <c r="IYK89" s="1" t="s">
        <v>91</v>
      </c>
      <c r="IYL89" s="1" t="s">
        <v>91</v>
      </c>
      <c r="IYM89" s="1" t="s">
        <v>91</v>
      </c>
      <c r="IYN89" s="1" t="s">
        <v>91</v>
      </c>
      <c r="IYO89" s="1" t="s">
        <v>91</v>
      </c>
      <c r="IYP89" s="1" t="s">
        <v>91</v>
      </c>
      <c r="IYQ89" s="1" t="s">
        <v>91</v>
      </c>
      <c r="IYR89" s="1" t="s">
        <v>91</v>
      </c>
      <c r="IYS89" s="1" t="s">
        <v>91</v>
      </c>
      <c r="IYT89" s="1" t="s">
        <v>91</v>
      </c>
      <c r="IYU89" s="1" t="s">
        <v>91</v>
      </c>
      <c r="IYV89" s="1" t="s">
        <v>91</v>
      </c>
      <c r="IYW89" s="1" t="s">
        <v>91</v>
      </c>
      <c r="IYX89" s="1" t="s">
        <v>91</v>
      </c>
      <c r="IYY89" s="1" t="s">
        <v>91</v>
      </c>
      <c r="IYZ89" s="1" t="s">
        <v>91</v>
      </c>
      <c r="IZA89" s="1" t="s">
        <v>91</v>
      </c>
      <c r="IZB89" s="1" t="s">
        <v>91</v>
      </c>
      <c r="IZC89" s="1" t="s">
        <v>91</v>
      </c>
      <c r="IZD89" s="1" t="s">
        <v>91</v>
      </c>
      <c r="IZE89" s="1" t="s">
        <v>91</v>
      </c>
      <c r="IZF89" s="1" t="s">
        <v>91</v>
      </c>
      <c r="IZG89" s="1" t="s">
        <v>91</v>
      </c>
      <c r="IZH89" s="1" t="s">
        <v>91</v>
      </c>
      <c r="IZI89" s="1" t="s">
        <v>91</v>
      </c>
      <c r="IZJ89" s="1" t="s">
        <v>91</v>
      </c>
      <c r="IZK89" s="1" t="s">
        <v>91</v>
      </c>
      <c r="IZL89" s="1" t="s">
        <v>91</v>
      </c>
      <c r="IZM89" s="1" t="s">
        <v>91</v>
      </c>
      <c r="IZN89" s="1" t="s">
        <v>91</v>
      </c>
      <c r="IZO89" s="1" t="s">
        <v>91</v>
      </c>
      <c r="IZP89" s="1" t="s">
        <v>91</v>
      </c>
      <c r="IZQ89" s="1" t="s">
        <v>91</v>
      </c>
      <c r="IZR89" s="1" t="s">
        <v>91</v>
      </c>
      <c r="IZS89" s="1" t="s">
        <v>91</v>
      </c>
      <c r="IZT89" s="1" t="s">
        <v>91</v>
      </c>
      <c r="IZU89" s="1" t="s">
        <v>91</v>
      </c>
      <c r="IZV89" s="1" t="s">
        <v>91</v>
      </c>
      <c r="IZW89" s="1" t="s">
        <v>91</v>
      </c>
      <c r="IZX89" s="1" t="s">
        <v>91</v>
      </c>
      <c r="IZY89" s="1" t="s">
        <v>91</v>
      </c>
      <c r="IZZ89" s="1" t="s">
        <v>91</v>
      </c>
      <c r="JAA89" s="1" t="s">
        <v>91</v>
      </c>
      <c r="JAB89" s="1" t="s">
        <v>91</v>
      </c>
      <c r="JAC89" s="1" t="s">
        <v>91</v>
      </c>
      <c r="JAD89" s="1" t="s">
        <v>91</v>
      </c>
      <c r="JAE89" s="1" t="s">
        <v>91</v>
      </c>
      <c r="JAF89" s="1" t="s">
        <v>91</v>
      </c>
      <c r="JAG89" s="1" t="s">
        <v>91</v>
      </c>
      <c r="JAH89" s="1" t="s">
        <v>91</v>
      </c>
      <c r="JAI89" s="1" t="s">
        <v>91</v>
      </c>
      <c r="JAJ89" s="1" t="s">
        <v>91</v>
      </c>
      <c r="JAK89" s="1" t="s">
        <v>91</v>
      </c>
      <c r="JAL89" s="1" t="s">
        <v>91</v>
      </c>
      <c r="JAM89" s="1" t="s">
        <v>91</v>
      </c>
      <c r="JAN89" s="1" t="s">
        <v>91</v>
      </c>
      <c r="JAO89" s="1" t="s">
        <v>91</v>
      </c>
      <c r="JAP89" s="1" t="s">
        <v>91</v>
      </c>
      <c r="JAQ89" s="1" t="s">
        <v>91</v>
      </c>
      <c r="JAR89" s="1" t="s">
        <v>91</v>
      </c>
      <c r="JAS89" s="1" t="s">
        <v>91</v>
      </c>
      <c r="JAT89" s="1" t="s">
        <v>91</v>
      </c>
      <c r="JAU89" s="1" t="s">
        <v>91</v>
      </c>
      <c r="JAV89" s="1" t="s">
        <v>91</v>
      </c>
      <c r="JAW89" s="1" t="s">
        <v>91</v>
      </c>
      <c r="JAX89" s="1" t="s">
        <v>91</v>
      </c>
      <c r="JAY89" s="1" t="s">
        <v>91</v>
      </c>
      <c r="JAZ89" s="1" t="s">
        <v>91</v>
      </c>
      <c r="JBA89" s="1" t="s">
        <v>91</v>
      </c>
      <c r="JBB89" s="1" t="s">
        <v>91</v>
      </c>
      <c r="JBC89" s="1" t="s">
        <v>91</v>
      </c>
      <c r="JBD89" s="1" t="s">
        <v>91</v>
      </c>
      <c r="JBE89" s="1" t="s">
        <v>91</v>
      </c>
      <c r="JBF89" s="1" t="s">
        <v>91</v>
      </c>
      <c r="JBG89" s="1" t="s">
        <v>91</v>
      </c>
      <c r="JBH89" s="1" t="s">
        <v>91</v>
      </c>
      <c r="JBI89" s="1" t="s">
        <v>91</v>
      </c>
      <c r="JBJ89" s="1" t="s">
        <v>91</v>
      </c>
      <c r="JBK89" s="1" t="s">
        <v>91</v>
      </c>
      <c r="JBL89" s="1" t="s">
        <v>91</v>
      </c>
      <c r="JBM89" s="1" t="s">
        <v>91</v>
      </c>
      <c r="JBN89" s="1" t="s">
        <v>91</v>
      </c>
      <c r="JBO89" s="1" t="s">
        <v>91</v>
      </c>
      <c r="JBP89" s="1" t="s">
        <v>91</v>
      </c>
      <c r="JBQ89" s="1" t="s">
        <v>91</v>
      </c>
      <c r="JBR89" s="1" t="s">
        <v>91</v>
      </c>
      <c r="JBS89" s="1" t="s">
        <v>91</v>
      </c>
      <c r="JBT89" s="1" t="s">
        <v>91</v>
      </c>
      <c r="JBU89" s="1" t="s">
        <v>91</v>
      </c>
      <c r="JBV89" s="1" t="s">
        <v>91</v>
      </c>
      <c r="JBW89" s="1" t="s">
        <v>91</v>
      </c>
      <c r="JBX89" s="1" t="s">
        <v>91</v>
      </c>
      <c r="JBY89" s="1" t="s">
        <v>91</v>
      </c>
      <c r="JBZ89" s="1" t="s">
        <v>91</v>
      </c>
      <c r="JCA89" s="1" t="s">
        <v>91</v>
      </c>
      <c r="JCB89" s="1" t="s">
        <v>91</v>
      </c>
      <c r="JCC89" s="1" t="s">
        <v>91</v>
      </c>
      <c r="JCD89" s="1" t="s">
        <v>91</v>
      </c>
      <c r="JCE89" s="1" t="s">
        <v>91</v>
      </c>
      <c r="JCF89" s="1" t="s">
        <v>91</v>
      </c>
      <c r="JCG89" s="1" t="s">
        <v>91</v>
      </c>
      <c r="JCH89" s="1" t="s">
        <v>91</v>
      </c>
      <c r="JCI89" s="1" t="s">
        <v>91</v>
      </c>
      <c r="JCJ89" s="1" t="s">
        <v>91</v>
      </c>
      <c r="JCK89" s="1" t="s">
        <v>91</v>
      </c>
      <c r="JCL89" s="1" t="s">
        <v>91</v>
      </c>
      <c r="JCM89" s="1" t="s">
        <v>91</v>
      </c>
      <c r="JCN89" s="1" t="s">
        <v>91</v>
      </c>
      <c r="JCO89" s="1" t="s">
        <v>91</v>
      </c>
      <c r="JCP89" s="1" t="s">
        <v>91</v>
      </c>
      <c r="JCQ89" s="1" t="s">
        <v>91</v>
      </c>
      <c r="JCR89" s="1" t="s">
        <v>91</v>
      </c>
      <c r="JCS89" s="1" t="s">
        <v>91</v>
      </c>
      <c r="JCT89" s="1" t="s">
        <v>91</v>
      </c>
      <c r="JCU89" s="1" t="s">
        <v>91</v>
      </c>
      <c r="JCV89" s="1" t="s">
        <v>91</v>
      </c>
      <c r="JCW89" s="1" t="s">
        <v>91</v>
      </c>
      <c r="JCX89" s="1" t="s">
        <v>91</v>
      </c>
      <c r="JCY89" s="1" t="s">
        <v>91</v>
      </c>
      <c r="JCZ89" s="1" t="s">
        <v>91</v>
      </c>
      <c r="JDA89" s="1" t="s">
        <v>91</v>
      </c>
      <c r="JDB89" s="1" t="s">
        <v>91</v>
      </c>
      <c r="JDC89" s="1" t="s">
        <v>91</v>
      </c>
      <c r="JDD89" s="1" t="s">
        <v>91</v>
      </c>
      <c r="JDE89" s="1" t="s">
        <v>91</v>
      </c>
      <c r="JDF89" s="1" t="s">
        <v>91</v>
      </c>
      <c r="JDG89" s="1" t="s">
        <v>91</v>
      </c>
      <c r="JDH89" s="1" t="s">
        <v>91</v>
      </c>
      <c r="JDI89" s="1" t="s">
        <v>91</v>
      </c>
      <c r="JDJ89" s="1" t="s">
        <v>91</v>
      </c>
      <c r="JDK89" s="1" t="s">
        <v>91</v>
      </c>
      <c r="JDL89" s="1" t="s">
        <v>91</v>
      </c>
      <c r="JDM89" s="1" t="s">
        <v>91</v>
      </c>
      <c r="JDN89" s="1" t="s">
        <v>91</v>
      </c>
      <c r="JDO89" s="1" t="s">
        <v>91</v>
      </c>
      <c r="JDP89" s="1" t="s">
        <v>91</v>
      </c>
      <c r="JDQ89" s="1" t="s">
        <v>91</v>
      </c>
      <c r="JDR89" s="1" t="s">
        <v>91</v>
      </c>
      <c r="JDS89" s="1" t="s">
        <v>91</v>
      </c>
      <c r="JDT89" s="1" t="s">
        <v>91</v>
      </c>
      <c r="JDU89" s="1" t="s">
        <v>91</v>
      </c>
      <c r="JDV89" s="1" t="s">
        <v>91</v>
      </c>
      <c r="JDW89" s="1" t="s">
        <v>91</v>
      </c>
      <c r="JDX89" s="1" t="s">
        <v>91</v>
      </c>
      <c r="JDY89" s="1" t="s">
        <v>91</v>
      </c>
      <c r="JDZ89" s="1" t="s">
        <v>91</v>
      </c>
      <c r="JEA89" s="1" t="s">
        <v>91</v>
      </c>
      <c r="JEB89" s="1" t="s">
        <v>91</v>
      </c>
      <c r="JEC89" s="1" t="s">
        <v>91</v>
      </c>
      <c r="JED89" s="1" t="s">
        <v>91</v>
      </c>
      <c r="JEE89" s="1" t="s">
        <v>91</v>
      </c>
      <c r="JEF89" s="1" t="s">
        <v>91</v>
      </c>
      <c r="JEG89" s="1" t="s">
        <v>91</v>
      </c>
      <c r="JEH89" s="1" t="s">
        <v>91</v>
      </c>
      <c r="JEI89" s="1" t="s">
        <v>91</v>
      </c>
      <c r="JEJ89" s="1" t="s">
        <v>91</v>
      </c>
      <c r="JEK89" s="1" t="s">
        <v>91</v>
      </c>
      <c r="JEL89" s="1" t="s">
        <v>91</v>
      </c>
      <c r="JEM89" s="1" t="s">
        <v>91</v>
      </c>
      <c r="JEN89" s="1" t="s">
        <v>91</v>
      </c>
      <c r="JEO89" s="1" t="s">
        <v>91</v>
      </c>
      <c r="JEP89" s="1" t="s">
        <v>91</v>
      </c>
      <c r="JEQ89" s="1" t="s">
        <v>91</v>
      </c>
      <c r="JER89" s="1" t="s">
        <v>91</v>
      </c>
      <c r="JES89" s="1" t="s">
        <v>91</v>
      </c>
      <c r="JET89" s="1" t="s">
        <v>91</v>
      </c>
      <c r="JEU89" s="1" t="s">
        <v>91</v>
      </c>
      <c r="JEV89" s="1" t="s">
        <v>91</v>
      </c>
      <c r="JEW89" s="1" t="s">
        <v>91</v>
      </c>
      <c r="JEX89" s="1" t="s">
        <v>91</v>
      </c>
      <c r="JEY89" s="1" t="s">
        <v>91</v>
      </c>
      <c r="JEZ89" s="1" t="s">
        <v>91</v>
      </c>
      <c r="JFA89" s="1" t="s">
        <v>91</v>
      </c>
      <c r="JFB89" s="1" t="s">
        <v>91</v>
      </c>
      <c r="JFC89" s="1" t="s">
        <v>91</v>
      </c>
      <c r="JFD89" s="1" t="s">
        <v>91</v>
      </c>
      <c r="JFE89" s="1" t="s">
        <v>91</v>
      </c>
      <c r="JFF89" s="1" t="s">
        <v>91</v>
      </c>
      <c r="JFG89" s="1" t="s">
        <v>91</v>
      </c>
      <c r="JFH89" s="1" t="s">
        <v>91</v>
      </c>
      <c r="JFI89" s="1" t="s">
        <v>91</v>
      </c>
      <c r="JFJ89" s="1" t="s">
        <v>91</v>
      </c>
      <c r="JFK89" s="1" t="s">
        <v>91</v>
      </c>
      <c r="JFL89" s="1" t="s">
        <v>91</v>
      </c>
      <c r="JFM89" s="1" t="s">
        <v>91</v>
      </c>
      <c r="JFN89" s="1" t="s">
        <v>91</v>
      </c>
      <c r="JFO89" s="1" t="s">
        <v>91</v>
      </c>
      <c r="JFP89" s="1" t="s">
        <v>91</v>
      </c>
      <c r="JFQ89" s="1" t="s">
        <v>91</v>
      </c>
      <c r="JFR89" s="1" t="s">
        <v>91</v>
      </c>
      <c r="JFS89" s="1" t="s">
        <v>91</v>
      </c>
      <c r="JFT89" s="1" t="s">
        <v>91</v>
      </c>
      <c r="JFU89" s="1" t="s">
        <v>91</v>
      </c>
      <c r="JFV89" s="1" t="s">
        <v>91</v>
      </c>
      <c r="JFW89" s="1" t="s">
        <v>91</v>
      </c>
      <c r="JFX89" s="1" t="s">
        <v>91</v>
      </c>
      <c r="JFY89" s="1" t="s">
        <v>91</v>
      </c>
      <c r="JFZ89" s="1" t="s">
        <v>91</v>
      </c>
      <c r="JGA89" s="1" t="s">
        <v>91</v>
      </c>
      <c r="JGB89" s="1" t="s">
        <v>91</v>
      </c>
      <c r="JGC89" s="1" t="s">
        <v>91</v>
      </c>
      <c r="JGD89" s="1" t="s">
        <v>91</v>
      </c>
      <c r="JGE89" s="1" t="s">
        <v>91</v>
      </c>
      <c r="JGF89" s="1" t="s">
        <v>91</v>
      </c>
      <c r="JGG89" s="1" t="s">
        <v>91</v>
      </c>
      <c r="JGH89" s="1" t="s">
        <v>91</v>
      </c>
      <c r="JGI89" s="1" t="s">
        <v>91</v>
      </c>
      <c r="JGJ89" s="1" t="s">
        <v>91</v>
      </c>
      <c r="JGK89" s="1" t="s">
        <v>91</v>
      </c>
      <c r="JGL89" s="1" t="s">
        <v>91</v>
      </c>
      <c r="JGM89" s="1" t="s">
        <v>91</v>
      </c>
      <c r="JGN89" s="1" t="s">
        <v>91</v>
      </c>
      <c r="JGO89" s="1" t="s">
        <v>91</v>
      </c>
      <c r="JGP89" s="1" t="s">
        <v>91</v>
      </c>
      <c r="JGQ89" s="1" t="s">
        <v>91</v>
      </c>
      <c r="JGR89" s="1" t="s">
        <v>91</v>
      </c>
      <c r="JGS89" s="1" t="s">
        <v>91</v>
      </c>
      <c r="JGT89" s="1" t="s">
        <v>91</v>
      </c>
      <c r="JGU89" s="1" t="s">
        <v>91</v>
      </c>
      <c r="JGV89" s="1" t="s">
        <v>91</v>
      </c>
      <c r="JGW89" s="1" t="s">
        <v>91</v>
      </c>
      <c r="JGX89" s="1" t="s">
        <v>91</v>
      </c>
      <c r="JGY89" s="1" t="s">
        <v>91</v>
      </c>
      <c r="JGZ89" s="1" t="s">
        <v>91</v>
      </c>
      <c r="JHA89" s="1" t="s">
        <v>91</v>
      </c>
      <c r="JHB89" s="1" t="s">
        <v>91</v>
      </c>
      <c r="JHC89" s="1" t="s">
        <v>91</v>
      </c>
      <c r="JHD89" s="1" t="s">
        <v>91</v>
      </c>
      <c r="JHE89" s="1" t="s">
        <v>91</v>
      </c>
      <c r="JHF89" s="1" t="s">
        <v>91</v>
      </c>
      <c r="JHG89" s="1" t="s">
        <v>91</v>
      </c>
      <c r="JHH89" s="1" t="s">
        <v>91</v>
      </c>
      <c r="JHI89" s="1" t="s">
        <v>91</v>
      </c>
      <c r="JHJ89" s="1" t="s">
        <v>91</v>
      </c>
      <c r="JHK89" s="1" t="s">
        <v>91</v>
      </c>
      <c r="JHL89" s="1" t="s">
        <v>91</v>
      </c>
      <c r="JHM89" s="1" t="s">
        <v>91</v>
      </c>
      <c r="JHN89" s="1" t="s">
        <v>91</v>
      </c>
      <c r="JHO89" s="1" t="s">
        <v>91</v>
      </c>
      <c r="JHP89" s="1" t="s">
        <v>91</v>
      </c>
      <c r="JHQ89" s="1" t="s">
        <v>91</v>
      </c>
      <c r="JHR89" s="1" t="s">
        <v>91</v>
      </c>
      <c r="JHS89" s="1" t="s">
        <v>91</v>
      </c>
      <c r="JHT89" s="1" t="s">
        <v>91</v>
      </c>
      <c r="JHU89" s="1" t="s">
        <v>91</v>
      </c>
      <c r="JHV89" s="1" t="s">
        <v>91</v>
      </c>
      <c r="JHW89" s="1" t="s">
        <v>91</v>
      </c>
      <c r="JHX89" s="1" t="s">
        <v>91</v>
      </c>
      <c r="JHY89" s="1" t="s">
        <v>91</v>
      </c>
      <c r="JHZ89" s="1" t="s">
        <v>91</v>
      </c>
      <c r="JIA89" s="1" t="s">
        <v>91</v>
      </c>
      <c r="JIB89" s="1" t="s">
        <v>91</v>
      </c>
      <c r="JIC89" s="1" t="s">
        <v>91</v>
      </c>
      <c r="JID89" s="1" t="s">
        <v>91</v>
      </c>
      <c r="JIE89" s="1" t="s">
        <v>91</v>
      </c>
      <c r="JIF89" s="1" t="s">
        <v>91</v>
      </c>
      <c r="JIG89" s="1" t="s">
        <v>91</v>
      </c>
      <c r="JIH89" s="1" t="s">
        <v>91</v>
      </c>
      <c r="JII89" s="1" t="s">
        <v>91</v>
      </c>
      <c r="JIJ89" s="1" t="s">
        <v>91</v>
      </c>
      <c r="JIK89" s="1" t="s">
        <v>91</v>
      </c>
      <c r="JIL89" s="1" t="s">
        <v>91</v>
      </c>
      <c r="JIM89" s="1" t="s">
        <v>91</v>
      </c>
      <c r="JIN89" s="1" t="s">
        <v>91</v>
      </c>
      <c r="JIO89" s="1" t="s">
        <v>91</v>
      </c>
      <c r="JIP89" s="1" t="s">
        <v>91</v>
      </c>
      <c r="JIQ89" s="1" t="s">
        <v>91</v>
      </c>
      <c r="JIR89" s="1" t="s">
        <v>91</v>
      </c>
      <c r="JIS89" s="1" t="s">
        <v>91</v>
      </c>
      <c r="JIT89" s="1" t="s">
        <v>91</v>
      </c>
      <c r="JIU89" s="1" t="s">
        <v>91</v>
      </c>
      <c r="JIV89" s="1" t="s">
        <v>91</v>
      </c>
      <c r="JIW89" s="1" t="s">
        <v>91</v>
      </c>
      <c r="JIX89" s="1" t="s">
        <v>91</v>
      </c>
      <c r="JIY89" s="1" t="s">
        <v>91</v>
      </c>
      <c r="JIZ89" s="1" t="s">
        <v>91</v>
      </c>
      <c r="JJA89" s="1" t="s">
        <v>91</v>
      </c>
      <c r="JJB89" s="1" t="s">
        <v>91</v>
      </c>
      <c r="JJC89" s="1" t="s">
        <v>91</v>
      </c>
      <c r="JJD89" s="1" t="s">
        <v>91</v>
      </c>
      <c r="JJE89" s="1" t="s">
        <v>91</v>
      </c>
      <c r="JJF89" s="1" t="s">
        <v>91</v>
      </c>
      <c r="JJG89" s="1" t="s">
        <v>91</v>
      </c>
      <c r="JJH89" s="1" t="s">
        <v>91</v>
      </c>
      <c r="JJI89" s="1" t="s">
        <v>91</v>
      </c>
      <c r="JJJ89" s="1" t="s">
        <v>91</v>
      </c>
      <c r="JJK89" s="1" t="s">
        <v>91</v>
      </c>
      <c r="JJL89" s="1" t="s">
        <v>91</v>
      </c>
      <c r="JJM89" s="1" t="s">
        <v>91</v>
      </c>
      <c r="JJN89" s="1" t="s">
        <v>91</v>
      </c>
      <c r="JJO89" s="1" t="s">
        <v>91</v>
      </c>
      <c r="JJP89" s="1" t="s">
        <v>91</v>
      </c>
      <c r="JJQ89" s="1" t="s">
        <v>91</v>
      </c>
      <c r="JJR89" s="1" t="s">
        <v>91</v>
      </c>
      <c r="JJS89" s="1" t="s">
        <v>91</v>
      </c>
      <c r="JJT89" s="1" t="s">
        <v>91</v>
      </c>
      <c r="JJU89" s="1" t="s">
        <v>91</v>
      </c>
      <c r="JJV89" s="1" t="s">
        <v>91</v>
      </c>
      <c r="JJW89" s="1" t="s">
        <v>91</v>
      </c>
      <c r="JJX89" s="1" t="s">
        <v>91</v>
      </c>
      <c r="JJY89" s="1" t="s">
        <v>91</v>
      </c>
      <c r="JJZ89" s="1" t="s">
        <v>91</v>
      </c>
      <c r="JKA89" s="1" t="s">
        <v>91</v>
      </c>
      <c r="JKB89" s="1" t="s">
        <v>91</v>
      </c>
      <c r="JKC89" s="1" t="s">
        <v>91</v>
      </c>
      <c r="JKD89" s="1" t="s">
        <v>91</v>
      </c>
      <c r="JKE89" s="1" t="s">
        <v>91</v>
      </c>
      <c r="JKF89" s="1" t="s">
        <v>91</v>
      </c>
      <c r="JKG89" s="1" t="s">
        <v>91</v>
      </c>
      <c r="JKH89" s="1" t="s">
        <v>91</v>
      </c>
      <c r="JKI89" s="1" t="s">
        <v>91</v>
      </c>
      <c r="JKJ89" s="1" t="s">
        <v>91</v>
      </c>
      <c r="JKK89" s="1" t="s">
        <v>91</v>
      </c>
      <c r="JKL89" s="1" t="s">
        <v>91</v>
      </c>
      <c r="JKM89" s="1" t="s">
        <v>91</v>
      </c>
      <c r="JKN89" s="1" t="s">
        <v>91</v>
      </c>
      <c r="JKO89" s="1" t="s">
        <v>91</v>
      </c>
      <c r="JKP89" s="1" t="s">
        <v>91</v>
      </c>
      <c r="JKQ89" s="1" t="s">
        <v>91</v>
      </c>
      <c r="JKR89" s="1" t="s">
        <v>91</v>
      </c>
      <c r="JKS89" s="1" t="s">
        <v>91</v>
      </c>
      <c r="JKT89" s="1" t="s">
        <v>91</v>
      </c>
      <c r="JKU89" s="1" t="s">
        <v>91</v>
      </c>
      <c r="JKV89" s="1" t="s">
        <v>91</v>
      </c>
      <c r="JKW89" s="1" t="s">
        <v>91</v>
      </c>
      <c r="JKX89" s="1" t="s">
        <v>91</v>
      </c>
      <c r="JKY89" s="1" t="s">
        <v>91</v>
      </c>
      <c r="JKZ89" s="1" t="s">
        <v>91</v>
      </c>
      <c r="JLA89" s="1" t="s">
        <v>91</v>
      </c>
      <c r="JLB89" s="1" t="s">
        <v>91</v>
      </c>
      <c r="JLC89" s="1" t="s">
        <v>91</v>
      </c>
      <c r="JLD89" s="1" t="s">
        <v>91</v>
      </c>
      <c r="JLE89" s="1" t="s">
        <v>91</v>
      </c>
      <c r="JLF89" s="1" t="s">
        <v>91</v>
      </c>
      <c r="JLG89" s="1" t="s">
        <v>91</v>
      </c>
      <c r="JLH89" s="1" t="s">
        <v>91</v>
      </c>
      <c r="JLI89" s="1" t="s">
        <v>91</v>
      </c>
      <c r="JLJ89" s="1" t="s">
        <v>91</v>
      </c>
      <c r="JLK89" s="1" t="s">
        <v>91</v>
      </c>
      <c r="JLL89" s="1" t="s">
        <v>91</v>
      </c>
      <c r="JLM89" s="1" t="s">
        <v>91</v>
      </c>
      <c r="JLN89" s="1" t="s">
        <v>91</v>
      </c>
      <c r="JLO89" s="1" t="s">
        <v>91</v>
      </c>
      <c r="JLP89" s="1" t="s">
        <v>91</v>
      </c>
      <c r="JLQ89" s="1" t="s">
        <v>91</v>
      </c>
      <c r="JLR89" s="1" t="s">
        <v>91</v>
      </c>
      <c r="JLS89" s="1" t="s">
        <v>91</v>
      </c>
      <c r="JLT89" s="1" t="s">
        <v>91</v>
      </c>
      <c r="JLU89" s="1" t="s">
        <v>91</v>
      </c>
      <c r="JLV89" s="1" t="s">
        <v>91</v>
      </c>
      <c r="JLW89" s="1" t="s">
        <v>91</v>
      </c>
      <c r="JLX89" s="1" t="s">
        <v>91</v>
      </c>
      <c r="JLY89" s="1" t="s">
        <v>91</v>
      </c>
      <c r="JLZ89" s="1" t="s">
        <v>91</v>
      </c>
      <c r="JMA89" s="1" t="s">
        <v>91</v>
      </c>
      <c r="JMB89" s="1" t="s">
        <v>91</v>
      </c>
      <c r="JMC89" s="1" t="s">
        <v>91</v>
      </c>
      <c r="JMD89" s="1" t="s">
        <v>91</v>
      </c>
      <c r="JME89" s="1" t="s">
        <v>91</v>
      </c>
      <c r="JMF89" s="1" t="s">
        <v>91</v>
      </c>
      <c r="JMG89" s="1" t="s">
        <v>91</v>
      </c>
      <c r="JMH89" s="1" t="s">
        <v>91</v>
      </c>
      <c r="JMI89" s="1" t="s">
        <v>91</v>
      </c>
      <c r="JMJ89" s="1" t="s">
        <v>91</v>
      </c>
      <c r="JMK89" s="1" t="s">
        <v>91</v>
      </c>
      <c r="JML89" s="1" t="s">
        <v>91</v>
      </c>
      <c r="JMM89" s="1" t="s">
        <v>91</v>
      </c>
      <c r="JMN89" s="1" t="s">
        <v>91</v>
      </c>
      <c r="JMO89" s="1" t="s">
        <v>91</v>
      </c>
      <c r="JMP89" s="1" t="s">
        <v>91</v>
      </c>
      <c r="JMQ89" s="1" t="s">
        <v>91</v>
      </c>
      <c r="JMR89" s="1" t="s">
        <v>91</v>
      </c>
      <c r="JMS89" s="1" t="s">
        <v>91</v>
      </c>
      <c r="JMT89" s="1" t="s">
        <v>91</v>
      </c>
      <c r="JMU89" s="1" t="s">
        <v>91</v>
      </c>
      <c r="JMV89" s="1" t="s">
        <v>91</v>
      </c>
      <c r="JMW89" s="1" t="s">
        <v>91</v>
      </c>
      <c r="JMX89" s="1" t="s">
        <v>91</v>
      </c>
      <c r="JMY89" s="1" t="s">
        <v>91</v>
      </c>
      <c r="JMZ89" s="1" t="s">
        <v>91</v>
      </c>
      <c r="JNA89" s="1" t="s">
        <v>91</v>
      </c>
      <c r="JNB89" s="1" t="s">
        <v>91</v>
      </c>
      <c r="JNC89" s="1" t="s">
        <v>91</v>
      </c>
      <c r="JND89" s="1" t="s">
        <v>91</v>
      </c>
      <c r="JNE89" s="1" t="s">
        <v>91</v>
      </c>
      <c r="JNF89" s="1" t="s">
        <v>91</v>
      </c>
      <c r="JNG89" s="1" t="s">
        <v>91</v>
      </c>
      <c r="JNH89" s="1" t="s">
        <v>91</v>
      </c>
      <c r="JNI89" s="1" t="s">
        <v>91</v>
      </c>
      <c r="JNJ89" s="1" t="s">
        <v>91</v>
      </c>
      <c r="JNK89" s="1" t="s">
        <v>91</v>
      </c>
      <c r="JNL89" s="1" t="s">
        <v>91</v>
      </c>
      <c r="JNM89" s="1" t="s">
        <v>91</v>
      </c>
      <c r="JNN89" s="1" t="s">
        <v>91</v>
      </c>
      <c r="JNO89" s="1" t="s">
        <v>91</v>
      </c>
      <c r="JNP89" s="1" t="s">
        <v>91</v>
      </c>
      <c r="JNQ89" s="1" t="s">
        <v>91</v>
      </c>
      <c r="JNR89" s="1" t="s">
        <v>91</v>
      </c>
      <c r="JNS89" s="1" t="s">
        <v>91</v>
      </c>
      <c r="JNT89" s="1" t="s">
        <v>91</v>
      </c>
      <c r="JNU89" s="1" t="s">
        <v>91</v>
      </c>
      <c r="JNV89" s="1" t="s">
        <v>91</v>
      </c>
      <c r="JNW89" s="1" t="s">
        <v>91</v>
      </c>
      <c r="JNX89" s="1" t="s">
        <v>91</v>
      </c>
      <c r="JNY89" s="1" t="s">
        <v>91</v>
      </c>
      <c r="JNZ89" s="1" t="s">
        <v>91</v>
      </c>
      <c r="JOA89" s="1" t="s">
        <v>91</v>
      </c>
      <c r="JOB89" s="1" t="s">
        <v>91</v>
      </c>
      <c r="JOC89" s="1" t="s">
        <v>91</v>
      </c>
      <c r="JOD89" s="1" t="s">
        <v>91</v>
      </c>
      <c r="JOE89" s="1" t="s">
        <v>91</v>
      </c>
      <c r="JOF89" s="1" t="s">
        <v>91</v>
      </c>
      <c r="JOG89" s="1" t="s">
        <v>91</v>
      </c>
      <c r="JOH89" s="1" t="s">
        <v>91</v>
      </c>
      <c r="JOI89" s="1" t="s">
        <v>91</v>
      </c>
      <c r="JOJ89" s="1" t="s">
        <v>91</v>
      </c>
      <c r="JOK89" s="1" t="s">
        <v>91</v>
      </c>
      <c r="JOL89" s="1" t="s">
        <v>91</v>
      </c>
      <c r="JOM89" s="1" t="s">
        <v>91</v>
      </c>
      <c r="JON89" s="1" t="s">
        <v>91</v>
      </c>
      <c r="JOO89" s="1" t="s">
        <v>91</v>
      </c>
      <c r="JOP89" s="1" t="s">
        <v>91</v>
      </c>
      <c r="JOQ89" s="1" t="s">
        <v>91</v>
      </c>
      <c r="JOR89" s="1" t="s">
        <v>91</v>
      </c>
      <c r="JOS89" s="1" t="s">
        <v>91</v>
      </c>
      <c r="JOT89" s="1" t="s">
        <v>91</v>
      </c>
      <c r="JOU89" s="1" t="s">
        <v>91</v>
      </c>
      <c r="JOV89" s="1" t="s">
        <v>91</v>
      </c>
      <c r="JOW89" s="1" t="s">
        <v>91</v>
      </c>
      <c r="JOX89" s="1" t="s">
        <v>91</v>
      </c>
      <c r="JOY89" s="1" t="s">
        <v>91</v>
      </c>
      <c r="JOZ89" s="1" t="s">
        <v>91</v>
      </c>
      <c r="JPA89" s="1" t="s">
        <v>91</v>
      </c>
      <c r="JPB89" s="1" t="s">
        <v>91</v>
      </c>
      <c r="JPC89" s="1" t="s">
        <v>91</v>
      </c>
      <c r="JPD89" s="1" t="s">
        <v>91</v>
      </c>
      <c r="JPE89" s="1" t="s">
        <v>91</v>
      </c>
      <c r="JPF89" s="1" t="s">
        <v>91</v>
      </c>
      <c r="JPG89" s="1" t="s">
        <v>91</v>
      </c>
      <c r="JPH89" s="1" t="s">
        <v>91</v>
      </c>
      <c r="JPI89" s="1" t="s">
        <v>91</v>
      </c>
      <c r="JPJ89" s="1" t="s">
        <v>91</v>
      </c>
      <c r="JPK89" s="1" t="s">
        <v>91</v>
      </c>
      <c r="JPL89" s="1" t="s">
        <v>91</v>
      </c>
      <c r="JPM89" s="1" t="s">
        <v>91</v>
      </c>
      <c r="JPN89" s="1" t="s">
        <v>91</v>
      </c>
      <c r="JPO89" s="1" t="s">
        <v>91</v>
      </c>
      <c r="JPP89" s="1" t="s">
        <v>91</v>
      </c>
      <c r="JPQ89" s="1" t="s">
        <v>91</v>
      </c>
      <c r="JPR89" s="1" t="s">
        <v>91</v>
      </c>
      <c r="JPS89" s="1" t="s">
        <v>91</v>
      </c>
      <c r="JPT89" s="1" t="s">
        <v>91</v>
      </c>
      <c r="JPU89" s="1" t="s">
        <v>91</v>
      </c>
      <c r="JPV89" s="1" t="s">
        <v>91</v>
      </c>
      <c r="JPW89" s="1" t="s">
        <v>91</v>
      </c>
      <c r="JPX89" s="1" t="s">
        <v>91</v>
      </c>
      <c r="JPY89" s="1" t="s">
        <v>91</v>
      </c>
      <c r="JPZ89" s="1" t="s">
        <v>91</v>
      </c>
      <c r="JQA89" s="1" t="s">
        <v>91</v>
      </c>
      <c r="JQB89" s="1" t="s">
        <v>91</v>
      </c>
      <c r="JQC89" s="1" t="s">
        <v>91</v>
      </c>
      <c r="JQD89" s="1" t="s">
        <v>91</v>
      </c>
      <c r="JQE89" s="1" t="s">
        <v>91</v>
      </c>
      <c r="JQF89" s="1" t="s">
        <v>91</v>
      </c>
      <c r="JQG89" s="1" t="s">
        <v>91</v>
      </c>
      <c r="JQH89" s="1" t="s">
        <v>91</v>
      </c>
      <c r="JQI89" s="1" t="s">
        <v>91</v>
      </c>
      <c r="JQJ89" s="1" t="s">
        <v>91</v>
      </c>
      <c r="JQK89" s="1" t="s">
        <v>91</v>
      </c>
      <c r="JQL89" s="1" t="s">
        <v>91</v>
      </c>
      <c r="JQM89" s="1" t="s">
        <v>91</v>
      </c>
      <c r="JQN89" s="1" t="s">
        <v>91</v>
      </c>
      <c r="JQO89" s="1" t="s">
        <v>91</v>
      </c>
      <c r="JQP89" s="1" t="s">
        <v>91</v>
      </c>
      <c r="JQQ89" s="1" t="s">
        <v>91</v>
      </c>
      <c r="JQR89" s="1" t="s">
        <v>91</v>
      </c>
      <c r="JQS89" s="1" t="s">
        <v>91</v>
      </c>
      <c r="JQT89" s="1" t="s">
        <v>91</v>
      </c>
      <c r="JQU89" s="1" t="s">
        <v>91</v>
      </c>
      <c r="JQV89" s="1" t="s">
        <v>91</v>
      </c>
      <c r="JQW89" s="1" t="s">
        <v>91</v>
      </c>
      <c r="JQX89" s="1" t="s">
        <v>91</v>
      </c>
      <c r="JQY89" s="1" t="s">
        <v>91</v>
      </c>
      <c r="JQZ89" s="1" t="s">
        <v>91</v>
      </c>
      <c r="JRA89" s="1" t="s">
        <v>91</v>
      </c>
      <c r="JRB89" s="1" t="s">
        <v>91</v>
      </c>
      <c r="JRC89" s="1" t="s">
        <v>91</v>
      </c>
      <c r="JRD89" s="1" t="s">
        <v>91</v>
      </c>
      <c r="JRE89" s="1" t="s">
        <v>91</v>
      </c>
      <c r="JRF89" s="1" t="s">
        <v>91</v>
      </c>
      <c r="JRG89" s="1" t="s">
        <v>91</v>
      </c>
      <c r="JRH89" s="1" t="s">
        <v>91</v>
      </c>
      <c r="JRI89" s="1" t="s">
        <v>91</v>
      </c>
      <c r="JRJ89" s="1" t="s">
        <v>91</v>
      </c>
      <c r="JRK89" s="1" t="s">
        <v>91</v>
      </c>
      <c r="JRL89" s="1" t="s">
        <v>91</v>
      </c>
      <c r="JRM89" s="1" t="s">
        <v>91</v>
      </c>
      <c r="JRN89" s="1" t="s">
        <v>91</v>
      </c>
      <c r="JRO89" s="1" t="s">
        <v>91</v>
      </c>
      <c r="JRP89" s="1" t="s">
        <v>91</v>
      </c>
      <c r="JRQ89" s="1" t="s">
        <v>91</v>
      </c>
      <c r="JRR89" s="1" t="s">
        <v>91</v>
      </c>
      <c r="JRS89" s="1" t="s">
        <v>91</v>
      </c>
      <c r="JRT89" s="1" t="s">
        <v>91</v>
      </c>
      <c r="JRU89" s="1" t="s">
        <v>91</v>
      </c>
      <c r="JRV89" s="1" t="s">
        <v>91</v>
      </c>
      <c r="JRW89" s="1" t="s">
        <v>91</v>
      </c>
      <c r="JRX89" s="1" t="s">
        <v>91</v>
      </c>
      <c r="JRY89" s="1" t="s">
        <v>91</v>
      </c>
      <c r="JRZ89" s="1" t="s">
        <v>91</v>
      </c>
      <c r="JSA89" s="1" t="s">
        <v>91</v>
      </c>
      <c r="JSB89" s="1" t="s">
        <v>91</v>
      </c>
      <c r="JSC89" s="1" t="s">
        <v>91</v>
      </c>
      <c r="JSD89" s="1" t="s">
        <v>91</v>
      </c>
      <c r="JSE89" s="1" t="s">
        <v>91</v>
      </c>
      <c r="JSF89" s="1" t="s">
        <v>91</v>
      </c>
      <c r="JSG89" s="1" t="s">
        <v>91</v>
      </c>
      <c r="JSH89" s="1" t="s">
        <v>91</v>
      </c>
      <c r="JSI89" s="1" t="s">
        <v>91</v>
      </c>
      <c r="JSJ89" s="1" t="s">
        <v>91</v>
      </c>
      <c r="JSK89" s="1" t="s">
        <v>91</v>
      </c>
      <c r="JSL89" s="1" t="s">
        <v>91</v>
      </c>
      <c r="JSM89" s="1" t="s">
        <v>91</v>
      </c>
      <c r="JSN89" s="1" t="s">
        <v>91</v>
      </c>
      <c r="JSO89" s="1" t="s">
        <v>91</v>
      </c>
      <c r="JSP89" s="1" t="s">
        <v>91</v>
      </c>
      <c r="JSQ89" s="1" t="s">
        <v>91</v>
      </c>
      <c r="JSR89" s="1" t="s">
        <v>91</v>
      </c>
      <c r="JSS89" s="1" t="s">
        <v>91</v>
      </c>
      <c r="JST89" s="1" t="s">
        <v>91</v>
      </c>
      <c r="JSU89" s="1" t="s">
        <v>91</v>
      </c>
      <c r="JSV89" s="1" t="s">
        <v>91</v>
      </c>
      <c r="JSW89" s="1" t="s">
        <v>91</v>
      </c>
      <c r="JSX89" s="1" t="s">
        <v>91</v>
      </c>
      <c r="JSY89" s="1" t="s">
        <v>91</v>
      </c>
      <c r="JSZ89" s="1" t="s">
        <v>91</v>
      </c>
      <c r="JTA89" s="1" t="s">
        <v>91</v>
      </c>
      <c r="JTB89" s="1" t="s">
        <v>91</v>
      </c>
      <c r="JTC89" s="1" t="s">
        <v>91</v>
      </c>
      <c r="JTD89" s="1" t="s">
        <v>91</v>
      </c>
      <c r="JTE89" s="1" t="s">
        <v>91</v>
      </c>
      <c r="JTF89" s="1" t="s">
        <v>91</v>
      </c>
      <c r="JTG89" s="1" t="s">
        <v>91</v>
      </c>
      <c r="JTH89" s="1" t="s">
        <v>91</v>
      </c>
      <c r="JTI89" s="1" t="s">
        <v>91</v>
      </c>
      <c r="JTJ89" s="1" t="s">
        <v>91</v>
      </c>
      <c r="JTK89" s="1" t="s">
        <v>91</v>
      </c>
      <c r="JTL89" s="1" t="s">
        <v>91</v>
      </c>
      <c r="JTM89" s="1" t="s">
        <v>91</v>
      </c>
      <c r="JTN89" s="1" t="s">
        <v>91</v>
      </c>
      <c r="JTO89" s="1" t="s">
        <v>91</v>
      </c>
      <c r="JTP89" s="1" t="s">
        <v>91</v>
      </c>
      <c r="JTQ89" s="1" t="s">
        <v>91</v>
      </c>
      <c r="JTR89" s="1" t="s">
        <v>91</v>
      </c>
      <c r="JTS89" s="1" t="s">
        <v>91</v>
      </c>
      <c r="JTT89" s="1" t="s">
        <v>91</v>
      </c>
      <c r="JTU89" s="1" t="s">
        <v>91</v>
      </c>
      <c r="JTV89" s="1" t="s">
        <v>91</v>
      </c>
      <c r="JTW89" s="1" t="s">
        <v>91</v>
      </c>
      <c r="JTX89" s="1" t="s">
        <v>91</v>
      </c>
      <c r="JTY89" s="1" t="s">
        <v>91</v>
      </c>
      <c r="JTZ89" s="1" t="s">
        <v>91</v>
      </c>
      <c r="JUA89" s="1" t="s">
        <v>91</v>
      </c>
      <c r="JUB89" s="1" t="s">
        <v>91</v>
      </c>
      <c r="JUC89" s="1" t="s">
        <v>91</v>
      </c>
      <c r="JUD89" s="1" t="s">
        <v>91</v>
      </c>
      <c r="JUE89" s="1" t="s">
        <v>91</v>
      </c>
      <c r="JUF89" s="1" t="s">
        <v>91</v>
      </c>
      <c r="JUG89" s="1" t="s">
        <v>91</v>
      </c>
      <c r="JUH89" s="1" t="s">
        <v>91</v>
      </c>
      <c r="JUI89" s="1" t="s">
        <v>91</v>
      </c>
      <c r="JUJ89" s="1" t="s">
        <v>91</v>
      </c>
      <c r="JUK89" s="1" t="s">
        <v>91</v>
      </c>
      <c r="JUL89" s="1" t="s">
        <v>91</v>
      </c>
      <c r="JUM89" s="1" t="s">
        <v>91</v>
      </c>
      <c r="JUN89" s="1" t="s">
        <v>91</v>
      </c>
      <c r="JUO89" s="1" t="s">
        <v>91</v>
      </c>
      <c r="JUP89" s="1" t="s">
        <v>91</v>
      </c>
      <c r="JUQ89" s="1" t="s">
        <v>91</v>
      </c>
      <c r="JUR89" s="1" t="s">
        <v>91</v>
      </c>
      <c r="JUS89" s="1" t="s">
        <v>91</v>
      </c>
      <c r="JUT89" s="1" t="s">
        <v>91</v>
      </c>
      <c r="JUU89" s="1" t="s">
        <v>91</v>
      </c>
      <c r="JUV89" s="1" t="s">
        <v>91</v>
      </c>
      <c r="JUW89" s="1" t="s">
        <v>91</v>
      </c>
      <c r="JUX89" s="1" t="s">
        <v>91</v>
      </c>
      <c r="JUY89" s="1" t="s">
        <v>91</v>
      </c>
      <c r="JUZ89" s="1" t="s">
        <v>91</v>
      </c>
      <c r="JVA89" s="1" t="s">
        <v>91</v>
      </c>
      <c r="JVB89" s="1" t="s">
        <v>91</v>
      </c>
      <c r="JVC89" s="1" t="s">
        <v>91</v>
      </c>
      <c r="JVD89" s="1" t="s">
        <v>91</v>
      </c>
      <c r="JVE89" s="1" t="s">
        <v>91</v>
      </c>
      <c r="JVF89" s="1" t="s">
        <v>91</v>
      </c>
      <c r="JVG89" s="1" t="s">
        <v>91</v>
      </c>
      <c r="JVH89" s="1" t="s">
        <v>91</v>
      </c>
      <c r="JVI89" s="1" t="s">
        <v>91</v>
      </c>
      <c r="JVJ89" s="1" t="s">
        <v>91</v>
      </c>
      <c r="JVK89" s="1" t="s">
        <v>91</v>
      </c>
      <c r="JVL89" s="1" t="s">
        <v>91</v>
      </c>
      <c r="JVM89" s="1" t="s">
        <v>91</v>
      </c>
      <c r="JVN89" s="1" t="s">
        <v>91</v>
      </c>
      <c r="JVO89" s="1" t="s">
        <v>91</v>
      </c>
      <c r="JVP89" s="1" t="s">
        <v>91</v>
      </c>
      <c r="JVQ89" s="1" t="s">
        <v>91</v>
      </c>
      <c r="JVR89" s="1" t="s">
        <v>91</v>
      </c>
      <c r="JVS89" s="1" t="s">
        <v>91</v>
      </c>
      <c r="JVT89" s="1" t="s">
        <v>91</v>
      </c>
      <c r="JVU89" s="1" t="s">
        <v>91</v>
      </c>
      <c r="JVV89" s="1" t="s">
        <v>91</v>
      </c>
      <c r="JVW89" s="1" t="s">
        <v>91</v>
      </c>
      <c r="JVX89" s="1" t="s">
        <v>91</v>
      </c>
      <c r="JVY89" s="1" t="s">
        <v>91</v>
      </c>
      <c r="JVZ89" s="1" t="s">
        <v>91</v>
      </c>
      <c r="JWA89" s="1" t="s">
        <v>91</v>
      </c>
      <c r="JWB89" s="1" t="s">
        <v>91</v>
      </c>
      <c r="JWC89" s="1" t="s">
        <v>91</v>
      </c>
      <c r="JWD89" s="1" t="s">
        <v>91</v>
      </c>
      <c r="JWE89" s="1" t="s">
        <v>91</v>
      </c>
      <c r="JWF89" s="1" t="s">
        <v>91</v>
      </c>
      <c r="JWG89" s="1" t="s">
        <v>91</v>
      </c>
      <c r="JWH89" s="1" t="s">
        <v>91</v>
      </c>
      <c r="JWI89" s="1" t="s">
        <v>91</v>
      </c>
      <c r="JWJ89" s="1" t="s">
        <v>91</v>
      </c>
      <c r="JWK89" s="1" t="s">
        <v>91</v>
      </c>
      <c r="JWL89" s="1" t="s">
        <v>91</v>
      </c>
      <c r="JWM89" s="1" t="s">
        <v>91</v>
      </c>
      <c r="JWN89" s="1" t="s">
        <v>91</v>
      </c>
      <c r="JWO89" s="1" t="s">
        <v>91</v>
      </c>
      <c r="JWP89" s="1" t="s">
        <v>91</v>
      </c>
      <c r="JWQ89" s="1" t="s">
        <v>91</v>
      </c>
      <c r="JWR89" s="1" t="s">
        <v>91</v>
      </c>
      <c r="JWS89" s="1" t="s">
        <v>91</v>
      </c>
      <c r="JWT89" s="1" t="s">
        <v>91</v>
      </c>
      <c r="JWU89" s="1" t="s">
        <v>91</v>
      </c>
      <c r="JWV89" s="1" t="s">
        <v>91</v>
      </c>
      <c r="JWW89" s="1" t="s">
        <v>91</v>
      </c>
      <c r="JWX89" s="1" t="s">
        <v>91</v>
      </c>
      <c r="JWY89" s="1" t="s">
        <v>91</v>
      </c>
      <c r="JWZ89" s="1" t="s">
        <v>91</v>
      </c>
      <c r="JXA89" s="1" t="s">
        <v>91</v>
      </c>
      <c r="JXB89" s="1" t="s">
        <v>91</v>
      </c>
      <c r="JXC89" s="1" t="s">
        <v>91</v>
      </c>
      <c r="JXD89" s="1" t="s">
        <v>91</v>
      </c>
      <c r="JXE89" s="1" t="s">
        <v>91</v>
      </c>
      <c r="JXF89" s="1" t="s">
        <v>91</v>
      </c>
      <c r="JXG89" s="1" t="s">
        <v>91</v>
      </c>
      <c r="JXH89" s="1" t="s">
        <v>91</v>
      </c>
      <c r="JXI89" s="1" t="s">
        <v>91</v>
      </c>
      <c r="JXJ89" s="1" t="s">
        <v>91</v>
      </c>
      <c r="JXK89" s="1" t="s">
        <v>91</v>
      </c>
      <c r="JXL89" s="1" t="s">
        <v>91</v>
      </c>
      <c r="JXM89" s="1" t="s">
        <v>91</v>
      </c>
      <c r="JXN89" s="1" t="s">
        <v>91</v>
      </c>
      <c r="JXO89" s="1" t="s">
        <v>91</v>
      </c>
      <c r="JXP89" s="1" t="s">
        <v>91</v>
      </c>
      <c r="JXQ89" s="1" t="s">
        <v>91</v>
      </c>
      <c r="JXR89" s="1" t="s">
        <v>91</v>
      </c>
      <c r="JXS89" s="1" t="s">
        <v>91</v>
      </c>
      <c r="JXT89" s="1" t="s">
        <v>91</v>
      </c>
      <c r="JXU89" s="1" t="s">
        <v>91</v>
      </c>
      <c r="JXV89" s="1" t="s">
        <v>91</v>
      </c>
      <c r="JXW89" s="1" t="s">
        <v>91</v>
      </c>
      <c r="JXX89" s="1" t="s">
        <v>91</v>
      </c>
      <c r="JXY89" s="1" t="s">
        <v>91</v>
      </c>
      <c r="JXZ89" s="1" t="s">
        <v>91</v>
      </c>
      <c r="JYA89" s="1" t="s">
        <v>91</v>
      </c>
      <c r="JYB89" s="1" t="s">
        <v>91</v>
      </c>
      <c r="JYC89" s="1" t="s">
        <v>91</v>
      </c>
      <c r="JYD89" s="1" t="s">
        <v>91</v>
      </c>
      <c r="JYE89" s="1" t="s">
        <v>91</v>
      </c>
      <c r="JYF89" s="1" t="s">
        <v>91</v>
      </c>
      <c r="JYG89" s="1" t="s">
        <v>91</v>
      </c>
      <c r="JYH89" s="1" t="s">
        <v>91</v>
      </c>
      <c r="JYI89" s="1" t="s">
        <v>91</v>
      </c>
      <c r="JYJ89" s="1" t="s">
        <v>91</v>
      </c>
      <c r="JYK89" s="1" t="s">
        <v>91</v>
      </c>
      <c r="JYL89" s="1" t="s">
        <v>91</v>
      </c>
      <c r="JYM89" s="1" t="s">
        <v>91</v>
      </c>
      <c r="JYN89" s="1" t="s">
        <v>91</v>
      </c>
      <c r="JYO89" s="1" t="s">
        <v>91</v>
      </c>
      <c r="JYP89" s="1" t="s">
        <v>91</v>
      </c>
      <c r="JYQ89" s="1" t="s">
        <v>91</v>
      </c>
      <c r="JYR89" s="1" t="s">
        <v>91</v>
      </c>
      <c r="JYS89" s="1" t="s">
        <v>91</v>
      </c>
      <c r="JYT89" s="1" t="s">
        <v>91</v>
      </c>
      <c r="JYU89" s="1" t="s">
        <v>91</v>
      </c>
      <c r="JYV89" s="1" t="s">
        <v>91</v>
      </c>
      <c r="JYW89" s="1" t="s">
        <v>91</v>
      </c>
      <c r="JYX89" s="1" t="s">
        <v>91</v>
      </c>
      <c r="JYY89" s="1" t="s">
        <v>91</v>
      </c>
      <c r="JYZ89" s="1" t="s">
        <v>91</v>
      </c>
      <c r="JZA89" s="1" t="s">
        <v>91</v>
      </c>
      <c r="JZB89" s="1" t="s">
        <v>91</v>
      </c>
      <c r="JZC89" s="1" t="s">
        <v>91</v>
      </c>
      <c r="JZD89" s="1" t="s">
        <v>91</v>
      </c>
      <c r="JZE89" s="1" t="s">
        <v>91</v>
      </c>
      <c r="JZF89" s="1" t="s">
        <v>91</v>
      </c>
      <c r="JZG89" s="1" t="s">
        <v>91</v>
      </c>
      <c r="JZH89" s="1" t="s">
        <v>91</v>
      </c>
      <c r="JZI89" s="1" t="s">
        <v>91</v>
      </c>
      <c r="JZJ89" s="1" t="s">
        <v>91</v>
      </c>
      <c r="JZK89" s="1" t="s">
        <v>91</v>
      </c>
      <c r="JZL89" s="1" t="s">
        <v>91</v>
      </c>
      <c r="JZM89" s="1" t="s">
        <v>91</v>
      </c>
      <c r="JZN89" s="1" t="s">
        <v>91</v>
      </c>
      <c r="JZO89" s="1" t="s">
        <v>91</v>
      </c>
      <c r="JZP89" s="1" t="s">
        <v>91</v>
      </c>
      <c r="JZQ89" s="1" t="s">
        <v>91</v>
      </c>
      <c r="JZR89" s="1" t="s">
        <v>91</v>
      </c>
      <c r="JZS89" s="1" t="s">
        <v>91</v>
      </c>
      <c r="JZT89" s="1" t="s">
        <v>91</v>
      </c>
      <c r="JZU89" s="1" t="s">
        <v>91</v>
      </c>
      <c r="JZV89" s="1" t="s">
        <v>91</v>
      </c>
      <c r="JZW89" s="1" t="s">
        <v>91</v>
      </c>
      <c r="JZX89" s="1" t="s">
        <v>91</v>
      </c>
      <c r="JZY89" s="1" t="s">
        <v>91</v>
      </c>
      <c r="JZZ89" s="1" t="s">
        <v>91</v>
      </c>
      <c r="KAA89" s="1" t="s">
        <v>91</v>
      </c>
      <c r="KAB89" s="1" t="s">
        <v>91</v>
      </c>
      <c r="KAC89" s="1" t="s">
        <v>91</v>
      </c>
      <c r="KAD89" s="1" t="s">
        <v>91</v>
      </c>
      <c r="KAE89" s="1" t="s">
        <v>91</v>
      </c>
      <c r="KAF89" s="1" t="s">
        <v>91</v>
      </c>
      <c r="KAG89" s="1" t="s">
        <v>91</v>
      </c>
      <c r="KAH89" s="1" t="s">
        <v>91</v>
      </c>
      <c r="KAI89" s="1" t="s">
        <v>91</v>
      </c>
      <c r="KAJ89" s="1" t="s">
        <v>91</v>
      </c>
      <c r="KAK89" s="1" t="s">
        <v>91</v>
      </c>
      <c r="KAL89" s="1" t="s">
        <v>91</v>
      </c>
      <c r="KAM89" s="1" t="s">
        <v>91</v>
      </c>
      <c r="KAN89" s="1" t="s">
        <v>91</v>
      </c>
      <c r="KAO89" s="1" t="s">
        <v>91</v>
      </c>
      <c r="KAP89" s="1" t="s">
        <v>91</v>
      </c>
      <c r="KAQ89" s="1" t="s">
        <v>91</v>
      </c>
      <c r="KAR89" s="1" t="s">
        <v>91</v>
      </c>
      <c r="KAS89" s="1" t="s">
        <v>91</v>
      </c>
      <c r="KAT89" s="1" t="s">
        <v>91</v>
      </c>
      <c r="KAU89" s="1" t="s">
        <v>91</v>
      </c>
      <c r="KAV89" s="1" t="s">
        <v>91</v>
      </c>
      <c r="KAW89" s="1" t="s">
        <v>91</v>
      </c>
      <c r="KAX89" s="1" t="s">
        <v>91</v>
      </c>
      <c r="KAY89" s="1" t="s">
        <v>91</v>
      </c>
      <c r="KAZ89" s="1" t="s">
        <v>91</v>
      </c>
      <c r="KBA89" s="1" t="s">
        <v>91</v>
      </c>
      <c r="KBB89" s="1" t="s">
        <v>91</v>
      </c>
      <c r="KBC89" s="1" t="s">
        <v>91</v>
      </c>
      <c r="KBD89" s="1" t="s">
        <v>91</v>
      </c>
      <c r="KBE89" s="1" t="s">
        <v>91</v>
      </c>
      <c r="KBF89" s="1" t="s">
        <v>91</v>
      </c>
      <c r="KBG89" s="1" t="s">
        <v>91</v>
      </c>
      <c r="KBH89" s="1" t="s">
        <v>91</v>
      </c>
      <c r="KBI89" s="1" t="s">
        <v>91</v>
      </c>
      <c r="KBJ89" s="1" t="s">
        <v>91</v>
      </c>
      <c r="KBK89" s="1" t="s">
        <v>91</v>
      </c>
      <c r="KBL89" s="1" t="s">
        <v>91</v>
      </c>
      <c r="KBM89" s="1" t="s">
        <v>91</v>
      </c>
      <c r="KBN89" s="1" t="s">
        <v>91</v>
      </c>
      <c r="KBO89" s="1" t="s">
        <v>91</v>
      </c>
      <c r="KBP89" s="1" t="s">
        <v>91</v>
      </c>
      <c r="KBQ89" s="1" t="s">
        <v>91</v>
      </c>
      <c r="KBR89" s="1" t="s">
        <v>91</v>
      </c>
      <c r="KBS89" s="1" t="s">
        <v>91</v>
      </c>
      <c r="KBT89" s="1" t="s">
        <v>91</v>
      </c>
      <c r="KBU89" s="1" t="s">
        <v>91</v>
      </c>
      <c r="KBV89" s="1" t="s">
        <v>91</v>
      </c>
      <c r="KBW89" s="1" t="s">
        <v>91</v>
      </c>
      <c r="KBX89" s="1" t="s">
        <v>91</v>
      </c>
      <c r="KBY89" s="1" t="s">
        <v>91</v>
      </c>
      <c r="KBZ89" s="1" t="s">
        <v>91</v>
      </c>
      <c r="KCA89" s="1" t="s">
        <v>91</v>
      </c>
      <c r="KCB89" s="1" t="s">
        <v>91</v>
      </c>
      <c r="KCC89" s="1" t="s">
        <v>91</v>
      </c>
      <c r="KCD89" s="1" t="s">
        <v>91</v>
      </c>
      <c r="KCE89" s="1" t="s">
        <v>91</v>
      </c>
      <c r="KCF89" s="1" t="s">
        <v>91</v>
      </c>
      <c r="KCG89" s="1" t="s">
        <v>91</v>
      </c>
      <c r="KCH89" s="1" t="s">
        <v>91</v>
      </c>
      <c r="KCI89" s="1" t="s">
        <v>91</v>
      </c>
      <c r="KCJ89" s="1" t="s">
        <v>91</v>
      </c>
      <c r="KCK89" s="1" t="s">
        <v>91</v>
      </c>
      <c r="KCL89" s="1" t="s">
        <v>91</v>
      </c>
      <c r="KCM89" s="1" t="s">
        <v>91</v>
      </c>
      <c r="KCN89" s="1" t="s">
        <v>91</v>
      </c>
      <c r="KCO89" s="1" t="s">
        <v>91</v>
      </c>
      <c r="KCP89" s="1" t="s">
        <v>91</v>
      </c>
      <c r="KCQ89" s="1" t="s">
        <v>91</v>
      </c>
      <c r="KCR89" s="1" t="s">
        <v>91</v>
      </c>
      <c r="KCS89" s="1" t="s">
        <v>91</v>
      </c>
      <c r="KCT89" s="1" t="s">
        <v>91</v>
      </c>
      <c r="KCU89" s="1" t="s">
        <v>91</v>
      </c>
      <c r="KCV89" s="1" t="s">
        <v>91</v>
      </c>
      <c r="KCW89" s="1" t="s">
        <v>91</v>
      </c>
      <c r="KCX89" s="1" t="s">
        <v>91</v>
      </c>
      <c r="KCY89" s="1" t="s">
        <v>91</v>
      </c>
      <c r="KCZ89" s="1" t="s">
        <v>91</v>
      </c>
      <c r="KDA89" s="1" t="s">
        <v>91</v>
      </c>
      <c r="KDB89" s="1" t="s">
        <v>91</v>
      </c>
      <c r="KDC89" s="1" t="s">
        <v>91</v>
      </c>
      <c r="KDD89" s="1" t="s">
        <v>91</v>
      </c>
      <c r="KDE89" s="1" t="s">
        <v>91</v>
      </c>
      <c r="KDF89" s="1" t="s">
        <v>91</v>
      </c>
      <c r="KDG89" s="1" t="s">
        <v>91</v>
      </c>
      <c r="KDH89" s="1" t="s">
        <v>91</v>
      </c>
      <c r="KDI89" s="1" t="s">
        <v>91</v>
      </c>
      <c r="KDJ89" s="1" t="s">
        <v>91</v>
      </c>
      <c r="KDK89" s="1" t="s">
        <v>91</v>
      </c>
      <c r="KDL89" s="1" t="s">
        <v>91</v>
      </c>
      <c r="KDM89" s="1" t="s">
        <v>91</v>
      </c>
      <c r="KDN89" s="1" t="s">
        <v>91</v>
      </c>
      <c r="KDO89" s="1" t="s">
        <v>91</v>
      </c>
      <c r="KDP89" s="1" t="s">
        <v>91</v>
      </c>
      <c r="KDQ89" s="1" t="s">
        <v>91</v>
      </c>
      <c r="KDR89" s="1" t="s">
        <v>91</v>
      </c>
      <c r="KDS89" s="1" t="s">
        <v>91</v>
      </c>
      <c r="KDT89" s="1" t="s">
        <v>91</v>
      </c>
      <c r="KDU89" s="1" t="s">
        <v>91</v>
      </c>
      <c r="KDV89" s="1" t="s">
        <v>91</v>
      </c>
      <c r="KDW89" s="1" t="s">
        <v>91</v>
      </c>
      <c r="KDX89" s="1" t="s">
        <v>91</v>
      </c>
      <c r="KDY89" s="1" t="s">
        <v>91</v>
      </c>
      <c r="KDZ89" s="1" t="s">
        <v>91</v>
      </c>
      <c r="KEA89" s="1" t="s">
        <v>91</v>
      </c>
      <c r="KEB89" s="1" t="s">
        <v>91</v>
      </c>
      <c r="KEC89" s="1" t="s">
        <v>91</v>
      </c>
      <c r="KED89" s="1" t="s">
        <v>91</v>
      </c>
      <c r="KEE89" s="1" t="s">
        <v>91</v>
      </c>
      <c r="KEF89" s="1" t="s">
        <v>91</v>
      </c>
      <c r="KEG89" s="1" t="s">
        <v>91</v>
      </c>
      <c r="KEH89" s="1" t="s">
        <v>91</v>
      </c>
      <c r="KEI89" s="1" t="s">
        <v>91</v>
      </c>
      <c r="KEJ89" s="1" t="s">
        <v>91</v>
      </c>
      <c r="KEK89" s="1" t="s">
        <v>91</v>
      </c>
      <c r="KEL89" s="1" t="s">
        <v>91</v>
      </c>
      <c r="KEM89" s="1" t="s">
        <v>91</v>
      </c>
      <c r="KEN89" s="1" t="s">
        <v>91</v>
      </c>
      <c r="KEO89" s="1" t="s">
        <v>91</v>
      </c>
      <c r="KEP89" s="1" t="s">
        <v>91</v>
      </c>
      <c r="KEQ89" s="1" t="s">
        <v>91</v>
      </c>
      <c r="KER89" s="1" t="s">
        <v>91</v>
      </c>
      <c r="KES89" s="1" t="s">
        <v>91</v>
      </c>
      <c r="KET89" s="1" t="s">
        <v>91</v>
      </c>
      <c r="KEU89" s="1" t="s">
        <v>91</v>
      </c>
      <c r="KEV89" s="1" t="s">
        <v>91</v>
      </c>
      <c r="KEW89" s="1" t="s">
        <v>91</v>
      </c>
      <c r="KEX89" s="1" t="s">
        <v>91</v>
      </c>
      <c r="KEY89" s="1" t="s">
        <v>91</v>
      </c>
      <c r="KEZ89" s="1" t="s">
        <v>91</v>
      </c>
      <c r="KFA89" s="1" t="s">
        <v>91</v>
      </c>
      <c r="KFB89" s="1" t="s">
        <v>91</v>
      </c>
      <c r="KFC89" s="1" t="s">
        <v>91</v>
      </c>
      <c r="KFD89" s="1" t="s">
        <v>91</v>
      </c>
      <c r="KFE89" s="1" t="s">
        <v>91</v>
      </c>
      <c r="KFF89" s="1" t="s">
        <v>91</v>
      </c>
      <c r="KFG89" s="1" t="s">
        <v>91</v>
      </c>
      <c r="KFH89" s="1" t="s">
        <v>91</v>
      </c>
      <c r="KFI89" s="1" t="s">
        <v>91</v>
      </c>
      <c r="KFJ89" s="1" t="s">
        <v>91</v>
      </c>
      <c r="KFK89" s="1" t="s">
        <v>91</v>
      </c>
      <c r="KFL89" s="1" t="s">
        <v>91</v>
      </c>
      <c r="KFM89" s="1" t="s">
        <v>91</v>
      </c>
      <c r="KFN89" s="1" t="s">
        <v>91</v>
      </c>
      <c r="KFO89" s="1" t="s">
        <v>91</v>
      </c>
      <c r="KFP89" s="1" t="s">
        <v>91</v>
      </c>
      <c r="KFQ89" s="1" t="s">
        <v>91</v>
      </c>
      <c r="KFR89" s="1" t="s">
        <v>91</v>
      </c>
      <c r="KFS89" s="1" t="s">
        <v>91</v>
      </c>
      <c r="KFT89" s="1" t="s">
        <v>91</v>
      </c>
      <c r="KFU89" s="1" t="s">
        <v>91</v>
      </c>
      <c r="KFV89" s="1" t="s">
        <v>91</v>
      </c>
      <c r="KFW89" s="1" t="s">
        <v>91</v>
      </c>
      <c r="KFX89" s="1" t="s">
        <v>91</v>
      </c>
      <c r="KFY89" s="1" t="s">
        <v>91</v>
      </c>
      <c r="KFZ89" s="1" t="s">
        <v>91</v>
      </c>
      <c r="KGA89" s="1" t="s">
        <v>91</v>
      </c>
      <c r="KGB89" s="1" t="s">
        <v>91</v>
      </c>
      <c r="KGC89" s="1" t="s">
        <v>91</v>
      </c>
      <c r="KGD89" s="1" t="s">
        <v>91</v>
      </c>
      <c r="KGE89" s="1" t="s">
        <v>91</v>
      </c>
      <c r="KGF89" s="1" t="s">
        <v>91</v>
      </c>
      <c r="KGG89" s="1" t="s">
        <v>91</v>
      </c>
      <c r="KGH89" s="1" t="s">
        <v>91</v>
      </c>
      <c r="KGI89" s="1" t="s">
        <v>91</v>
      </c>
      <c r="KGJ89" s="1" t="s">
        <v>91</v>
      </c>
      <c r="KGK89" s="1" t="s">
        <v>91</v>
      </c>
      <c r="KGL89" s="1" t="s">
        <v>91</v>
      </c>
      <c r="KGM89" s="1" t="s">
        <v>91</v>
      </c>
      <c r="KGN89" s="1" t="s">
        <v>91</v>
      </c>
      <c r="KGO89" s="1" t="s">
        <v>91</v>
      </c>
      <c r="KGP89" s="1" t="s">
        <v>91</v>
      </c>
      <c r="KGQ89" s="1" t="s">
        <v>91</v>
      </c>
      <c r="KGR89" s="1" t="s">
        <v>91</v>
      </c>
      <c r="KGS89" s="1" t="s">
        <v>91</v>
      </c>
      <c r="KGT89" s="1" t="s">
        <v>91</v>
      </c>
      <c r="KGU89" s="1" t="s">
        <v>91</v>
      </c>
      <c r="KGV89" s="1" t="s">
        <v>91</v>
      </c>
      <c r="KGW89" s="1" t="s">
        <v>91</v>
      </c>
      <c r="KGX89" s="1" t="s">
        <v>91</v>
      </c>
      <c r="KGY89" s="1" t="s">
        <v>91</v>
      </c>
      <c r="KGZ89" s="1" t="s">
        <v>91</v>
      </c>
      <c r="KHA89" s="1" t="s">
        <v>91</v>
      </c>
      <c r="KHB89" s="1" t="s">
        <v>91</v>
      </c>
      <c r="KHC89" s="1" t="s">
        <v>91</v>
      </c>
      <c r="KHD89" s="1" t="s">
        <v>91</v>
      </c>
      <c r="KHE89" s="1" t="s">
        <v>91</v>
      </c>
      <c r="KHF89" s="1" t="s">
        <v>91</v>
      </c>
      <c r="KHG89" s="1" t="s">
        <v>91</v>
      </c>
      <c r="KHH89" s="1" t="s">
        <v>91</v>
      </c>
      <c r="KHI89" s="1" t="s">
        <v>91</v>
      </c>
      <c r="KHJ89" s="1" t="s">
        <v>91</v>
      </c>
      <c r="KHK89" s="1" t="s">
        <v>91</v>
      </c>
      <c r="KHL89" s="1" t="s">
        <v>91</v>
      </c>
      <c r="KHM89" s="1" t="s">
        <v>91</v>
      </c>
      <c r="KHN89" s="1" t="s">
        <v>91</v>
      </c>
      <c r="KHO89" s="1" t="s">
        <v>91</v>
      </c>
      <c r="KHP89" s="1" t="s">
        <v>91</v>
      </c>
      <c r="KHQ89" s="1" t="s">
        <v>91</v>
      </c>
      <c r="KHR89" s="1" t="s">
        <v>91</v>
      </c>
      <c r="KHS89" s="1" t="s">
        <v>91</v>
      </c>
      <c r="KHT89" s="1" t="s">
        <v>91</v>
      </c>
      <c r="KHU89" s="1" t="s">
        <v>91</v>
      </c>
      <c r="KHV89" s="1" t="s">
        <v>91</v>
      </c>
      <c r="KHW89" s="1" t="s">
        <v>91</v>
      </c>
      <c r="KHX89" s="1" t="s">
        <v>91</v>
      </c>
      <c r="KHY89" s="1" t="s">
        <v>91</v>
      </c>
      <c r="KHZ89" s="1" t="s">
        <v>91</v>
      </c>
      <c r="KIA89" s="1" t="s">
        <v>91</v>
      </c>
      <c r="KIB89" s="1" t="s">
        <v>91</v>
      </c>
      <c r="KIC89" s="1" t="s">
        <v>91</v>
      </c>
      <c r="KID89" s="1" t="s">
        <v>91</v>
      </c>
      <c r="KIE89" s="1" t="s">
        <v>91</v>
      </c>
      <c r="KIF89" s="1" t="s">
        <v>91</v>
      </c>
      <c r="KIG89" s="1" t="s">
        <v>91</v>
      </c>
      <c r="KIH89" s="1" t="s">
        <v>91</v>
      </c>
      <c r="KII89" s="1" t="s">
        <v>91</v>
      </c>
      <c r="KIJ89" s="1" t="s">
        <v>91</v>
      </c>
      <c r="KIK89" s="1" t="s">
        <v>91</v>
      </c>
      <c r="KIL89" s="1" t="s">
        <v>91</v>
      </c>
      <c r="KIM89" s="1" t="s">
        <v>91</v>
      </c>
      <c r="KIN89" s="1" t="s">
        <v>91</v>
      </c>
      <c r="KIO89" s="1" t="s">
        <v>91</v>
      </c>
      <c r="KIP89" s="1" t="s">
        <v>91</v>
      </c>
      <c r="KIQ89" s="1" t="s">
        <v>91</v>
      </c>
      <c r="KIR89" s="1" t="s">
        <v>91</v>
      </c>
      <c r="KIS89" s="1" t="s">
        <v>91</v>
      </c>
      <c r="KIT89" s="1" t="s">
        <v>91</v>
      </c>
      <c r="KIU89" s="1" t="s">
        <v>91</v>
      </c>
      <c r="KIV89" s="1" t="s">
        <v>91</v>
      </c>
      <c r="KIW89" s="1" t="s">
        <v>91</v>
      </c>
      <c r="KIX89" s="1" t="s">
        <v>91</v>
      </c>
      <c r="KIY89" s="1" t="s">
        <v>91</v>
      </c>
      <c r="KIZ89" s="1" t="s">
        <v>91</v>
      </c>
      <c r="KJA89" s="1" t="s">
        <v>91</v>
      </c>
      <c r="KJB89" s="1" t="s">
        <v>91</v>
      </c>
      <c r="KJC89" s="1" t="s">
        <v>91</v>
      </c>
      <c r="KJD89" s="1" t="s">
        <v>91</v>
      </c>
      <c r="KJE89" s="1" t="s">
        <v>91</v>
      </c>
      <c r="KJF89" s="1" t="s">
        <v>91</v>
      </c>
      <c r="KJG89" s="1" t="s">
        <v>91</v>
      </c>
      <c r="KJH89" s="1" t="s">
        <v>91</v>
      </c>
      <c r="KJI89" s="1" t="s">
        <v>91</v>
      </c>
      <c r="KJJ89" s="1" t="s">
        <v>91</v>
      </c>
      <c r="KJK89" s="1" t="s">
        <v>91</v>
      </c>
      <c r="KJL89" s="1" t="s">
        <v>91</v>
      </c>
      <c r="KJM89" s="1" t="s">
        <v>91</v>
      </c>
      <c r="KJN89" s="1" t="s">
        <v>91</v>
      </c>
      <c r="KJO89" s="1" t="s">
        <v>91</v>
      </c>
      <c r="KJP89" s="1" t="s">
        <v>91</v>
      </c>
      <c r="KJQ89" s="1" t="s">
        <v>91</v>
      </c>
      <c r="KJR89" s="1" t="s">
        <v>91</v>
      </c>
      <c r="KJS89" s="1" t="s">
        <v>91</v>
      </c>
      <c r="KJT89" s="1" t="s">
        <v>91</v>
      </c>
      <c r="KJU89" s="1" t="s">
        <v>91</v>
      </c>
      <c r="KJV89" s="1" t="s">
        <v>91</v>
      </c>
      <c r="KJW89" s="1" t="s">
        <v>91</v>
      </c>
      <c r="KJX89" s="1" t="s">
        <v>91</v>
      </c>
      <c r="KJY89" s="1" t="s">
        <v>91</v>
      </c>
      <c r="KJZ89" s="1" t="s">
        <v>91</v>
      </c>
      <c r="KKA89" s="1" t="s">
        <v>91</v>
      </c>
      <c r="KKB89" s="1" t="s">
        <v>91</v>
      </c>
      <c r="KKC89" s="1" t="s">
        <v>91</v>
      </c>
      <c r="KKD89" s="1" t="s">
        <v>91</v>
      </c>
      <c r="KKE89" s="1" t="s">
        <v>91</v>
      </c>
      <c r="KKF89" s="1" t="s">
        <v>91</v>
      </c>
      <c r="KKG89" s="1" t="s">
        <v>91</v>
      </c>
      <c r="KKH89" s="1" t="s">
        <v>91</v>
      </c>
      <c r="KKI89" s="1" t="s">
        <v>91</v>
      </c>
      <c r="KKJ89" s="1" t="s">
        <v>91</v>
      </c>
      <c r="KKK89" s="1" t="s">
        <v>91</v>
      </c>
      <c r="KKL89" s="1" t="s">
        <v>91</v>
      </c>
      <c r="KKM89" s="1" t="s">
        <v>91</v>
      </c>
      <c r="KKN89" s="1" t="s">
        <v>91</v>
      </c>
      <c r="KKO89" s="1" t="s">
        <v>91</v>
      </c>
      <c r="KKP89" s="1" t="s">
        <v>91</v>
      </c>
      <c r="KKQ89" s="1" t="s">
        <v>91</v>
      </c>
      <c r="KKR89" s="1" t="s">
        <v>91</v>
      </c>
      <c r="KKS89" s="1" t="s">
        <v>91</v>
      </c>
      <c r="KKT89" s="1" t="s">
        <v>91</v>
      </c>
      <c r="KKU89" s="1" t="s">
        <v>91</v>
      </c>
      <c r="KKV89" s="1" t="s">
        <v>91</v>
      </c>
      <c r="KKW89" s="1" t="s">
        <v>91</v>
      </c>
      <c r="KKX89" s="1" t="s">
        <v>91</v>
      </c>
      <c r="KKY89" s="1" t="s">
        <v>91</v>
      </c>
      <c r="KKZ89" s="1" t="s">
        <v>91</v>
      </c>
      <c r="KLA89" s="1" t="s">
        <v>91</v>
      </c>
      <c r="KLB89" s="1" t="s">
        <v>91</v>
      </c>
      <c r="KLC89" s="1" t="s">
        <v>91</v>
      </c>
      <c r="KLD89" s="1" t="s">
        <v>91</v>
      </c>
      <c r="KLE89" s="1" t="s">
        <v>91</v>
      </c>
      <c r="KLF89" s="1" t="s">
        <v>91</v>
      </c>
      <c r="KLG89" s="1" t="s">
        <v>91</v>
      </c>
      <c r="KLH89" s="1" t="s">
        <v>91</v>
      </c>
      <c r="KLI89" s="1" t="s">
        <v>91</v>
      </c>
      <c r="KLJ89" s="1" t="s">
        <v>91</v>
      </c>
      <c r="KLK89" s="1" t="s">
        <v>91</v>
      </c>
      <c r="KLL89" s="1" t="s">
        <v>91</v>
      </c>
      <c r="KLM89" s="1" t="s">
        <v>91</v>
      </c>
      <c r="KLN89" s="1" t="s">
        <v>91</v>
      </c>
      <c r="KLO89" s="1" t="s">
        <v>91</v>
      </c>
      <c r="KLP89" s="1" t="s">
        <v>91</v>
      </c>
      <c r="KLQ89" s="1" t="s">
        <v>91</v>
      </c>
      <c r="KLR89" s="1" t="s">
        <v>91</v>
      </c>
      <c r="KLS89" s="1" t="s">
        <v>91</v>
      </c>
      <c r="KLT89" s="1" t="s">
        <v>91</v>
      </c>
      <c r="KLU89" s="1" t="s">
        <v>91</v>
      </c>
      <c r="KLV89" s="1" t="s">
        <v>91</v>
      </c>
      <c r="KLW89" s="1" t="s">
        <v>91</v>
      </c>
      <c r="KLX89" s="1" t="s">
        <v>91</v>
      </c>
      <c r="KLY89" s="1" t="s">
        <v>91</v>
      </c>
      <c r="KLZ89" s="1" t="s">
        <v>91</v>
      </c>
      <c r="KMA89" s="1" t="s">
        <v>91</v>
      </c>
      <c r="KMB89" s="1" t="s">
        <v>91</v>
      </c>
      <c r="KMC89" s="1" t="s">
        <v>91</v>
      </c>
      <c r="KMD89" s="1" t="s">
        <v>91</v>
      </c>
      <c r="KME89" s="1" t="s">
        <v>91</v>
      </c>
      <c r="KMF89" s="1" t="s">
        <v>91</v>
      </c>
      <c r="KMG89" s="1" t="s">
        <v>91</v>
      </c>
      <c r="KMH89" s="1" t="s">
        <v>91</v>
      </c>
      <c r="KMI89" s="1" t="s">
        <v>91</v>
      </c>
      <c r="KMJ89" s="1" t="s">
        <v>91</v>
      </c>
      <c r="KMK89" s="1" t="s">
        <v>91</v>
      </c>
      <c r="KML89" s="1" t="s">
        <v>91</v>
      </c>
      <c r="KMM89" s="1" t="s">
        <v>91</v>
      </c>
      <c r="KMN89" s="1" t="s">
        <v>91</v>
      </c>
      <c r="KMO89" s="1" t="s">
        <v>91</v>
      </c>
      <c r="KMP89" s="1" t="s">
        <v>91</v>
      </c>
      <c r="KMQ89" s="1" t="s">
        <v>91</v>
      </c>
      <c r="KMR89" s="1" t="s">
        <v>91</v>
      </c>
      <c r="KMS89" s="1" t="s">
        <v>91</v>
      </c>
      <c r="KMT89" s="1" t="s">
        <v>91</v>
      </c>
      <c r="KMU89" s="1" t="s">
        <v>91</v>
      </c>
      <c r="KMV89" s="1" t="s">
        <v>91</v>
      </c>
      <c r="KMW89" s="1" t="s">
        <v>91</v>
      </c>
      <c r="KMX89" s="1" t="s">
        <v>91</v>
      </c>
      <c r="KMY89" s="1" t="s">
        <v>91</v>
      </c>
      <c r="KMZ89" s="1" t="s">
        <v>91</v>
      </c>
      <c r="KNA89" s="1" t="s">
        <v>91</v>
      </c>
      <c r="KNB89" s="1" t="s">
        <v>91</v>
      </c>
      <c r="KNC89" s="1" t="s">
        <v>91</v>
      </c>
      <c r="KND89" s="1" t="s">
        <v>91</v>
      </c>
      <c r="KNE89" s="1" t="s">
        <v>91</v>
      </c>
      <c r="KNF89" s="1" t="s">
        <v>91</v>
      </c>
      <c r="KNG89" s="1" t="s">
        <v>91</v>
      </c>
      <c r="KNH89" s="1" t="s">
        <v>91</v>
      </c>
      <c r="KNI89" s="1" t="s">
        <v>91</v>
      </c>
      <c r="KNJ89" s="1" t="s">
        <v>91</v>
      </c>
      <c r="KNK89" s="1" t="s">
        <v>91</v>
      </c>
      <c r="KNL89" s="1" t="s">
        <v>91</v>
      </c>
      <c r="KNM89" s="1" t="s">
        <v>91</v>
      </c>
      <c r="KNN89" s="1" t="s">
        <v>91</v>
      </c>
      <c r="KNO89" s="1" t="s">
        <v>91</v>
      </c>
      <c r="KNP89" s="1" t="s">
        <v>91</v>
      </c>
      <c r="KNQ89" s="1" t="s">
        <v>91</v>
      </c>
      <c r="KNR89" s="1" t="s">
        <v>91</v>
      </c>
      <c r="KNS89" s="1" t="s">
        <v>91</v>
      </c>
      <c r="KNT89" s="1" t="s">
        <v>91</v>
      </c>
      <c r="KNU89" s="1" t="s">
        <v>91</v>
      </c>
      <c r="KNV89" s="1" t="s">
        <v>91</v>
      </c>
      <c r="KNW89" s="1" t="s">
        <v>91</v>
      </c>
      <c r="KNX89" s="1" t="s">
        <v>91</v>
      </c>
      <c r="KNY89" s="1" t="s">
        <v>91</v>
      </c>
      <c r="KNZ89" s="1" t="s">
        <v>91</v>
      </c>
      <c r="KOA89" s="1" t="s">
        <v>91</v>
      </c>
      <c r="KOB89" s="1" t="s">
        <v>91</v>
      </c>
      <c r="KOC89" s="1" t="s">
        <v>91</v>
      </c>
      <c r="KOD89" s="1" t="s">
        <v>91</v>
      </c>
      <c r="KOE89" s="1" t="s">
        <v>91</v>
      </c>
      <c r="KOF89" s="1" t="s">
        <v>91</v>
      </c>
      <c r="KOG89" s="1" t="s">
        <v>91</v>
      </c>
      <c r="KOH89" s="1" t="s">
        <v>91</v>
      </c>
      <c r="KOI89" s="1" t="s">
        <v>91</v>
      </c>
      <c r="KOJ89" s="1" t="s">
        <v>91</v>
      </c>
      <c r="KOK89" s="1" t="s">
        <v>91</v>
      </c>
      <c r="KOL89" s="1" t="s">
        <v>91</v>
      </c>
      <c r="KOM89" s="1" t="s">
        <v>91</v>
      </c>
      <c r="KON89" s="1" t="s">
        <v>91</v>
      </c>
      <c r="KOO89" s="1" t="s">
        <v>91</v>
      </c>
      <c r="KOP89" s="1" t="s">
        <v>91</v>
      </c>
      <c r="KOQ89" s="1" t="s">
        <v>91</v>
      </c>
      <c r="KOR89" s="1" t="s">
        <v>91</v>
      </c>
      <c r="KOS89" s="1" t="s">
        <v>91</v>
      </c>
      <c r="KOT89" s="1" t="s">
        <v>91</v>
      </c>
      <c r="KOU89" s="1" t="s">
        <v>91</v>
      </c>
      <c r="KOV89" s="1" t="s">
        <v>91</v>
      </c>
      <c r="KOW89" s="1" t="s">
        <v>91</v>
      </c>
      <c r="KOX89" s="1" t="s">
        <v>91</v>
      </c>
      <c r="KOY89" s="1" t="s">
        <v>91</v>
      </c>
      <c r="KOZ89" s="1" t="s">
        <v>91</v>
      </c>
      <c r="KPA89" s="1" t="s">
        <v>91</v>
      </c>
      <c r="KPB89" s="1" t="s">
        <v>91</v>
      </c>
      <c r="KPC89" s="1" t="s">
        <v>91</v>
      </c>
      <c r="KPD89" s="1" t="s">
        <v>91</v>
      </c>
      <c r="KPE89" s="1" t="s">
        <v>91</v>
      </c>
      <c r="KPF89" s="1" t="s">
        <v>91</v>
      </c>
      <c r="KPG89" s="1" t="s">
        <v>91</v>
      </c>
      <c r="KPH89" s="1" t="s">
        <v>91</v>
      </c>
      <c r="KPI89" s="1" t="s">
        <v>91</v>
      </c>
      <c r="KPJ89" s="1" t="s">
        <v>91</v>
      </c>
      <c r="KPK89" s="1" t="s">
        <v>91</v>
      </c>
      <c r="KPL89" s="1" t="s">
        <v>91</v>
      </c>
      <c r="KPM89" s="1" t="s">
        <v>91</v>
      </c>
      <c r="KPN89" s="1" t="s">
        <v>91</v>
      </c>
      <c r="KPO89" s="1" t="s">
        <v>91</v>
      </c>
      <c r="KPP89" s="1" t="s">
        <v>91</v>
      </c>
      <c r="KPQ89" s="1" t="s">
        <v>91</v>
      </c>
      <c r="KPR89" s="1" t="s">
        <v>91</v>
      </c>
      <c r="KPS89" s="1" t="s">
        <v>91</v>
      </c>
      <c r="KPT89" s="1" t="s">
        <v>91</v>
      </c>
      <c r="KPU89" s="1" t="s">
        <v>91</v>
      </c>
      <c r="KPV89" s="1" t="s">
        <v>91</v>
      </c>
      <c r="KPW89" s="1" t="s">
        <v>91</v>
      </c>
      <c r="KPX89" s="1" t="s">
        <v>91</v>
      </c>
      <c r="KPY89" s="1" t="s">
        <v>91</v>
      </c>
      <c r="KPZ89" s="1" t="s">
        <v>91</v>
      </c>
      <c r="KQA89" s="1" t="s">
        <v>91</v>
      </c>
      <c r="KQB89" s="1" t="s">
        <v>91</v>
      </c>
      <c r="KQC89" s="1" t="s">
        <v>91</v>
      </c>
      <c r="KQD89" s="1" t="s">
        <v>91</v>
      </c>
      <c r="KQE89" s="1" t="s">
        <v>91</v>
      </c>
      <c r="KQF89" s="1" t="s">
        <v>91</v>
      </c>
      <c r="KQG89" s="1" t="s">
        <v>91</v>
      </c>
      <c r="KQH89" s="1" t="s">
        <v>91</v>
      </c>
      <c r="KQI89" s="1" t="s">
        <v>91</v>
      </c>
      <c r="KQJ89" s="1" t="s">
        <v>91</v>
      </c>
      <c r="KQK89" s="1" t="s">
        <v>91</v>
      </c>
      <c r="KQL89" s="1" t="s">
        <v>91</v>
      </c>
      <c r="KQM89" s="1" t="s">
        <v>91</v>
      </c>
      <c r="KQN89" s="1" t="s">
        <v>91</v>
      </c>
      <c r="KQO89" s="1" t="s">
        <v>91</v>
      </c>
      <c r="KQP89" s="1" t="s">
        <v>91</v>
      </c>
      <c r="KQQ89" s="1" t="s">
        <v>91</v>
      </c>
      <c r="KQR89" s="1" t="s">
        <v>91</v>
      </c>
      <c r="KQS89" s="1" t="s">
        <v>91</v>
      </c>
      <c r="KQT89" s="1" t="s">
        <v>91</v>
      </c>
      <c r="KQU89" s="1" t="s">
        <v>91</v>
      </c>
      <c r="KQV89" s="1" t="s">
        <v>91</v>
      </c>
      <c r="KQW89" s="1" t="s">
        <v>91</v>
      </c>
      <c r="KQX89" s="1" t="s">
        <v>91</v>
      </c>
      <c r="KQY89" s="1" t="s">
        <v>91</v>
      </c>
      <c r="KQZ89" s="1" t="s">
        <v>91</v>
      </c>
      <c r="KRA89" s="1" t="s">
        <v>91</v>
      </c>
      <c r="KRB89" s="1" t="s">
        <v>91</v>
      </c>
      <c r="KRC89" s="1" t="s">
        <v>91</v>
      </c>
      <c r="KRD89" s="1" t="s">
        <v>91</v>
      </c>
      <c r="KRE89" s="1" t="s">
        <v>91</v>
      </c>
      <c r="KRF89" s="1" t="s">
        <v>91</v>
      </c>
      <c r="KRG89" s="1" t="s">
        <v>91</v>
      </c>
      <c r="KRH89" s="1" t="s">
        <v>91</v>
      </c>
      <c r="KRI89" s="1" t="s">
        <v>91</v>
      </c>
      <c r="KRJ89" s="1" t="s">
        <v>91</v>
      </c>
      <c r="KRK89" s="1" t="s">
        <v>91</v>
      </c>
      <c r="KRL89" s="1" t="s">
        <v>91</v>
      </c>
      <c r="KRM89" s="1" t="s">
        <v>91</v>
      </c>
      <c r="KRN89" s="1" t="s">
        <v>91</v>
      </c>
      <c r="KRO89" s="1" t="s">
        <v>91</v>
      </c>
      <c r="KRP89" s="1" t="s">
        <v>91</v>
      </c>
      <c r="KRQ89" s="1" t="s">
        <v>91</v>
      </c>
      <c r="KRR89" s="1" t="s">
        <v>91</v>
      </c>
      <c r="KRS89" s="1" t="s">
        <v>91</v>
      </c>
      <c r="KRT89" s="1" t="s">
        <v>91</v>
      </c>
      <c r="KRU89" s="1" t="s">
        <v>91</v>
      </c>
      <c r="KRV89" s="1" t="s">
        <v>91</v>
      </c>
      <c r="KRW89" s="1" t="s">
        <v>91</v>
      </c>
      <c r="KRX89" s="1" t="s">
        <v>91</v>
      </c>
      <c r="KRY89" s="1" t="s">
        <v>91</v>
      </c>
      <c r="KRZ89" s="1" t="s">
        <v>91</v>
      </c>
      <c r="KSA89" s="1" t="s">
        <v>91</v>
      </c>
      <c r="KSB89" s="1" t="s">
        <v>91</v>
      </c>
      <c r="KSC89" s="1" t="s">
        <v>91</v>
      </c>
      <c r="KSD89" s="1" t="s">
        <v>91</v>
      </c>
      <c r="KSE89" s="1" t="s">
        <v>91</v>
      </c>
      <c r="KSF89" s="1" t="s">
        <v>91</v>
      </c>
      <c r="KSG89" s="1" t="s">
        <v>91</v>
      </c>
      <c r="KSH89" s="1" t="s">
        <v>91</v>
      </c>
      <c r="KSI89" s="1" t="s">
        <v>91</v>
      </c>
      <c r="KSJ89" s="1" t="s">
        <v>91</v>
      </c>
      <c r="KSK89" s="1" t="s">
        <v>91</v>
      </c>
      <c r="KSL89" s="1" t="s">
        <v>91</v>
      </c>
      <c r="KSM89" s="1" t="s">
        <v>91</v>
      </c>
      <c r="KSN89" s="1" t="s">
        <v>91</v>
      </c>
      <c r="KSO89" s="1" t="s">
        <v>91</v>
      </c>
      <c r="KSP89" s="1" t="s">
        <v>91</v>
      </c>
      <c r="KSQ89" s="1" t="s">
        <v>91</v>
      </c>
      <c r="KSR89" s="1" t="s">
        <v>91</v>
      </c>
      <c r="KSS89" s="1" t="s">
        <v>91</v>
      </c>
      <c r="KST89" s="1" t="s">
        <v>91</v>
      </c>
      <c r="KSU89" s="1" t="s">
        <v>91</v>
      </c>
      <c r="KSV89" s="1" t="s">
        <v>91</v>
      </c>
      <c r="KSW89" s="1" t="s">
        <v>91</v>
      </c>
      <c r="KSX89" s="1" t="s">
        <v>91</v>
      </c>
      <c r="KSY89" s="1" t="s">
        <v>91</v>
      </c>
      <c r="KSZ89" s="1" t="s">
        <v>91</v>
      </c>
      <c r="KTA89" s="1" t="s">
        <v>91</v>
      </c>
      <c r="KTB89" s="1" t="s">
        <v>91</v>
      </c>
      <c r="KTC89" s="1" t="s">
        <v>91</v>
      </c>
      <c r="KTD89" s="1" t="s">
        <v>91</v>
      </c>
      <c r="KTE89" s="1" t="s">
        <v>91</v>
      </c>
      <c r="KTF89" s="1" t="s">
        <v>91</v>
      </c>
      <c r="KTG89" s="1" t="s">
        <v>91</v>
      </c>
      <c r="KTH89" s="1" t="s">
        <v>91</v>
      </c>
      <c r="KTI89" s="1" t="s">
        <v>91</v>
      </c>
      <c r="KTJ89" s="1" t="s">
        <v>91</v>
      </c>
      <c r="KTK89" s="1" t="s">
        <v>91</v>
      </c>
      <c r="KTL89" s="1" t="s">
        <v>91</v>
      </c>
      <c r="KTM89" s="1" t="s">
        <v>91</v>
      </c>
      <c r="KTN89" s="1" t="s">
        <v>91</v>
      </c>
      <c r="KTO89" s="1" t="s">
        <v>91</v>
      </c>
      <c r="KTP89" s="1" t="s">
        <v>91</v>
      </c>
      <c r="KTQ89" s="1" t="s">
        <v>91</v>
      </c>
      <c r="KTR89" s="1" t="s">
        <v>91</v>
      </c>
      <c r="KTS89" s="1" t="s">
        <v>91</v>
      </c>
      <c r="KTT89" s="1" t="s">
        <v>91</v>
      </c>
      <c r="KTU89" s="1" t="s">
        <v>91</v>
      </c>
      <c r="KTV89" s="1" t="s">
        <v>91</v>
      </c>
      <c r="KTW89" s="1" t="s">
        <v>91</v>
      </c>
      <c r="KTX89" s="1" t="s">
        <v>91</v>
      </c>
      <c r="KTY89" s="1" t="s">
        <v>91</v>
      </c>
      <c r="KTZ89" s="1" t="s">
        <v>91</v>
      </c>
      <c r="KUA89" s="1" t="s">
        <v>91</v>
      </c>
      <c r="KUB89" s="1" t="s">
        <v>91</v>
      </c>
      <c r="KUC89" s="1" t="s">
        <v>91</v>
      </c>
      <c r="KUD89" s="1" t="s">
        <v>91</v>
      </c>
      <c r="KUE89" s="1" t="s">
        <v>91</v>
      </c>
      <c r="KUF89" s="1" t="s">
        <v>91</v>
      </c>
      <c r="KUG89" s="1" t="s">
        <v>91</v>
      </c>
      <c r="KUH89" s="1" t="s">
        <v>91</v>
      </c>
      <c r="KUI89" s="1" t="s">
        <v>91</v>
      </c>
      <c r="KUJ89" s="1" t="s">
        <v>91</v>
      </c>
      <c r="KUK89" s="1" t="s">
        <v>91</v>
      </c>
      <c r="KUL89" s="1" t="s">
        <v>91</v>
      </c>
      <c r="KUM89" s="1" t="s">
        <v>91</v>
      </c>
      <c r="KUN89" s="1" t="s">
        <v>91</v>
      </c>
      <c r="KUO89" s="1" t="s">
        <v>91</v>
      </c>
      <c r="KUP89" s="1" t="s">
        <v>91</v>
      </c>
      <c r="KUQ89" s="1" t="s">
        <v>91</v>
      </c>
      <c r="KUR89" s="1" t="s">
        <v>91</v>
      </c>
      <c r="KUS89" s="1" t="s">
        <v>91</v>
      </c>
      <c r="KUT89" s="1" t="s">
        <v>91</v>
      </c>
      <c r="KUU89" s="1" t="s">
        <v>91</v>
      </c>
      <c r="KUV89" s="1" t="s">
        <v>91</v>
      </c>
      <c r="KUW89" s="1" t="s">
        <v>91</v>
      </c>
      <c r="KUX89" s="1" t="s">
        <v>91</v>
      </c>
      <c r="KUY89" s="1" t="s">
        <v>91</v>
      </c>
      <c r="KUZ89" s="1" t="s">
        <v>91</v>
      </c>
      <c r="KVA89" s="1" t="s">
        <v>91</v>
      </c>
      <c r="KVB89" s="1" t="s">
        <v>91</v>
      </c>
      <c r="KVC89" s="1" t="s">
        <v>91</v>
      </c>
      <c r="KVD89" s="1" t="s">
        <v>91</v>
      </c>
      <c r="KVE89" s="1" t="s">
        <v>91</v>
      </c>
      <c r="KVF89" s="1" t="s">
        <v>91</v>
      </c>
      <c r="KVG89" s="1" t="s">
        <v>91</v>
      </c>
      <c r="KVH89" s="1" t="s">
        <v>91</v>
      </c>
      <c r="KVI89" s="1" t="s">
        <v>91</v>
      </c>
      <c r="KVJ89" s="1" t="s">
        <v>91</v>
      </c>
      <c r="KVK89" s="1" t="s">
        <v>91</v>
      </c>
      <c r="KVL89" s="1" t="s">
        <v>91</v>
      </c>
      <c r="KVM89" s="1" t="s">
        <v>91</v>
      </c>
      <c r="KVN89" s="1" t="s">
        <v>91</v>
      </c>
      <c r="KVO89" s="1" t="s">
        <v>91</v>
      </c>
      <c r="KVP89" s="1" t="s">
        <v>91</v>
      </c>
      <c r="KVQ89" s="1" t="s">
        <v>91</v>
      </c>
      <c r="KVR89" s="1" t="s">
        <v>91</v>
      </c>
      <c r="KVS89" s="1" t="s">
        <v>91</v>
      </c>
      <c r="KVT89" s="1" t="s">
        <v>91</v>
      </c>
      <c r="KVU89" s="1" t="s">
        <v>91</v>
      </c>
      <c r="KVV89" s="1" t="s">
        <v>91</v>
      </c>
      <c r="KVW89" s="1" t="s">
        <v>91</v>
      </c>
      <c r="KVX89" s="1" t="s">
        <v>91</v>
      </c>
      <c r="KVY89" s="1" t="s">
        <v>91</v>
      </c>
      <c r="KVZ89" s="1" t="s">
        <v>91</v>
      </c>
      <c r="KWA89" s="1" t="s">
        <v>91</v>
      </c>
      <c r="KWB89" s="1" t="s">
        <v>91</v>
      </c>
      <c r="KWC89" s="1" t="s">
        <v>91</v>
      </c>
      <c r="KWD89" s="1" t="s">
        <v>91</v>
      </c>
      <c r="KWE89" s="1" t="s">
        <v>91</v>
      </c>
      <c r="KWF89" s="1" t="s">
        <v>91</v>
      </c>
      <c r="KWG89" s="1" t="s">
        <v>91</v>
      </c>
      <c r="KWH89" s="1" t="s">
        <v>91</v>
      </c>
      <c r="KWI89" s="1" t="s">
        <v>91</v>
      </c>
      <c r="KWJ89" s="1" t="s">
        <v>91</v>
      </c>
      <c r="KWK89" s="1" t="s">
        <v>91</v>
      </c>
      <c r="KWL89" s="1" t="s">
        <v>91</v>
      </c>
      <c r="KWM89" s="1" t="s">
        <v>91</v>
      </c>
      <c r="KWN89" s="1" t="s">
        <v>91</v>
      </c>
      <c r="KWO89" s="1" t="s">
        <v>91</v>
      </c>
      <c r="KWP89" s="1" t="s">
        <v>91</v>
      </c>
      <c r="KWQ89" s="1" t="s">
        <v>91</v>
      </c>
      <c r="KWR89" s="1" t="s">
        <v>91</v>
      </c>
      <c r="KWS89" s="1" t="s">
        <v>91</v>
      </c>
      <c r="KWT89" s="1" t="s">
        <v>91</v>
      </c>
      <c r="KWU89" s="1" t="s">
        <v>91</v>
      </c>
      <c r="KWV89" s="1" t="s">
        <v>91</v>
      </c>
      <c r="KWW89" s="1" t="s">
        <v>91</v>
      </c>
      <c r="KWX89" s="1" t="s">
        <v>91</v>
      </c>
      <c r="KWY89" s="1" t="s">
        <v>91</v>
      </c>
      <c r="KWZ89" s="1" t="s">
        <v>91</v>
      </c>
      <c r="KXA89" s="1" t="s">
        <v>91</v>
      </c>
      <c r="KXB89" s="1" t="s">
        <v>91</v>
      </c>
      <c r="KXC89" s="1" t="s">
        <v>91</v>
      </c>
      <c r="KXD89" s="1" t="s">
        <v>91</v>
      </c>
      <c r="KXE89" s="1" t="s">
        <v>91</v>
      </c>
      <c r="KXF89" s="1" t="s">
        <v>91</v>
      </c>
      <c r="KXG89" s="1" t="s">
        <v>91</v>
      </c>
      <c r="KXH89" s="1" t="s">
        <v>91</v>
      </c>
      <c r="KXI89" s="1" t="s">
        <v>91</v>
      </c>
      <c r="KXJ89" s="1" t="s">
        <v>91</v>
      </c>
      <c r="KXK89" s="1" t="s">
        <v>91</v>
      </c>
      <c r="KXL89" s="1" t="s">
        <v>91</v>
      </c>
      <c r="KXM89" s="1" t="s">
        <v>91</v>
      </c>
      <c r="KXN89" s="1" t="s">
        <v>91</v>
      </c>
      <c r="KXO89" s="1" t="s">
        <v>91</v>
      </c>
      <c r="KXP89" s="1" t="s">
        <v>91</v>
      </c>
      <c r="KXQ89" s="1" t="s">
        <v>91</v>
      </c>
      <c r="KXR89" s="1" t="s">
        <v>91</v>
      </c>
      <c r="KXS89" s="1" t="s">
        <v>91</v>
      </c>
      <c r="KXT89" s="1" t="s">
        <v>91</v>
      </c>
      <c r="KXU89" s="1" t="s">
        <v>91</v>
      </c>
      <c r="KXV89" s="1" t="s">
        <v>91</v>
      </c>
      <c r="KXW89" s="1" t="s">
        <v>91</v>
      </c>
      <c r="KXX89" s="1" t="s">
        <v>91</v>
      </c>
      <c r="KXY89" s="1" t="s">
        <v>91</v>
      </c>
      <c r="KXZ89" s="1" t="s">
        <v>91</v>
      </c>
      <c r="KYA89" s="1" t="s">
        <v>91</v>
      </c>
      <c r="KYB89" s="1" t="s">
        <v>91</v>
      </c>
      <c r="KYC89" s="1" t="s">
        <v>91</v>
      </c>
      <c r="KYD89" s="1" t="s">
        <v>91</v>
      </c>
      <c r="KYE89" s="1" t="s">
        <v>91</v>
      </c>
      <c r="KYF89" s="1" t="s">
        <v>91</v>
      </c>
      <c r="KYG89" s="1" t="s">
        <v>91</v>
      </c>
      <c r="KYH89" s="1" t="s">
        <v>91</v>
      </c>
      <c r="KYI89" s="1" t="s">
        <v>91</v>
      </c>
      <c r="KYJ89" s="1" t="s">
        <v>91</v>
      </c>
      <c r="KYK89" s="1" t="s">
        <v>91</v>
      </c>
      <c r="KYL89" s="1" t="s">
        <v>91</v>
      </c>
      <c r="KYM89" s="1" t="s">
        <v>91</v>
      </c>
      <c r="KYN89" s="1" t="s">
        <v>91</v>
      </c>
      <c r="KYO89" s="1" t="s">
        <v>91</v>
      </c>
      <c r="KYP89" s="1" t="s">
        <v>91</v>
      </c>
      <c r="KYQ89" s="1" t="s">
        <v>91</v>
      </c>
      <c r="KYR89" s="1" t="s">
        <v>91</v>
      </c>
      <c r="KYS89" s="1" t="s">
        <v>91</v>
      </c>
      <c r="KYT89" s="1" t="s">
        <v>91</v>
      </c>
      <c r="KYU89" s="1" t="s">
        <v>91</v>
      </c>
      <c r="KYV89" s="1" t="s">
        <v>91</v>
      </c>
      <c r="KYW89" s="1" t="s">
        <v>91</v>
      </c>
      <c r="KYX89" s="1" t="s">
        <v>91</v>
      </c>
      <c r="KYY89" s="1" t="s">
        <v>91</v>
      </c>
      <c r="KYZ89" s="1" t="s">
        <v>91</v>
      </c>
      <c r="KZA89" s="1" t="s">
        <v>91</v>
      </c>
      <c r="KZB89" s="1" t="s">
        <v>91</v>
      </c>
      <c r="KZC89" s="1" t="s">
        <v>91</v>
      </c>
      <c r="KZD89" s="1" t="s">
        <v>91</v>
      </c>
      <c r="KZE89" s="1" t="s">
        <v>91</v>
      </c>
      <c r="KZF89" s="1" t="s">
        <v>91</v>
      </c>
      <c r="KZG89" s="1" t="s">
        <v>91</v>
      </c>
      <c r="KZH89" s="1" t="s">
        <v>91</v>
      </c>
      <c r="KZI89" s="1" t="s">
        <v>91</v>
      </c>
      <c r="KZJ89" s="1" t="s">
        <v>91</v>
      </c>
      <c r="KZK89" s="1" t="s">
        <v>91</v>
      </c>
      <c r="KZL89" s="1" t="s">
        <v>91</v>
      </c>
      <c r="KZM89" s="1" t="s">
        <v>91</v>
      </c>
      <c r="KZN89" s="1" t="s">
        <v>91</v>
      </c>
      <c r="KZO89" s="1" t="s">
        <v>91</v>
      </c>
      <c r="KZP89" s="1" t="s">
        <v>91</v>
      </c>
      <c r="KZQ89" s="1" t="s">
        <v>91</v>
      </c>
      <c r="KZR89" s="1" t="s">
        <v>91</v>
      </c>
      <c r="KZS89" s="1" t="s">
        <v>91</v>
      </c>
      <c r="KZT89" s="1" t="s">
        <v>91</v>
      </c>
      <c r="KZU89" s="1" t="s">
        <v>91</v>
      </c>
      <c r="KZV89" s="1" t="s">
        <v>91</v>
      </c>
      <c r="KZW89" s="1" t="s">
        <v>91</v>
      </c>
      <c r="KZX89" s="1" t="s">
        <v>91</v>
      </c>
      <c r="KZY89" s="1" t="s">
        <v>91</v>
      </c>
      <c r="KZZ89" s="1" t="s">
        <v>91</v>
      </c>
      <c r="LAA89" s="1" t="s">
        <v>91</v>
      </c>
      <c r="LAB89" s="1" t="s">
        <v>91</v>
      </c>
      <c r="LAC89" s="1" t="s">
        <v>91</v>
      </c>
      <c r="LAD89" s="1" t="s">
        <v>91</v>
      </c>
      <c r="LAE89" s="1" t="s">
        <v>91</v>
      </c>
      <c r="LAF89" s="1" t="s">
        <v>91</v>
      </c>
      <c r="LAG89" s="1" t="s">
        <v>91</v>
      </c>
      <c r="LAH89" s="1" t="s">
        <v>91</v>
      </c>
      <c r="LAI89" s="1" t="s">
        <v>91</v>
      </c>
      <c r="LAJ89" s="1" t="s">
        <v>91</v>
      </c>
      <c r="LAK89" s="1" t="s">
        <v>91</v>
      </c>
      <c r="LAL89" s="1" t="s">
        <v>91</v>
      </c>
      <c r="LAM89" s="1" t="s">
        <v>91</v>
      </c>
      <c r="LAN89" s="1" t="s">
        <v>91</v>
      </c>
      <c r="LAO89" s="1" t="s">
        <v>91</v>
      </c>
      <c r="LAP89" s="1" t="s">
        <v>91</v>
      </c>
      <c r="LAQ89" s="1" t="s">
        <v>91</v>
      </c>
      <c r="LAR89" s="1" t="s">
        <v>91</v>
      </c>
      <c r="LAS89" s="1" t="s">
        <v>91</v>
      </c>
      <c r="LAT89" s="1" t="s">
        <v>91</v>
      </c>
      <c r="LAU89" s="1" t="s">
        <v>91</v>
      </c>
      <c r="LAV89" s="1" t="s">
        <v>91</v>
      </c>
      <c r="LAW89" s="1" t="s">
        <v>91</v>
      </c>
      <c r="LAX89" s="1" t="s">
        <v>91</v>
      </c>
      <c r="LAY89" s="1" t="s">
        <v>91</v>
      </c>
      <c r="LAZ89" s="1" t="s">
        <v>91</v>
      </c>
      <c r="LBA89" s="1" t="s">
        <v>91</v>
      </c>
      <c r="LBB89" s="1" t="s">
        <v>91</v>
      </c>
      <c r="LBC89" s="1" t="s">
        <v>91</v>
      </c>
      <c r="LBD89" s="1" t="s">
        <v>91</v>
      </c>
      <c r="LBE89" s="1" t="s">
        <v>91</v>
      </c>
      <c r="LBF89" s="1" t="s">
        <v>91</v>
      </c>
      <c r="LBG89" s="1" t="s">
        <v>91</v>
      </c>
      <c r="LBH89" s="1" t="s">
        <v>91</v>
      </c>
      <c r="LBI89" s="1" t="s">
        <v>91</v>
      </c>
      <c r="LBJ89" s="1" t="s">
        <v>91</v>
      </c>
      <c r="LBK89" s="1" t="s">
        <v>91</v>
      </c>
      <c r="LBL89" s="1" t="s">
        <v>91</v>
      </c>
      <c r="LBM89" s="1" t="s">
        <v>91</v>
      </c>
      <c r="LBN89" s="1" t="s">
        <v>91</v>
      </c>
      <c r="LBO89" s="1" t="s">
        <v>91</v>
      </c>
      <c r="LBP89" s="1" t="s">
        <v>91</v>
      </c>
      <c r="LBQ89" s="1" t="s">
        <v>91</v>
      </c>
      <c r="LBR89" s="1" t="s">
        <v>91</v>
      </c>
      <c r="LBS89" s="1" t="s">
        <v>91</v>
      </c>
      <c r="LBT89" s="1" t="s">
        <v>91</v>
      </c>
      <c r="LBU89" s="1" t="s">
        <v>91</v>
      </c>
      <c r="LBV89" s="1" t="s">
        <v>91</v>
      </c>
      <c r="LBW89" s="1" t="s">
        <v>91</v>
      </c>
      <c r="LBX89" s="1" t="s">
        <v>91</v>
      </c>
      <c r="LBY89" s="1" t="s">
        <v>91</v>
      </c>
      <c r="LBZ89" s="1" t="s">
        <v>91</v>
      </c>
      <c r="LCA89" s="1" t="s">
        <v>91</v>
      </c>
      <c r="LCB89" s="1" t="s">
        <v>91</v>
      </c>
      <c r="LCC89" s="1" t="s">
        <v>91</v>
      </c>
      <c r="LCD89" s="1" t="s">
        <v>91</v>
      </c>
      <c r="LCE89" s="1" t="s">
        <v>91</v>
      </c>
      <c r="LCF89" s="1" t="s">
        <v>91</v>
      </c>
      <c r="LCG89" s="1" t="s">
        <v>91</v>
      </c>
      <c r="LCH89" s="1" t="s">
        <v>91</v>
      </c>
      <c r="LCI89" s="1" t="s">
        <v>91</v>
      </c>
      <c r="LCJ89" s="1" t="s">
        <v>91</v>
      </c>
      <c r="LCK89" s="1" t="s">
        <v>91</v>
      </c>
      <c r="LCL89" s="1" t="s">
        <v>91</v>
      </c>
      <c r="LCM89" s="1" t="s">
        <v>91</v>
      </c>
      <c r="LCN89" s="1" t="s">
        <v>91</v>
      </c>
      <c r="LCO89" s="1" t="s">
        <v>91</v>
      </c>
      <c r="LCP89" s="1" t="s">
        <v>91</v>
      </c>
      <c r="LCQ89" s="1" t="s">
        <v>91</v>
      </c>
      <c r="LCR89" s="1" t="s">
        <v>91</v>
      </c>
      <c r="LCS89" s="1" t="s">
        <v>91</v>
      </c>
      <c r="LCT89" s="1" t="s">
        <v>91</v>
      </c>
      <c r="LCU89" s="1" t="s">
        <v>91</v>
      </c>
      <c r="LCV89" s="1" t="s">
        <v>91</v>
      </c>
      <c r="LCW89" s="1" t="s">
        <v>91</v>
      </c>
      <c r="LCX89" s="1" t="s">
        <v>91</v>
      </c>
      <c r="LCY89" s="1" t="s">
        <v>91</v>
      </c>
      <c r="LCZ89" s="1" t="s">
        <v>91</v>
      </c>
      <c r="LDA89" s="1" t="s">
        <v>91</v>
      </c>
      <c r="LDB89" s="1" t="s">
        <v>91</v>
      </c>
      <c r="LDC89" s="1" t="s">
        <v>91</v>
      </c>
      <c r="LDD89" s="1" t="s">
        <v>91</v>
      </c>
      <c r="LDE89" s="1" t="s">
        <v>91</v>
      </c>
      <c r="LDF89" s="1" t="s">
        <v>91</v>
      </c>
      <c r="LDG89" s="1" t="s">
        <v>91</v>
      </c>
      <c r="LDH89" s="1" t="s">
        <v>91</v>
      </c>
      <c r="LDI89" s="1" t="s">
        <v>91</v>
      </c>
      <c r="LDJ89" s="1" t="s">
        <v>91</v>
      </c>
      <c r="LDK89" s="1" t="s">
        <v>91</v>
      </c>
      <c r="LDL89" s="1" t="s">
        <v>91</v>
      </c>
      <c r="LDM89" s="1" t="s">
        <v>91</v>
      </c>
      <c r="LDN89" s="1" t="s">
        <v>91</v>
      </c>
      <c r="LDO89" s="1" t="s">
        <v>91</v>
      </c>
      <c r="LDP89" s="1" t="s">
        <v>91</v>
      </c>
      <c r="LDQ89" s="1" t="s">
        <v>91</v>
      </c>
      <c r="LDR89" s="1" t="s">
        <v>91</v>
      </c>
      <c r="LDS89" s="1" t="s">
        <v>91</v>
      </c>
      <c r="LDT89" s="1" t="s">
        <v>91</v>
      </c>
      <c r="LDU89" s="1" t="s">
        <v>91</v>
      </c>
      <c r="LDV89" s="1" t="s">
        <v>91</v>
      </c>
      <c r="LDW89" s="1" t="s">
        <v>91</v>
      </c>
      <c r="LDX89" s="1" t="s">
        <v>91</v>
      </c>
      <c r="LDY89" s="1" t="s">
        <v>91</v>
      </c>
      <c r="LDZ89" s="1" t="s">
        <v>91</v>
      </c>
      <c r="LEA89" s="1" t="s">
        <v>91</v>
      </c>
      <c r="LEB89" s="1" t="s">
        <v>91</v>
      </c>
      <c r="LEC89" s="1" t="s">
        <v>91</v>
      </c>
      <c r="LED89" s="1" t="s">
        <v>91</v>
      </c>
      <c r="LEE89" s="1" t="s">
        <v>91</v>
      </c>
      <c r="LEF89" s="1" t="s">
        <v>91</v>
      </c>
      <c r="LEG89" s="1" t="s">
        <v>91</v>
      </c>
      <c r="LEH89" s="1" t="s">
        <v>91</v>
      </c>
      <c r="LEI89" s="1" t="s">
        <v>91</v>
      </c>
      <c r="LEJ89" s="1" t="s">
        <v>91</v>
      </c>
      <c r="LEK89" s="1" t="s">
        <v>91</v>
      </c>
      <c r="LEL89" s="1" t="s">
        <v>91</v>
      </c>
      <c r="LEM89" s="1" t="s">
        <v>91</v>
      </c>
      <c r="LEN89" s="1" t="s">
        <v>91</v>
      </c>
      <c r="LEO89" s="1" t="s">
        <v>91</v>
      </c>
      <c r="LEP89" s="1" t="s">
        <v>91</v>
      </c>
      <c r="LEQ89" s="1" t="s">
        <v>91</v>
      </c>
      <c r="LER89" s="1" t="s">
        <v>91</v>
      </c>
      <c r="LES89" s="1" t="s">
        <v>91</v>
      </c>
      <c r="LET89" s="1" t="s">
        <v>91</v>
      </c>
      <c r="LEU89" s="1" t="s">
        <v>91</v>
      </c>
      <c r="LEV89" s="1" t="s">
        <v>91</v>
      </c>
      <c r="LEW89" s="1" t="s">
        <v>91</v>
      </c>
      <c r="LEX89" s="1" t="s">
        <v>91</v>
      </c>
      <c r="LEY89" s="1" t="s">
        <v>91</v>
      </c>
      <c r="LEZ89" s="1" t="s">
        <v>91</v>
      </c>
      <c r="LFA89" s="1" t="s">
        <v>91</v>
      </c>
      <c r="LFB89" s="1" t="s">
        <v>91</v>
      </c>
      <c r="LFC89" s="1" t="s">
        <v>91</v>
      </c>
      <c r="LFD89" s="1" t="s">
        <v>91</v>
      </c>
      <c r="LFE89" s="1" t="s">
        <v>91</v>
      </c>
      <c r="LFF89" s="1" t="s">
        <v>91</v>
      </c>
      <c r="LFG89" s="1" t="s">
        <v>91</v>
      </c>
      <c r="LFH89" s="1" t="s">
        <v>91</v>
      </c>
      <c r="LFI89" s="1" t="s">
        <v>91</v>
      </c>
      <c r="LFJ89" s="1" t="s">
        <v>91</v>
      </c>
      <c r="LFK89" s="1" t="s">
        <v>91</v>
      </c>
      <c r="LFL89" s="1" t="s">
        <v>91</v>
      </c>
      <c r="LFM89" s="1" t="s">
        <v>91</v>
      </c>
      <c r="LFN89" s="1" t="s">
        <v>91</v>
      </c>
      <c r="LFO89" s="1" t="s">
        <v>91</v>
      </c>
      <c r="LFP89" s="1" t="s">
        <v>91</v>
      </c>
      <c r="LFQ89" s="1" t="s">
        <v>91</v>
      </c>
      <c r="LFR89" s="1" t="s">
        <v>91</v>
      </c>
      <c r="LFS89" s="1" t="s">
        <v>91</v>
      </c>
      <c r="LFT89" s="1" t="s">
        <v>91</v>
      </c>
      <c r="LFU89" s="1" t="s">
        <v>91</v>
      </c>
      <c r="LFV89" s="1" t="s">
        <v>91</v>
      </c>
      <c r="LFW89" s="1" t="s">
        <v>91</v>
      </c>
      <c r="LFX89" s="1" t="s">
        <v>91</v>
      </c>
      <c r="LFY89" s="1" t="s">
        <v>91</v>
      </c>
      <c r="LFZ89" s="1" t="s">
        <v>91</v>
      </c>
      <c r="LGA89" s="1" t="s">
        <v>91</v>
      </c>
      <c r="LGB89" s="1" t="s">
        <v>91</v>
      </c>
      <c r="LGC89" s="1" t="s">
        <v>91</v>
      </c>
      <c r="LGD89" s="1" t="s">
        <v>91</v>
      </c>
      <c r="LGE89" s="1" t="s">
        <v>91</v>
      </c>
      <c r="LGF89" s="1" t="s">
        <v>91</v>
      </c>
      <c r="LGG89" s="1" t="s">
        <v>91</v>
      </c>
      <c r="LGH89" s="1" t="s">
        <v>91</v>
      </c>
      <c r="LGI89" s="1" t="s">
        <v>91</v>
      </c>
      <c r="LGJ89" s="1" t="s">
        <v>91</v>
      </c>
      <c r="LGK89" s="1" t="s">
        <v>91</v>
      </c>
      <c r="LGL89" s="1" t="s">
        <v>91</v>
      </c>
      <c r="LGM89" s="1" t="s">
        <v>91</v>
      </c>
      <c r="LGN89" s="1" t="s">
        <v>91</v>
      </c>
      <c r="LGO89" s="1" t="s">
        <v>91</v>
      </c>
      <c r="LGP89" s="1" t="s">
        <v>91</v>
      </c>
      <c r="LGQ89" s="1" t="s">
        <v>91</v>
      </c>
      <c r="LGR89" s="1" t="s">
        <v>91</v>
      </c>
      <c r="LGS89" s="1" t="s">
        <v>91</v>
      </c>
      <c r="LGT89" s="1" t="s">
        <v>91</v>
      </c>
      <c r="LGU89" s="1" t="s">
        <v>91</v>
      </c>
      <c r="LGV89" s="1" t="s">
        <v>91</v>
      </c>
      <c r="LGW89" s="1" t="s">
        <v>91</v>
      </c>
      <c r="LGX89" s="1" t="s">
        <v>91</v>
      </c>
      <c r="LGY89" s="1" t="s">
        <v>91</v>
      </c>
      <c r="LGZ89" s="1" t="s">
        <v>91</v>
      </c>
      <c r="LHA89" s="1" t="s">
        <v>91</v>
      </c>
      <c r="LHB89" s="1" t="s">
        <v>91</v>
      </c>
      <c r="LHC89" s="1" t="s">
        <v>91</v>
      </c>
      <c r="LHD89" s="1" t="s">
        <v>91</v>
      </c>
      <c r="LHE89" s="1" t="s">
        <v>91</v>
      </c>
      <c r="LHF89" s="1" t="s">
        <v>91</v>
      </c>
      <c r="LHG89" s="1" t="s">
        <v>91</v>
      </c>
      <c r="LHH89" s="1" t="s">
        <v>91</v>
      </c>
      <c r="LHI89" s="1" t="s">
        <v>91</v>
      </c>
      <c r="LHJ89" s="1" t="s">
        <v>91</v>
      </c>
      <c r="LHK89" s="1" t="s">
        <v>91</v>
      </c>
      <c r="LHL89" s="1" t="s">
        <v>91</v>
      </c>
      <c r="LHM89" s="1" t="s">
        <v>91</v>
      </c>
      <c r="LHN89" s="1" t="s">
        <v>91</v>
      </c>
      <c r="LHO89" s="1" t="s">
        <v>91</v>
      </c>
      <c r="LHP89" s="1" t="s">
        <v>91</v>
      </c>
      <c r="LHQ89" s="1" t="s">
        <v>91</v>
      </c>
      <c r="LHR89" s="1" t="s">
        <v>91</v>
      </c>
      <c r="LHS89" s="1" t="s">
        <v>91</v>
      </c>
      <c r="LHT89" s="1" t="s">
        <v>91</v>
      </c>
      <c r="LHU89" s="1" t="s">
        <v>91</v>
      </c>
      <c r="LHV89" s="1" t="s">
        <v>91</v>
      </c>
      <c r="LHW89" s="1" t="s">
        <v>91</v>
      </c>
      <c r="LHX89" s="1" t="s">
        <v>91</v>
      </c>
      <c r="LHY89" s="1" t="s">
        <v>91</v>
      </c>
      <c r="LHZ89" s="1" t="s">
        <v>91</v>
      </c>
      <c r="LIA89" s="1" t="s">
        <v>91</v>
      </c>
      <c r="LIB89" s="1" t="s">
        <v>91</v>
      </c>
      <c r="LIC89" s="1" t="s">
        <v>91</v>
      </c>
      <c r="LID89" s="1" t="s">
        <v>91</v>
      </c>
      <c r="LIE89" s="1" t="s">
        <v>91</v>
      </c>
      <c r="LIF89" s="1" t="s">
        <v>91</v>
      </c>
      <c r="LIG89" s="1" t="s">
        <v>91</v>
      </c>
      <c r="LIH89" s="1" t="s">
        <v>91</v>
      </c>
      <c r="LII89" s="1" t="s">
        <v>91</v>
      </c>
      <c r="LIJ89" s="1" t="s">
        <v>91</v>
      </c>
      <c r="LIK89" s="1" t="s">
        <v>91</v>
      </c>
      <c r="LIL89" s="1" t="s">
        <v>91</v>
      </c>
      <c r="LIM89" s="1" t="s">
        <v>91</v>
      </c>
      <c r="LIN89" s="1" t="s">
        <v>91</v>
      </c>
      <c r="LIO89" s="1" t="s">
        <v>91</v>
      </c>
      <c r="LIP89" s="1" t="s">
        <v>91</v>
      </c>
      <c r="LIQ89" s="1" t="s">
        <v>91</v>
      </c>
      <c r="LIR89" s="1" t="s">
        <v>91</v>
      </c>
      <c r="LIS89" s="1" t="s">
        <v>91</v>
      </c>
      <c r="LIT89" s="1" t="s">
        <v>91</v>
      </c>
      <c r="LIU89" s="1" t="s">
        <v>91</v>
      </c>
      <c r="LIV89" s="1" t="s">
        <v>91</v>
      </c>
      <c r="LIW89" s="1" t="s">
        <v>91</v>
      </c>
      <c r="LIX89" s="1" t="s">
        <v>91</v>
      </c>
      <c r="LIY89" s="1" t="s">
        <v>91</v>
      </c>
      <c r="LIZ89" s="1" t="s">
        <v>91</v>
      </c>
      <c r="LJA89" s="1" t="s">
        <v>91</v>
      </c>
      <c r="LJB89" s="1" t="s">
        <v>91</v>
      </c>
      <c r="LJC89" s="1" t="s">
        <v>91</v>
      </c>
      <c r="LJD89" s="1" t="s">
        <v>91</v>
      </c>
      <c r="LJE89" s="1" t="s">
        <v>91</v>
      </c>
      <c r="LJF89" s="1" t="s">
        <v>91</v>
      </c>
      <c r="LJG89" s="1" t="s">
        <v>91</v>
      </c>
      <c r="LJH89" s="1" t="s">
        <v>91</v>
      </c>
      <c r="LJI89" s="1" t="s">
        <v>91</v>
      </c>
      <c r="LJJ89" s="1" t="s">
        <v>91</v>
      </c>
      <c r="LJK89" s="1" t="s">
        <v>91</v>
      </c>
      <c r="LJL89" s="1" t="s">
        <v>91</v>
      </c>
      <c r="LJM89" s="1" t="s">
        <v>91</v>
      </c>
      <c r="LJN89" s="1" t="s">
        <v>91</v>
      </c>
      <c r="LJO89" s="1" t="s">
        <v>91</v>
      </c>
      <c r="LJP89" s="1" t="s">
        <v>91</v>
      </c>
      <c r="LJQ89" s="1" t="s">
        <v>91</v>
      </c>
      <c r="LJR89" s="1" t="s">
        <v>91</v>
      </c>
      <c r="LJS89" s="1" t="s">
        <v>91</v>
      </c>
      <c r="LJT89" s="1" t="s">
        <v>91</v>
      </c>
      <c r="LJU89" s="1" t="s">
        <v>91</v>
      </c>
      <c r="LJV89" s="1" t="s">
        <v>91</v>
      </c>
      <c r="LJW89" s="1" t="s">
        <v>91</v>
      </c>
      <c r="LJX89" s="1" t="s">
        <v>91</v>
      </c>
      <c r="LJY89" s="1" t="s">
        <v>91</v>
      </c>
      <c r="LJZ89" s="1" t="s">
        <v>91</v>
      </c>
      <c r="LKA89" s="1" t="s">
        <v>91</v>
      </c>
      <c r="LKB89" s="1" t="s">
        <v>91</v>
      </c>
      <c r="LKC89" s="1" t="s">
        <v>91</v>
      </c>
      <c r="LKD89" s="1" t="s">
        <v>91</v>
      </c>
      <c r="LKE89" s="1" t="s">
        <v>91</v>
      </c>
      <c r="LKF89" s="1" t="s">
        <v>91</v>
      </c>
      <c r="LKG89" s="1" t="s">
        <v>91</v>
      </c>
      <c r="LKH89" s="1" t="s">
        <v>91</v>
      </c>
      <c r="LKI89" s="1" t="s">
        <v>91</v>
      </c>
      <c r="LKJ89" s="1" t="s">
        <v>91</v>
      </c>
      <c r="LKK89" s="1" t="s">
        <v>91</v>
      </c>
      <c r="LKL89" s="1" t="s">
        <v>91</v>
      </c>
      <c r="LKM89" s="1" t="s">
        <v>91</v>
      </c>
      <c r="LKN89" s="1" t="s">
        <v>91</v>
      </c>
      <c r="LKO89" s="1" t="s">
        <v>91</v>
      </c>
      <c r="LKP89" s="1" t="s">
        <v>91</v>
      </c>
      <c r="LKQ89" s="1" t="s">
        <v>91</v>
      </c>
      <c r="LKR89" s="1" t="s">
        <v>91</v>
      </c>
      <c r="LKS89" s="1" t="s">
        <v>91</v>
      </c>
      <c r="LKT89" s="1" t="s">
        <v>91</v>
      </c>
      <c r="LKU89" s="1" t="s">
        <v>91</v>
      </c>
      <c r="LKV89" s="1" t="s">
        <v>91</v>
      </c>
      <c r="LKW89" s="1" t="s">
        <v>91</v>
      </c>
      <c r="LKX89" s="1" t="s">
        <v>91</v>
      </c>
      <c r="LKY89" s="1" t="s">
        <v>91</v>
      </c>
      <c r="LKZ89" s="1" t="s">
        <v>91</v>
      </c>
      <c r="LLA89" s="1" t="s">
        <v>91</v>
      </c>
      <c r="LLB89" s="1" t="s">
        <v>91</v>
      </c>
      <c r="LLC89" s="1" t="s">
        <v>91</v>
      </c>
      <c r="LLD89" s="1" t="s">
        <v>91</v>
      </c>
      <c r="LLE89" s="1" t="s">
        <v>91</v>
      </c>
      <c r="LLF89" s="1" t="s">
        <v>91</v>
      </c>
      <c r="LLG89" s="1" t="s">
        <v>91</v>
      </c>
      <c r="LLH89" s="1" t="s">
        <v>91</v>
      </c>
      <c r="LLI89" s="1" t="s">
        <v>91</v>
      </c>
      <c r="LLJ89" s="1" t="s">
        <v>91</v>
      </c>
      <c r="LLK89" s="1" t="s">
        <v>91</v>
      </c>
      <c r="LLL89" s="1" t="s">
        <v>91</v>
      </c>
      <c r="LLM89" s="1" t="s">
        <v>91</v>
      </c>
      <c r="LLN89" s="1" t="s">
        <v>91</v>
      </c>
      <c r="LLO89" s="1" t="s">
        <v>91</v>
      </c>
      <c r="LLP89" s="1" t="s">
        <v>91</v>
      </c>
      <c r="LLQ89" s="1" t="s">
        <v>91</v>
      </c>
      <c r="LLR89" s="1" t="s">
        <v>91</v>
      </c>
      <c r="LLS89" s="1" t="s">
        <v>91</v>
      </c>
      <c r="LLT89" s="1" t="s">
        <v>91</v>
      </c>
      <c r="LLU89" s="1" t="s">
        <v>91</v>
      </c>
      <c r="LLV89" s="1" t="s">
        <v>91</v>
      </c>
      <c r="LLW89" s="1" t="s">
        <v>91</v>
      </c>
      <c r="LLX89" s="1" t="s">
        <v>91</v>
      </c>
      <c r="LLY89" s="1" t="s">
        <v>91</v>
      </c>
      <c r="LLZ89" s="1" t="s">
        <v>91</v>
      </c>
      <c r="LMA89" s="1" t="s">
        <v>91</v>
      </c>
      <c r="LMB89" s="1" t="s">
        <v>91</v>
      </c>
      <c r="LMC89" s="1" t="s">
        <v>91</v>
      </c>
      <c r="LMD89" s="1" t="s">
        <v>91</v>
      </c>
      <c r="LME89" s="1" t="s">
        <v>91</v>
      </c>
      <c r="LMF89" s="1" t="s">
        <v>91</v>
      </c>
      <c r="LMG89" s="1" t="s">
        <v>91</v>
      </c>
      <c r="LMH89" s="1" t="s">
        <v>91</v>
      </c>
      <c r="LMI89" s="1" t="s">
        <v>91</v>
      </c>
      <c r="LMJ89" s="1" t="s">
        <v>91</v>
      </c>
      <c r="LMK89" s="1" t="s">
        <v>91</v>
      </c>
      <c r="LML89" s="1" t="s">
        <v>91</v>
      </c>
      <c r="LMM89" s="1" t="s">
        <v>91</v>
      </c>
      <c r="LMN89" s="1" t="s">
        <v>91</v>
      </c>
      <c r="LMO89" s="1" t="s">
        <v>91</v>
      </c>
      <c r="LMP89" s="1" t="s">
        <v>91</v>
      </c>
      <c r="LMQ89" s="1" t="s">
        <v>91</v>
      </c>
      <c r="LMR89" s="1" t="s">
        <v>91</v>
      </c>
      <c r="LMS89" s="1" t="s">
        <v>91</v>
      </c>
      <c r="LMT89" s="1" t="s">
        <v>91</v>
      </c>
      <c r="LMU89" s="1" t="s">
        <v>91</v>
      </c>
      <c r="LMV89" s="1" t="s">
        <v>91</v>
      </c>
      <c r="LMW89" s="1" t="s">
        <v>91</v>
      </c>
      <c r="LMX89" s="1" t="s">
        <v>91</v>
      </c>
      <c r="LMY89" s="1" t="s">
        <v>91</v>
      </c>
      <c r="LMZ89" s="1" t="s">
        <v>91</v>
      </c>
      <c r="LNA89" s="1" t="s">
        <v>91</v>
      </c>
      <c r="LNB89" s="1" t="s">
        <v>91</v>
      </c>
      <c r="LNC89" s="1" t="s">
        <v>91</v>
      </c>
      <c r="LND89" s="1" t="s">
        <v>91</v>
      </c>
      <c r="LNE89" s="1" t="s">
        <v>91</v>
      </c>
      <c r="LNF89" s="1" t="s">
        <v>91</v>
      </c>
      <c r="LNG89" s="1" t="s">
        <v>91</v>
      </c>
      <c r="LNH89" s="1" t="s">
        <v>91</v>
      </c>
      <c r="LNI89" s="1" t="s">
        <v>91</v>
      </c>
      <c r="LNJ89" s="1" t="s">
        <v>91</v>
      </c>
      <c r="LNK89" s="1" t="s">
        <v>91</v>
      </c>
      <c r="LNL89" s="1" t="s">
        <v>91</v>
      </c>
      <c r="LNM89" s="1" t="s">
        <v>91</v>
      </c>
      <c r="LNN89" s="1" t="s">
        <v>91</v>
      </c>
      <c r="LNO89" s="1" t="s">
        <v>91</v>
      </c>
      <c r="LNP89" s="1" t="s">
        <v>91</v>
      </c>
      <c r="LNQ89" s="1" t="s">
        <v>91</v>
      </c>
      <c r="LNR89" s="1" t="s">
        <v>91</v>
      </c>
      <c r="LNS89" s="1" t="s">
        <v>91</v>
      </c>
      <c r="LNT89" s="1" t="s">
        <v>91</v>
      </c>
      <c r="LNU89" s="1" t="s">
        <v>91</v>
      </c>
      <c r="LNV89" s="1" t="s">
        <v>91</v>
      </c>
      <c r="LNW89" s="1" t="s">
        <v>91</v>
      </c>
      <c r="LNX89" s="1" t="s">
        <v>91</v>
      </c>
      <c r="LNY89" s="1" t="s">
        <v>91</v>
      </c>
      <c r="LNZ89" s="1" t="s">
        <v>91</v>
      </c>
      <c r="LOA89" s="1" t="s">
        <v>91</v>
      </c>
      <c r="LOB89" s="1" t="s">
        <v>91</v>
      </c>
      <c r="LOC89" s="1" t="s">
        <v>91</v>
      </c>
      <c r="LOD89" s="1" t="s">
        <v>91</v>
      </c>
      <c r="LOE89" s="1" t="s">
        <v>91</v>
      </c>
      <c r="LOF89" s="1" t="s">
        <v>91</v>
      </c>
      <c r="LOG89" s="1" t="s">
        <v>91</v>
      </c>
      <c r="LOH89" s="1" t="s">
        <v>91</v>
      </c>
      <c r="LOI89" s="1" t="s">
        <v>91</v>
      </c>
      <c r="LOJ89" s="1" t="s">
        <v>91</v>
      </c>
      <c r="LOK89" s="1" t="s">
        <v>91</v>
      </c>
      <c r="LOL89" s="1" t="s">
        <v>91</v>
      </c>
      <c r="LOM89" s="1" t="s">
        <v>91</v>
      </c>
      <c r="LON89" s="1" t="s">
        <v>91</v>
      </c>
      <c r="LOO89" s="1" t="s">
        <v>91</v>
      </c>
      <c r="LOP89" s="1" t="s">
        <v>91</v>
      </c>
      <c r="LOQ89" s="1" t="s">
        <v>91</v>
      </c>
      <c r="LOR89" s="1" t="s">
        <v>91</v>
      </c>
      <c r="LOS89" s="1" t="s">
        <v>91</v>
      </c>
      <c r="LOT89" s="1" t="s">
        <v>91</v>
      </c>
      <c r="LOU89" s="1" t="s">
        <v>91</v>
      </c>
      <c r="LOV89" s="1" t="s">
        <v>91</v>
      </c>
      <c r="LOW89" s="1" t="s">
        <v>91</v>
      </c>
      <c r="LOX89" s="1" t="s">
        <v>91</v>
      </c>
      <c r="LOY89" s="1" t="s">
        <v>91</v>
      </c>
      <c r="LOZ89" s="1" t="s">
        <v>91</v>
      </c>
      <c r="LPA89" s="1" t="s">
        <v>91</v>
      </c>
      <c r="LPB89" s="1" t="s">
        <v>91</v>
      </c>
      <c r="LPC89" s="1" t="s">
        <v>91</v>
      </c>
      <c r="LPD89" s="1" t="s">
        <v>91</v>
      </c>
      <c r="LPE89" s="1" t="s">
        <v>91</v>
      </c>
      <c r="LPF89" s="1" t="s">
        <v>91</v>
      </c>
      <c r="LPG89" s="1" t="s">
        <v>91</v>
      </c>
      <c r="LPH89" s="1" t="s">
        <v>91</v>
      </c>
      <c r="LPI89" s="1" t="s">
        <v>91</v>
      </c>
      <c r="LPJ89" s="1" t="s">
        <v>91</v>
      </c>
      <c r="LPK89" s="1" t="s">
        <v>91</v>
      </c>
      <c r="LPL89" s="1" t="s">
        <v>91</v>
      </c>
      <c r="LPM89" s="1" t="s">
        <v>91</v>
      </c>
      <c r="LPN89" s="1" t="s">
        <v>91</v>
      </c>
      <c r="LPO89" s="1" t="s">
        <v>91</v>
      </c>
      <c r="LPP89" s="1" t="s">
        <v>91</v>
      </c>
      <c r="LPQ89" s="1" t="s">
        <v>91</v>
      </c>
      <c r="LPR89" s="1" t="s">
        <v>91</v>
      </c>
      <c r="LPS89" s="1" t="s">
        <v>91</v>
      </c>
      <c r="LPT89" s="1" t="s">
        <v>91</v>
      </c>
      <c r="LPU89" s="1" t="s">
        <v>91</v>
      </c>
      <c r="LPV89" s="1" t="s">
        <v>91</v>
      </c>
      <c r="LPW89" s="1" t="s">
        <v>91</v>
      </c>
      <c r="LPX89" s="1" t="s">
        <v>91</v>
      </c>
      <c r="LPY89" s="1" t="s">
        <v>91</v>
      </c>
      <c r="LPZ89" s="1" t="s">
        <v>91</v>
      </c>
      <c r="LQA89" s="1" t="s">
        <v>91</v>
      </c>
      <c r="LQB89" s="1" t="s">
        <v>91</v>
      </c>
      <c r="LQC89" s="1" t="s">
        <v>91</v>
      </c>
      <c r="LQD89" s="1" t="s">
        <v>91</v>
      </c>
      <c r="LQE89" s="1" t="s">
        <v>91</v>
      </c>
      <c r="LQF89" s="1" t="s">
        <v>91</v>
      </c>
      <c r="LQG89" s="1" t="s">
        <v>91</v>
      </c>
      <c r="LQH89" s="1" t="s">
        <v>91</v>
      </c>
      <c r="LQI89" s="1" t="s">
        <v>91</v>
      </c>
      <c r="LQJ89" s="1" t="s">
        <v>91</v>
      </c>
      <c r="LQK89" s="1" t="s">
        <v>91</v>
      </c>
      <c r="LQL89" s="1" t="s">
        <v>91</v>
      </c>
      <c r="LQM89" s="1" t="s">
        <v>91</v>
      </c>
      <c r="LQN89" s="1" t="s">
        <v>91</v>
      </c>
      <c r="LQO89" s="1" t="s">
        <v>91</v>
      </c>
      <c r="LQP89" s="1" t="s">
        <v>91</v>
      </c>
      <c r="LQQ89" s="1" t="s">
        <v>91</v>
      </c>
      <c r="LQR89" s="1" t="s">
        <v>91</v>
      </c>
      <c r="LQS89" s="1" t="s">
        <v>91</v>
      </c>
      <c r="LQT89" s="1" t="s">
        <v>91</v>
      </c>
      <c r="LQU89" s="1" t="s">
        <v>91</v>
      </c>
      <c r="LQV89" s="1" t="s">
        <v>91</v>
      </c>
      <c r="LQW89" s="1" t="s">
        <v>91</v>
      </c>
      <c r="LQX89" s="1" t="s">
        <v>91</v>
      </c>
      <c r="LQY89" s="1" t="s">
        <v>91</v>
      </c>
      <c r="LQZ89" s="1" t="s">
        <v>91</v>
      </c>
      <c r="LRA89" s="1" t="s">
        <v>91</v>
      </c>
      <c r="LRB89" s="1" t="s">
        <v>91</v>
      </c>
      <c r="LRC89" s="1" t="s">
        <v>91</v>
      </c>
      <c r="LRD89" s="1" t="s">
        <v>91</v>
      </c>
      <c r="LRE89" s="1" t="s">
        <v>91</v>
      </c>
      <c r="LRF89" s="1" t="s">
        <v>91</v>
      </c>
      <c r="LRG89" s="1" t="s">
        <v>91</v>
      </c>
      <c r="LRH89" s="1" t="s">
        <v>91</v>
      </c>
      <c r="LRI89" s="1" t="s">
        <v>91</v>
      </c>
      <c r="LRJ89" s="1" t="s">
        <v>91</v>
      </c>
      <c r="LRK89" s="1" t="s">
        <v>91</v>
      </c>
      <c r="LRL89" s="1" t="s">
        <v>91</v>
      </c>
      <c r="LRM89" s="1" t="s">
        <v>91</v>
      </c>
      <c r="LRN89" s="1" t="s">
        <v>91</v>
      </c>
      <c r="LRO89" s="1" t="s">
        <v>91</v>
      </c>
      <c r="LRP89" s="1" t="s">
        <v>91</v>
      </c>
      <c r="LRQ89" s="1" t="s">
        <v>91</v>
      </c>
      <c r="LRR89" s="1" t="s">
        <v>91</v>
      </c>
      <c r="LRS89" s="1" t="s">
        <v>91</v>
      </c>
      <c r="LRT89" s="1" t="s">
        <v>91</v>
      </c>
      <c r="LRU89" s="1" t="s">
        <v>91</v>
      </c>
      <c r="LRV89" s="1" t="s">
        <v>91</v>
      </c>
      <c r="LRW89" s="1" t="s">
        <v>91</v>
      </c>
      <c r="LRX89" s="1" t="s">
        <v>91</v>
      </c>
      <c r="LRY89" s="1" t="s">
        <v>91</v>
      </c>
      <c r="LRZ89" s="1" t="s">
        <v>91</v>
      </c>
      <c r="LSA89" s="1" t="s">
        <v>91</v>
      </c>
      <c r="LSB89" s="1" t="s">
        <v>91</v>
      </c>
      <c r="LSC89" s="1" t="s">
        <v>91</v>
      </c>
      <c r="LSD89" s="1" t="s">
        <v>91</v>
      </c>
      <c r="LSE89" s="1" t="s">
        <v>91</v>
      </c>
      <c r="LSF89" s="1" t="s">
        <v>91</v>
      </c>
      <c r="LSG89" s="1" t="s">
        <v>91</v>
      </c>
      <c r="LSH89" s="1" t="s">
        <v>91</v>
      </c>
      <c r="LSI89" s="1" t="s">
        <v>91</v>
      </c>
      <c r="LSJ89" s="1" t="s">
        <v>91</v>
      </c>
      <c r="LSK89" s="1" t="s">
        <v>91</v>
      </c>
      <c r="LSL89" s="1" t="s">
        <v>91</v>
      </c>
      <c r="LSM89" s="1" t="s">
        <v>91</v>
      </c>
      <c r="LSN89" s="1" t="s">
        <v>91</v>
      </c>
      <c r="LSO89" s="1" t="s">
        <v>91</v>
      </c>
      <c r="LSP89" s="1" t="s">
        <v>91</v>
      </c>
      <c r="LSQ89" s="1" t="s">
        <v>91</v>
      </c>
      <c r="LSR89" s="1" t="s">
        <v>91</v>
      </c>
      <c r="LSS89" s="1" t="s">
        <v>91</v>
      </c>
      <c r="LST89" s="1" t="s">
        <v>91</v>
      </c>
      <c r="LSU89" s="1" t="s">
        <v>91</v>
      </c>
      <c r="LSV89" s="1" t="s">
        <v>91</v>
      </c>
      <c r="LSW89" s="1" t="s">
        <v>91</v>
      </c>
      <c r="LSX89" s="1" t="s">
        <v>91</v>
      </c>
      <c r="LSY89" s="1" t="s">
        <v>91</v>
      </c>
      <c r="LSZ89" s="1" t="s">
        <v>91</v>
      </c>
      <c r="LTA89" s="1" t="s">
        <v>91</v>
      </c>
      <c r="LTB89" s="1" t="s">
        <v>91</v>
      </c>
      <c r="LTC89" s="1" t="s">
        <v>91</v>
      </c>
      <c r="LTD89" s="1" t="s">
        <v>91</v>
      </c>
      <c r="LTE89" s="1" t="s">
        <v>91</v>
      </c>
      <c r="LTF89" s="1" t="s">
        <v>91</v>
      </c>
      <c r="LTG89" s="1" t="s">
        <v>91</v>
      </c>
      <c r="LTH89" s="1" t="s">
        <v>91</v>
      </c>
      <c r="LTI89" s="1" t="s">
        <v>91</v>
      </c>
      <c r="LTJ89" s="1" t="s">
        <v>91</v>
      </c>
      <c r="LTK89" s="1" t="s">
        <v>91</v>
      </c>
      <c r="LTL89" s="1" t="s">
        <v>91</v>
      </c>
      <c r="LTM89" s="1" t="s">
        <v>91</v>
      </c>
      <c r="LTN89" s="1" t="s">
        <v>91</v>
      </c>
      <c r="LTO89" s="1" t="s">
        <v>91</v>
      </c>
      <c r="LTP89" s="1" t="s">
        <v>91</v>
      </c>
      <c r="LTQ89" s="1" t="s">
        <v>91</v>
      </c>
      <c r="LTR89" s="1" t="s">
        <v>91</v>
      </c>
      <c r="LTS89" s="1" t="s">
        <v>91</v>
      </c>
      <c r="LTT89" s="1" t="s">
        <v>91</v>
      </c>
      <c r="LTU89" s="1" t="s">
        <v>91</v>
      </c>
      <c r="LTV89" s="1" t="s">
        <v>91</v>
      </c>
      <c r="LTW89" s="1" t="s">
        <v>91</v>
      </c>
      <c r="LTX89" s="1" t="s">
        <v>91</v>
      </c>
      <c r="LTY89" s="1" t="s">
        <v>91</v>
      </c>
      <c r="LTZ89" s="1" t="s">
        <v>91</v>
      </c>
      <c r="LUA89" s="1" t="s">
        <v>91</v>
      </c>
      <c r="LUB89" s="1" t="s">
        <v>91</v>
      </c>
      <c r="LUC89" s="1" t="s">
        <v>91</v>
      </c>
      <c r="LUD89" s="1" t="s">
        <v>91</v>
      </c>
      <c r="LUE89" s="1" t="s">
        <v>91</v>
      </c>
      <c r="LUF89" s="1" t="s">
        <v>91</v>
      </c>
      <c r="LUG89" s="1" t="s">
        <v>91</v>
      </c>
      <c r="LUH89" s="1" t="s">
        <v>91</v>
      </c>
      <c r="LUI89" s="1" t="s">
        <v>91</v>
      </c>
      <c r="LUJ89" s="1" t="s">
        <v>91</v>
      </c>
      <c r="LUK89" s="1" t="s">
        <v>91</v>
      </c>
      <c r="LUL89" s="1" t="s">
        <v>91</v>
      </c>
      <c r="LUM89" s="1" t="s">
        <v>91</v>
      </c>
      <c r="LUN89" s="1" t="s">
        <v>91</v>
      </c>
      <c r="LUO89" s="1" t="s">
        <v>91</v>
      </c>
      <c r="LUP89" s="1" t="s">
        <v>91</v>
      </c>
      <c r="LUQ89" s="1" t="s">
        <v>91</v>
      </c>
      <c r="LUR89" s="1" t="s">
        <v>91</v>
      </c>
      <c r="LUS89" s="1" t="s">
        <v>91</v>
      </c>
      <c r="LUT89" s="1" t="s">
        <v>91</v>
      </c>
      <c r="LUU89" s="1" t="s">
        <v>91</v>
      </c>
      <c r="LUV89" s="1" t="s">
        <v>91</v>
      </c>
      <c r="LUW89" s="1" t="s">
        <v>91</v>
      </c>
      <c r="LUX89" s="1" t="s">
        <v>91</v>
      </c>
      <c r="LUY89" s="1" t="s">
        <v>91</v>
      </c>
      <c r="LUZ89" s="1" t="s">
        <v>91</v>
      </c>
      <c r="LVA89" s="1" t="s">
        <v>91</v>
      </c>
      <c r="LVB89" s="1" t="s">
        <v>91</v>
      </c>
      <c r="LVC89" s="1" t="s">
        <v>91</v>
      </c>
      <c r="LVD89" s="1" t="s">
        <v>91</v>
      </c>
      <c r="LVE89" s="1" t="s">
        <v>91</v>
      </c>
      <c r="LVF89" s="1" t="s">
        <v>91</v>
      </c>
      <c r="LVG89" s="1" t="s">
        <v>91</v>
      </c>
      <c r="LVH89" s="1" t="s">
        <v>91</v>
      </c>
      <c r="LVI89" s="1" t="s">
        <v>91</v>
      </c>
      <c r="LVJ89" s="1" t="s">
        <v>91</v>
      </c>
      <c r="LVK89" s="1" t="s">
        <v>91</v>
      </c>
      <c r="LVL89" s="1" t="s">
        <v>91</v>
      </c>
      <c r="LVM89" s="1" t="s">
        <v>91</v>
      </c>
      <c r="LVN89" s="1" t="s">
        <v>91</v>
      </c>
      <c r="LVO89" s="1" t="s">
        <v>91</v>
      </c>
      <c r="LVP89" s="1" t="s">
        <v>91</v>
      </c>
      <c r="LVQ89" s="1" t="s">
        <v>91</v>
      </c>
      <c r="LVR89" s="1" t="s">
        <v>91</v>
      </c>
      <c r="LVS89" s="1" t="s">
        <v>91</v>
      </c>
      <c r="LVT89" s="1" t="s">
        <v>91</v>
      </c>
      <c r="LVU89" s="1" t="s">
        <v>91</v>
      </c>
      <c r="LVV89" s="1" t="s">
        <v>91</v>
      </c>
      <c r="LVW89" s="1" t="s">
        <v>91</v>
      </c>
      <c r="LVX89" s="1" t="s">
        <v>91</v>
      </c>
      <c r="LVY89" s="1" t="s">
        <v>91</v>
      </c>
      <c r="LVZ89" s="1" t="s">
        <v>91</v>
      </c>
      <c r="LWA89" s="1" t="s">
        <v>91</v>
      </c>
      <c r="LWB89" s="1" t="s">
        <v>91</v>
      </c>
      <c r="LWC89" s="1" t="s">
        <v>91</v>
      </c>
      <c r="LWD89" s="1" t="s">
        <v>91</v>
      </c>
      <c r="LWE89" s="1" t="s">
        <v>91</v>
      </c>
      <c r="LWF89" s="1" t="s">
        <v>91</v>
      </c>
      <c r="LWG89" s="1" t="s">
        <v>91</v>
      </c>
      <c r="LWH89" s="1" t="s">
        <v>91</v>
      </c>
      <c r="LWI89" s="1" t="s">
        <v>91</v>
      </c>
      <c r="LWJ89" s="1" t="s">
        <v>91</v>
      </c>
      <c r="LWK89" s="1" t="s">
        <v>91</v>
      </c>
      <c r="LWL89" s="1" t="s">
        <v>91</v>
      </c>
      <c r="LWM89" s="1" t="s">
        <v>91</v>
      </c>
      <c r="LWN89" s="1" t="s">
        <v>91</v>
      </c>
      <c r="LWO89" s="1" t="s">
        <v>91</v>
      </c>
      <c r="LWP89" s="1" t="s">
        <v>91</v>
      </c>
      <c r="LWQ89" s="1" t="s">
        <v>91</v>
      </c>
      <c r="LWR89" s="1" t="s">
        <v>91</v>
      </c>
      <c r="LWS89" s="1" t="s">
        <v>91</v>
      </c>
      <c r="LWT89" s="1" t="s">
        <v>91</v>
      </c>
      <c r="LWU89" s="1" t="s">
        <v>91</v>
      </c>
      <c r="LWV89" s="1" t="s">
        <v>91</v>
      </c>
      <c r="LWW89" s="1" t="s">
        <v>91</v>
      </c>
      <c r="LWX89" s="1" t="s">
        <v>91</v>
      </c>
      <c r="LWY89" s="1" t="s">
        <v>91</v>
      </c>
      <c r="LWZ89" s="1" t="s">
        <v>91</v>
      </c>
      <c r="LXA89" s="1" t="s">
        <v>91</v>
      </c>
      <c r="LXB89" s="1" t="s">
        <v>91</v>
      </c>
      <c r="LXC89" s="1" t="s">
        <v>91</v>
      </c>
      <c r="LXD89" s="1" t="s">
        <v>91</v>
      </c>
      <c r="LXE89" s="1" t="s">
        <v>91</v>
      </c>
      <c r="LXF89" s="1" t="s">
        <v>91</v>
      </c>
      <c r="LXG89" s="1" t="s">
        <v>91</v>
      </c>
      <c r="LXH89" s="1" t="s">
        <v>91</v>
      </c>
      <c r="LXI89" s="1" t="s">
        <v>91</v>
      </c>
      <c r="LXJ89" s="1" t="s">
        <v>91</v>
      </c>
      <c r="LXK89" s="1" t="s">
        <v>91</v>
      </c>
      <c r="LXL89" s="1" t="s">
        <v>91</v>
      </c>
      <c r="LXM89" s="1" t="s">
        <v>91</v>
      </c>
      <c r="LXN89" s="1" t="s">
        <v>91</v>
      </c>
      <c r="LXO89" s="1" t="s">
        <v>91</v>
      </c>
      <c r="LXP89" s="1" t="s">
        <v>91</v>
      </c>
      <c r="LXQ89" s="1" t="s">
        <v>91</v>
      </c>
      <c r="LXR89" s="1" t="s">
        <v>91</v>
      </c>
      <c r="LXS89" s="1" t="s">
        <v>91</v>
      </c>
      <c r="LXT89" s="1" t="s">
        <v>91</v>
      </c>
      <c r="LXU89" s="1" t="s">
        <v>91</v>
      </c>
      <c r="LXV89" s="1" t="s">
        <v>91</v>
      </c>
      <c r="LXW89" s="1" t="s">
        <v>91</v>
      </c>
      <c r="LXX89" s="1" t="s">
        <v>91</v>
      </c>
      <c r="LXY89" s="1" t="s">
        <v>91</v>
      </c>
      <c r="LXZ89" s="1" t="s">
        <v>91</v>
      </c>
      <c r="LYA89" s="1" t="s">
        <v>91</v>
      </c>
      <c r="LYB89" s="1" t="s">
        <v>91</v>
      </c>
      <c r="LYC89" s="1" t="s">
        <v>91</v>
      </c>
      <c r="LYD89" s="1" t="s">
        <v>91</v>
      </c>
      <c r="LYE89" s="1" t="s">
        <v>91</v>
      </c>
      <c r="LYF89" s="1" t="s">
        <v>91</v>
      </c>
      <c r="LYG89" s="1" t="s">
        <v>91</v>
      </c>
      <c r="LYH89" s="1" t="s">
        <v>91</v>
      </c>
      <c r="LYI89" s="1" t="s">
        <v>91</v>
      </c>
      <c r="LYJ89" s="1" t="s">
        <v>91</v>
      </c>
      <c r="LYK89" s="1" t="s">
        <v>91</v>
      </c>
      <c r="LYL89" s="1" t="s">
        <v>91</v>
      </c>
      <c r="LYM89" s="1" t="s">
        <v>91</v>
      </c>
      <c r="LYN89" s="1" t="s">
        <v>91</v>
      </c>
      <c r="LYO89" s="1" t="s">
        <v>91</v>
      </c>
      <c r="LYP89" s="1" t="s">
        <v>91</v>
      </c>
      <c r="LYQ89" s="1" t="s">
        <v>91</v>
      </c>
      <c r="LYR89" s="1" t="s">
        <v>91</v>
      </c>
      <c r="LYS89" s="1" t="s">
        <v>91</v>
      </c>
      <c r="LYT89" s="1" t="s">
        <v>91</v>
      </c>
      <c r="LYU89" s="1" t="s">
        <v>91</v>
      </c>
      <c r="LYV89" s="1" t="s">
        <v>91</v>
      </c>
      <c r="LYW89" s="1" t="s">
        <v>91</v>
      </c>
      <c r="LYX89" s="1" t="s">
        <v>91</v>
      </c>
      <c r="LYY89" s="1" t="s">
        <v>91</v>
      </c>
      <c r="LYZ89" s="1" t="s">
        <v>91</v>
      </c>
      <c r="LZA89" s="1" t="s">
        <v>91</v>
      </c>
      <c r="LZB89" s="1" t="s">
        <v>91</v>
      </c>
      <c r="LZC89" s="1" t="s">
        <v>91</v>
      </c>
      <c r="LZD89" s="1" t="s">
        <v>91</v>
      </c>
      <c r="LZE89" s="1" t="s">
        <v>91</v>
      </c>
      <c r="LZF89" s="1" t="s">
        <v>91</v>
      </c>
      <c r="LZG89" s="1" t="s">
        <v>91</v>
      </c>
      <c r="LZH89" s="1" t="s">
        <v>91</v>
      </c>
      <c r="LZI89" s="1" t="s">
        <v>91</v>
      </c>
      <c r="LZJ89" s="1" t="s">
        <v>91</v>
      </c>
      <c r="LZK89" s="1" t="s">
        <v>91</v>
      </c>
      <c r="LZL89" s="1" t="s">
        <v>91</v>
      </c>
      <c r="LZM89" s="1" t="s">
        <v>91</v>
      </c>
      <c r="LZN89" s="1" t="s">
        <v>91</v>
      </c>
      <c r="LZO89" s="1" t="s">
        <v>91</v>
      </c>
      <c r="LZP89" s="1" t="s">
        <v>91</v>
      </c>
      <c r="LZQ89" s="1" t="s">
        <v>91</v>
      </c>
      <c r="LZR89" s="1" t="s">
        <v>91</v>
      </c>
      <c r="LZS89" s="1" t="s">
        <v>91</v>
      </c>
      <c r="LZT89" s="1" t="s">
        <v>91</v>
      </c>
      <c r="LZU89" s="1" t="s">
        <v>91</v>
      </c>
      <c r="LZV89" s="1" t="s">
        <v>91</v>
      </c>
      <c r="LZW89" s="1" t="s">
        <v>91</v>
      </c>
      <c r="LZX89" s="1" t="s">
        <v>91</v>
      </c>
      <c r="LZY89" s="1" t="s">
        <v>91</v>
      </c>
      <c r="LZZ89" s="1" t="s">
        <v>91</v>
      </c>
      <c r="MAA89" s="1" t="s">
        <v>91</v>
      </c>
      <c r="MAB89" s="1" t="s">
        <v>91</v>
      </c>
      <c r="MAC89" s="1" t="s">
        <v>91</v>
      </c>
      <c r="MAD89" s="1" t="s">
        <v>91</v>
      </c>
      <c r="MAE89" s="1" t="s">
        <v>91</v>
      </c>
      <c r="MAF89" s="1" t="s">
        <v>91</v>
      </c>
      <c r="MAG89" s="1" t="s">
        <v>91</v>
      </c>
      <c r="MAH89" s="1" t="s">
        <v>91</v>
      </c>
      <c r="MAI89" s="1" t="s">
        <v>91</v>
      </c>
      <c r="MAJ89" s="1" t="s">
        <v>91</v>
      </c>
      <c r="MAK89" s="1" t="s">
        <v>91</v>
      </c>
      <c r="MAL89" s="1" t="s">
        <v>91</v>
      </c>
      <c r="MAM89" s="1" t="s">
        <v>91</v>
      </c>
      <c r="MAN89" s="1" t="s">
        <v>91</v>
      </c>
      <c r="MAO89" s="1" t="s">
        <v>91</v>
      </c>
      <c r="MAP89" s="1" t="s">
        <v>91</v>
      </c>
      <c r="MAQ89" s="1" t="s">
        <v>91</v>
      </c>
      <c r="MAR89" s="1" t="s">
        <v>91</v>
      </c>
      <c r="MAS89" s="1" t="s">
        <v>91</v>
      </c>
      <c r="MAT89" s="1" t="s">
        <v>91</v>
      </c>
      <c r="MAU89" s="1" t="s">
        <v>91</v>
      </c>
      <c r="MAV89" s="1" t="s">
        <v>91</v>
      </c>
      <c r="MAW89" s="1" t="s">
        <v>91</v>
      </c>
      <c r="MAX89" s="1" t="s">
        <v>91</v>
      </c>
      <c r="MAY89" s="1" t="s">
        <v>91</v>
      </c>
      <c r="MAZ89" s="1" t="s">
        <v>91</v>
      </c>
      <c r="MBA89" s="1" t="s">
        <v>91</v>
      </c>
      <c r="MBB89" s="1" t="s">
        <v>91</v>
      </c>
      <c r="MBC89" s="1" t="s">
        <v>91</v>
      </c>
      <c r="MBD89" s="1" t="s">
        <v>91</v>
      </c>
      <c r="MBE89" s="1" t="s">
        <v>91</v>
      </c>
      <c r="MBF89" s="1" t="s">
        <v>91</v>
      </c>
      <c r="MBG89" s="1" t="s">
        <v>91</v>
      </c>
      <c r="MBH89" s="1" t="s">
        <v>91</v>
      </c>
      <c r="MBI89" s="1" t="s">
        <v>91</v>
      </c>
      <c r="MBJ89" s="1" t="s">
        <v>91</v>
      </c>
      <c r="MBK89" s="1" t="s">
        <v>91</v>
      </c>
      <c r="MBL89" s="1" t="s">
        <v>91</v>
      </c>
      <c r="MBM89" s="1" t="s">
        <v>91</v>
      </c>
      <c r="MBN89" s="1" t="s">
        <v>91</v>
      </c>
      <c r="MBO89" s="1" t="s">
        <v>91</v>
      </c>
      <c r="MBP89" s="1" t="s">
        <v>91</v>
      </c>
      <c r="MBQ89" s="1" t="s">
        <v>91</v>
      </c>
      <c r="MBR89" s="1" t="s">
        <v>91</v>
      </c>
      <c r="MBS89" s="1" t="s">
        <v>91</v>
      </c>
      <c r="MBT89" s="1" t="s">
        <v>91</v>
      </c>
      <c r="MBU89" s="1" t="s">
        <v>91</v>
      </c>
      <c r="MBV89" s="1" t="s">
        <v>91</v>
      </c>
      <c r="MBW89" s="1" t="s">
        <v>91</v>
      </c>
      <c r="MBX89" s="1" t="s">
        <v>91</v>
      </c>
      <c r="MBY89" s="1" t="s">
        <v>91</v>
      </c>
      <c r="MBZ89" s="1" t="s">
        <v>91</v>
      </c>
      <c r="MCA89" s="1" t="s">
        <v>91</v>
      </c>
      <c r="MCB89" s="1" t="s">
        <v>91</v>
      </c>
      <c r="MCC89" s="1" t="s">
        <v>91</v>
      </c>
      <c r="MCD89" s="1" t="s">
        <v>91</v>
      </c>
      <c r="MCE89" s="1" t="s">
        <v>91</v>
      </c>
      <c r="MCF89" s="1" t="s">
        <v>91</v>
      </c>
      <c r="MCG89" s="1" t="s">
        <v>91</v>
      </c>
      <c r="MCH89" s="1" t="s">
        <v>91</v>
      </c>
      <c r="MCI89" s="1" t="s">
        <v>91</v>
      </c>
      <c r="MCJ89" s="1" t="s">
        <v>91</v>
      </c>
      <c r="MCK89" s="1" t="s">
        <v>91</v>
      </c>
      <c r="MCL89" s="1" t="s">
        <v>91</v>
      </c>
      <c r="MCM89" s="1" t="s">
        <v>91</v>
      </c>
      <c r="MCN89" s="1" t="s">
        <v>91</v>
      </c>
      <c r="MCO89" s="1" t="s">
        <v>91</v>
      </c>
      <c r="MCP89" s="1" t="s">
        <v>91</v>
      </c>
      <c r="MCQ89" s="1" t="s">
        <v>91</v>
      </c>
      <c r="MCR89" s="1" t="s">
        <v>91</v>
      </c>
      <c r="MCS89" s="1" t="s">
        <v>91</v>
      </c>
      <c r="MCT89" s="1" t="s">
        <v>91</v>
      </c>
      <c r="MCU89" s="1" t="s">
        <v>91</v>
      </c>
      <c r="MCV89" s="1" t="s">
        <v>91</v>
      </c>
      <c r="MCW89" s="1" t="s">
        <v>91</v>
      </c>
      <c r="MCX89" s="1" t="s">
        <v>91</v>
      </c>
      <c r="MCY89" s="1" t="s">
        <v>91</v>
      </c>
      <c r="MCZ89" s="1" t="s">
        <v>91</v>
      </c>
      <c r="MDA89" s="1" t="s">
        <v>91</v>
      </c>
      <c r="MDB89" s="1" t="s">
        <v>91</v>
      </c>
      <c r="MDC89" s="1" t="s">
        <v>91</v>
      </c>
      <c r="MDD89" s="1" t="s">
        <v>91</v>
      </c>
      <c r="MDE89" s="1" t="s">
        <v>91</v>
      </c>
      <c r="MDF89" s="1" t="s">
        <v>91</v>
      </c>
      <c r="MDG89" s="1" t="s">
        <v>91</v>
      </c>
      <c r="MDH89" s="1" t="s">
        <v>91</v>
      </c>
      <c r="MDI89" s="1" t="s">
        <v>91</v>
      </c>
      <c r="MDJ89" s="1" t="s">
        <v>91</v>
      </c>
      <c r="MDK89" s="1" t="s">
        <v>91</v>
      </c>
      <c r="MDL89" s="1" t="s">
        <v>91</v>
      </c>
      <c r="MDM89" s="1" t="s">
        <v>91</v>
      </c>
      <c r="MDN89" s="1" t="s">
        <v>91</v>
      </c>
      <c r="MDO89" s="1" t="s">
        <v>91</v>
      </c>
      <c r="MDP89" s="1" t="s">
        <v>91</v>
      </c>
      <c r="MDQ89" s="1" t="s">
        <v>91</v>
      </c>
      <c r="MDR89" s="1" t="s">
        <v>91</v>
      </c>
      <c r="MDS89" s="1" t="s">
        <v>91</v>
      </c>
      <c r="MDT89" s="1" t="s">
        <v>91</v>
      </c>
      <c r="MDU89" s="1" t="s">
        <v>91</v>
      </c>
      <c r="MDV89" s="1" t="s">
        <v>91</v>
      </c>
      <c r="MDW89" s="1" t="s">
        <v>91</v>
      </c>
      <c r="MDX89" s="1" t="s">
        <v>91</v>
      </c>
      <c r="MDY89" s="1" t="s">
        <v>91</v>
      </c>
      <c r="MDZ89" s="1" t="s">
        <v>91</v>
      </c>
      <c r="MEA89" s="1" t="s">
        <v>91</v>
      </c>
      <c r="MEB89" s="1" t="s">
        <v>91</v>
      </c>
      <c r="MEC89" s="1" t="s">
        <v>91</v>
      </c>
      <c r="MED89" s="1" t="s">
        <v>91</v>
      </c>
      <c r="MEE89" s="1" t="s">
        <v>91</v>
      </c>
      <c r="MEF89" s="1" t="s">
        <v>91</v>
      </c>
      <c r="MEG89" s="1" t="s">
        <v>91</v>
      </c>
      <c r="MEH89" s="1" t="s">
        <v>91</v>
      </c>
      <c r="MEI89" s="1" t="s">
        <v>91</v>
      </c>
      <c r="MEJ89" s="1" t="s">
        <v>91</v>
      </c>
      <c r="MEK89" s="1" t="s">
        <v>91</v>
      </c>
      <c r="MEL89" s="1" t="s">
        <v>91</v>
      </c>
      <c r="MEM89" s="1" t="s">
        <v>91</v>
      </c>
      <c r="MEN89" s="1" t="s">
        <v>91</v>
      </c>
      <c r="MEO89" s="1" t="s">
        <v>91</v>
      </c>
      <c r="MEP89" s="1" t="s">
        <v>91</v>
      </c>
      <c r="MEQ89" s="1" t="s">
        <v>91</v>
      </c>
      <c r="MER89" s="1" t="s">
        <v>91</v>
      </c>
      <c r="MES89" s="1" t="s">
        <v>91</v>
      </c>
      <c r="MET89" s="1" t="s">
        <v>91</v>
      </c>
      <c r="MEU89" s="1" t="s">
        <v>91</v>
      </c>
      <c r="MEV89" s="1" t="s">
        <v>91</v>
      </c>
      <c r="MEW89" s="1" t="s">
        <v>91</v>
      </c>
      <c r="MEX89" s="1" t="s">
        <v>91</v>
      </c>
      <c r="MEY89" s="1" t="s">
        <v>91</v>
      </c>
      <c r="MEZ89" s="1" t="s">
        <v>91</v>
      </c>
      <c r="MFA89" s="1" t="s">
        <v>91</v>
      </c>
      <c r="MFB89" s="1" t="s">
        <v>91</v>
      </c>
      <c r="MFC89" s="1" t="s">
        <v>91</v>
      </c>
      <c r="MFD89" s="1" t="s">
        <v>91</v>
      </c>
      <c r="MFE89" s="1" t="s">
        <v>91</v>
      </c>
      <c r="MFF89" s="1" t="s">
        <v>91</v>
      </c>
      <c r="MFG89" s="1" t="s">
        <v>91</v>
      </c>
      <c r="MFH89" s="1" t="s">
        <v>91</v>
      </c>
      <c r="MFI89" s="1" t="s">
        <v>91</v>
      </c>
      <c r="MFJ89" s="1" t="s">
        <v>91</v>
      </c>
      <c r="MFK89" s="1" t="s">
        <v>91</v>
      </c>
      <c r="MFL89" s="1" t="s">
        <v>91</v>
      </c>
      <c r="MFM89" s="1" t="s">
        <v>91</v>
      </c>
      <c r="MFN89" s="1" t="s">
        <v>91</v>
      </c>
      <c r="MFO89" s="1" t="s">
        <v>91</v>
      </c>
      <c r="MFP89" s="1" t="s">
        <v>91</v>
      </c>
      <c r="MFQ89" s="1" t="s">
        <v>91</v>
      </c>
      <c r="MFR89" s="1" t="s">
        <v>91</v>
      </c>
      <c r="MFS89" s="1" t="s">
        <v>91</v>
      </c>
      <c r="MFT89" s="1" t="s">
        <v>91</v>
      </c>
      <c r="MFU89" s="1" t="s">
        <v>91</v>
      </c>
      <c r="MFV89" s="1" t="s">
        <v>91</v>
      </c>
      <c r="MFW89" s="1" t="s">
        <v>91</v>
      </c>
      <c r="MFX89" s="1" t="s">
        <v>91</v>
      </c>
      <c r="MFY89" s="1" t="s">
        <v>91</v>
      </c>
      <c r="MFZ89" s="1" t="s">
        <v>91</v>
      </c>
      <c r="MGA89" s="1" t="s">
        <v>91</v>
      </c>
      <c r="MGB89" s="1" t="s">
        <v>91</v>
      </c>
      <c r="MGC89" s="1" t="s">
        <v>91</v>
      </c>
      <c r="MGD89" s="1" t="s">
        <v>91</v>
      </c>
      <c r="MGE89" s="1" t="s">
        <v>91</v>
      </c>
      <c r="MGF89" s="1" t="s">
        <v>91</v>
      </c>
      <c r="MGG89" s="1" t="s">
        <v>91</v>
      </c>
      <c r="MGH89" s="1" t="s">
        <v>91</v>
      </c>
      <c r="MGI89" s="1" t="s">
        <v>91</v>
      </c>
      <c r="MGJ89" s="1" t="s">
        <v>91</v>
      </c>
      <c r="MGK89" s="1" t="s">
        <v>91</v>
      </c>
      <c r="MGL89" s="1" t="s">
        <v>91</v>
      </c>
      <c r="MGM89" s="1" t="s">
        <v>91</v>
      </c>
      <c r="MGN89" s="1" t="s">
        <v>91</v>
      </c>
      <c r="MGO89" s="1" t="s">
        <v>91</v>
      </c>
      <c r="MGP89" s="1" t="s">
        <v>91</v>
      </c>
      <c r="MGQ89" s="1" t="s">
        <v>91</v>
      </c>
      <c r="MGR89" s="1" t="s">
        <v>91</v>
      </c>
      <c r="MGS89" s="1" t="s">
        <v>91</v>
      </c>
      <c r="MGT89" s="1" t="s">
        <v>91</v>
      </c>
      <c r="MGU89" s="1" t="s">
        <v>91</v>
      </c>
      <c r="MGV89" s="1" t="s">
        <v>91</v>
      </c>
      <c r="MGW89" s="1" t="s">
        <v>91</v>
      </c>
      <c r="MGX89" s="1" t="s">
        <v>91</v>
      </c>
      <c r="MGY89" s="1" t="s">
        <v>91</v>
      </c>
      <c r="MGZ89" s="1" t="s">
        <v>91</v>
      </c>
      <c r="MHA89" s="1" t="s">
        <v>91</v>
      </c>
      <c r="MHB89" s="1" t="s">
        <v>91</v>
      </c>
      <c r="MHC89" s="1" t="s">
        <v>91</v>
      </c>
      <c r="MHD89" s="1" t="s">
        <v>91</v>
      </c>
      <c r="MHE89" s="1" t="s">
        <v>91</v>
      </c>
      <c r="MHF89" s="1" t="s">
        <v>91</v>
      </c>
      <c r="MHG89" s="1" t="s">
        <v>91</v>
      </c>
      <c r="MHH89" s="1" t="s">
        <v>91</v>
      </c>
      <c r="MHI89" s="1" t="s">
        <v>91</v>
      </c>
      <c r="MHJ89" s="1" t="s">
        <v>91</v>
      </c>
      <c r="MHK89" s="1" t="s">
        <v>91</v>
      </c>
      <c r="MHL89" s="1" t="s">
        <v>91</v>
      </c>
      <c r="MHM89" s="1" t="s">
        <v>91</v>
      </c>
      <c r="MHN89" s="1" t="s">
        <v>91</v>
      </c>
      <c r="MHO89" s="1" t="s">
        <v>91</v>
      </c>
      <c r="MHP89" s="1" t="s">
        <v>91</v>
      </c>
      <c r="MHQ89" s="1" t="s">
        <v>91</v>
      </c>
      <c r="MHR89" s="1" t="s">
        <v>91</v>
      </c>
      <c r="MHS89" s="1" t="s">
        <v>91</v>
      </c>
      <c r="MHT89" s="1" t="s">
        <v>91</v>
      </c>
      <c r="MHU89" s="1" t="s">
        <v>91</v>
      </c>
      <c r="MHV89" s="1" t="s">
        <v>91</v>
      </c>
      <c r="MHW89" s="1" t="s">
        <v>91</v>
      </c>
      <c r="MHX89" s="1" t="s">
        <v>91</v>
      </c>
      <c r="MHY89" s="1" t="s">
        <v>91</v>
      </c>
      <c r="MHZ89" s="1" t="s">
        <v>91</v>
      </c>
      <c r="MIA89" s="1" t="s">
        <v>91</v>
      </c>
      <c r="MIB89" s="1" t="s">
        <v>91</v>
      </c>
      <c r="MIC89" s="1" t="s">
        <v>91</v>
      </c>
      <c r="MID89" s="1" t="s">
        <v>91</v>
      </c>
      <c r="MIE89" s="1" t="s">
        <v>91</v>
      </c>
      <c r="MIF89" s="1" t="s">
        <v>91</v>
      </c>
      <c r="MIG89" s="1" t="s">
        <v>91</v>
      </c>
      <c r="MIH89" s="1" t="s">
        <v>91</v>
      </c>
      <c r="MII89" s="1" t="s">
        <v>91</v>
      </c>
      <c r="MIJ89" s="1" t="s">
        <v>91</v>
      </c>
      <c r="MIK89" s="1" t="s">
        <v>91</v>
      </c>
      <c r="MIL89" s="1" t="s">
        <v>91</v>
      </c>
      <c r="MIM89" s="1" t="s">
        <v>91</v>
      </c>
      <c r="MIN89" s="1" t="s">
        <v>91</v>
      </c>
      <c r="MIO89" s="1" t="s">
        <v>91</v>
      </c>
      <c r="MIP89" s="1" t="s">
        <v>91</v>
      </c>
      <c r="MIQ89" s="1" t="s">
        <v>91</v>
      </c>
      <c r="MIR89" s="1" t="s">
        <v>91</v>
      </c>
      <c r="MIS89" s="1" t="s">
        <v>91</v>
      </c>
      <c r="MIT89" s="1" t="s">
        <v>91</v>
      </c>
      <c r="MIU89" s="1" t="s">
        <v>91</v>
      </c>
      <c r="MIV89" s="1" t="s">
        <v>91</v>
      </c>
      <c r="MIW89" s="1" t="s">
        <v>91</v>
      </c>
      <c r="MIX89" s="1" t="s">
        <v>91</v>
      </c>
      <c r="MIY89" s="1" t="s">
        <v>91</v>
      </c>
      <c r="MIZ89" s="1" t="s">
        <v>91</v>
      </c>
      <c r="MJA89" s="1" t="s">
        <v>91</v>
      </c>
      <c r="MJB89" s="1" t="s">
        <v>91</v>
      </c>
      <c r="MJC89" s="1" t="s">
        <v>91</v>
      </c>
      <c r="MJD89" s="1" t="s">
        <v>91</v>
      </c>
      <c r="MJE89" s="1" t="s">
        <v>91</v>
      </c>
      <c r="MJF89" s="1" t="s">
        <v>91</v>
      </c>
      <c r="MJG89" s="1" t="s">
        <v>91</v>
      </c>
      <c r="MJH89" s="1" t="s">
        <v>91</v>
      </c>
      <c r="MJI89" s="1" t="s">
        <v>91</v>
      </c>
      <c r="MJJ89" s="1" t="s">
        <v>91</v>
      </c>
      <c r="MJK89" s="1" t="s">
        <v>91</v>
      </c>
      <c r="MJL89" s="1" t="s">
        <v>91</v>
      </c>
      <c r="MJM89" s="1" t="s">
        <v>91</v>
      </c>
      <c r="MJN89" s="1" t="s">
        <v>91</v>
      </c>
      <c r="MJO89" s="1" t="s">
        <v>91</v>
      </c>
      <c r="MJP89" s="1" t="s">
        <v>91</v>
      </c>
      <c r="MJQ89" s="1" t="s">
        <v>91</v>
      </c>
      <c r="MJR89" s="1" t="s">
        <v>91</v>
      </c>
      <c r="MJS89" s="1" t="s">
        <v>91</v>
      </c>
      <c r="MJT89" s="1" t="s">
        <v>91</v>
      </c>
      <c r="MJU89" s="1" t="s">
        <v>91</v>
      </c>
      <c r="MJV89" s="1" t="s">
        <v>91</v>
      </c>
      <c r="MJW89" s="1" t="s">
        <v>91</v>
      </c>
      <c r="MJX89" s="1" t="s">
        <v>91</v>
      </c>
      <c r="MJY89" s="1" t="s">
        <v>91</v>
      </c>
      <c r="MJZ89" s="1" t="s">
        <v>91</v>
      </c>
      <c r="MKA89" s="1" t="s">
        <v>91</v>
      </c>
      <c r="MKB89" s="1" t="s">
        <v>91</v>
      </c>
      <c r="MKC89" s="1" t="s">
        <v>91</v>
      </c>
      <c r="MKD89" s="1" t="s">
        <v>91</v>
      </c>
      <c r="MKE89" s="1" t="s">
        <v>91</v>
      </c>
      <c r="MKF89" s="1" t="s">
        <v>91</v>
      </c>
      <c r="MKG89" s="1" t="s">
        <v>91</v>
      </c>
      <c r="MKH89" s="1" t="s">
        <v>91</v>
      </c>
      <c r="MKI89" s="1" t="s">
        <v>91</v>
      </c>
      <c r="MKJ89" s="1" t="s">
        <v>91</v>
      </c>
      <c r="MKK89" s="1" t="s">
        <v>91</v>
      </c>
      <c r="MKL89" s="1" t="s">
        <v>91</v>
      </c>
      <c r="MKM89" s="1" t="s">
        <v>91</v>
      </c>
      <c r="MKN89" s="1" t="s">
        <v>91</v>
      </c>
      <c r="MKO89" s="1" t="s">
        <v>91</v>
      </c>
      <c r="MKP89" s="1" t="s">
        <v>91</v>
      </c>
      <c r="MKQ89" s="1" t="s">
        <v>91</v>
      </c>
      <c r="MKR89" s="1" t="s">
        <v>91</v>
      </c>
      <c r="MKS89" s="1" t="s">
        <v>91</v>
      </c>
      <c r="MKT89" s="1" t="s">
        <v>91</v>
      </c>
      <c r="MKU89" s="1" t="s">
        <v>91</v>
      </c>
      <c r="MKV89" s="1" t="s">
        <v>91</v>
      </c>
      <c r="MKW89" s="1" t="s">
        <v>91</v>
      </c>
      <c r="MKX89" s="1" t="s">
        <v>91</v>
      </c>
      <c r="MKY89" s="1" t="s">
        <v>91</v>
      </c>
      <c r="MKZ89" s="1" t="s">
        <v>91</v>
      </c>
      <c r="MLA89" s="1" t="s">
        <v>91</v>
      </c>
      <c r="MLB89" s="1" t="s">
        <v>91</v>
      </c>
      <c r="MLC89" s="1" t="s">
        <v>91</v>
      </c>
      <c r="MLD89" s="1" t="s">
        <v>91</v>
      </c>
      <c r="MLE89" s="1" t="s">
        <v>91</v>
      </c>
      <c r="MLF89" s="1" t="s">
        <v>91</v>
      </c>
      <c r="MLG89" s="1" t="s">
        <v>91</v>
      </c>
      <c r="MLH89" s="1" t="s">
        <v>91</v>
      </c>
      <c r="MLI89" s="1" t="s">
        <v>91</v>
      </c>
      <c r="MLJ89" s="1" t="s">
        <v>91</v>
      </c>
      <c r="MLK89" s="1" t="s">
        <v>91</v>
      </c>
      <c r="MLL89" s="1" t="s">
        <v>91</v>
      </c>
      <c r="MLM89" s="1" t="s">
        <v>91</v>
      </c>
      <c r="MLN89" s="1" t="s">
        <v>91</v>
      </c>
      <c r="MLO89" s="1" t="s">
        <v>91</v>
      </c>
      <c r="MLP89" s="1" t="s">
        <v>91</v>
      </c>
      <c r="MLQ89" s="1" t="s">
        <v>91</v>
      </c>
      <c r="MLR89" s="1" t="s">
        <v>91</v>
      </c>
      <c r="MLS89" s="1" t="s">
        <v>91</v>
      </c>
      <c r="MLT89" s="1" t="s">
        <v>91</v>
      </c>
      <c r="MLU89" s="1" t="s">
        <v>91</v>
      </c>
      <c r="MLV89" s="1" t="s">
        <v>91</v>
      </c>
      <c r="MLW89" s="1" t="s">
        <v>91</v>
      </c>
      <c r="MLX89" s="1" t="s">
        <v>91</v>
      </c>
      <c r="MLY89" s="1" t="s">
        <v>91</v>
      </c>
      <c r="MLZ89" s="1" t="s">
        <v>91</v>
      </c>
      <c r="MMA89" s="1" t="s">
        <v>91</v>
      </c>
      <c r="MMB89" s="1" t="s">
        <v>91</v>
      </c>
      <c r="MMC89" s="1" t="s">
        <v>91</v>
      </c>
      <c r="MMD89" s="1" t="s">
        <v>91</v>
      </c>
      <c r="MME89" s="1" t="s">
        <v>91</v>
      </c>
      <c r="MMF89" s="1" t="s">
        <v>91</v>
      </c>
      <c r="MMG89" s="1" t="s">
        <v>91</v>
      </c>
      <c r="MMH89" s="1" t="s">
        <v>91</v>
      </c>
      <c r="MMI89" s="1" t="s">
        <v>91</v>
      </c>
      <c r="MMJ89" s="1" t="s">
        <v>91</v>
      </c>
      <c r="MMK89" s="1" t="s">
        <v>91</v>
      </c>
      <c r="MML89" s="1" t="s">
        <v>91</v>
      </c>
      <c r="MMM89" s="1" t="s">
        <v>91</v>
      </c>
      <c r="MMN89" s="1" t="s">
        <v>91</v>
      </c>
      <c r="MMO89" s="1" t="s">
        <v>91</v>
      </c>
      <c r="MMP89" s="1" t="s">
        <v>91</v>
      </c>
      <c r="MMQ89" s="1" t="s">
        <v>91</v>
      </c>
      <c r="MMR89" s="1" t="s">
        <v>91</v>
      </c>
      <c r="MMS89" s="1" t="s">
        <v>91</v>
      </c>
      <c r="MMT89" s="1" t="s">
        <v>91</v>
      </c>
      <c r="MMU89" s="1" t="s">
        <v>91</v>
      </c>
      <c r="MMV89" s="1" t="s">
        <v>91</v>
      </c>
      <c r="MMW89" s="1" t="s">
        <v>91</v>
      </c>
      <c r="MMX89" s="1" t="s">
        <v>91</v>
      </c>
      <c r="MMY89" s="1" t="s">
        <v>91</v>
      </c>
      <c r="MMZ89" s="1" t="s">
        <v>91</v>
      </c>
      <c r="MNA89" s="1" t="s">
        <v>91</v>
      </c>
      <c r="MNB89" s="1" t="s">
        <v>91</v>
      </c>
      <c r="MNC89" s="1" t="s">
        <v>91</v>
      </c>
      <c r="MND89" s="1" t="s">
        <v>91</v>
      </c>
      <c r="MNE89" s="1" t="s">
        <v>91</v>
      </c>
      <c r="MNF89" s="1" t="s">
        <v>91</v>
      </c>
      <c r="MNG89" s="1" t="s">
        <v>91</v>
      </c>
      <c r="MNH89" s="1" t="s">
        <v>91</v>
      </c>
      <c r="MNI89" s="1" t="s">
        <v>91</v>
      </c>
      <c r="MNJ89" s="1" t="s">
        <v>91</v>
      </c>
      <c r="MNK89" s="1" t="s">
        <v>91</v>
      </c>
      <c r="MNL89" s="1" t="s">
        <v>91</v>
      </c>
      <c r="MNM89" s="1" t="s">
        <v>91</v>
      </c>
      <c r="MNN89" s="1" t="s">
        <v>91</v>
      </c>
      <c r="MNO89" s="1" t="s">
        <v>91</v>
      </c>
      <c r="MNP89" s="1" t="s">
        <v>91</v>
      </c>
      <c r="MNQ89" s="1" t="s">
        <v>91</v>
      </c>
      <c r="MNR89" s="1" t="s">
        <v>91</v>
      </c>
      <c r="MNS89" s="1" t="s">
        <v>91</v>
      </c>
      <c r="MNT89" s="1" t="s">
        <v>91</v>
      </c>
      <c r="MNU89" s="1" t="s">
        <v>91</v>
      </c>
      <c r="MNV89" s="1" t="s">
        <v>91</v>
      </c>
      <c r="MNW89" s="1" t="s">
        <v>91</v>
      </c>
      <c r="MNX89" s="1" t="s">
        <v>91</v>
      </c>
      <c r="MNY89" s="1" t="s">
        <v>91</v>
      </c>
      <c r="MNZ89" s="1" t="s">
        <v>91</v>
      </c>
      <c r="MOA89" s="1" t="s">
        <v>91</v>
      </c>
      <c r="MOB89" s="1" t="s">
        <v>91</v>
      </c>
      <c r="MOC89" s="1" t="s">
        <v>91</v>
      </c>
      <c r="MOD89" s="1" t="s">
        <v>91</v>
      </c>
      <c r="MOE89" s="1" t="s">
        <v>91</v>
      </c>
      <c r="MOF89" s="1" t="s">
        <v>91</v>
      </c>
      <c r="MOG89" s="1" t="s">
        <v>91</v>
      </c>
      <c r="MOH89" s="1" t="s">
        <v>91</v>
      </c>
      <c r="MOI89" s="1" t="s">
        <v>91</v>
      </c>
      <c r="MOJ89" s="1" t="s">
        <v>91</v>
      </c>
      <c r="MOK89" s="1" t="s">
        <v>91</v>
      </c>
      <c r="MOL89" s="1" t="s">
        <v>91</v>
      </c>
      <c r="MOM89" s="1" t="s">
        <v>91</v>
      </c>
      <c r="MON89" s="1" t="s">
        <v>91</v>
      </c>
      <c r="MOO89" s="1" t="s">
        <v>91</v>
      </c>
      <c r="MOP89" s="1" t="s">
        <v>91</v>
      </c>
      <c r="MOQ89" s="1" t="s">
        <v>91</v>
      </c>
      <c r="MOR89" s="1" t="s">
        <v>91</v>
      </c>
      <c r="MOS89" s="1" t="s">
        <v>91</v>
      </c>
      <c r="MOT89" s="1" t="s">
        <v>91</v>
      </c>
      <c r="MOU89" s="1" t="s">
        <v>91</v>
      </c>
      <c r="MOV89" s="1" t="s">
        <v>91</v>
      </c>
      <c r="MOW89" s="1" t="s">
        <v>91</v>
      </c>
      <c r="MOX89" s="1" t="s">
        <v>91</v>
      </c>
      <c r="MOY89" s="1" t="s">
        <v>91</v>
      </c>
      <c r="MOZ89" s="1" t="s">
        <v>91</v>
      </c>
      <c r="MPA89" s="1" t="s">
        <v>91</v>
      </c>
      <c r="MPB89" s="1" t="s">
        <v>91</v>
      </c>
      <c r="MPC89" s="1" t="s">
        <v>91</v>
      </c>
      <c r="MPD89" s="1" t="s">
        <v>91</v>
      </c>
      <c r="MPE89" s="1" t="s">
        <v>91</v>
      </c>
      <c r="MPF89" s="1" t="s">
        <v>91</v>
      </c>
      <c r="MPG89" s="1" t="s">
        <v>91</v>
      </c>
      <c r="MPH89" s="1" t="s">
        <v>91</v>
      </c>
      <c r="MPI89" s="1" t="s">
        <v>91</v>
      </c>
      <c r="MPJ89" s="1" t="s">
        <v>91</v>
      </c>
      <c r="MPK89" s="1" t="s">
        <v>91</v>
      </c>
      <c r="MPL89" s="1" t="s">
        <v>91</v>
      </c>
      <c r="MPM89" s="1" t="s">
        <v>91</v>
      </c>
      <c r="MPN89" s="1" t="s">
        <v>91</v>
      </c>
      <c r="MPO89" s="1" t="s">
        <v>91</v>
      </c>
      <c r="MPP89" s="1" t="s">
        <v>91</v>
      </c>
      <c r="MPQ89" s="1" t="s">
        <v>91</v>
      </c>
      <c r="MPR89" s="1" t="s">
        <v>91</v>
      </c>
      <c r="MPS89" s="1" t="s">
        <v>91</v>
      </c>
      <c r="MPT89" s="1" t="s">
        <v>91</v>
      </c>
      <c r="MPU89" s="1" t="s">
        <v>91</v>
      </c>
      <c r="MPV89" s="1" t="s">
        <v>91</v>
      </c>
      <c r="MPW89" s="1" t="s">
        <v>91</v>
      </c>
      <c r="MPX89" s="1" t="s">
        <v>91</v>
      </c>
      <c r="MPY89" s="1" t="s">
        <v>91</v>
      </c>
      <c r="MPZ89" s="1" t="s">
        <v>91</v>
      </c>
      <c r="MQA89" s="1" t="s">
        <v>91</v>
      </c>
      <c r="MQB89" s="1" t="s">
        <v>91</v>
      </c>
      <c r="MQC89" s="1" t="s">
        <v>91</v>
      </c>
      <c r="MQD89" s="1" t="s">
        <v>91</v>
      </c>
      <c r="MQE89" s="1" t="s">
        <v>91</v>
      </c>
      <c r="MQF89" s="1" t="s">
        <v>91</v>
      </c>
      <c r="MQG89" s="1" t="s">
        <v>91</v>
      </c>
      <c r="MQH89" s="1" t="s">
        <v>91</v>
      </c>
      <c r="MQI89" s="1" t="s">
        <v>91</v>
      </c>
      <c r="MQJ89" s="1" t="s">
        <v>91</v>
      </c>
      <c r="MQK89" s="1" t="s">
        <v>91</v>
      </c>
      <c r="MQL89" s="1" t="s">
        <v>91</v>
      </c>
      <c r="MQM89" s="1" t="s">
        <v>91</v>
      </c>
      <c r="MQN89" s="1" t="s">
        <v>91</v>
      </c>
      <c r="MQO89" s="1" t="s">
        <v>91</v>
      </c>
      <c r="MQP89" s="1" t="s">
        <v>91</v>
      </c>
      <c r="MQQ89" s="1" t="s">
        <v>91</v>
      </c>
      <c r="MQR89" s="1" t="s">
        <v>91</v>
      </c>
      <c r="MQS89" s="1" t="s">
        <v>91</v>
      </c>
      <c r="MQT89" s="1" t="s">
        <v>91</v>
      </c>
      <c r="MQU89" s="1" t="s">
        <v>91</v>
      </c>
      <c r="MQV89" s="1" t="s">
        <v>91</v>
      </c>
      <c r="MQW89" s="1" t="s">
        <v>91</v>
      </c>
      <c r="MQX89" s="1" t="s">
        <v>91</v>
      </c>
      <c r="MQY89" s="1" t="s">
        <v>91</v>
      </c>
      <c r="MQZ89" s="1" t="s">
        <v>91</v>
      </c>
      <c r="MRA89" s="1" t="s">
        <v>91</v>
      </c>
      <c r="MRB89" s="1" t="s">
        <v>91</v>
      </c>
      <c r="MRC89" s="1" t="s">
        <v>91</v>
      </c>
      <c r="MRD89" s="1" t="s">
        <v>91</v>
      </c>
      <c r="MRE89" s="1" t="s">
        <v>91</v>
      </c>
      <c r="MRF89" s="1" t="s">
        <v>91</v>
      </c>
      <c r="MRG89" s="1" t="s">
        <v>91</v>
      </c>
      <c r="MRH89" s="1" t="s">
        <v>91</v>
      </c>
      <c r="MRI89" s="1" t="s">
        <v>91</v>
      </c>
      <c r="MRJ89" s="1" t="s">
        <v>91</v>
      </c>
      <c r="MRK89" s="1" t="s">
        <v>91</v>
      </c>
      <c r="MRL89" s="1" t="s">
        <v>91</v>
      </c>
      <c r="MRM89" s="1" t="s">
        <v>91</v>
      </c>
      <c r="MRN89" s="1" t="s">
        <v>91</v>
      </c>
      <c r="MRO89" s="1" t="s">
        <v>91</v>
      </c>
      <c r="MRP89" s="1" t="s">
        <v>91</v>
      </c>
      <c r="MRQ89" s="1" t="s">
        <v>91</v>
      </c>
      <c r="MRR89" s="1" t="s">
        <v>91</v>
      </c>
      <c r="MRS89" s="1" t="s">
        <v>91</v>
      </c>
      <c r="MRT89" s="1" t="s">
        <v>91</v>
      </c>
      <c r="MRU89" s="1" t="s">
        <v>91</v>
      </c>
      <c r="MRV89" s="1" t="s">
        <v>91</v>
      </c>
      <c r="MRW89" s="1" t="s">
        <v>91</v>
      </c>
      <c r="MRX89" s="1" t="s">
        <v>91</v>
      </c>
      <c r="MRY89" s="1" t="s">
        <v>91</v>
      </c>
      <c r="MRZ89" s="1" t="s">
        <v>91</v>
      </c>
      <c r="MSA89" s="1" t="s">
        <v>91</v>
      </c>
      <c r="MSB89" s="1" t="s">
        <v>91</v>
      </c>
      <c r="MSC89" s="1" t="s">
        <v>91</v>
      </c>
      <c r="MSD89" s="1" t="s">
        <v>91</v>
      </c>
      <c r="MSE89" s="1" t="s">
        <v>91</v>
      </c>
      <c r="MSF89" s="1" t="s">
        <v>91</v>
      </c>
      <c r="MSG89" s="1" t="s">
        <v>91</v>
      </c>
      <c r="MSH89" s="1" t="s">
        <v>91</v>
      </c>
      <c r="MSI89" s="1" t="s">
        <v>91</v>
      </c>
      <c r="MSJ89" s="1" t="s">
        <v>91</v>
      </c>
      <c r="MSK89" s="1" t="s">
        <v>91</v>
      </c>
      <c r="MSL89" s="1" t="s">
        <v>91</v>
      </c>
      <c r="MSM89" s="1" t="s">
        <v>91</v>
      </c>
      <c r="MSN89" s="1" t="s">
        <v>91</v>
      </c>
      <c r="MSO89" s="1" t="s">
        <v>91</v>
      </c>
      <c r="MSP89" s="1" t="s">
        <v>91</v>
      </c>
      <c r="MSQ89" s="1" t="s">
        <v>91</v>
      </c>
      <c r="MSR89" s="1" t="s">
        <v>91</v>
      </c>
      <c r="MSS89" s="1" t="s">
        <v>91</v>
      </c>
      <c r="MST89" s="1" t="s">
        <v>91</v>
      </c>
      <c r="MSU89" s="1" t="s">
        <v>91</v>
      </c>
      <c r="MSV89" s="1" t="s">
        <v>91</v>
      </c>
      <c r="MSW89" s="1" t="s">
        <v>91</v>
      </c>
      <c r="MSX89" s="1" t="s">
        <v>91</v>
      </c>
      <c r="MSY89" s="1" t="s">
        <v>91</v>
      </c>
      <c r="MSZ89" s="1" t="s">
        <v>91</v>
      </c>
      <c r="MTA89" s="1" t="s">
        <v>91</v>
      </c>
      <c r="MTB89" s="1" t="s">
        <v>91</v>
      </c>
      <c r="MTC89" s="1" t="s">
        <v>91</v>
      </c>
      <c r="MTD89" s="1" t="s">
        <v>91</v>
      </c>
      <c r="MTE89" s="1" t="s">
        <v>91</v>
      </c>
      <c r="MTF89" s="1" t="s">
        <v>91</v>
      </c>
      <c r="MTG89" s="1" t="s">
        <v>91</v>
      </c>
      <c r="MTH89" s="1" t="s">
        <v>91</v>
      </c>
      <c r="MTI89" s="1" t="s">
        <v>91</v>
      </c>
      <c r="MTJ89" s="1" t="s">
        <v>91</v>
      </c>
      <c r="MTK89" s="1" t="s">
        <v>91</v>
      </c>
      <c r="MTL89" s="1" t="s">
        <v>91</v>
      </c>
      <c r="MTM89" s="1" t="s">
        <v>91</v>
      </c>
      <c r="MTN89" s="1" t="s">
        <v>91</v>
      </c>
      <c r="MTO89" s="1" t="s">
        <v>91</v>
      </c>
      <c r="MTP89" s="1" t="s">
        <v>91</v>
      </c>
      <c r="MTQ89" s="1" t="s">
        <v>91</v>
      </c>
      <c r="MTR89" s="1" t="s">
        <v>91</v>
      </c>
      <c r="MTS89" s="1" t="s">
        <v>91</v>
      </c>
      <c r="MTT89" s="1" t="s">
        <v>91</v>
      </c>
      <c r="MTU89" s="1" t="s">
        <v>91</v>
      </c>
      <c r="MTV89" s="1" t="s">
        <v>91</v>
      </c>
      <c r="MTW89" s="1" t="s">
        <v>91</v>
      </c>
      <c r="MTX89" s="1" t="s">
        <v>91</v>
      </c>
      <c r="MTY89" s="1" t="s">
        <v>91</v>
      </c>
      <c r="MTZ89" s="1" t="s">
        <v>91</v>
      </c>
      <c r="MUA89" s="1" t="s">
        <v>91</v>
      </c>
      <c r="MUB89" s="1" t="s">
        <v>91</v>
      </c>
      <c r="MUC89" s="1" t="s">
        <v>91</v>
      </c>
      <c r="MUD89" s="1" t="s">
        <v>91</v>
      </c>
      <c r="MUE89" s="1" t="s">
        <v>91</v>
      </c>
      <c r="MUF89" s="1" t="s">
        <v>91</v>
      </c>
      <c r="MUG89" s="1" t="s">
        <v>91</v>
      </c>
      <c r="MUH89" s="1" t="s">
        <v>91</v>
      </c>
      <c r="MUI89" s="1" t="s">
        <v>91</v>
      </c>
      <c r="MUJ89" s="1" t="s">
        <v>91</v>
      </c>
      <c r="MUK89" s="1" t="s">
        <v>91</v>
      </c>
      <c r="MUL89" s="1" t="s">
        <v>91</v>
      </c>
      <c r="MUM89" s="1" t="s">
        <v>91</v>
      </c>
      <c r="MUN89" s="1" t="s">
        <v>91</v>
      </c>
      <c r="MUO89" s="1" t="s">
        <v>91</v>
      </c>
      <c r="MUP89" s="1" t="s">
        <v>91</v>
      </c>
      <c r="MUQ89" s="1" t="s">
        <v>91</v>
      </c>
      <c r="MUR89" s="1" t="s">
        <v>91</v>
      </c>
      <c r="MUS89" s="1" t="s">
        <v>91</v>
      </c>
      <c r="MUT89" s="1" t="s">
        <v>91</v>
      </c>
      <c r="MUU89" s="1" t="s">
        <v>91</v>
      </c>
      <c r="MUV89" s="1" t="s">
        <v>91</v>
      </c>
      <c r="MUW89" s="1" t="s">
        <v>91</v>
      </c>
      <c r="MUX89" s="1" t="s">
        <v>91</v>
      </c>
      <c r="MUY89" s="1" t="s">
        <v>91</v>
      </c>
      <c r="MUZ89" s="1" t="s">
        <v>91</v>
      </c>
      <c r="MVA89" s="1" t="s">
        <v>91</v>
      </c>
      <c r="MVB89" s="1" t="s">
        <v>91</v>
      </c>
      <c r="MVC89" s="1" t="s">
        <v>91</v>
      </c>
      <c r="MVD89" s="1" t="s">
        <v>91</v>
      </c>
      <c r="MVE89" s="1" t="s">
        <v>91</v>
      </c>
      <c r="MVF89" s="1" t="s">
        <v>91</v>
      </c>
      <c r="MVG89" s="1" t="s">
        <v>91</v>
      </c>
      <c r="MVH89" s="1" t="s">
        <v>91</v>
      </c>
      <c r="MVI89" s="1" t="s">
        <v>91</v>
      </c>
      <c r="MVJ89" s="1" t="s">
        <v>91</v>
      </c>
      <c r="MVK89" s="1" t="s">
        <v>91</v>
      </c>
      <c r="MVL89" s="1" t="s">
        <v>91</v>
      </c>
      <c r="MVM89" s="1" t="s">
        <v>91</v>
      </c>
      <c r="MVN89" s="1" t="s">
        <v>91</v>
      </c>
      <c r="MVO89" s="1" t="s">
        <v>91</v>
      </c>
      <c r="MVP89" s="1" t="s">
        <v>91</v>
      </c>
      <c r="MVQ89" s="1" t="s">
        <v>91</v>
      </c>
      <c r="MVR89" s="1" t="s">
        <v>91</v>
      </c>
      <c r="MVS89" s="1" t="s">
        <v>91</v>
      </c>
      <c r="MVT89" s="1" t="s">
        <v>91</v>
      </c>
      <c r="MVU89" s="1" t="s">
        <v>91</v>
      </c>
      <c r="MVV89" s="1" t="s">
        <v>91</v>
      </c>
      <c r="MVW89" s="1" t="s">
        <v>91</v>
      </c>
      <c r="MVX89" s="1" t="s">
        <v>91</v>
      </c>
      <c r="MVY89" s="1" t="s">
        <v>91</v>
      </c>
      <c r="MVZ89" s="1" t="s">
        <v>91</v>
      </c>
      <c r="MWA89" s="1" t="s">
        <v>91</v>
      </c>
      <c r="MWB89" s="1" t="s">
        <v>91</v>
      </c>
      <c r="MWC89" s="1" t="s">
        <v>91</v>
      </c>
      <c r="MWD89" s="1" t="s">
        <v>91</v>
      </c>
      <c r="MWE89" s="1" t="s">
        <v>91</v>
      </c>
      <c r="MWF89" s="1" t="s">
        <v>91</v>
      </c>
      <c r="MWG89" s="1" t="s">
        <v>91</v>
      </c>
      <c r="MWH89" s="1" t="s">
        <v>91</v>
      </c>
      <c r="MWI89" s="1" t="s">
        <v>91</v>
      </c>
      <c r="MWJ89" s="1" t="s">
        <v>91</v>
      </c>
      <c r="MWK89" s="1" t="s">
        <v>91</v>
      </c>
      <c r="MWL89" s="1" t="s">
        <v>91</v>
      </c>
      <c r="MWM89" s="1" t="s">
        <v>91</v>
      </c>
      <c r="MWN89" s="1" t="s">
        <v>91</v>
      </c>
      <c r="MWO89" s="1" t="s">
        <v>91</v>
      </c>
      <c r="MWP89" s="1" t="s">
        <v>91</v>
      </c>
      <c r="MWQ89" s="1" t="s">
        <v>91</v>
      </c>
      <c r="MWR89" s="1" t="s">
        <v>91</v>
      </c>
      <c r="MWS89" s="1" t="s">
        <v>91</v>
      </c>
      <c r="MWT89" s="1" t="s">
        <v>91</v>
      </c>
      <c r="MWU89" s="1" t="s">
        <v>91</v>
      </c>
      <c r="MWV89" s="1" t="s">
        <v>91</v>
      </c>
      <c r="MWW89" s="1" t="s">
        <v>91</v>
      </c>
      <c r="MWX89" s="1" t="s">
        <v>91</v>
      </c>
      <c r="MWY89" s="1" t="s">
        <v>91</v>
      </c>
      <c r="MWZ89" s="1" t="s">
        <v>91</v>
      </c>
      <c r="MXA89" s="1" t="s">
        <v>91</v>
      </c>
      <c r="MXB89" s="1" t="s">
        <v>91</v>
      </c>
      <c r="MXC89" s="1" t="s">
        <v>91</v>
      </c>
      <c r="MXD89" s="1" t="s">
        <v>91</v>
      </c>
      <c r="MXE89" s="1" t="s">
        <v>91</v>
      </c>
      <c r="MXF89" s="1" t="s">
        <v>91</v>
      </c>
      <c r="MXG89" s="1" t="s">
        <v>91</v>
      </c>
      <c r="MXH89" s="1" t="s">
        <v>91</v>
      </c>
      <c r="MXI89" s="1" t="s">
        <v>91</v>
      </c>
      <c r="MXJ89" s="1" t="s">
        <v>91</v>
      </c>
      <c r="MXK89" s="1" t="s">
        <v>91</v>
      </c>
      <c r="MXL89" s="1" t="s">
        <v>91</v>
      </c>
      <c r="MXM89" s="1" t="s">
        <v>91</v>
      </c>
      <c r="MXN89" s="1" t="s">
        <v>91</v>
      </c>
      <c r="MXO89" s="1" t="s">
        <v>91</v>
      </c>
      <c r="MXP89" s="1" t="s">
        <v>91</v>
      </c>
      <c r="MXQ89" s="1" t="s">
        <v>91</v>
      </c>
      <c r="MXR89" s="1" t="s">
        <v>91</v>
      </c>
      <c r="MXS89" s="1" t="s">
        <v>91</v>
      </c>
      <c r="MXT89" s="1" t="s">
        <v>91</v>
      </c>
      <c r="MXU89" s="1" t="s">
        <v>91</v>
      </c>
      <c r="MXV89" s="1" t="s">
        <v>91</v>
      </c>
      <c r="MXW89" s="1" t="s">
        <v>91</v>
      </c>
      <c r="MXX89" s="1" t="s">
        <v>91</v>
      </c>
      <c r="MXY89" s="1" t="s">
        <v>91</v>
      </c>
      <c r="MXZ89" s="1" t="s">
        <v>91</v>
      </c>
      <c r="MYA89" s="1" t="s">
        <v>91</v>
      </c>
      <c r="MYB89" s="1" t="s">
        <v>91</v>
      </c>
      <c r="MYC89" s="1" t="s">
        <v>91</v>
      </c>
      <c r="MYD89" s="1" t="s">
        <v>91</v>
      </c>
      <c r="MYE89" s="1" t="s">
        <v>91</v>
      </c>
      <c r="MYF89" s="1" t="s">
        <v>91</v>
      </c>
      <c r="MYG89" s="1" t="s">
        <v>91</v>
      </c>
      <c r="MYH89" s="1" t="s">
        <v>91</v>
      </c>
      <c r="MYI89" s="1" t="s">
        <v>91</v>
      </c>
      <c r="MYJ89" s="1" t="s">
        <v>91</v>
      </c>
      <c r="MYK89" s="1" t="s">
        <v>91</v>
      </c>
      <c r="MYL89" s="1" t="s">
        <v>91</v>
      </c>
      <c r="MYM89" s="1" t="s">
        <v>91</v>
      </c>
      <c r="MYN89" s="1" t="s">
        <v>91</v>
      </c>
      <c r="MYO89" s="1" t="s">
        <v>91</v>
      </c>
      <c r="MYP89" s="1" t="s">
        <v>91</v>
      </c>
      <c r="MYQ89" s="1" t="s">
        <v>91</v>
      </c>
      <c r="MYR89" s="1" t="s">
        <v>91</v>
      </c>
      <c r="MYS89" s="1" t="s">
        <v>91</v>
      </c>
      <c r="MYT89" s="1" t="s">
        <v>91</v>
      </c>
      <c r="MYU89" s="1" t="s">
        <v>91</v>
      </c>
      <c r="MYV89" s="1" t="s">
        <v>91</v>
      </c>
      <c r="MYW89" s="1" t="s">
        <v>91</v>
      </c>
      <c r="MYX89" s="1" t="s">
        <v>91</v>
      </c>
      <c r="MYY89" s="1" t="s">
        <v>91</v>
      </c>
      <c r="MYZ89" s="1" t="s">
        <v>91</v>
      </c>
      <c r="MZA89" s="1" t="s">
        <v>91</v>
      </c>
      <c r="MZB89" s="1" t="s">
        <v>91</v>
      </c>
      <c r="MZC89" s="1" t="s">
        <v>91</v>
      </c>
      <c r="MZD89" s="1" t="s">
        <v>91</v>
      </c>
      <c r="MZE89" s="1" t="s">
        <v>91</v>
      </c>
      <c r="MZF89" s="1" t="s">
        <v>91</v>
      </c>
      <c r="MZG89" s="1" t="s">
        <v>91</v>
      </c>
      <c r="MZH89" s="1" t="s">
        <v>91</v>
      </c>
      <c r="MZI89" s="1" t="s">
        <v>91</v>
      </c>
      <c r="MZJ89" s="1" t="s">
        <v>91</v>
      </c>
      <c r="MZK89" s="1" t="s">
        <v>91</v>
      </c>
      <c r="MZL89" s="1" t="s">
        <v>91</v>
      </c>
      <c r="MZM89" s="1" t="s">
        <v>91</v>
      </c>
      <c r="MZN89" s="1" t="s">
        <v>91</v>
      </c>
      <c r="MZO89" s="1" t="s">
        <v>91</v>
      </c>
      <c r="MZP89" s="1" t="s">
        <v>91</v>
      </c>
      <c r="MZQ89" s="1" t="s">
        <v>91</v>
      </c>
      <c r="MZR89" s="1" t="s">
        <v>91</v>
      </c>
      <c r="MZS89" s="1" t="s">
        <v>91</v>
      </c>
      <c r="MZT89" s="1" t="s">
        <v>91</v>
      </c>
      <c r="MZU89" s="1" t="s">
        <v>91</v>
      </c>
      <c r="MZV89" s="1" t="s">
        <v>91</v>
      </c>
      <c r="MZW89" s="1" t="s">
        <v>91</v>
      </c>
      <c r="MZX89" s="1" t="s">
        <v>91</v>
      </c>
      <c r="MZY89" s="1" t="s">
        <v>91</v>
      </c>
      <c r="MZZ89" s="1" t="s">
        <v>91</v>
      </c>
      <c r="NAA89" s="1" t="s">
        <v>91</v>
      </c>
      <c r="NAB89" s="1" t="s">
        <v>91</v>
      </c>
      <c r="NAC89" s="1" t="s">
        <v>91</v>
      </c>
      <c r="NAD89" s="1" t="s">
        <v>91</v>
      </c>
      <c r="NAE89" s="1" t="s">
        <v>91</v>
      </c>
      <c r="NAF89" s="1" t="s">
        <v>91</v>
      </c>
      <c r="NAG89" s="1" t="s">
        <v>91</v>
      </c>
      <c r="NAH89" s="1" t="s">
        <v>91</v>
      </c>
      <c r="NAI89" s="1" t="s">
        <v>91</v>
      </c>
      <c r="NAJ89" s="1" t="s">
        <v>91</v>
      </c>
      <c r="NAK89" s="1" t="s">
        <v>91</v>
      </c>
      <c r="NAL89" s="1" t="s">
        <v>91</v>
      </c>
      <c r="NAM89" s="1" t="s">
        <v>91</v>
      </c>
      <c r="NAN89" s="1" t="s">
        <v>91</v>
      </c>
      <c r="NAO89" s="1" t="s">
        <v>91</v>
      </c>
      <c r="NAP89" s="1" t="s">
        <v>91</v>
      </c>
      <c r="NAQ89" s="1" t="s">
        <v>91</v>
      </c>
      <c r="NAR89" s="1" t="s">
        <v>91</v>
      </c>
      <c r="NAS89" s="1" t="s">
        <v>91</v>
      </c>
      <c r="NAT89" s="1" t="s">
        <v>91</v>
      </c>
      <c r="NAU89" s="1" t="s">
        <v>91</v>
      </c>
      <c r="NAV89" s="1" t="s">
        <v>91</v>
      </c>
      <c r="NAW89" s="1" t="s">
        <v>91</v>
      </c>
      <c r="NAX89" s="1" t="s">
        <v>91</v>
      </c>
      <c r="NAY89" s="1" t="s">
        <v>91</v>
      </c>
      <c r="NAZ89" s="1" t="s">
        <v>91</v>
      </c>
      <c r="NBA89" s="1" t="s">
        <v>91</v>
      </c>
      <c r="NBB89" s="1" t="s">
        <v>91</v>
      </c>
      <c r="NBC89" s="1" t="s">
        <v>91</v>
      </c>
      <c r="NBD89" s="1" t="s">
        <v>91</v>
      </c>
      <c r="NBE89" s="1" t="s">
        <v>91</v>
      </c>
      <c r="NBF89" s="1" t="s">
        <v>91</v>
      </c>
      <c r="NBG89" s="1" t="s">
        <v>91</v>
      </c>
      <c r="NBH89" s="1" t="s">
        <v>91</v>
      </c>
      <c r="NBI89" s="1" t="s">
        <v>91</v>
      </c>
      <c r="NBJ89" s="1" t="s">
        <v>91</v>
      </c>
      <c r="NBK89" s="1" t="s">
        <v>91</v>
      </c>
      <c r="NBL89" s="1" t="s">
        <v>91</v>
      </c>
      <c r="NBM89" s="1" t="s">
        <v>91</v>
      </c>
      <c r="NBN89" s="1" t="s">
        <v>91</v>
      </c>
      <c r="NBO89" s="1" t="s">
        <v>91</v>
      </c>
      <c r="NBP89" s="1" t="s">
        <v>91</v>
      </c>
      <c r="NBQ89" s="1" t="s">
        <v>91</v>
      </c>
      <c r="NBR89" s="1" t="s">
        <v>91</v>
      </c>
      <c r="NBS89" s="1" t="s">
        <v>91</v>
      </c>
      <c r="NBT89" s="1" t="s">
        <v>91</v>
      </c>
      <c r="NBU89" s="1" t="s">
        <v>91</v>
      </c>
      <c r="NBV89" s="1" t="s">
        <v>91</v>
      </c>
      <c r="NBW89" s="1" t="s">
        <v>91</v>
      </c>
      <c r="NBX89" s="1" t="s">
        <v>91</v>
      </c>
      <c r="NBY89" s="1" t="s">
        <v>91</v>
      </c>
      <c r="NBZ89" s="1" t="s">
        <v>91</v>
      </c>
      <c r="NCA89" s="1" t="s">
        <v>91</v>
      </c>
      <c r="NCB89" s="1" t="s">
        <v>91</v>
      </c>
      <c r="NCC89" s="1" t="s">
        <v>91</v>
      </c>
      <c r="NCD89" s="1" t="s">
        <v>91</v>
      </c>
      <c r="NCE89" s="1" t="s">
        <v>91</v>
      </c>
      <c r="NCF89" s="1" t="s">
        <v>91</v>
      </c>
      <c r="NCG89" s="1" t="s">
        <v>91</v>
      </c>
      <c r="NCH89" s="1" t="s">
        <v>91</v>
      </c>
      <c r="NCI89" s="1" t="s">
        <v>91</v>
      </c>
      <c r="NCJ89" s="1" t="s">
        <v>91</v>
      </c>
      <c r="NCK89" s="1" t="s">
        <v>91</v>
      </c>
      <c r="NCL89" s="1" t="s">
        <v>91</v>
      </c>
      <c r="NCM89" s="1" t="s">
        <v>91</v>
      </c>
      <c r="NCN89" s="1" t="s">
        <v>91</v>
      </c>
      <c r="NCO89" s="1" t="s">
        <v>91</v>
      </c>
      <c r="NCP89" s="1" t="s">
        <v>91</v>
      </c>
      <c r="NCQ89" s="1" t="s">
        <v>91</v>
      </c>
      <c r="NCR89" s="1" t="s">
        <v>91</v>
      </c>
      <c r="NCS89" s="1" t="s">
        <v>91</v>
      </c>
      <c r="NCT89" s="1" t="s">
        <v>91</v>
      </c>
      <c r="NCU89" s="1" t="s">
        <v>91</v>
      </c>
      <c r="NCV89" s="1" t="s">
        <v>91</v>
      </c>
      <c r="NCW89" s="1" t="s">
        <v>91</v>
      </c>
      <c r="NCX89" s="1" t="s">
        <v>91</v>
      </c>
      <c r="NCY89" s="1" t="s">
        <v>91</v>
      </c>
      <c r="NCZ89" s="1" t="s">
        <v>91</v>
      </c>
      <c r="NDA89" s="1" t="s">
        <v>91</v>
      </c>
      <c r="NDB89" s="1" t="s">
        <v>91</v>
      </c>
      <c r="NDC89" s="1" t="s">
        <v>91</v>
      </c>
      <c r="NDD89" s="1" t="s">
        <v>91</v>
      </c>
      <c r="NDE89" s="1" t="s">
        <v>91</v>
      </c>
      <c r="NDF89" s="1" t="s">
        <v>91</v>
      </c>
      <c r="NDG89" s="1" t="s">
        <v>91</v>
      </c>
      <c r="NDH89" s="1" t="s">
        <v>91</v>
      </c>
      <c r="NDI89" s="1" t="s">
        <v>91</v>
      </c>
      <c r="NDJ89" s="1" t="s">
        <v>91</v>
      </c>
      <c r="NDK89" s="1" t="s">
        <v>91</v>
      </c>
      <c r="NDL89" s="1" t="s">
        <v>91</v>
      </c>
      <c r="NDM89" s="1" t="s">
        <v>91</v>
      </c>
      <c r="NDN89" s="1" t="s">
        <v>91</v>
      </c>
      <c r="NDO89" s="1" t="s">
        <v>91</v>
      </c>
      <c r="NDP89" s="1" t="s">
        <v>91</v>
      </c>
      <c r="NDQ89" s="1" t="s">
        <v>91</v>
      </c>
      <c r="NDR89" s="1" t="s">
        <v>91</v>
      </c>
      <c r="NDS89" s="1" t="s">
        <v>91</v>
      </c>
      <c r="NDT89" s="1" t="s">
        <v>91</v>
      </c>
      <c r="NDU89" s="1" t="s">
        <v>91</v>
      </c>
      <c r="NDV89" s="1" t="s">
        <v>91</v>
      </c>
      <c r="NDW89" s="1" t="s">
        <v>91</v>
      </c>
      <c r="NDX89" s="1" t="s">
        <v>91</v>
      </c>
      <c r="NDY89" s="1" t="s">
        <v>91</v>
      </c>
      <c r="NDZ89" s="1" t="s">
        <v>91</v>
      </c>
      <c r="NEA89" s="1" t="s">
        <v>91</v>
      </c>
      <c r="NEB89" s="1" t="s">
        <v>91</v>
      </c>
      <c r="NEC89" s="1" t="s">
        <v>91</v>
      </c>
      <c r="NED89" s="1" t="s">
        <v>91</v>
      </c>
      <c r="NEE89" s="1" t="s">
        <v>91</v>
      </c>
      <c r="NEF89" s="1" t="s">
        <v>91</v>
      </c>
      <c r="NEG89" s="1" t="s">
        <v>91</v>
      </c>
      <c r="NEH89" s="1" t="s">
        <v>91</v>
      </c>
      <c r="NEI89" s="1" t="s">
        <v>91</v>
      </c>
      <c r="NEJ89" s="1" t="s">
        <v>91</v>
      </c>
      <c r="NEK89" s="1" t="s">
        <v>91</v>
      </c>
      <c r="NEL89" s="1" t="s">
        <v>91</v>
      </c>
      <c r="NEM89" s="1" t="s">
        <v>91</v>
      </c>
      <c r="NEN89" s="1" t="s">
        <v>91</v>
      </c>
      <c r="NEO89" s="1" t="s">
        <v>91</v>
      </c>
      <c r="NEP89" s="1" t="s">
        <v>91</v>
      </c>
      <c r="NEQ89" s="1" t="s">
        <v>91</v>
      </c>
      <c r="NER89" s="1" t="s">
        <v>91</v>
      </c>
      <c r="NES89" s="1" t="s">
        <v>91</v>
      </c>
      <c r="NET89" s="1" t="s">
        <v>91</v>
      </c>
      <c r="NEU89" s="1" t="s">
        <v>91</v>
      </c>
      <c r="NEV89" s="1" t="s">
        <v>91</v>
      </c>
      <c r="NEW89" s="1" t="s">
        <v>91</v>
      </c>
      <c r="NEX89" s="1" t="s">
        <v>91</v>
      </c>
      <c r="NEY89" s="1" t="s">
        <v>91</v>
      </c>
      <c r="NEZ89" s="1" t="s">
        <v>91</v>
      </c>
      <c r="NFA89" s="1" t="s">
        <v>91</v>
      </c>
      <c r="NFB89" s="1" t="s">
        <v>91</v>
      </c>
      <c r="NFC89" s="1" t="s">
        <v>91</v>
      </c>
      <c r="NFD89" s="1" t="s">
        <v>91</v>
      </c>
      <c r="NFE89" s="1" t="s">
        <v>91</v>
      </c>
      <c r="NFF89" s="1" t="s">
        <v>91</v>
      </c>
      <c r="NFG89" s="1" t="s">
        <v>91</v>
      </c>
      <c r="NFH89" s="1" t="s">
        <v>91</v>
      </c>
      <c r="NFI89" s="1" t="s">
        <v>91</v>
      </c>
      <c r="NFJ89" s="1" t="s">
        <v>91</v>
      </c>
      <c r="NFK89" s="1" t="s">
        <v>91</v>
      </c>
      <c r="NFL89" s="1" t="s">
        <v>91</v>
      </c>
      <c r="NFM89" s="1" t="s">
        <v>91</v>
      </c>
      <c r="NFN89" s="1" t="s">
        <v>91</v>
      </c>
      <c r="NFO89" s="1" t="s">
        <v>91</v>
      </c>
      <c r="NFP89" s="1" t="s">
        <v>91</v>
      </c>
      <c r="NFQ89" s="1" t="s">
        <v>91</v>
      </c>
      <c r="NFR89" s="1" t="s">
        <v>91</v>
      </c>
      <c r="NFS89" s="1" t="s">
        <v>91</v>
      </c>
      <c r="NFT89" s="1" t="s">
        <v>91</v>
      </c>
      <c r="NFU89" s="1" t="s">
        <v>91</v>
      </c>
      <c r="NFV89" s="1" t="s">
        <v>91</v>
      </c>
      <c r="NFW89" s="1" t="s">
        <v>91</v>
      </c>
      <c r="NFX89" s="1" t="s">
        <v>91</v>
      </c>
      <c r="NFY89" s="1" t="s">
        <v>91</v>
      </c>
      <c r="NFZ89" s="1" t="s">
        <v>91</v>
      </c>
      <c r="NGA89" s="1" t="s">
        <v>91</v>
      </c>
      <c r="NGB89" s="1" t="s">
        <v>91</v>
      </c>
      <c r="NGC89" s="1" t="s">
        <v>91</v>
      </c>
      <c r="NGD89" s="1" t="s">
        <v>91</v>
      </c>
      <c r="NGE89" s="1" t="s">
        <v>91</v>
      </c>
      <c r="NGF89" s="1" t="s">
        <v>91</v>
      </c>
      <c r="NGG89" s="1" t="s">
        <v>91</v>
      </c>
      <c r="NGH89" s="1" t="s">
        <v>91</v>
      </c>
      <c r="NGI89" s="1" t="s">
        <v>91</v>
      </c>
      <c r="NGJ89" s="1" t="s">
        <v>91</v>
      </c>
      <c r="NGK89" s="1" t="s">
        <v>91</v>
      </c>
      <c r="NGL89" s="1" t="s">
        <v>91</v>
      </c>
      <c r="NGM89" s="1" t="s">
        <v>91</v>
      </c>
      <c r="NGN89" s="1" t="s">
        <v>91</v>
      </c>
      <c r="NGO89" s="1" t="s">
        <v>91</v>
      </c>
      <c r="NGP89" s="1" t="s">
        <v>91</v>
      </c>
      <c r="NGQ89" s="1" t="s">
        <v>91</v>
      </c>
      <c r="NGR89" s="1" t="s">
        <v>91</v>
      </c>
      <c r="NGS89" s="1" t="s">
        <v>91</v>
      </c>
      <c r="NGT89" s="1" t="s">
        <v>91</v>
      </c>
      <c r="NGU89" s="1" t="s">
        <v>91</v>
      </c>
      <c r="NGV89" s="1" t="s">
        <v>91</v>
      </c>
      <c r="NGW89" s="1" t="s">
        <v>91</v>
      </c>
      <c r="NGX89" s="1" t="s">
        <v>91</v>
      </c>
      <c r="NGY89" s="1" t="s">
        <v>91</v>
      </c>
      <c r="NGZ89" s="1" t="s">
        <v>91</v>
      </c>
      <c r="NHA89" s="1" t="s">
        <v>91</v>
      </c>
      <c r="NHB89" s="1" t="s">
        <v>91</v>
      </c>
      <c r="NHC89" s="1" t="s">
        <v>91</v>
      </c>
      <c r="NHD89" s="1" t="s">
        <v>91</v>
      </c>
      <c r="NHE89" s="1" t="s">
        <v>91</v>
      </c>
      <c r="NHF89" s="1" t="s">
        <v>91</v>
      </c>
      <c r="NHG89" s="1" t="s">
        <v>91</v>
      </c>
      <c r="NHH89" s="1" t="s">
        <v>91</v>
      </c>
      <c r="NHI89" s="1" t="s">
        <v>91</v>
      </c>
      <c r="NHJ89" s="1" t="s">
        <v>91</v>
      </c>
      <c r="NHK89" s="1" t="s">
        <v>91</v>
      </c>
      <c r="NHL89" s="1" t="s">
        <v>91</v>
      </c>
      <c r="NHM89" s="1" t="s">
        <v>91</v>
      </c>
      <c r="NHN89" s="1" t="s">
        <v>91</v>
      </c>
      <c r="NHO89" s="1" t="s">
        <v>91</v>
      </c>
      <c r="NHP89" s="1" t="s">
        <v>91</v>
      </c>
      <c r="NHQ89" s="1" t="s">
        <v>91</v>
      </c>
      <c r="NHR89" s="1" t="s">
        <v>91</v>
      </c>
      <c r="NHS89" s="1" t="s">
        <v>91</v>
      </c>
      <c r="NHT89" s="1" t="s">
        <v>91</v>
      </c>
      <c r="NHU89" s="1" t="s">
        <v>91</v>
      </c>
      <c r="NHV89" s="1" t="s">
        <v>91</v>
      </c>
      <c r="NHW89" s="1" t="s">
        <v>91</v>
      </c>
      <c r="NHX89" s="1" t="s">
        <v>91</v>
      </c>
      <c r="NHY89" s="1" t="s">
        <v>91</v>
      </c>
      <c r="NHZ89" s="1" t="s">
        <v>91</v>
      </c>
      <c r="NIA89" s="1" t="s">
        <v>91</v>
      </c>
      <c r="NIB89" s="1" t="s">
        <v>91</v>
      </c>
      <c r="NIC89" s="1" t="s">
        <v>91</v>
      </c>
      <c r="NID89" s="1" t="s">
        <v>91</v>
      </c>
      <c r="NIE89" s="1" t="s">
        <v>91</v>
      </c>
      <c r="NIF89" s="1" t="s">
        <v>91</v>
      </c>
      <c r="NIG89" s="1" t="s">
        <v>91</v>
      </c>
      <c r="NIH89" s="1" t="s">
        <v>91</v>
      </c>
      <c r="NII89" s="1" t="s">
        <v>91</v>
      </c>
      <c r="NIJ89" s="1" t="s">
        <v>91</v>
      </c>
      <c r="NIK89" s="1" t="s">
        <v>91</v>
      </c>
      <c r="NIL89" s="1" t="s">
        <v>91</v>
      </c>
      <c r="NIM89" s="1" t="s">
        <v>91</v>
      </c>
      <c r="NIN89" s="1" t="s">
        <v>91</v>
      </c>
      <c r="NIO89" s="1" t="s">
        <v>91</v>
      </c>
      <c r="NIP89" s="1" t="s">
        <v>91</v>
      </c>
      <c r="NIQ89" s="1" t="s">
        <v>91</v>
      </c>
      <c r="NIR89" s="1" t="s">
        <v>91</v>
      </c>
      <c r="NIS89" s="1" t="s">
        <v>91</v>
      </c>
      <c r="NIT89" s="1" t="s">
        <v>91</v>
      </c>
      <c r="NIU89" s="1" t="s">
        <v>91</v>
      </c>
      <c r="NIV89" s="1" t="s">
        <v>91</v>
      </c>
      <c r="NIW89" s="1" t="s">
        <v>91</v>
      </c>
      <c r="NIX89" s="1" t="s">
        <v>91</v>
      </c>
      <c r="NIY89" s="1" t="s">
        <v>91</v>
      </c>
      <c r="NIZ89" s="1" t="s">
        <v>91</v>
      </c>
      <c r="NJA89" s="1" t="s">
        <v>91</v>
      </c>
      <c r="NJB89" s="1" t="s">
        <v>91</v>
      </c>
      <c r="NJC89" s="1" t="s">
        <v>91</v>
      </c>
      <c r="NJD89" s="1" t="s">
        <v>91</v>
      </c>
      <c r="NJE89" s="1" t="s">
        <v>91</v>
      </c>
      <c r="NJF89" s="1" t="s">
        <v>91</v>
      </c>
      <c r="NJG89" s="1" t="s">
        <v>91</v>
      </c>
      <c r="NJH89" s="1" t="s">
        <v>91</v>
      </c>
      <c r="NJI89" s="1" t="s">
        <v>91</v>
      </c>
      <c r="NJJ89" s="1" t="s">
        <v>91</v>
      </c>
      <c r="NJK89" s="1" t="s">
        <v>91</v>
      </c>
      <c r="NJL89" s="1" t="s">
        <v>91</v>
      </c>
      <c r="NJM89" s="1" t="s">
        <v>91</v>
      </c>
      <c r="NJN89" s="1" t="s">
        <v>91</v>
      </c>
      <c r="NJO89" s="1" t="s">
        <v>91</v>
      </c>
      <c r="NJP89" s="1" t="s">
        <v>91</v>
      </c>
      <c r="NJQ89" s="1" t="s">
        <v>91</v>
      </c>
      <c r="NJR89" s="1" t="s">
        <v>91</v>
      </c>
      <c r="NJS89" s="1" t="s">
        <v>91</v>
      </c>
      <c r="NJT89" s="1" t="s">
        <v>91</v>
      </c>
      <c r="NJU89" s="1" t="s">
        <v>91</v>
      </c>
      <c r="NJV89" s="1" t="s">
        <v>91</v>
      </c>
      <c r="NJW89" s="1" t="s">
        <v>91</v>
      </c>
      <c r="NJX89" s="1" t="s">
        <v>91</v>
      </c>
      <c r="NJY89" s="1" t="s">
        <v>91</v>
      </c>
      <c r="NJZ89" s="1" t="s">
        <v>91</v>
      </c>
      <c r="NKA89" s="1" t="s">
        <v>91</v>
      </c>
      <c r="NKB89" s="1" t="s">
        <v>91</v>
      </c>
      <c r="NKC89" s="1" t="s">
        <v>91</v>
      </c>
      <c r="NKD89" s="1" t="s">
        <v>91</v>
      </c>
      <c r="NKE89" s="1" t="s">
        <v>91</v>
      </c>
      <c r="NKF89" s="1" t="s">
        <v>91</v>
      </c>
      <c r="NKG89" s="1" t="s">
        <v>91</v>
      </c>
      <c r="NKH89" s="1" t="s">
        <v>91</v>
      </c>
      <c r="NKI89" s="1" t="s">
        <v>91</v>
      </c>
      <c r="NKJ89" s="1" t="s">
        <v>91</v>
      </c>
      <c r="NKK89" s="1" t="s">
        <v>91</v>
      </c>
      <c r="NKL89" s="1" t="s">
        <v>91</v>
      </c>
      <c r="NKM89" s="1" t="s">
        <v>91</v>
      </c>
      <c r="NKN89" s="1" t="s">
        <v>91</v>
      </c>
      <c r="NKO89" s="1" t="s">
        <v>91</v>
      </c>
      <c r="NKP89" s="1" t="s">
        <v>91</v>
      </c>
      <c r="NKQ89" s="1" t="s">
        <v>91</v>
      </c>
      <c r="NKR89" s="1" t="s">
        <v>91</v>
      </c>
      <c r="NKS89" s="1" t="s">
        <v>91</v>
      </c>
      <c r="NKT89" s="1" t="s">
        <v>91</v>
      </c>
      <c r="NKU89" s="1" t="s">
        <v>91</v>
      </c>
      <c r="NKV89" s="1" t="s">
        <v>91</v>
      </c>
      <c r="NKW89" s="1" t="s">
        <v>91</v>
      </c>
      <c r="NKX89" s="1" t="s">
        <v>91</v>
      </c>
      <c r="NKY89" s="1" t="s">
        <v>91</v>
      </c>
      <c r="NKZ89" s="1" t="s">
        <v>91</v>
      </c>
      <c r="NLA89" s="1" t="s">
        <v>91</v>
      </c>
      <c r="NLB89" s="1" t="s">
        <v>91</v>
      </c>
      <c r="NLC89" s="1" t="s">
        <v>91</v>
      </c>
      <c r="NLD89" s="1" t="s">
        <v>91</v>
      </c>
      <c r="NLE89" s="1" t="s">
        <v>91</v>
      </c>
      <c r="NLF89" s="1" t="s">
        <v>91</v>
      </c>
      <c r="NLG89" s="1" t="s">
        <v>91</v>
      </c>
      <c r="NLH89" s="1" t="s">
        <v>91</v>
      </c>
      <c r="NLI89" s="1" t="s">
        <v>91</v>
      </c>
      <c r="NLJ89" s="1" t="s">
        <v>91</v>
      </c>
      <c r="NLK89" s="1" t="s">
        <v>91</v>
      </c>
      <c r="NLL89" s="1" t="s">
        <v>91</v>
      </c>
      <c r="NLM89" s="1" t="s">
        <v>91</v>
      </c>
      <c r="NLN89" s="1" t="s">
        <v>91</v>
      </c>
      <c r="NLO89" s="1" t="s">
        <v>91</v>
      </c>
      <c r="NLP89" s="1" t="s">
        <v>91</v>
      </c>
      <c r="NLQ89" s="1" t="s">
        <v>91</v>
      </c>
      <c r="NLR89" s="1" t="s">
        <v>91</v>
      </c>
      <c r="NLS89" s="1" t="s">
        <v>91</v>
      </c>
      <c r="NLT89" s="1" t="s">
        <v>91</v>
      </c>
      <c r="NLU89" s="1" t="s">
        <v>91</v>
      </c>
      <c r="NLV89" s="1" t="s">
        <v>91</v>
      </c>
      <c r="NLW89" s="1" t="s">
        <v>91</v>
      </c>
      <c r="NLX89" s="1" t="s">
        <v>91</v>
      </c>
      <c r="NLY89" s="1" t="s">
        <v>91</v>
      </c>
      <c r="NLZ89" s="1" t="s">
        <v>91</v>
      </c>
      <c r="NMA89" s="1" t="s">
        <v>91</v>
      </c>
      <c r="NMB89" s="1" t="s">
        <v>91</v>
      </c>
      <c r="NMC89" s="1" t="s">
        <v>91</v>
      </c>
      <c r="NMD89" s="1" t="s">
        <v>91</v>
      </c>
      <c r="NME89" s="1" t="s">
        <v>91</v>
      </c>
      <c r="NMF89" s="1" t="s">
        <v>91</v>
      </c>
      <c r="NMG89" s="1" t="s">
        <v>91</v>
      </c>
      <c r="NMH89" s="1" t="s">
        <v>91</v>
      </c>
      <c r="NMI89" s="1" t="s">
        <v>91</v>
      </c>
      <c r="NMJ89" s="1" t="s">
        <v>91</v>
      </c>
      <c r="NMK89" s="1" t="s">
        <v>91</v>
      </c>
      <c r="NML89" s="1" t="s">
        <v>91</v>
      </c>
      <c r="NMM89" s="1" t="s">
        <v>91</v>
      </c>
      <c r="NMN89" s="1" t="s">
        <v>91</v>
      </c>
      <c r="NMO89" s="1" t="s">
        <v>91</v>
      </c>
      <c r="NMP89" s="1" t="s">
        <v>91</v>
      </c>
      <c r="NMQ89" s="1" t="s">
        <v>91</v>
      </c>
      <c r="NMR89" s="1" t="s">
        <v>91</v>
      </c>
      <c r="NMS89" s="1" t="s">
        <v>91</v>
      </c>
      <c r="NMT89" s="1" t="s">
        <v>91</v>
      </c>
      <c r="NMU89" s="1" t="s">
        <v>91</v>
      </c>
      <c r="NMV89" s="1" t="s">
        <v>91</v>
      </c>
      <c r="NMW89" s="1" t="s">
        <v>91</v>
      </c>
      <c r="NMX89" s="1" t="s">
        <v>91</v>
      </c>
      <c r="NMY89" s="1" t="s">
        <v>91</v>
      </c>
      <c r="NMZ89" s="1" t="s">
        <v>91</v>
      </c>
      <c r="NNA89" s="1" t="s">
        <v>91</v>
      </c>
      <c r="NNB89" s="1" t="s">
        <v>91</v>
      </c>
      <c r="NNC89" s="1" t="s">
        <v>91</v>
      </c>
      <c r="NND89" s="1" t="s">
        <v>91</v>
      </c>
      <c r="NNE89" s="1" t="s">
        <v>91</v>
      </c>
      <c r="NNF89" s="1" t="s">
        <v>91</v>
      </c>
      <c r="NNG89" s="1" t="s">
        <v>91</v>
      </c>
      <c r="NNH89" s="1" t="s">
        <v>91</v>
      </c>
      <c r="NNI89" s="1" t="s">
        <v>91</v>
      </c>
      <c r="NNJ89" s="1" t="s">
        <v>91</v>
      </c>
      <c r="NNK89" s="1" t="s">
        <v>91</v>
      </c>
      <c r="NNL89" s="1" t="s">
        <v>91</v>
      </c>
      <c r="NNM89" s="1" t="s">
        <v>91</v>
      </c>
      <c r="NNN89" s="1" t="s">
        <v>91</v>
      </c>
      <c r="NNO89" s="1" t="s">
        <v>91</v>
      </c>
      <c r="NNP89" s="1" t="s">
        <v>91</v>
      </c>
      <c r="NNQ89" s="1" t="s">
        <v>91</v>
      </c>
      <c r="NNR89" s="1" t="s">
        <v>91</v>
      </c>
      <c r="NNS89" s="1" t="s">
        <v>91</v>
      </c>
      <c r="NNT89" s="1" t="s">
        <v>91</v>
      </c>
      <c r="NNU89" s="1" t="s">
        <v>91</v>
      </c>
      <c r="NNV89" s="1" t="s">
        <v>91</v>
      </c>
      <c r="NNW89" s="1" t="s">
        <v>91</v>
      </c>
      <c r="NNX89" s="1" t="s">
        <v>91</v>
      </c>
      <c r="NNY89" s="1" t="s">
        <v>91</v>
      </c>
      <c r="NNZ89" s="1" t="s">
        <v>91</v>
      </c>
      <c r="NOA89" s="1" t="s">
        <v>91</v>
      </c>
      <c r="NOB89" s="1" t="s">
        <v>91</v>
      </c>
      <c r="NOC89" s="1" t="s">
        <v>91</v>
      </c>
      <c r="NOD89" s="1" t="s">
        <v>91</v>
      </c>
      <c r="NOE89" s="1" t="s">
        <v>91</v>
      </c>
      <c r="NOF89" s="1" t="s">
        <v>91</v>
      </c>
      <c r="NOG89" s="1" t="s">
        <v>91</v>
      </c>
      <c r="NOH89" s="1" t="s">
        <v>91</v>
      </c>
      <c r="NOI89" s="1" t="s">
        <v>91</v>
      </c>
      <c r="NOJ89" s="1" t="s">
        <v>91</v>
      </c>
      <c r="NOK89" s="1" t="s">
        <v>91</v>
      </c>
      <c r="NOL89" s="1" t="s">
        <v>91</v>
      </c>
      <c r="NOM89" s="1" t="s">
        <v>91</v>
      </c>
      <c r="NON89" s="1" t="s">
        <v>91</v>
      </c>
      <c r="NOO89" s="1" t="s">
        <v>91</v>
      </c>
      <c r="NOP89" s="1" t="s">
        <v>91</v>
      </c>
      <c r="NOQ89" s="1" t="s">
        <v>91</v>
      </c>
      <c r="NOR89" s="1" t="s">
        <v>91</v>
      </c>
      <c r="NOS89" s="1" t="s">
        <v>91</v>
      </c>
      <c r="NOT89" s="1" t="s">
        <v>91</v>
      </c>
      <c r="NOU89" s="1" t="s">
        <v>91</v>
      </c>
      <c r="NOV89" s="1" t="s">
        <v>91</v>
      </c>
      <c r="NOW89" s="1" t="s">
        <v>91</v>
      </c>
      <c r="NOX89" s="1" t="s">
        <v>91</v>
      </c>
      <c r="NOY89" s="1" t="s">
        <v>91</v>
      </c>
      <c r="NOZ89" s="1" t="s">
        <v>91</v>
      </c>
      <c r="NPA89" s="1" t="s">
        <v>91</v>
      </c>
      <c r="NPB89" s="1" t="s">
        <v>91</v>
      </c>
      <c r="NPC89" s="1" t="s">
        <v>91</v>
      </c>
      <c r="NPD89" s="1" t="s">
        <v>91</v>
      </c>
      <c r="NPE89" s="1" t="s">
        <v>91</v>
      </c>
      <c r="NPF89" s="1" t="s">
        <v>91</v>
      </c>
      <c r="NPG89" s="1" t="s">
        <v>91</v>
      </c>
      <c r="NPH89" s="1" t="s">
        <v>91</v>
      </c>
      <c r="NPI89" s="1" t="s">
        <v>91</v>
      </c>
      <c r="NPJ89" s="1" t="s">
        <v>91</v>
      </c>
      <c r="NPK89" s="1" t="s">
        <v>91</v>
      </c>
      <c r="NPL89" s="1" t="s">
        <v>91</v>
      </c>
      <c r="NPM89" s="1" t="s">
        <v>91</v>
      </c>
      <c r="NPN89" s="1" t="s">
        <v>91</v>
      </c>
      <c r="NPO89" s="1" t="s">
        <v>91</v>
      </c>
      <c r="NPP89" s="1" t="s">
        <v>91</v>
      </c>
      <c r="NPQ89" s="1" t="s">
        <v>91</v>
      </c>
      <c r="NPR89" s="1" t="s">
        <v>91</v>
      </c>
      <c r="NPS89" s="1" t="s">
        <v>91</v>
      </c>
      <c r="NPT89" s="1" t="s">
        <v>91</v>
      </c>
      <c r="NPU89" s="1" t="s">
        <v>91</v>
      </c>
      <c r="NPV89" s="1" t="s">
        <v>91</v>
      </c>
      <c r="NPW89" s="1" t="s">
        <v>91</v>
      </c>
      <c r="NPX89" s="1" t="s">
        <v>91</v>
      </c>
      <c r="NPY89" s="1" t="s">
        <v>91</v>
      </c>
      <c r="NPZ89" s="1" t="s">
        <v>91</v>
      </c>
      <c r="NQA89" s="1" t="s">
        <v>91</v>
      </c>
      <c r="NQB89" s="1" t="s">
        <v>91</v>
      </c>
      <c r="NQC89" s="1" t="s">
        <v>91</v>
      </c>
      <c r="NQD89" s="1" t="s">
        <v>91</v>
      </c>
      <c r="NQE89" s="1" t="s">
        <v>91</v>
      </c>
      <c r="NQF89" s="1" t="s">
        <v>91</v>
      </c>
      <c r="NQG89" s="1" t="s">
        <v>91</v>
      </c>
      <c r="NQH89" s="1" t="s">
        <v>91</v>
      </c>
      <c r="NQI89" s="1" t="s">
        <v>91</v>
      </c>
      <c r="NQJ89" s="1" t="s">
        <v>91</v>
      </c>
      <c r="NQK89" s="1" t="s">
        <v>91</v>
      </c>
      <c r="NQL89" s="1" t="s">
        <v>91</v>
      </c>
      <c r="NQM89" s="1" t="s">
        <v>91</v>
      </c>
      <c r="NQN89" s="1" t="s">
        <v>91</v>
      </c>
      <c r="NQO89" s="1" t="s">
        <v>91</v>
      </c>
      <c r="NQP89" s="1" t="s">
        <v>91</v>
      </c>
      <c r="NQQ89" s="1" t="s">
        <v>91</v>
      </c>
      <c r="NQR89" s="1" t="s">
        <v>91</v>
      </c>
      <c r="NQS89" s="1" t="s">
        <v>91</v>
      </c>
      <c r="NQT89" s="1" t="s">
        <v>91</v>
      </c>
      <c r="NQU89" s="1" t="s">
        <v>91</v>
      </c>
      <c r="NQV89" s="1" t="s">
        <v>91</v>
      </c>
      <c r="NQW89" s="1" t="s">
        <v>91</v>
      </c>
      <c r="NQX89" s="1" t="s">
        <v>91</v>
      </c>
      <c r="NQY89" s="1" t="s">
        <v>91</v>
      </c>
      <c r="NQZ89" s="1" t="s">
        <v>91</v>
      </c>
      <c r="NRA89" s="1" t="s">
        <v>91</v>
      </c>
      <c r="NRB89" s="1" t="s">
        <v>91</v>
      </c>
      <c r="NRC89" s="1" t="s">
        <v>91</v>
      </c>
      <c r="NRD89" s="1" t="s">
        <v>91</v>
      </c>
      <c r="NRE89" s="1" t="s">
        <v>91</v>
      </c>
      <c r="NRF89" s="1" t="s">
        <v>91</v>
      </c>
      <c r="NRG89" s="1" t="s">
        <v>91</v>
      </c>
      <c r="NRH89" s="1" t="s">
        <v>91</v>
      </c>
      <c r="NRI89" s="1" t="s">
        <v>91</v>
      </c>
      <c r="NRJ89" s="1" t="s">
        <v>91</v>
      </c>
      <c r="NRK89" s="1" t="s">
        <v>91</v>
      </c>
      <c r="NRL89" s="1" t="s">
        <v>91</v>
      </c>
      <c r="NRM89" s="1" t="s">
        <v>91</v>
      </c>
      <c r="NRN89" s="1" t="s">
        <v>91</v>
      </c>
      <c r="NRO89" s="1" t="s">
        <v>91</v>
      </c>
      <c r="NRP89" s="1" t="s">
        <v>91</v>
      </c>
      <c r="NRQ89" s="1" t="s">
        <v>91</v>
      </c>
      <c r="NRR89" s="1" t="s">
        <v>91</v>
      </c>
      <c r="NRS89" s="1" t="s">
        <v>91</v>
      </c>
      <c r="NRT89" s="1" t="s">
        <v>91</v>
      </c>
      <c r="NRU89" s="1" t="s">
        <v>91</v>
      </c>
      <c r="NRV89" s="1" t="s">
        <v>91</v>
      </c>
      <c r="NRW89" s="1" t="s">
        <v>91</v>
      </c>
      <c r="NRX89" s="1" t="s">
        <v>91</v>
      </c>
      <c r="NRY89" s="1" t="s">
        <v>91</v>
      </c>
      <c r="NRZ89" s="1" t="s">
        <v>91</v>
      </c>
      <c r="NSA89" s="1" t="s">
        <v>91</v>
      </c>
      <c r="NSB89" s="1" t="s">
        <v>91</v>
      </c>
      <c r="NSC89" s="1" t="s">
        <v>91</v>
      </c>
      <c r="NSD89" s="1" t="s">
        <v>91</v>
      </c>
      <c r="NSE89" s="1" t="s">
        <v>91</v>
      </c>
      <c r="NSF89" s="1" t="s">
        <v>91</v>
      </c>
      <c r="NSG89" s="1" t="s">
        <v>91</v>
      </c>
      <c r="NSH89" s="1" t="s">
        <v>91</v>
      </c>
      <c r="NSI89" s="1" t="s">
        <v>91</v>
      </c>
      <c r="NSJ89" s="1" t="s">
        <v>91</v>
      </c>
      <c r="NSK89" s="1" t="s">
        <v>91</v>
      </c>
      <c r="NSL89" s="1" t="s">
        <v>91</v>
      </c>
      <c r="NSM89" s="1" t="s">
        <v>91</v>
      </c>
      <c r="NSN89" s="1" t="s">
        <v>91</v>
      </c>
      <c r="NSO89" s="1" t="s">
        <v>91</v>
      </c>
      <c r="NSP89" s="1" t="s">
        <v>91</v>
      </c>
      <c r="NSQ89" s="1" t="s">
        <v>91</v>
      </c>
      <c r="NSR89" s="1" t="s">
        <v>91</v>
      </c>
      <c r="NSS89" s="1" t="s">
        <v>91</v>
      </c>
      <c r="NST89" s="1" t="s">
        <v>91</v>
      </c>
      <c r="NSU89" s="1" t="s">
        <v>91</v>
      </c>
      <c r="NSV89" s="1" t="s">
        <v>91</v>
      </c>
      <c r="NSW89" s="1" t="s">
        <v>91</v>
      </c>
      <c r="NSX89" s="1" t="s">
        <v>91</v>
      </c>
      <c r="NSY89" s="1" t="s">
        <v>91</v>
      </c>
      <c r="NSZ89" s="1" t="s">
        <v>91</v>
      </c>
      <c r="NTA89" s="1" t="s">
        <v>91</v>
      </c>
      <c r="NTB89" s="1" t="s">
        <v>91</v>
      </c>
      <c r="NTC89" s="1" t="s">
        <v>91</v>
      </c>
      <c r="NTD89" s="1" t="s">
        <v>91</v>
      </c>
      <c r="NTE89" s="1" t="s">
        <v>91</v>
      </c>
      <c r="NTF89" s="1" t="s">
        <v>91</v>
      </c>
      <c r="NTG89" s="1" t="s">
        <v>91</v>
      </c>
      <c r="NTH89" s="1" t="s">
        <v>91</v>
      </c>
      <c r="NTI89" s="1" t="s">
        <v>91</v>
      </c>
      <c r="NTJ89" s="1" t="s">
        <v>91</v>
      </c>
      <c r="NTK89" s="1" t="s">
        <v>91</v>
      </c>
      <c r="NTL89" s="1" t="s">
        <v>91</v>
      </c>
      <c r="NTM89" s="1" t="s">
        <v>91</v>
      </c>
      <c r="NTN89" s="1" t="s">
        <v>91</v>
      </c>
      <c r="NTO89" s="1" t="s">
        <v>91</v>
      </c>
      <c r="NTP89" s="1" t="s">
        <v>91</v>
      </c>
      <c r="NTQ89" s="1" t="s">
        <v>91</v>
      </c>
      <c r="NTR89" s="1" t="s">
        <v>91</v>
      </c>
      <c r="NTS89" s="1" t="s">
        <v>91</v>
      </c>
      <c r="NTT89" s="1" t="s">
        <v>91</v>
      </c>
      <c r="NTU89" s="1" t="s">
        <v>91</v>
      </c>
      <c r="NTV89" s="1" t="s">
        <v>91</v>
      </c>
      <c r="NTW89" s="1" t="s">
        <v>91</v>
      </c>
      <c r="NTX89" s="1" t="s">
        <v>91</v>
      </c>
      <c r="NTY89" s="1" t="s">
        <v>91</v>
      </c>
      <c r="NTZ89" s="1" t="s">
        <v>91</v>
      </c>
      <c r="NUA89" s="1" t="s">
        <v>91</v>
      </c>
      <c r="NUB89" s="1" t="s">
        <v>91</v>
      </c>
      <c r="NUC89" s="1" t="s">
        <v>91</v>
      </c>
      <c r="NUD89" s="1" t="s">
        <v>91</v>
      </c>
      <c r="NUE89" s="1" t="s">
        <v>91</v>
      </c>
      <c r="NUF89" s="1" t="s">
        <v>91</v>
      </c>
      <c r="NUG89" s="1" t="s">
        <v>91</v>
      </c>
      <c r="NUH89" s="1" t="s">
        <v>91</v>
      </c>
      <c r="NUI89" s="1" t="s">
        <v>91</v>
      </c>
      <c r="NUJ89" s="1" t="s">
        <v>91</v>
      </c>
      <c r="NUK89" s="1" t="s">
        <v>91</v>
      </c>
      <c r="NUL89" s="1" t="s">
        <v>91</v>
      </c>
      <c r="NUM89" s="1" t="s">
        <v>91</v>
      </c>
      <c r="NUN89" s="1" t="s">
        <v>91</v>
      </c>
      <c r="NUO89" s="1" t="s">
        <v>91</v>
      </c>
      <c r="NUP89" s="1" t="s">
        <v>91</v>
      </c>
      <c r="NUQ89" s="1" t="s">
        <v>91</v>
      </c>
      <c r="NUR89" s="1" t="s">
        <v>91</v>
      </c>
      <c r="NUS89" s="1" t="s">
        <v>91</v>
      </c>
      <c r="NUT89" s="1" t="s">
        <v>91</v>
      </c>
      <c r="NUU89" s="1" t="s">
        <v>91</v>
      </c>
      <c r="NUV89" s="1" t="s">
        <v>91</v>
      </c>
      <c r="NUW89" s="1" t="s">
        <v>91</v>
      </c>
      <c r="NUX89" s="1" t="s">
        <v>91</v>
      </c>
      <c r="NUY89" s="1" t="s">
        <v>91</v>
      </c>
      <c r="NUZ89" s="1" t="s">
        <v>91</v>
      </c>
      <c r="NVA89" s="1" t="s">
        <v>91</v>
      </c>
      <c r="NVB89" s="1" t="s">
        <v>91</v>
      </c>
      <c r="NVC89" s="1" t="s">
        <v>91</v>
      </c>
      <c r="NVD89" s="1" t="s">
        <v>91</v>
      </c>
      <c r="NVE89" s="1" t="s">
        <v>91</v>
      </c>
      <c r="NVF89" s="1" t="s">
        <v>91</v>
      </c>
      <c r="NVG89" s="1" t="s">
        <v>91</v>
      </c>
      <c r="NVH89" s="1" t="s">
        <v>91</v>
      </c>
      <c r="NVI89" s="1" t="s">
        <v>91</v>
      </c>
      <c r="NVJ89" s="1" t="s">
        <v>91</v>
      </c>
      <c r="NVK89" s="1" t="s">
        <v>91</v>
      </c>
      <c r="NVL89" s="1" t="s">
        <v>91</v>
      </c>
      <c r="NVM89" s="1" t="s">
        <v>91</v>
      </c>
      <c r="NVN89" s="1" t="s">
        <v>91</v>
      </c>
      <c r="NVO89" s="1" t="s">
        <v>91</v>
      </c>
      <c r="NVP89" s="1" t="s">
        <v>91</v>
      </c>
      <c r="NVQ89" s="1" t="s">
        <v>91</v>
      </c>
      <c r="NVR89" s="1" t="s">
        <v>91</v>
      </c>
      <c r="NVS89" s="1" t="s">
        <v>91</v>
      </c>
      <c r="NVT89" s="1" t="s">
        <v>91</v>
      </c>
      <c r="NVU89" s="1" t="s">
        <v>91</v>
      </c>
      <c r="NVV89" s="1" t="s">
        <v>91</v>
      </c>
      <c r="NVW89" s="1" t="s">
        <v>91</v>
      </c>
      <c r="NVX89" s="1" t="s">
        <v>91</v>
      </c>
      <c r="NVY89" s="1" t="s">
        <v>91</v>
      </c>
      <c r="NVZ89" s="1" t="s">
        <v>91</v>
      </c>
      <c r="NWA89" s="1" t="s">
        <v>91</v>
      </c>
      <c r="NWB89" s="1" t="s">
        <v>91</v>
      </c>
      <c r="NWC89" s="1" t="s">
        <v>91</v>
      </c>
      <c r="NWD89" s="1" t="s">
        <v>91</v>
      </c>
      <c r="NWE89" s="1" t="s">
        <v>91</v>
      </c>
      <c r="NWF89" s="1" t="s">
        <v>91</v>
      </c>
      <c r="NWG89" s="1" t="s">
        <v>91</v>
      </c>
      <c r="NWH89" s="1" t="s">
        <v>91</v>
      </c>
      <c r="NWI89" s="1" t="s">
        <v>91</v>
      </c>
      <c r="NWJ89" s="1" t="s">
        <v>91</v>
      </c>
      <c r="NWK89" s="1" t="s">
        <v>91</v>
      </c>
      <c r="NWL89" s="1" t="s">
        <v>91</v>
      </c>
      <c r="NWM89" s="1" t="s">
        <v>91</v>
      </c>
      <c r="NWN89" s="1" t="s">
        <v>91</v>
      </c>
      <c r="NWO89" s="1" t="s">
        <v>91</v>
      </c>
      <c r="NWP89" s="1" t="s">
        <v>91</v>
      </c>
      <c r="NWQ89" s="1" t="s">
        <v>91</v>
      </c>
      <c r="NWR89" s="1" t="s">
        <v>91</v>
      </c>
      <c r="NWS89" s="1" t="s">
        <v>91</v>
      </c>
      <c r="NWT89" s="1" t="s">
        <v>91</v>
      </c>
      <c r="NWU89" s="1" t="s">
        <v>91</v>
      </c>
      <c r="NWV89" s="1" t="s">
        <v>91</v>
      </c>
      <c r="NWW89" s="1" t="s">
        <v>91</v>
      </c>
      <c r="NWX89" s="1" t="s">
        <v>91</v>
      </c>
      <c r="NWY89" s="1" t="s">
        <v>91</v>
      </c>
      <c r="NWZ89" s="1" t="s">
        <v>91</v>
      </c>
      <c r="NXA89" s="1" t="s">
        <v>91</v>
      </c>
      <c r="NXB89" s="1" t="s">
        <v>91</v>
      </c>
      <c r="NXC89" s="1" t="s">
        <v>91</v>
      </c>
      <c r="NXD89" s="1" t="s">
        <v>91</v>
      </c>
      <c r="NXE89" s="1" t="s">
        <v>91</v>
      </c>
      <c r="NXF89" s="1" t="s">
        <v>91</v>
      </c>
      <c r="NXG89" s="1" t="s">
        <v>91</v>
      </c>
      <c r="NXH89" s="1" t="s">
        <v>91</v>
      </c>
      <c r="NXI89" s="1" t="s">
        <v>91</v>
      </c>
      <c r="NXJ89" s="1" t="s">
        <v>91</v>
      </c>
      <c r="NXK89" s="1" t="s">
        <v>91</v>
      </c>
      <c r="NXL89" s="1" t="s">
        <v>91</v>
      </c>
      <c r="NXM89" s="1" t="s">
        <v>91</v>
      </c>
      <c r="NXN89" s="1" t="s">
        <v>91</v>
      </c>
      <c r="NXO89" s="1" t="s">
        <v>91</v>
      </c>
      <c r="NXP89" s="1" t="s">
        <v>91</v>
      </c>
      <c r="NXQ89" s="1" t="s">
        <v>91</v>
      </c>
      <c r="NXR89" s="1" t="s">
        <v>91</v>
      </c>
      <c r="NXS89" s="1" t="s">
        <v>91</v>
      </c>
      <c r="NXT89" s="1" t="s">
        <v>91</v>
      </c>
      <c r="NXU89" s="1" t="s">
        <v>91</v>
      </c>
      <c r="NXV89" s="1" t="s">
        <v>91</v>
      </c>
      <c r="NXW89" s="1" t="s">
        <v>91</v>
      </c>
      <c r="NXX89" s="1" t="s">
        <v>91</v>
      </c>
      <c r="NXY89" s="1" t="s">
        <v>91</v>
      </c>
      <c r="NXZ89" s="1" t="s">
        <v>91</v>
      </c>
      <c r="NYA89" s="1" t="s">
        <v>91</v>
      </c>
      <c r="NYB89" s="1" t="s">
        <v>91</v>
      </c>
      <c r="NYC89" s="1" t="s">
        <v>91</v>
      </c>
      <c r="NYD89" s="1" t="s">
        <v>91</v>
      </c>
      <c r="NYE89" s="1" t="s">
        <v>91</v>
      </c>
      <c r="NYF89" s="1" t="s">
        <v>91</v>
      </c>
      <c r="NYG89" s="1" t="s">
        <v>91</v>
      </c>
      <c r="NYH89" s="1" t="s">
        <v>91</v>
      </c>
      <c r="NYI89" s="1" t="s">
        <v>91</v>
      </c>
      <c r="NYJ89" s="1" t="s">
        <v>91</v>
      </c>
      <c r="NYK89" s="1" t="s">
        <v>91</v>
      </c>
      <c r="NYL89" s="1" t="s">
        <v>91</v>
      </c>
      <c r="NYM89" s="1" t="s">
        <v>91</v>
      </c>
      <c r="NYN89" s="1" t="s">
        <v>91</v>
      </c>
      <c r="NYO89" s="1" t="s">
        <v>91</v>
      </c>
      <c r="NYP89" s="1" t="s">
        <v>91</v>
      </c>
      <c r="NYQ89" s="1" t="s">
        <v>91</v>
      </c>
      <c r="NYR89" s="1" t="s">
        <v>91</v>
      </c>
      <c r="NYS89" s="1" t="s">
        <v>91</v>
      </c>
      <c r="NYT89" s="1" t="s">
        <v>91</v>
      </c>
      <c r="NYU89" s="1" t="s">
        <v>91</v>
      </c>
      <c r="NYV89" s="1" t="s">
        <v>91</v>
      </c>
      <c r="NYW89" s="1" t="s">
        <v>91</v>
      </c>
      <c r="NYX89" s="1" t="s">
        <v>91</v>
      </c>
      <c r="NYY89" s="1" t="s">
        <v>91</v>
      </c>
      <c r="NYZ89" s="1" t="s">
        <v>91</v>
      </c>
      <c r="NZA89" s="1" t="s">
        <v>91</v>
      </c>
      <c r="NZB89" s="1" t="s">
        <v>91</v>
      </c>
      <c r="NZC89" s="1" t="s">
        <v>91</v>
      </c>
      <c r="NZD89" s="1" t="s">
        <v>91</v>
      </c>
      <c r="NZE89" s="1" t="s">
        <v>91</v>
      </c>
      <c r="NZF89" s="1" t="s">
        <v>91</v>
      </c>
      <c r="NZG89" s="1" t="s">
        <v>91</v>
      </c>
      <c r="NZH89" s="1" t="s">
        <v>91</v>
      </c>
      <c r="NZI89" s="1" t="s">
        <v>91</v>
      </c>
      <c r="NZJ89" s="1" t="s">
        <v>91</v>
      </c>
      <c r="NZK89" s="1" t="s">
        <v>91</v>
      </c>
      <c r="NZL89" s="1" t="s">
        <v>91</v>
      </c>
      <c r="NZM89" s="1" t="s">
        <v>91</v>
      </c>
      <c r="NZN89" s="1" t="s">
        <v>91</v>
      </c>
      <c r="NZO89" s="1" t="s">
        <v>91</v>
      </c>
      <c r="NZP89" s="1" t="s">
        <v>91</v>
      </c>
      <c r="NZQ89" s="1" t="s">
        <v>91</v>
      </c>
      <c r="NZR89" s="1" t="s">
        <v>91</v>
      </c>
      <c r="NZS89" s="1" t="s">
        <v>91</v>
      </c>
      <c r="NZT89" s="1" t="s">
        <v>91</v>
      </c>
      <c r="NZU89" s="1" t="s">
        <v>91</v>
      </c>
      <c r="NZV89" s="1" t="s">
        <v>91</v>
      </c>
      <c r="NZW89" s="1" t="s">
        <v>91</v>
      </c>
      <c r="NZX89" s="1" t="s">
        <v>91</v>
      </c>
      <c r="NZY89" s="1" t="s">
        <v>91</v>
      </c>
      <c r="NZZ89" s="1" t="s">
        <v>91</v>
      </c>
      <c r="OAA89" s="1" t="s">
        <v>91</v>
      </c>
      <c r="OAB89" s="1" t="s">
        <v>91</v>
      </c>
      <c r="OAC89" s="1" t="s">
        <v>91</v>
      </c>
      <c r="OAD89" s="1" t="s">
        <v>91</v>
      </c>
      <c r="OAE89" s="1" t="s">
        <v>91</v>
      </c>
      <c r="OAF89" s="1" t="s">
        <v>91</v>
      </c>
      <c r="OAG89" s="1" t="s">
        <v>91</v>
      </c>
      <c r="OAH89" s="1" t="s">
        <v>91</v>
      </c>
      <c r="OAI89" s="1" t="s">
        <v>91</v>
      </c>
      <c r="OAJ89" s="1" t="s">
        <v>91</v>
      </c>
      <c r="OAK89" s="1" t="s">
        <v>91</v>
      </c>
      <c r="OAL89" s="1" t="s">
        <v>91</v>
      </c>
      <c r="OAM89" s="1" t="s">
        <v>91</v>
      </c>
      <c r="OAN89" s="1" t="s">
        <v>91</v>
      </c>
      <c r="OAO89" s="1" t="s">
        <v>91</v>
      </c>
      <c r="OAP89" s="1" t="s">
        <v>91</v>
      </c>
      <c r="OAQ89" s="1" t="s">
        <v>91</v>
      </c>
      <c r="OAR89" s="1" t="s">
        <v>91</v>
      </c>
      <c r="OAS89" s="1" t="s">
        <v>91</v>
      </c>
      <c r="OAT89" s="1" t="s">
        <v>91</v>
      </c>
      <c r="OAU89" s="1" t="s">
        <v>91</v>
      </c>
      <c r="OAV89" s="1" t="s">
        <v>91</v>
      </c>
      <c r="OAW89" s="1" t="s">
        <v>91</v>
      </c>
      <c r="OAX89" s="1" t="s">
        <v>91</v>
      </c>
      <c r="OAY89" s="1" t="s">
        <v>91</v>
      </c>
      <c r="OAZ89" s="1" t="s">
        <v>91</v>
      </c>
      <c r="OBA89" s="1" t="s">
        <v>91</v>
      </c>
      <c r="OBB89" s="1" t="s">
        <v>91</v>
      </c>
      <c r="OBC89" s="1" t="s">
        <v>91</v>
      </c>
      <c r="OBD89" s="1" t="s">
        <v>91</v>
      </c>
      <c r="OBE89" s="1" t="s">
        <v>91</v>
      </c>
      <c r="OBF89" s="1" t="s">
        <v>91</v>
      </c>
      <c r="OBG89" s="1" t="s">
        <v>91</v>
      </c>
      <c r="OBH89" s="1" t="s">
        <v>91</v>
      </c>
      <c r="OBI89" s="1" t="s">
        <v>91</v>
      </c>
      <c r="OBJ89" s="1" t="s">
        <v>91</v>
      </c>
      <c r="OBK89" s="1" t="s">
        <v>91</v>
      </c>
      <c r="OBL89" s="1" t="s">
        <v>91</v>
      </c>
      <c r="OBM89" s="1" t="s">
        <v>91</v>
      </c>
      <c r="OBN89" s="1" t="s">
        <v>91</v>
      </c>
      <c r="OBO89" s="1" t="s">
        <v>91</v>
      </c>
      <c r="OBP89" s="1" t="s">
        <v>91</v>
      </c>
      <c r="OBQ89" s="1" t="s">
        <v>91</v>
      </c>
      <c r="OBR89" s="1" t="s">
        <v>91</v>
      </c>
      <c r="OBS89" s="1" t="s">
        <v>91</v>
      </c>
      <c r="OBT89" s="1" t="s">
        <v>91</v>
      </c>
      <c r="OBU89" s="1" t="s">
        <v>91</v>
      </c>
      <c r="OBV89" s="1" t="s">
        <v>91</v>
      </c>
      <c r="OBW89" s="1" t="s">
        <v>91</v>
      </c>
      <c r="OBX89" s="1" t="s">
        <v>91</v>
      </c>
      <c r="OBY89" s="1" t="s">
        <v>91</v>
      </c>
      <c r="OBZ89" s="1" t="s">
        <v>91</v>
      </c>
      <c r="OCA89" s="1" t="s">
        <v>91</v>
      </c>
      <c r="OCB89" s="1" t="s">
        <v>91</v>
      </c>
      <c r="OCC89" s="1" t="s">
        <v>91</v>
      </c>
      <c r="OCD89" s="1" t="s">
        <v>91</v>
      </c>
      <c r="OCE89" s="1" t="s">
        <v>91</v>
      </c>
      <c r="OCF89" s="1" t="s">
        <v>91</v>
      </c>
      <c r="OCG89" s="1" t="s">
        <v>91</v>
      </c>
      <c r="OCH89" s="1" t="s">
        <v>91</v>
      </c>
      <c r="OCI89" s="1" t="s">
        <v>91</v>
      </c>
      <c r="OCJ89" s="1" t="s">
        <v>91</v>
      </c>
      <c r="OCK89" s="1" t="s">
        <v>91</v>
      </c>
      <c r="OCL89" s="1" t="s">
        <v>91</v>
      </c>
      <c r="OCM89" s="1" t="s">
        <v>91</v>
      </c>
      <c r="OCN89" s="1" t="s">
        <v>91</v>
      </c>
      <c r="OCO89" s="1" t="s">
        <v>91</v>
      </c>
      <c r="OCP89" s="1" t="s">
        <v>91</v>
      </c>
      <c r="OCQ89" s="1" t="s">
        <v>91</v>
      </c>
      <c r="OCR89" s="1" t="s">
        <v>91</v>
      </c>
      <c r="OCS89" s="1" t="s">
        <v>91</v>
      </c>
      <c r="OCT89" s="1" t="s">
        <v>91</v>
      </c>
      <c r="OCU89" s="1" t="s">
        <v>91</v>
      </c>
      <c r="OCV89" s="1" t="s">
        <v>91</v>
      </c>
      <c r="OCW89" s="1" t="s">
        <v>91</v>
      </c>
      <c r="OCX89" s="1" t="s">
        <v>91</v>
      </c>
      <c r="OCY89" s="1" t="s">
        <v>91</v>
      </c>
      <c r="OCZ89" s="1" t="s">
        <v>91</v>
      </c>
      <c r="ODA89" s="1" t="s">
        <v>91</v>
      </c>
      <c r="ODB89" s="1" t="s">
        <v>91</v>
      </c>
      <c r="ODC89" s="1" t="s">
        <v>91</v>
      </c>
      <c r="ODD89" s="1" t="s">
        <v>91</v>
      </c>
      <c r="ODE89" s="1" t="s">
        <v>91</v>
      </c>
      <c r="ODF89" s="1" t="s">
        <v>91</v>
      </c>
      <c r="ODG89" s="1" t="s">
        <v>91</v>
      </c>
      <c r="ODH89" s="1" t="s">
        <v>91</v>
      </c>
      <c r="ODI89" s="1" t="s">
        <v>91</v>
      </c>
      <c r="ODJ89" s="1" t="s">
        <v>91</v>
      </c>
      <c r="ODK89" s="1" t="s">
        <v>91</v>
      </c>
      <c r="ODL89" s="1" t="s">
        <v>91</v>
      </c>
      <c r="ODM89" s="1" t="s">
        <v>91</v>
      </c>
      <c r="ODN89" s="1" t="s">
        <v>91</v>
      </c>
      <c r="ODO89" s="1" t="s">
        <v>91</v>
      </c>
      <c r="ODP89" s="1" t="s">
        <v>91</v>
      </c>
      <c r="ODQ89" s="1" t="s">
        <v>91</v>
      </c>
      <c r="ODR89" s="1" t="s">
        <v>91</v>
      </c>
      <c r="ODS89" s="1" t="s">
        <v>91</v>
      </c>
      <c r="ODT89" s="1" t="s">
        <v>91</v>
      </c>
      <c r="ODU89" s="1" t="s">
        <v>91</v>
      </c>
      <c r="ODV89" s="1" t="s">
        <v>91</v>
      </c>
      <c r="ODW89" s="1" t="s">
        <v>91</v>
      </c>
      <c r="ODX89" s="1" t="s">
        <v>91</v>
      </c>
      <c r="ODY89" s="1" t="s">
        <v>91</v>
      </c>
      <c r="ODZ89" s="1" t="s">
        <v>91</v>
      </c>
      <c r="OEA89" s="1" t="s">
        <v>91</v>
      </c>
      <c r="OEB89" s="1" t="s">
        <v>91</v>
      </c>
      <c r="OEC89" s="1" t="s">
        <v>91</v>
      </c>
      <c r="OED89" s="1" t="s">
        <v>91</v>
      </c>
      <c r="OEE89" s="1" t="s">
        <v>91</v>
      </c>
      <c r="OEF89" s="1" t="s">
        <v>91</v>
      </c>
      <c r="OEG89" s="1" t="s">
        <v>91</v>
      </c>
      <c r="OEH89" s="1" t="s">
        <v>91</v>
      </c>
      <c r="OEI89" s="1" t="s">
        <v>91</v>
      </c>
      <c r="OEJ89" s="1" t="s">
        <v>91</v>
      </c>
      <c r="OEK89" s="1" t="s">
        <v>91</v>
      </c>
      <c r="OEL89" s="1" t="s">
        <v>91</v>
      </c>
      <c r="OEM89" s="1" t="s">
        <v>91</v>
      </c>
      <c r="OEN89" s="1" t="s">
        <v>91</v>
      </c>
      <c r="OEO89" s="1" t="s">
        <v>91</v>
      </c>
      <c r="OEP89" s="1" t="s">
        <v>91</v>
      </c>
      <c r="OEQ89" s="1" t="s">
        <v>91</v>
      </c>
      <c r="OER89" s="1" t="s">
        <v>91</v>
      </c>
      <c r="OES89" s="1" t="s">
        <v>91</v>
      </c>
      <c r="OET89" s="1" t="s">
        <v>91</v>
      </c>
      <c r="OEU89" s="1" t="s">
        <v>91</v>
      </c>
      <c r="OEV89" s="1" t="s">
        <v>91</v>
      </c>
      <c r="OEW89" s="1" t="s">
        <v>91</v>
      </c>
      <c r="OEX89" s="1" t="s">
        <v>91</v>
      </c>
      <c r="OEY89" s="1" t="s">
        <v>91</v>
      </c>
      <c r="OEZ89" s="1" t="s">
        <v>91</v>
      </c>
      <c r="OFA89" s="1" t="s">
        <v>91</v>
      </c>
      <c r="OFB89" s="1" t="s">
        <v>91</v>
      </c>
      <c r="OFC89" s="1" t="s">
        <v>91</v>
      </c>
      <c r="OFD89" s="1" t="s">
        <v>91</v>
      </c>
      <c r="OFE89" s="1" t="s">
        <v>91</v>
      </c>
      <c r="OFF89" s="1" t="s">
        <v>91</v>
      </c>
      <c r="OFG89" s="1" t="s">
        <v>91</v>
      </c>
      <c r="OFH89" s="1" t="s">
        <v>91</v>
      </c>
      <c r="OFI89" s="1" t="s">
        <v>91</v>
      </c>
      <c r="OFJ89" s="1" t="s">
        <v>91</v>
      </c>
      <c r="OFK89" s="1" t="s">
        <v>91</v>
      </c>
      <c r="OFL89" s="1" t="s">
        <v>91</v>
      </c>
      <c r="OFM89" s="1" t="s">
        <v>91</v>
      </c>
      <c r="OFN89" s="1" t="s">
        <v>91</v>
      </c>
      <c r="OFO89" s="1" t="s">
        <v>91</v>
      </c>
      <c r="OFP89" s="1" t="s">
        <v>91</v>
      </c>
      <c r="OFQ89" s="1" t="s">
        <v>91</v>
      </c>
      <c r="OFR89" s="1" t="s">
        <v>91</v>
      </c>
      <c r="OFS89" s="1" t="s">
        <v>91</v>
      </c>
      <c r="OFT89" s="1" t="s">
        <v>91</v>
      </c>
      <c r="OFU89" s="1" t="s">
        <v>91</v>
      </c>
      <c r="OFV89" s="1" t="s">
        <v>91</v>
      </c>
      <c r="OFW89" s="1" t="s">
        <v>91</v>
      </c>
      <c r="OFX89" s="1" t="s">
        <v>91</v>
      </c>
      <c r="OFY89" s="1" t="s">
        <v>91</v>
      </c>
      <c r="OFZ89" s="1" t="s">
        <v>91</v>
      </c>
      <c r="OGA89" s="1" t="s">
        <v>91</v>
      </c>
      <c r="OGB89" s="1" t="s">
        <v>91</v>
      </c>
      <c r="OGC89" s="1" t="s">
        <v>91</v>
      </c>
      <c r="OGD89" s="1" t="s">
        <v>91</v>
      </c>
      <c r="OGE89" s="1" t="s">
        <v>91</v>
      </c>
      <c r="OGF89" s="1" t="s">
        <v>91</v>
      </c>
      <c r="OGG89" s="1" t="s">
        <v>91</v>
      </c>
      <c r="OGH89" s="1" t="s">
        <v>91</v>
      </c>
      <c r="OGI89" s="1" t="s">
        <v>91</v>
      </c>
      <c r="OGJ89" s="1" t="s">
        <v>91</v>
      </c>
      <c r="OGK89" s="1" t="s">
        <v>91</v>
      </c>
      <c r="OGL89" s="1" t="s">
        <v>91</v>
      </c>
      <c r="OGM89" s="1" t="s">
        <v>91</v>
      </c>
      <c r="OGN89" s="1" t="s">
        <v>91</v>
      </c>
      <c r="OGO89" s="1" t="s">
        <v>91</v>
      </c>
      <c r="OGP89" s="1" t="s">
        <v>91</v>
      </c>
      <c r="OGQ89" s="1" t="s">
        <v>91</v>
      </c>
      <c r="OGR89" s="1" t="s">
        <v>91</v>
      </c>
      <c r="OGS89" s="1" t="s">
        <v>91</v>
      </c>
      <c r="OGT89" s="1" t="s">
        <v>91</v>
      </c>
      <c r="OGU89" s="1" t="s">
        <v>91</v>
      </c>
      <c r="OGV89" s="1" t="s">
        <v>91</v>
      </c>
      <c r="OGW89" s="1" t="s">
        <v>91</v>
      </c>
      <c r="OGX89" s="1" t="s">
        <v>91</v>
      </c>
      <c r="OGY89" s="1" t="s">
        <v>91</v>
      </c>
      <c r="OGZ89" s="1" t="s">
        <v>91</v>
      </c>
      <c r="OHA89" s="1" t="s">
        <v>91</v>
      </c>
      <c r="OHB89" s="1" t="s">
        <v>91</v>
      </c>
      <c r="OHC89" s="1" t="s">
        <v>91</v>
      </c>
      <c r="OHD89" s="1" t="s">
        <v>91</v>
      </c>
      <c r="OHE89" s="1" t="s">
        <v>91</v>
      </c>
      <c r="OHF89" s="1" t="s">
        <v>91</v>
      </c>
      <c r="OHG89" s="1" t="s">
        <v>91</v>
      </c>
      <c r="OHH89" s="1" t="s">
        <v>91</v>
      </c>
      <c r="OHI89" s="1" t="s">
        <v>91</v>
      </c>
      <c r="OHJ89" s="1" t="s">
        <v>91</v>
      </c>
      <c r="OHK89" s="1" t="s">
        <v>91</v>
      </c>
      <c r="OHL89" s="1" t="s">
        <v>91</v>
      </c>
      <c r="OHM89" s="1" t="s">
        <v>91</v>
      </c>
      <c r="OHN89" s="1" t="s">
        <v>91</v>
      </c>
      <c r="OHO89" s="1" t="s">
        <v>91</v>
      </c>
      <c r="OHP89" s="1" t="s">
        <v>91</v>
      </c>
      <c r="OHQ89" s="1" t="s">
        <v>91</v>
      </c>
      <c r="OHR89" s="1" t="s">
        <v>91</v>
      </c>
      <c r="OHS89" s="1" t="s">
        <v>91</v>
      </c>
      <c r="OHT89" s="1" t="s">
        <v>91</v>
      </c>
      <c r="OHU89" s="1" t="s">
        <v>91</v>
      </c>
      <c r="OHV89" s="1" t="s">
        <v>91</v>
      </c>
      <c r="OHW89" s="1" t="s">
        <v>91</v>
      </c>
      <c r="OHX89" s="1" t="s">
        <v>91</v>
      </c>
      <c r="OHY89" s="1" t="s">
        <v>91</v>
      </c>
      <c r="OHZ89" s="1" t="s">
        <v>91</v>
      </c>
      <c r="OIA89" s="1" t="s">
        <v>91</v>
      </c>
      <c r="OIB89" s="1" t="s">
        <v>91</v>
      </c>
      <c r="OIC89" s="1" t="s">
        <v>91</v>
      </c>
      <c r="OID89" s="1" t="s">
        <v>91</v>
      </c>
      <c r="OIE89" s="1" t="s">
        <v>91</v>
      </c>
      <c r="OIF89" s="1" t="s">
        <v>91</v>
      </c>
      <c r="OIG89" s="1" t="s">
        <v>91</v>
      </c>
      <c r="OIH89" s="1" t="s">
        <v>91</v>
      </c>
      <c r="OII89" s="1" t="s">
        <v>91</v>
      </c>
      <c r="OIJ89" s="1" t="s">
        <v>91</v>
      </c>
      <c r="OIK89" s="1" t="s">
        <v>91</v>
      </c>
      <c r="OIL89" s="1" t="s">
        <v>91</v>
      </c>
      <c r="OIM89" s="1" t="s">
        <v>91</v>
      </c>
      <c r="OIN89" s="1" t="s">
        <v>91</v>
      </c>
      <c r="OIO89" s="1" t="s">
        <v>91</v>
      </c>
      <c r="OIP89" s="1" t="s">
        <v>91</v>
      </c>
      <c r="OIQ89" s="1" t="s">
        <v>91</v>
      </c>
      <c r="OIR89" s="1" t="s">
        <v>91</v>
      </c>
      <c r="OIS89" s="1" t="s">
        <v>91</v>
      </c>
      <c r="OIT89" s="1" t="s">
        <v>91</v>
      </c>
      <c r="OIU89" s="1" t="s">
        <v>91</v>
      </c>
      <c r="OIV89" s="1" t="s">
        <v>91</v>
      </c>
      <c r="OIW89" s="1" t="s">
        <v>91</v>
      </c>
      <c r="OIX89" s="1" t="s">
        <v>91</v>
      </c>
      <c r="OIY89" s="1" t="s">
        <v>91</v>
      </c>
      <c r="OIZ89" s="1" t="s">
        <v>91</v>
      </c>
      <c r="OJA89" s="1" t="s">
        <v>91</v>
      </c>
      <c r="OJB89" s="1" t="s">
        <v>91</v>
      </c>
      <c r="OJC89" s="1" t="s">
        <v>91</v>
      </c>
      <c r="OJD89" s="1" t="s">
        <v>91</v>
      </c>
      <c r="OJE89" s="1" t="s">
        <v>91</v>
      </c>
      <c r="OJF89" s="1" t="s">
        <v>91</v>
      </c>
      <c r="OJG89" s="1" t="s">
        <v>91</v>
      </c>
      <c r="OJH89" s="1" t="s">
        <v>91</v>
      </c>
      <c r="OJI89" s="1" t="s">
        <v>91</v>
      </c>
      <c r="OJJ89" s="1" t="s">
        <v>91</v>
      </c>
      <c r="OJK89" s="1" t="s">
        <v>91</v>
      </c>
      <c r="OJL89" s="1" t="s">
        <v>91</v>
      </c>
      <c r="OJM89" s="1" t="s">
        <v>91</v>
      </c>
      <c r="OJN89" s="1" t="s">
        <v>91</v>
      </c>
      <c r="OJO89" s="1" t="s">
        <v>91</v>
      </c>
      <c r="OJP89" s="1" t="s">
        <v>91</v>
      </c>
      <c r="OJQ89" s="1" t="s">
        <v>91</v>
      </c>
      <c r="OJR89" s="1" t="s">
        <v>91</v>
      </c>
      <c r="OJS89" s="1" t="s">
        <v>91</v>
      </c>
      <c r="OJT89" s="1" t="s">
        <v>91</v>
      </c>
      <c r="OJU89" s="1" t="s">
        <v>91</v>
      </c>
      <c r="OJV89" s="1" t="s">
        <v>91</v>
      </c>
      <c r="OJW89" s="1" t="s">
        <v>91</v>
      </c>
      <c r="OJX89" s="1" t="s">
        <v>91</v>
      </c>
      <c r="OJY89" s="1" t="s">
        <v>91</v>
      </c>
      <c r="OJZ89" s="1" t="s">
        <v>91</v>
      </c>
      <c r="OKA89" s="1" t="s">
        <v>91</v>
      </c>
      <c r="OKB89" s="1" t="s">
        <v>91</v>
      </c>
      <c r="OKC89" s="1" t="s">
        <v>91</v>
      </c>
      <c r="OKD89" s="1" t="s">
        <v>91</v>
      </c>
      <c r="OKE89" s="1" t="s">
        <v>91</v>
      </c>
      <c r="OKF89" s="1" t="s">
        <v>91</v>
      </c>
      <c r="OKG89" s="1" t="s">
        <v>91</v>
      </c>
      <c r="OKH89" s="1" t="s">
        <v>91</v>
      </c>
      <c r="OKI89" s="1" t="s">
        <v>91</v>
      </c>
      <c r="OKJ89" s="1" t="s">
        <v>91</v>
      </c>
      <c r="OKK89" s="1" t="s">
        <v>91</v>
      </c>
      <c r="OKL89" s="1" t="s">
        <v>91</v>
      </c>
      <c r="OKM89" s="1" t="s">
        <v>91</v>
      </c>
      <c r="OKN89" s="1" t="s">
        <v>91</v>
      </c>
      <c r="OKO89" s="1" t="s">
        <v>91</v>
      </c>
      <c r="OKP89" s="1" t="s">
        <v>91</v>
      </c>
      <c r="OKQ89" s="1" t="s">
        <v>91</v>
      </c>
      <c r="OKR89" s="1" t="s">
        <v>91</v>
      </c>
      <c r="OKS89" s="1" t="s">
        <v>91</v>
      </c>
      <c r="OKT89" s="1" t="s">
        <v>91</v>
      </c>
      <c r="OKU89" s="1" t="s">
        <v>91</v>
      </c>
      <c r="OKV89" s="1" t="s">
        <v>91</v>
      </c>
      <c r="OKW89" s="1" t="s">
        <v>91</v>
      </c>
      <c r="OKX89" s="1" t="s">
        <v>91</v>
      </c>
      <c r="OKY89" s="1" t="s">
        <v>91</v>
      </c>
      <c r="OKZ89" s="1" t="s">
        <v>91</v>
      </c>
      <c r="OLA89" s="1" t="s">
        <v>91</v>
      </c>
      <c r="OLB89" s="1" t="s">
        <v>91</v>
      </c>
      <c r="OLC89" s="1" t="s">
        <v>91</v>
      </c>
      <c r="OLD89" s="1" t="s">
        <v>91</v>
      </c>
      <c r="OLE89" s="1" t="s">
        <v>91</v>
      </c>
      <c r="OLF89" s="1" t="s">
        <v>91</v>
      </c>
      <c r="OLG89" s="1" t="s">
        <v>91</v>
      </c>
      <c r="OLH89" s="1" t="s">
        <v>91</v>
      </c>
      <c r="OLI89" s="1" t="s">
        <v>91</v>
      </c>
      <c r="OLJ89" s="1" t="s">
        <v>91</v>
      </c>
      <c r="OLK89" s="1" t="s">
        <v>91</v>
      </c>
      <c r="OLL89" s="1" t="s">
        <v>91</v>
      </c>
      <c r="OLM89" s="1" t="s">
        <v>91</v>
      </c>
      <c r="OLN89" s="1" t="s">
        <v>91</v>
      </c>
      <c r="OLO89" s="1" t="s">
        <v>91</v>
      </c>
      <c r="OLP89" s="1" t="s">
        <v>91</v>
      </c>
      <c r="OLQ89" s="1" t="s">
        <v>91</v>
      </c>
      <c r="OLR89" s="1" t="s">
        <v>91</v>
      </c>
      <c r="OLS89" s="1" t="s">
        <v>91</v>
      </c>
      <c r="OLT89" s="1" t="s">
        <v>91</v>
      </c>
      <c r="OLU89" s="1" t="s">
        <v>91</v>
      </c>
      <c r="OLV89" s="1" t="s">
        <v>91</v>
      </c>
      <c r="OLW89" s="1" t="s">
        <v>91</v>
      </c>
      <c r="OLX89" s="1" t="s">
        <v>91</v>
      </c>
      <c r="OLY89" s="1" t="s">
        <v>91</v>
      </c>
      <c r="OLZ89" s="1" t="s">
        <v>91</v>
      </c>
      <c r="OMA89" s="1" t="s">
        <v>91</v>
      </c>
      <c r="OMB89" s="1" t="s">
        <v>91</v>
      </c>
      <c r="OMC89" s="1" t="s">
        <v>91</v>
      </c>
      <c r="OMD89" s="1" t="s">
        <v>91</v>
      </c>
      <c r="OME89" s="1" t="s">
        <v>91</v>
      </c>
      <c r="OMF89" s="1" t="s">
        <v>91</v>
      </c>
      <c r="OMG89" s="1" t="s">
        <v>91</v>
      </c>
      <c r="OMH89" s="1" t="s">
        <v>91</v>
      </c>
      <c r="OMI89" s="1" t="s">
        <v>91</v>
      </c>
      <c r="OMJ89" s="1" t="s">
        <v>91</v>
      </c>
      <c r="OMK89" s="1" t="s">
        <v>91</v>
      </c>
      <c r="OML89" s="1" t="s">
        <v>91</v>
      </c>
      <c r="OMM89" s="1" t="s">
        <v>91</v>
      </c>
      <c r="OMN89" s="1" t="s">
        <v>91</v>
      </c>
      <c r="OMO89" s="1" t="s">
        <v>91</v>
      </c>
      <c r="OMP89" s="1" t="s">
        <v>91</v>
      </c>
      <c r="OMQ89" s="1" t="s">
        <v>91</v>
      </c>
      <c r="OMR89" s="1" t="s">
        <v>91</v>
      </c>
      <c r="OMS89" s="1" t="s">
        <v>91</v>
      </c>
      <c r="OMT89" s="1" t="s">
        <v>91</v>
      </c>
      <c r="OMU89" s="1" t="s">
        <v>91</v>
      </c>
      <c r="OMV89" s="1" t="s">
        <v>91</v>
      </c>
      <c r="OMW89" s="1" t="s">
        <v>91</v>
      </c>
      <c r="OMX89" s="1" t="s">
        <v>91</v>
      </c>
      <c r="OMY89" s="1" t="s">
        <v>91</v>
      </c>
      <c r="OMZ89" s="1" t="s">
        <v>91</v>
      </c>
      <c r="ONA89" s="1" t="s">
        <v>91</v>
      </c>
      <c r="ONB89" s="1" t="s">
        <v>91</v>
      </c>
      <c r="ONC89" s="1" t="s">
        <v>91</v>
      </c>
      <c r="OND89" s="1" t="s">
        <v>91</v>
      </c>
      <c r="ONE89" s="1" t="s">
        <v>91</v>
      </c>
      <c r="ONF89" s="1" t="s">
        <v>91</v>
      </c>
      <c r="ONG89" s="1" t="s">
        <v>91</v>
      </c>
      <c r="ONH89" s="1" t="s">
        <v>91</v>
      </c>
      <c r="ONI89" s="1" t="s">
        <v>91</v>
      </c>
      <c r="ONJ89" s="1" t="s">
        <v>91</v>
      </c>
      <c r="ONK89" s="1" t="s">
        <v>91</v>
      </c>
      <c r="ONL89" s="1" t="s">
        <v>91</v>
      </c>
      <c r="ONM89" s="1" t="s">
        <v>91</v>
      </c>
      <c r="ONN89" s="1" t="s">
        <v>91</v>
      </c>
      <c r="ONO89" s="1" t="s">
        <v>91</v>
      </c>
      <c r="ONP89" s="1" t="s">
        <v>91</v>
      </c>
      <c r="ONQ89" s="1" t="s">
        <v>91</v>
      </c>
      <c r="ONR89" s="1" t="s">
        <v>91</v>
      </c>
      <c r="ONS89" s="1" t="s">
        <v>91</v>
      </c>
      <c r="ONT89" s="1" t="s">
        <v>91</v>
      </c>
      <c r="ONU89" s="1" t="s">
        <v>91</v>
      </c>
      <c r="ONV89" s="1" t="s">
        <v>91</v>
      </c>
      <c r="ONW89" s="1" t="s">
        <v>91</v>
      </c>
      <c r="ONX89" s="1" t="s">
        <v>91</v>
      </c>
      <c r="ONY89" s="1" t="s">
        <v>91</v>
      </c>
      <c r="ONZ89" s="1" t="s">
        <v>91</v>
      </c>
      <c r="OOA89" s="1" t="s">
        <v>91</v>
      </c>
      <c r="OOB89" s="1" t="s">
        <v>91</v>
      </c>
      <c r="OOC89" s="1" t="s">
        <v>91</v>
      </c>
      <c r="OOD89" s="1" t="s">
        <v>91</v>
      </c>
      <c r="OOE89" s="1" t="s">
        <v>91</v>
      </c>
      <c r="OOF89" s="1" t="s">
        <v>91</v>
      </c>
      <c r="OOG89" s="1" t="s">
        <v>91</v>
      </c>
      <c r="OOH89" s="1" t="s">
        <v>91</v>
      </c>
      <c r="OOI89" s="1" t="s">
        <v>91</v>
      </c>
      <c r="OOJ89" s="1" t="s">
        <v>91</v>
      </c>
      <c r="OOK89" s="1" t="s">
        <v>91</v>
      </c>
      <c r="OOL89" s="1" t="s">
        <v>91</v>
      </c>
      <c r="OOM89" s="1" t="s">
        <v>91</v>
      </c>
      <c r="OON89" s="1" t="s">
        <v>91</v>
      </c>
      <c r="OOO89" s="1" t="s">
        <v>91</v>
      </c>
      <c r="OOP89" s="1" t="s">
        <v>91</v>
      </c>
      <c r="OOQ89" s="1" t="s">
        <v>91</v>
      </c>
      <c r="OOR89" s="1" t="s">
        <v>91</v>
      </c>
      <c r="OOS89" s="1" t="s">
        <v>91</v>
      </c>
      <c r="OOT89" s="1" t="s">
        <v>91</v>
      </c>
      <c r="OOU89" s="1" t="s">
        <v>91</v>
      </c>
      <c r="OOV89" s="1" t="s">
        <v>91</v>
      </c>
      <c r="OOW89" s="1" t="s">
        <v>91</v>
      </c>
      <c r="OOX89" s="1" t="s">
        <v>91</v>
      </c>
      <c r="OOY89" s="1" t="s">
        <v>91</v>
      </c>
      <c r="OOZ89" s="1" t="s">
        <v>91</v>
      </c>
      <c r="OPA89" s="1" t="s">
        <v>91</v>
      </c>
      <c r="OPB89" s="1" t="s">
        <v>91</v>
      </c>
      <c r="OPC89" s="1" t="s">
        <v>91</v>
      </c>
      <c r="OPD89" s="1" t="s">
        <v>91</v>
      </c>
      <c r="OPE89" s="1" t="s">
        <v>91</v>
      </c>
      <c r="OPF89" s="1" t="s">
        <v>91</v>
      </c>
      <c r="OPG89" s="1" t="s">
        <v>91</v>
      </c>
      <c r="OPH89" s="1" t="s">
        <v>91</v>
      </c>
      <c r="OPI89" s="1" t="s">
        <v>91</v>
      </c>
      <c r="OPJ89" s="1" t="s">
        <v>91</v>
      </c>
      <c r="OPK89" s="1" t="s">
        <v>91</v>
      </c>
      <c r="OPL89" s="1" t="s">
        <v>91</v>
      </c>
      <c r="OPM89" s="1" t="s">
        <v>91</v>
      </c>
      <c r="OPN89" s="1" t="s">
        <v>91</v>
      </c>
      <c r="OPO89" s="1" t="s">
        <v>91</v>
      </c>
      <c r="OPP89" s="1" t="s">
        <v>91</v>
      </c>
      <c r="OPQ89" s="1" t="s">
        <v>91</v>
      </c>
      <c r="OPR89" s="1" t="s">
        <v>91</v>
      </c>
      <c r="OPS89" s="1" t="s">
        <v>91</v>
      </c>
      <c r="OPT89" s="1" t="s">
        <v>91</v>
      </c>
      <c r="OPU89" s="1" t="s">
        <v>91</v>
      </c>
      <c r="OPV89" s="1" t="s">
        <v>91</v>
      </c>
      <c r="OPW89" s="1" t="s">
        <v>91</v>
      </c>
      <c r="OPX89" s="1" t="s">
        <v>91</v>
      </c>
      <c r="OPY89" s="1" t="s">
        <v>91</v>
      </c>
      <c r="OPZ89" s="1" t="s">
        <v>91</v>
      </c>
      <c r="OQA89" s="1" t="s">
        <v>91</v>
      </c>
      <c r="OQB89" s="1" t="s">
        <v>91</v>
      </c>
      <c r="OQC89" s="1" t="s">
        <v>91</v>
      </c>
      <c r="OQD89" s="1" t="s">
        <v>91</v>
      </c>
      <c r="OQE89" s="1" t="s">
        <v>91</v>
      </c>
      <c r="OQF89" s="1" t="s">
        <v>91</v>
      </c>
      <c r="OQG89" s="1" t="s">
        <v>91</v>
      </c>
      <c r="OQH89" s="1" t="s">
        <v>91</v>
      </c>
      <c r="OQI89" s="1" t="s">
        <v>91</v>
      </c>
      <c r="OQJ89" s="1" t="s">
        <v>91</v>
      </c>
      <c r="OQK89" s="1" t="s">
        <v>91</v>
      </c>
      <c r="OQL89" s="1" t="s">
        <v>91</v>
      </c>
      <c r="OQM89" s="1" t="s">
        <v>91</v>
      </c>
      <c r="OQN89" s="1" t="s">
        <v>91</v>
      </c>
      <c r="OQO89" s="1" t="s">
        <v>91</v>
      </c>
      <c r="OQP89" s="1" t="s">
        <v>91</v>
      </c>
      <c r="OQQ89" s="1" t="s">
        <v>91</v>
      </c>
      <c r="OQR89" s="1" t="s">
        <v>91</v>
      </c>
      <c r="OQS89" s="1" t="s">
        <v>91</v>
      </c>
      <c r="OQT89" s="1" t="s">
        <v>91</v>
      </c>
      <c r="OQU89" s="1" t="s">
        <v>91</v>
      </c>
      <c r="OQV89" s="1" t="s">
        <v>91</v>
      </c>
      <c r="OQW89" s="1" t="s">
        <v>91</v>
      </c>
      <c r="OQX89" s="1" t="s">
        <v>91</v>
      </c>
      <c r="OQY89" s="1" t="s">
        <v>91</v>
      </c>
      <c r="OQZ89" s="1" t="s">
        <v>91</v>
      </c>
      <c r="ORA89" s="1" t="s">
        <v>91</v>
      </c>
      <c r="ORB89" s="1" t="s">
        <v>91</v>
      </c>
      <c r="ORC89" s="1" t="s">
        <v>91</v>
      </c>
      <c r="ORD89" s="1" t="s">
        <v>91</v>
      </c>
      <c r="ORE89" s="1" t="s">
        <v>91</v>
      </c>
      <c r="ORF89" s="1" t="s">
        <v>91</v>
      </c>
      <c r="ORG89" s="1" t="s">
        <v>91</v>
      </c>
      <c r="ORH89" s="1" t="s">
        <v>91</v>
      </c>
      <c r="ORI89" s="1" t="s">
        <v>91</v>
      </c>
      <c r="ORJ89" s="1" t="s">
        <v>91</v>
      </c>
      <c r="ORK89" s="1" t="s">
        <v>91</v>
      </c>
      <c r="ORL89" s="1" t="s">
        <v>91</v>
      </c>
      <c r="ORM89" s="1" t="s">
        <v>91</v>
      </c>
      <c r="ORN89" s="1" t="s">
        <v>91</v>
      </c>
      <c r="ORO89" s="1" t="s">
        <v>91</v>
      </c>
      <c r="ORP89" s="1" t="s">
        <v>91</v>
      </c>
      <c r="ORQ89" s="1" t="s">
        <v>91</v>
      </c>
      <c r="ORR89" s="1" t="s">
        <v>91</v>
      </c>
      <c r="ORS89" s="1" t="s">
        <v>91</v>
      </c>
      <c r="ORT89" s="1" t="s">
        <v>91</v>
      </c>
      <c r="ORU89" s="1" t="s">
        <v>91</v>
      </c>
      <c r="ORV89" s="1" t="s">
        <v>91</v>
      </c>
      <c r="ORW89" s="1" t="s">
        <v>91</v>
      </c>
      <c r="ORX89" s="1" t="s">
        <v>91</v>
      </c>
      <c r="ORY89" s="1" t="s">
        <v>91</v>
      </c>
      <c r="ORZ89" s="1" t="s">
        <v>91</v>
      </c>
      <c r="OSA89" s="1" t="s">
        <v>91</v>
      </c>
      <c r="OSB89" s="1" t="s">
        <v>91</v>
      </c>
      <c r="OSC89" s="1" t="s">
        <v>91</v>
      </c>
      <c r="OSD89" s="1" t="s">
        <v>91</v>
      </c>
      <c r="OSE89" s="1" t="s">
        <v>91</v>
      </c>
      <c r="OSF89" s="1" t="s">
        <v>91</v>
      </c>
      <c r="OSG89" s="1" t="s">
        <v>91</v>
      </c>
      <c r="OSH89" s="1" t="s">
        <v>91</v>
      </c>
      <c r="OSI89" s="1" t="s">
        <v>91</v>
      </c>
      <c r="OSJ89" s="1" t="s">
        <v>91</v>
      </c>
      <c r="OSK89" s="1" t="s">
        <v>91</v>
      </c>
      <c r="OSL89" s="1" t="s">
        <v>91</v>
      </c>
      <c r="OSM89" s="1" t="s">
        <v>91</v>
      </c>
      <c r="OSN89" s="1" t="s">
        <v>91</v>
      </c>
      <c r="OSO89" s="1" t="s">
        <v>91</v>
      </c>
      <c r="OSP89" s="1" t="s">
        <v>91</v>
      </c>
      <c r="OSQ89" s="1" t="s">
        <v>91</v>
      </c>
      <c r="OSR89" s="1" t="s">
        <v>91</v>
      </c>
      <c r="OSS89" s="1" t="s">
        <v>91</v>
      </c>
      <c r="OST89" s="1" t="s">
        <v>91</v>
      </c>
      <c r="OSU89" s="1" t="s">
        <v>91</v>
      </c>
      <c r="OSV89" s="1" t="s">
        <v>91</v>
      </c>
      <c r="OSW89" s="1" t="s">
        <v>91</v>
      </c>
      <c r="OSX89" s="1" t="s">
        <v>91</v>
      </c>
      <c r="OSY89" s="1" t="s">
        <v>91</v>
      </c>
      <c r="OSZ89" s="1" t="s">
        <v>91</v>
      </c>
      <c r="OTA89" s="1" t="s">
        <v>91</v>
      </c>
      <c r="OTB89" s="1" t="s">
        <v>91</v>
      </c>
      <c r="OTC89" s="1" t="s">
        <v>91</v>
      </c>
      <c r="OTD89" s="1" t="s">
        <v>91</v>
      </c>
      <c r="OTE89" s="1" t="s">
        <v>91</v>
      </c>
      <c r="OTF89" s="1" t="s">
        <v>91</v>
      </c>
      <c r="OTG89" s="1" t="s">
        <v>91</v>
      </c>
      <c r="OTH89" s="1" t="s">
        <v>91</v>
      </c>
      <c r="OTI89" s="1" t="s">
        <v>91</v>
      </c>
      <c r="OTJ89" s="1" t="s">
        <v>91</v>
      </c>
      <c r="OTK89" s="1" t="s">
        <v>91</v>
      </c>
      <c r="OTL89" s="1" t="s">
        <v>91</v>
      </c>
      <c r="OTM89" s="1" t="s">
        <v>91</v>
      </c>
      <c r="OTN89" s="1" t="s">
        <v>91</v>
      </c>
      <c r="OTO89" s="1" t="s">
        <v>91</v>
      </c>
      <c r="OTP89" s="1" t="s">
        <v>91</v>
      </c>
      <c r="OTQ89" s="1" t="s">
        <v>91</v>
      </c>
      <c r="OTR89" s="1" t="s">
        <v>91</v>
      </c>
      <c r="OTS89" s="1" t="s">
        <v>91</v>
      </c>
      <c r="OTT89" s="1" t="s">
        <v>91</v>
      </c>
      <c r="OTU89" s="1" t="s">
        <v>91</v>
      </c>
      <c r="OTV89" s="1" t="s">
        <v>91</v>
      </c>
      <c r="OTW89" s="1" t="s">
        <v>91</v>
      </c>
      <c r="OTX89" s="1" t="s">
        <v>91</v>
      </c>
      <c r="OTY89" s="1" t="s">
        <v>91</v>
      </c>
      <c r="OTZ89" s="1" t="s">
        <v>91</v>
      </c>
      <c r="OUA89" s="1" t="s">
        <v>91</v>
      </c>
      <c r="OUB89" s="1" t="s">
        <v>91</v>
      </c>
      <c r="OUC89" s="1" t="s">
        <v>91</v>
      </c>
      <c r="OUD89" s="1" t="s">
        <v>91</v>
      </c>
      <c r="OUE89" s="1" t="s">
        <v>91</v>
      </c>
      <c r="OUF89" s="1" t="s">
        <v>91</v>
      </c>
      <c r="OUG89" s="1" t="s">
        <v>91</v>
      </c>
      <c r="OUH89" s="1" t="s">
        <v>91</v>
      </c>
      <c r="OUI89" s="1" t="s">
        <v>91</v>
      </c>
      <c r="OUJ89" s="1" t="s">
        <v>91</v>
      </c>
      <c r="OUK89" s="1" t="s">
        <v>91</v>
      </c>
      <c r="OUL89" s="1" t="s">
        <v>91</v>
      </c>
      <c r="OUM89" s="1" t="s">
        <v>91</v>
      </c>
      <c r="OUN89" s="1" t="s">
        <v>91</v>
      </c>
      <c r="OUO89" s="1" t="s">
        <v>91</v>
      </c>
      <c r="OUP89" s="1" t="s">
        <v>91</v>
      </c>
      <c r="OUQ89" s="1" t="s">
        <v>91</v>
      </c>
      <c r="OUR89" s="1" t="s">
        <v>91</v>
      </c>
      <c r="OUS89" s="1" t="s">
        <v>91</v>
      </c>
      <c r="OUT89" s="1" t="s">
        <v>91</v>
      </c>
      <c r="OUU89" s="1" t="s">
        <v>91</v>
      </c>
      <c r="OUV89" s="1" t="s">
        <v>91</v>
      </c>
      <c r="OUW89" s="1" t="s">
        <v>91</v>
      </c>
      <c r="OUX89" s="1" t="s">
        <v>91</v>
      </c>
      <c r="OUY89" s="1" t="s">
        <v>91</v>
      </c>
      <c r="OUZ89" s="1" t="s">
        <v>91</v>
      </c>
      <c r="OVA89" s="1" t="s">
        <v>91</v>
      </c>
      <c r="OVB89" s="1" t="s">
        <v>91</v>
      </c>
      <c r="OVC89" s="1" t="s">
        <v>91</v>
      </c>
      <c r="OVD89" s="1" t="s">
        <v>91</v>
      </c>
      <c r="OVE89" s="1" t="s">
        <v>91</v>
      </c>
      <c r="OVF89" s="1" t="s">
        <v>91</v>
      </c>
      <c r="OVG89" s="1" t="s">
        <v>91</v>
      </c>
      <c r="OVH89" s="1" t="s">
        <v>91</v>
      </c>
      <c r="OVI89" s="1" t="s">
        <v>91</v>
      </c>
      <c r="OVJ89" s="1" t="s">
        <v>91</v>
      </c>
      <c r="OVK89" s="1" t="s">
        <v>91</v>
      </c>
      <c r="OVL89" s="1" t="s">
        <v>91</v>
      </c>
      <c r="OVM89" s="1" t="s">
        <v>91</v>
      </c>
      <c r="OVN89" s="1" t="s">
        <v>91</v>
      </c>
      <c r="OVO89" s="1" t="s">
        <v>91</v>
      </c>
      <c r="OVP89" s="1" t="s">
        <v>91</v>
      </c>
      <c r="OVQ89" s="1" t="s">
        <v>91</v>
      </c>
      <c r="OVR89" s="1" t="s">
        <v>91</v>
      </c>
      <c r="OVS89" s="1" t="s">
        <v>91</v>
      </c>
      <c r="OVT89" s="1" t="s">
        <v>91</v>
      </c>
      <c r="OVU89" s="1" t="s">
        <v>91</v>
      </c>
      <c r="OVV89" s="1" t="s">
        <v>91</v>
      </c>
      <c r="OVW89" s="1" t="s">
        <v>91</v>
      </c>
      <c r="OVX89" s="1" t="s">
        <v>91</v>
      </c>
      <c r="OVY89" s="1" t="s">
        <v>91</v>
      </c>
      <c r="OVZ89" s="1" t="s">
        <v>91</v>
      </c>
      <c r="OWA89" s="1" t="s">
        <v>91</v>
      </c>
      <c r="OWB89" s="1" t="s">
        <v>91</v>
      </c>
      <c r="OWC89" s="1" t="s">
        <v>91</v>
      </c>
      <c r="OWD89" s="1" t="s">
        <v>91</v>
      </c>
      <c r="OWE89" s="1" t="s">
        <v>91</v>
      </c>
      <c r="OWF89" s="1" t="s">
        <v>91</v>
      </c>
      <c r="OWG89" s="1" t="s">
        <v>91</v>
      </c>
      <c r="OWH89" s="1" t="s">
        <v>91</v>
      </c>
      <c r="OWI89" s="1" t="s">
        <v>91</v>
      </c>
      <c r="OWJ89" s="1" t="s">
        <v>91</v>
      </c>
      <c r="OWK89" s="1" t="s">
        <v>91</v>
      </c>
      <c r="OWL89" s="1" t="s">
        <v>91</v>
      </c>
      <c r="OWM89" s="1" t="s">
        <v>91</v>
      </c>
      <c r="OWN89" s="1" t="s">
        <v>91</v>
      </c>
      <c r="OWO89" s="1" t="s">
        <v>91</v>
      </c>
      <c r="OWP89" s="1" t="s">
        <v>91</v>
      </c>
      <c r="OWQ89" s="1" t="s">
        <v>91</v>
      </c>
      <c r="OWR89" s="1" t="s">
        <v>91</v>
      </c>
      <c r="OWS89" s="1" t="s">
        <v>91</v>
      </c>
      <c r="OWT89" s="1" t="s">
        <v>91</v>
      </c>
      <c r="OWU89" s="1" t="s">
        <v>91</v>
      </c>
      <c r="OWV89" s="1" t="s">
        <v>91</v>
      </c>
      <c r="OWW89" s="1" t="s">
        <v>91</v>
      </c>
      <c r="OWX89" s="1" t="s">
        <v>91</v>
      </c>
      <c r="OWY89" s="1" t="s">
        <v>91</v>
      </c>
      <c r="OWZ89" s="1" t="s">
        <v>91</v>
      </c>
      <c r="OXA89" s="1" t="s">
        <v>91</v>
      </c>
      <c r="OXB89" s="1" t="s">
        <v>91</v>
      </c>
      <c r="OXC89" s="1" t="s">
        <v>91</v>
      </c>
      <c r="OXD89" s="1" t="s">
        <v>91</v>
      </c>
      <c r="OXE89" s="1" t="s">
        <v>91</v>
      </c>
      <c r="OXF89" s="1" t="s">
        <v>91</v>
      </c>
      <c r="OXG89" s="1" t="s">
        <v>91</v>
      </c>
      <c r="OXH89" s="1" t="s">
        <v>91</v>
      </c>
      <c r="OXI89" s="1" t="s">
        <v>91</v>
      </c>
      <c r="OXJ89" s="1" t="s">
        <v>91</v>
      </c>
      <c r="OXK89" s="1" t="s">
        <v>91</v>
      </c>
      <c r="OXL89" s="1" t="s">
        <v>91</v>
      </c>
      <c r="OXM89" s="1" t="s">
        <v>91</v>
      </c>
      <c r="OXN89" s="1" t="s">
        <v>91</v>
      </c>
      <c r="OXO89" s="1" t="s">
        <v>91</v>
      </c>
      <c r="OXP89" s="1" t="s">
        <v>91</v>
      </c>
      <c r="OXQ89" s="1" t="s">
        <v>91</v>
      </c>
      <c r="OXR89" s="1" t="s">
        <v>91</v>
      </c>
      <c r="OXS89" s="1" t="s">
        <v>91</v>
      </c>
      <c r="OXT89" s="1" t="s">
        <v>91</v>
      </c>
      <c r="OXU89" s="1" t="s">
        <v>91</v>
      </c>
      <c r="OXV89" s="1" t="s">
        <v>91</v>
      </c>
      <c r="OXW89" s="1" t="s">
        <v>91</v>
      </c>
      <c r="OXX89" s="1" t="s">
        <v>91</v>
      </c>
      <c r="OXY89" s="1" t="s">
        <v>91</v>
      </c>
      <c r="OXZ89" s="1" t="s">
        <v>91</v>
      </c>
      <c r="OYA89" s="1" t="s">
        <v>91</v>
      </c>
      <c r="OYB89" s="1" t="s">
        <v>91</v>
      </c>
      <c r="OYC89" s="1" t="s">
        <v>91</v>
      </c>
      <c r="OYD89" s="1" t="s">
        <v>91</v>
      </c>
      <c r="OYE89" s="1" t="s">
        <v>91</v>
      </c>
      <c r="OYF89" s="1" t="s">
        <v>91</v>
      </c>
      <c r="OYG89" s="1" t="s">
        <v>91</v>
      </c>
      <c r="OYH89" s="1" t="s">
        <v>91</v>
      </c>
      <c r="OYI89" s="1" t="s">
        <v>91</v>
      </c>
      <c r="OYJ89" s="1" t="s">
        <v>91</v>
      </c>
      <c r="OYK89" s="1" t="s">
        <v>91</v>
      </c>
      <c r="OYL89" s="1" t="s">
        <v>91</v>
      </c>
      <c r="OYM89" s="1" t="s">
        <v>91</v>
      </c>
      <c r="OYN89" s="1" t="s">
        <v>91</v>
      </c>
      <c r="OYO89" s="1" t="s">
        <v>91</v>
      </c>
      <c r="OYP89" s="1" t="s">
        <v>91</v>
      </c>
      <c r="OYQ89" s="1" t="s">
        <v>91</v>
      </c>
      <c r="OYR89" s="1" t="s">
        <v>91</v>
      </c>
      <c r="OYS89" s="1" t="s">
        <v>91</v>
      </c>
      <c r="OYT89" s="1" t="s">
        <v>91</v>
      </c>
      <c r="OYU89" s="1" t="s">
        <v>91</v>
      </c>
      <c r="OYV89" s="1" t="s">
        <v>91</v>
      </c>
      <c r="OYW89" s="1" t="s">
        <v>91</v>
      </c>
      <c r="OYX89" s="1" t="s">
        <v>91</v>
      </c>
      <c r="OYY89" s="1" t="s">
        <v>91</v>
      </c>
      <c r="OYZ89" s="1" t="s">
        <v>91</v>
      </c>
      <c r="OZA89" s="1" t="s">
        <v>91</v>
      </c>
      <c r="OZB89" s="1" t="s">
        <v>91</v>
      </c>
      <c r="OZC89" s="1" t="s">
        <v>91</v>
      </c>
      <c r="OZD89" s="1" t="s">
        <v>91</v>
      </c>
      <c r="OZE89" s="1" t="s">
        <v>91</v>
      </c>
      <c r="OZF89" s="1" t="s">
        <v>91</v>
      </c>
      <c r="OZG89" s="1" t="s">
        <v>91</v>
      </c>
      <c r="OZH89" s="1" t="s">
        <v>91</v>
      </c>
      <c r="OZI89" s="1" t="s">
        <v>91</v>
      </c>
      <c r="OZJ89" s="1" t="s">
        <v>91</v>
      </c>
      <c r="OZK89" s="1" t="s">
        <v>91</v>
      </c>
      <c r="OZL89" s="1" t="s">
        <v>91</v>
      </c>
      <c r="OZM89" s="1" t="s">
        <v>91</v>
      </c>
      <c r="OZN89" s="1" t="s">
        <v>91</v>
      </c>
      <c r="OZO89" s="1" t="s">
        <v>91</v>
      </c>
      <c r="OZP89" s="1" t="s">
        <v>91</v>
      </c>
      <c r="OZQ89" s="1" t="s">
        <v>91</v>
      </c>
      <c r="OZR89" s="1" t="s">
        <v>91</v>
      </c>
      <c r="OZS89" s="1" t="s">
        <v>91</v>
      </c>
      <c r="OZT89" s="1" t="s">
        <v>91</v>
      </c>
      <c r="OZU89" s="1" t="s">
        <v>91</v>
      </c>
      <c r="OZV89" s="1" t="s">
        <v>91</v>
      </c>
      <c r="OZW89" s="1" t="s">
        <v>91</v>
      </c>
      <c r="OZX89" s="1" t="s">
        <v>91</v>
      </c>
      <c r="OZY89" s="1" t="s">
        <v>91</v>
      </c>
      <c r="OZZ89" s="1" t="s">
        <v>91</v>
      </c>
      <c r="PAA89" s="1" t="s">
        <v>91</v>
      </c>
      <c r="PAB89" s="1" t="s">
        <v>91</v>
      </c>
      <c r="PAC89" s="1" t="s">
        <v>91</v>
      </c>
      <c r="PAD89" s="1" t="s">
        <v>91</v>
      </c>
      <c r="PAE89" s="1" t="s">
        <v>91</v>
      </c>
      <c r="PAF89" s="1" t="s">
        <v>91</v>
      </c>
      <c r="PAG89" s="1" t="s">
        <v>91</v>
      </c>
      <c r="PAH89" s="1" t="s">
        <v>91</v>
      </c>
      <c r="PAI89" s="1" t="s">
        <v>91</v>
      </c>
      <c r="PAJ89" s="1" t="s">
        <v>91</v>
      </c>
      <c r="PAK89" s="1" t="s">
        <v>91</v>
      </c>
      <c r="PAL89" s="1" t="s">
        <v>91</v>
      </c>
      <c r="PAM89" s="1" t="s">
        <v>91</v>
      </c>
      <c r="PAN89" s="1" t="s">
        <v>91</v>
      </c>
      <c r="PAO89" s="1" t="s">
        <v>91</v>
      </c>
      <c r="PAP89" s="1" t="s">
        <v>91</v>
      </c>
      <c r="PAQ89" s="1" t="s">
        <v>91</v>
      </c>
      <c r="PAR89" s="1" t="s">
        <v>91</v>
      </c>
      <c r="PAS89" s="1" t="s">
        <v>91</v>
      </c>
      <c r="PAT89" s="1" t="s">
        <v>91</v>
      </c>
      <c r="PAU89" s="1" t="s">
        <v>91</v>
      </c>
      <c r="PAV89" s="1" t="s">
        <v>91</v>
      </c>
      <c r="PAW89" s="1" t="s">
        <v>91</v>
      </c>
      <c r="PAX89" s="1" t="s">
        <v>91</v>
      </c>
      <c r="PAY89" s="1" t="s">
        <v>91</v>
      </c>
      <c r="PAZ89" s="1" t="s">
        <v>91</v>
      </c>
      <c r="PBA89" s="1" t="s">
        <v>91</v>
      </c>
      <c r="PBB89" s="1" t="s">
        <v>91</v>
      </c>
      <c r="PBC89" s="1" t="s">
        <v>91</v>
      </c>
      <c r="PBD89" s="1" t="s">
        <v>91</v>
      </c>
      <c r="PBE89" s="1" t="s">
        <v>91</v>
      </c>
      <c r="PBF89" s="1" t="s">
        <v>91</v>
      </c>
      <c r="PBG89" s="1" t="s">
        <v>91</v>
      </c>
      <c r="PBH89" s="1" t="s">
        <v>91</v>
      </c>
      <c r="PBI89" s="1" t="s">
        <v>91</v>
      </c>
      <c r="PBJ89" s="1" t="s">
        <v>91</v>
      </c>
      <c r="PBK89" s="1" t="s">
        <v>91</v>
      </c>
      <c r="PBL89" s="1" t="s">
        <v>91</v>
      </c>
      <c r="PBM89" s="1" t="s">
        <v>91</v>
      </c>
      <c r="PBN89" s="1" t="s">
        <v>91</v>
      </c>
      <c r="PBO89" s="1" t="s">
        <v>91</v>
      </c>
      <c r="PBP89" s="1" t="s">
        <v>91</v>
      </c>
      <c r="PBQ89" s="1" t="s">
        <v>91</v>
      </c>
      <c r="PBR89" s="1" t="s">
        <v>91</v>
      </c>
      <c r="PBS89" s="1" t="s">
        <v>91</v>
      </c>
      <c r="PBT89" s="1" t="s">
        <v>91</v>
      </c>
      <c r="PBU89" s="1" t="s">
        <v>91</v>
      </c>
      <c r="PBV89" s="1" t="s">
        <v>91</v>
      </c>
      <c r="PBW89" s="1" t="s">
        <v>91</v>
      </c>
      <c r="PBX89" s="1" t="s">
        <v>91</v>
      </c>
      <c r="PBY89" s="1" t="s">
        <v>91</v>
      </c>
      <c r="PBZ89" s="1" t="s">
        <v>91</v>
      </c>
      <c r="PCA89" s="1" t="s">
        <v>91</v>
      </c>
      <c r="PCB89" s="1" t="s">
        <v>91</v>
      </c>
      <c r="PCC89" s="1" t="s">
        <v>91</v>
      </c>
      <c r="PCD89" s="1" t="s">
        <v>91</v>
      </c>
      <c r="PCE89" s="1" t="s">
        <v>91</v>
      </c>
      <c r="PCF89" s="1" t="s">
        <v>91</v>
      </c>
      <c r="PCG89" s="1" t="s">
        <v>91</v>
      </c>
      <c r="PCH89" s="1" t="s">
        <v>91</v>
      </c>
      <c r="PCI89" s="1" t="s">
        <v>91</v>
      </c>
      <c r="PCJ89" s="1" t="s">
        <v>91</v>
      </c>
      <c r="PCK89" s="1" t="s">
        <v>91</v>
      </c>
      <c r="PCL89" s="1" t="s">
        <v>91</v>
      </c>
      <c r="PCM89" s="1" t="s">
        <v>91</v>
      </c>
      <c r="PCN89" s="1" t="s">
        <v>91</v>
      </c>
      <c r="PCO89" s="1" t="s">
        <v>91</v>
      </c>
      <c r="PCP89" s="1" t="s">
        <v>91</v>
      </c>
      <c r="PCQ89" s="1" t="s">
        <v>91</v>
      </c>
      <c r="PCR89" s="1" t="s">
        <v>91</v>
      </c>
      <c r="PCS89" s="1" t="s">
        <v>91</v>
      </c>
      <c r="PCT89" s="1" t="s">
        <v>91</v>
      </c>
      <c r="PCU89" s="1" t="s">
        <v>91</v>
      </c>
      <c r="PCV89" s="1" t="s">
        <v>91</v>
      </c>
      <c r="PCW89" s="1" t="s">
        <v>91</v>
      </c>
      <c r="PCX89" s="1" t="s">
        <v>91</v>
      </c>
      <c r="PCY89" s="1" t="s">
        <v>91</v>
      </c>
      <c r="PCZ89" s="1" t="s">
        <v>91</v>
      </c>
      <c r="PDA89" s="1" t="s">
        <v>91</v>
      </c>
      <c r="PDB89" s="1" t="s">
        <v>91</v>
      </c>
      <c r="PDC89" s="1" t="s">
        <v>91</v>
      </c>
      <c r="PDD89" s="1" t="s">
        <v>91</v>
      </c>
      <c r="PDE89" s="1" t="s">
        <v>91</v>
      </c>
      <c r="PDF89" s="1" t="s">
        <v>91</v>
      </c>
      <c r="PDG89" s="1" t="s">
        <v>91</v>
      </c>
      <c r="PDH89" s="1" t="s">
        <v>91</v>
      </c>
      <c r="PDI89" s="1" t="s">
        <v>91</v>
      </c>
      <c r="PDJ89" s="1" t="s">
        <v>91</v>
      </c>
      <c r="PDK89" s="1" t="s">
        <v>91</v>
      </c>
      <c r="PDL89" s="1" t="s">
        <v>91</v>
      </c>
      <c r="PDM89" s="1" t="s">
        <v>91</v>
      </c>
      <c r="PDN89" s="1" t="s">
        <v>91</v>
      </c>
      <c r="PDO89" s="1" t="s">
        <v>91</v>
      </c>
      <c r="PDP89" s="1" t="s">
        <v>91</v>
      </c>
      <c r="PDQ89" s="1" t="s">
        <v>91</v>
      </c>
      <c r="PDR89" s="1" t="s">
        <v>91</v>
      </c>
      <c r="PDS89" s="1" t="s">
        <v>91</v>
      </c>
      <c r="PDT89" s="1" t="s">
        <v>91</v>
      </c>
      <c r="PDU89" s="1" t="s">
        <v>91</v>
      </c>
      <c r="PDV89" s="1" t="s">
        <v>91</v>
      </c>
      <c r="PDW89" s="1" t="s">
        <v>91</v>
      </c>
      <c r="PDX89" s="1" t="s">
        <v>91</v>
      </c>
      <c r="PDY89" s="1" t="s">
        <v>91</v>
      </c>
      <c r="PDZ89" s="1" t="s">
        <v>91</v>
      </c>
      <c r="PEA89" s="1" t="s">
        <v>91</v>
      </c>
      <c r="PEB89" s="1" t="s">
        <v>91</v>
      </c>
      <c r="PEC89" s="1" t="s">
        <v>91</v>
      </c>
      <c r="PED89" s="1" t="s">
        <v>91</v>
      </c>
      <c r="PEE89" s="1" t="s">
        <v>91</v>
      </c>
      <c r="PEF89" s="1" t="s">
        <v>91</v>
      </c>
      <c r="PEG89" s="1" t="s">
        <v>91</v>
      </c>
      <c r="PEH89" s="1" t="s">
        <v>91</v>
      </c>
      <c r="PEI89" s="1" t="s">
        <v>91</v>
      </c>
      <c r="PEJ89" s="1" t="s">
        <v>91</v>
      </c>
      <c r="PEK89" s="1" t="s">
        <v>91</v>
      </c>
      <c r="PEL89" s="1" t="s">
        <v>91</v>
      </c>
      <c r="PEM89" s="1" t="s">
        <v>91</v>
      </c>
      <c r="PEN89" s="1" t="s">
        <v>91</v>
      </c>
      <c r="PEO89" s="1" t="s">
        <v>91</v>
      </c>
      <c r="PEP89" s="1" t="s">
        <v>91</v>
      </c>
      <c r="PEQ89" s="1" t="s">
        <v>91</v>
      </c>
      <c r="PER89" s="1" t="s">
        <v>91</v>
      </c>
      <c r="PES89" s="1" t="s">
        <v>91</v>
      </c>
      <c r="PET89" s="1" t="s">
        <v>91</v>
      </c>
      <c r="PEU89" s="1" t="s">
        <v>91</v>
      </c>
      <c r="PEV89" s="1" t="s">
        <v>91</v>
      </c>
      <c r="PEW89" s="1" t="s">
        <v>91</v>
      </c>
      <c r="PEX89" s="1" t="s">
        <v>91</v>
      </c>
      <c r="PEY89" s="1" t="s">
        <v>91</v>
      </c>
      <c r="PEZ89" s="1" t="s">
        <v>91</v>
      </c>
      <c r="PFA89" s="1" t="s">
        <v>91</v>
      </c>
      <c r="PFB89" s="1" t="s">
        <v>91</v>
      </c>
      <c r="PFC89" s="1" t="s">
        <v>91</v>
      </c>
      <c r="PFD89" s="1" t="s">
        <v>91</v>
      </c>
      <c r="PFE89" s="1" t="s">
        <v>91</v>
      </c>
      <c r="PFF89" s="1" t="s">
        <v>91</v>
      </c>
      <c r="PFG89" s="1" t="s">
        <v>91</v>
      </c>
      <c r="PFH89" s="1" t="s">
        <v>91</v>
      </c>
      <c r="PFI89" s="1" t="s">
        <v>91</v>
      </c>
      <c r="PFJ89" s="1" t="s">
        <v>91</v>
      </c>
      <c r="PFK89" s="1" t="s">
        <v>91</v>
      </c>
      <c r="PFL89" s="1" t="s">
        <v>91</v>
      </c>
      <c r="PFM89" s="1" t="s">
        <v>91</v>
      </c>
      <c r="PFN89" s="1" t="s">
        <v>91</v>
      </c>
      <c r="PFO89" s="1" t="s">
        <v>91</v>
      </c>
      <c r="PFP89" s="1" t="s">
        <v>91</v>
      </c>
      <c r="PFQ89" s="1" t="s">
        <v>91</v>
      </c>
      <c r="PFR89" s="1" t="s">
        <v>91</v>
      </c>
      <c r="PFS89" s="1" t="s">
        <v>91</v>
      </c>
      <c r="PFT89" s="1" t="s">
        <v>91</v>
      </c>
      <c r="PFU89" s="1" t="s">
        <v>91</v>
      </c>
      <c r="PFV89" s="1" t="s">
        <v>91</v>
      </c>
      <c r="PFW89" s="1" t="s">
        <v>91</v>
      </c>
      <c r="PFX89" s="1" t="s">
        <v>91</v>
      </c>
      <c r="PFY89" s="1" t="s">
        <v>91</v>
      </c>
      <c r="PFZ89" s="1" t="s">
        <v>91</v>
      </c>
      <c r="PGA89" s="1" t="s">
        <v>91</v>
      </c>
      <c r="PGB89" s="1" t="s">
        <v>91</v>
      </c>
      <c r="PGC89" s="1" t="s">
        <v>91</v>
      </c>
      <c r="PGD89" s="1" t="s">
        <v>91</v>
      </c>
      <c r="PGE89" s="1" t="s">
        <v>91</v>
      </c>
      <c r="PGF89" s="1" t="s">
        <v>91</v>
      </c>
      <c r="PGG89" s="1" t="s">
        <v>91</v>
      </c>
      <c r="PGH89" s="1" t="s">
        <v>91</v>
      </c>
      <c r="PGI89" s="1" t="s">
        <v>91</v>
      </c>
      <c r="PGJ89" s="1" t="s">
        <v>91</v>
      </c>
      <c r="PGK89" s="1" t="s">
        <v>91</v>
      </c>
      <c r="PGL89" s="1" t="s">
        <v>91</v>
      </c>
      <c r="PGM89" s="1" t="s">
        <v>91</v>
      </c>
      <c r="PGN89" s="1" t="s">
        <v>91</v>
      </c>
      <c r="PGO89" s="1" t="s">
        <v>91</v>
      </c>
      <c r="PGP89" s="1" t="s">
        <v>91</v>
      </c>
      <c r="PGQ89" s="1" t="s">
        <v>91</v>
      </c>
      <c r="PGR89" s="1" t="s">
        <v>91</v>
      </c>
      <c r="PGS89" s="1" t="s">
        <v>91</v>
      </c>
      <c r="PGT89" s="1" t="s">
        <v>91</v>
      </c>
      <c r="PGU89" s="1" t="s">
        <v>91</v>
      </c>
      <c r="PGV89" s="1" t="s">
        <v>91</v>
      </c>
      <c r="PGW89" s="1" t="s">
        <v>91</v>
      </c>
      <c r="PGX89" s="1" t="s">
        <v>91</v>
      </c>
      <c r="PGY89" s="1" t="s">
        <v>91</v>
      </c>
      <c r="PGZ89" s="1" t="s">
        <v>91</v>
      </c>
      <c r="PHA89" s="1" t="s">
        <v>91</v>
      </c>
      <c r="PHB89" s="1" t="s">
        <v>91</v>
      </c>
      <c r="PHC89" s="1" t="s">
        <v>91</v>
      </c>
      <c r="PHD89" s="1" t="s">
        <v>91</v>
      </c>
      <c r="PHE89" s="1" t="s">
        <v>91</v>
      </c>
      <c r="PHF89" s="1" t="s">
        <v>91</v>
      </c>
      <c r="PHG89" s="1" t="s">
        <v>91</v>
      </c>
      <c r="PHH89" s="1" t="s">
        <v>91</v>
      </c>
      <c r="PHI89" s="1" t="s">
        <v>91</v>
      </c>
      <c r="PHJ89" s="1" t="s">
        <v>91</v>
      </c>
      <c r="PHK89" s="1" t="s">
        <v>91</v>
      </c>
      <c r="PHL89" s="1" t="s">
        <v>91</v>
      </c>
      <c r="PHM89" s="1" t="s">
        <v>91</v>
      </c>
      <c r="PHN89" s="1" t="s">
        <v>91</v>
      </c>
      <c r="PHO89" s="1" t="s">
        <v>91</v>
      </c>
      <c r="PHP89" s="1" t="s">
        <v>91</v>
      </c>
      <c r="PHQ89" s="1" t="s">
        <v>91</v>
      </c>
      <c r="PHR89" s="1" t="s">
        <v>91</v>
      </c>
      <c r="PHS89" s="1" t="s">
        <v>91</v>
      </c>
      <c r="PHT89" s="1" t="s">
        <v>91</v>
      </c>
      <c r="PHU89" s="1" t="s">
        <v>91</v>
      </c>
      <c r="PHV89" s="1" t="s">
        <v>91</v>
      </c>
      <c r="PHW89" s="1" t="s">
        <v>91</v>
      </c>
      <c r="PHX89" s="1" t="s">
        <v>91</v>
      </c>
      <c r="PHY89" s="1" t="s">
        <v>91</v>
      </c>
      <c r="PHZ89" s="1" t="s">
        <v>91</v>
      </c>
      <c r="PIA89" s="1" t="s">
        <v>91</v>
      </c>
      <c r="PIB89" s="1" t="s">
        <v>91</v>
      </c>
      <c r="PIC89" s="1" t="s">
        <v>91</v>
      </c>
      <c r="PID89" s="1" t="s">
        <v>91</v>
      </c>
      <c r="PIE89" s="1" t="s">
        <v>91</v>
      </c>
      <c r="PIF89" s="1" t="s">
        <v>91</v>
      </c>
      <c r="PIG89" s="1" t="s">
        <v>91</v>
      </c>
      <c r="PIH89" s="1" t="s">
        <v>91</v>
      </c>
      <c r="PII89" s="1" t="s">
        <v>91</v>
      </c>
      <c r="PIJ89" s="1" t="s">
        <v>91</v>
      </c>
      <c r="PIK89" s="1" t="s">
        <v>91</v>
      </c>
      <c r="PIL89" s="1" t="s">
        <v>91</v>
      </c>
      <c r="PIM89" s="1" t="s">
        <v>91</v>
      </c>
      <c r="PIN89" s="1" t="s">
        <v>91</v>
      </c>
      <c r="PIO89" s="1" t="s">
        <v>91</v>
      </c>
      <c r="PIP89" s="1" t="s">
        <v>91</v>
      </c>
      <c r="PIQ89" s="1" t="s">
        <v>91</v>
      </c>
      <c r="PIR89" s="1" t="s">
        <v>91</v>
      </c>
      <c r="PIS89" s="1" t="s">
        <v>91</v>
      </c>
      <c r="PIT89" s="1" t="s">
        <v>91</v>
      </c>
      <c r="PIU89" s="1" t="s">
        <v>91</v>
      </c>
      <c r="PIV89" s="1" t="s">
        <v>91</v>
      </c>
      <c r="PIW89" s="1" t="s">
        <v>91</v>
      </c>
      <c r="PIX89" s="1" t="s">
        <v>91</v>
      </c>
      <c r="PIY89" s="1" t="s">
        <v>91</v>
      </c>
      <c r="PIZ89" s="1" t="s">
        <v>91</v>
      </c>
      <c r="PJA89" s="1" t="s">
        <v>91</v>
      </c>
      <c r="PJB89" s="1" t="s">
        <v>91</v>
      </c>
      <c r="PJC89" s="1" t="s">
        <v>91</v>
      </c>
      <c r="PJD89" s="1" t="s">
        <v>91</v>
      </c>
      <c r="PJE89" s="1" t="s">
        <v>91</v>
      </c>
      <c r="PJF89" s="1" t="s">
        <v>91</v>
      </c>
      <c r="PJG89" s="1" t="s">
        <v>91</v>
      </c>
      <c r="PJH89" s="1" t="s">
        <v>91</v>
      </c>
      <c r="PJI89" s="1" t="s">
        <v>91</v>
      </c>
      <c r="PJJ89" s="1" t="s">
        <v>91</v>
      </c>
      <c r="PJK89" s="1" t="s">
        <v>91</v>
      </c>
      <c r="PJL89" s="1" t="s">
        <v>91</v>
      </c>
      <c r="PJM89" s="1" t="s">
        <v>91</v>
      </c>
      <c r="PJN89" s="1" t="s">
        <v>91</v>
      </c>
      <c r="PJO89" s="1" t="s">
        <v>91</v>
      </c>
      <c r="PJP89" s="1" t="s">
        <v>91</v>
      </c>
      <c r="PJQ89" s="1" t="s">
        <v>91</v>
      </c>
      <c r="PJR89" s="1" t="s">
        <v>91</v>
      </c>
      <c r="PJS89" s="1" t="s">
        <v>91</v>
      </c>
      <c r="PJT89" s="1" t="s">
        <v>91</v>
      </c>
      <c r="PJU89" s="1" t="s">
        <v>91</v>
      </c>
      <c r="PJV89" s="1" t="s">
        <v>91</v>
      </c>
      <c r="PJW89" s="1" t="s">
        <v>91</v>
      </c>
      <c r="PJX89" s="1" t="s">
        <v>91</v>
      </c>
      <c r="PJY89" s="1" t="s">
        <v>91</v>
      </c>
      <c r="PJZ89" s="1" t="s">
        <v>91</v>
      </c>
      <c r="PKA89" s="1" t="s">
        <v>91</v>
      </c>
      <c r="PKB89" s="1" t="s">
        <v>91</v>
      </c>
      <c r="PKC89" s="1" t="s">
        <v>91</v>
      </c>
      <c r="PKD89" s="1" t="s">
        <v>91</v>
      </c>
      <c r="PKE89" s="1" t="s">
        <v>91</v>
      </c>
      <c r="PKF89" s="1" t="s">
        <v>91</v>
      </c>
      <c r="PKG89" s="1" t="s">
        <v>91</v>
      </c>
      <c r="PKH89" s="1" t="s">
        <v>91</v>
      </c>
      <c r="PKI89" s="1" t="s">
        <v>91</v>
      </c>
      <c r="PKJ89" s="1" t="s">
        <v>91</v>
      </c>
      <c r="PKK89" s="1" t="s">
        <v>91</v>
      </c>
      <c r="PKL89" s="1" t="s">
        <v>91</v>
      </c>
      <c r="PKM89" s="1" t="s">
        <v>91</v>
      </c>
      <c r="PKN89" s="1" t="s">
        <v>91</v>
      </c>
      <c r="PKO89" s="1" t="s">
        <v>91</v>
      </c>
      <c r="PKP89" s="1" t="s">
        <v>91</v>
      </c>
      <c r="PKQ89" s="1" t="s">
        <v>91</v>
      </c>
      <c r="PKR89" s="1" t="s">
        <v>91</v>
      </c>
      <c r="PKS89" s="1" t="s">
        <v>91</v>
      </c>
      <c r="PKT89" s="1" t="s">
        <v>91</v>
      </c>
      <c r="PKU89" s="1" t="s">
        <v>91</v>
      </c>
      <c r="PKV89" s="1" t="s">
        <v>91</v>
      </c>
      <c r="PKW89" s="1" t="s">
        <v>91</v>
      </c>
      <c r="PKX89" s="1" t="s">
        <v>91</v>
      </c>
      <c r="PKY89" s="1" t="s">
        <v>91</v>
      </c>
      <c r="PKZ89" s="1" t="s">
        <v>91</v>
      </c>
      <c r="PLA89" s="1" t="s">
        <v>91</v>
      </c>
      <c r="PLB89" s="1" t="s">
        <v>91</v>
      </c>
      <c r="PLC89" s="1" t="s">
        <v>91</v>
      </c>
      <c r="PLD89" s="1" t="s">
        <v>91</v>
      </c>
      <c r="PLE89" s="1" t="s">
        <v>91</v>
      </c>
      <c r="PLF89" s="1" t="s">
        <v>91</v>
      </c>
      <c r="PLG89" s="1" t="s">
        <v>91</v>
      </c>
      <c r="PLH89" s="1" t="s">
        <v>91</v>
      </c>
      <c r="PLI89" s="1" t="s">
        <v>91</v>
      </c>
      <c r="PLJ89" s="1" t="s">
        <v>91</v>
      </c>
      <c r="PLK89" s="1" t="s">
        <v>91</v>
      </c>
      <c r="PLL89" s="1" t="s">
        <v>91</v>
      </c>
      <c r="PLM89" s="1" t="s">
        <v>91</v>
      </c>
      <c r="PLN89" s="1" t="s">
        <v>91</v>
      </c>
      <c r="PLO89" s="1" t="s">
        <v>91</v>
      </c>
      <c r="PLP89" s="1" t="s">
        <v>91</v>
      </c>
      <c r="PLQ89" s="1" t="s">
        <v>91</v>
      </c>
      <c r="PLR89" s="1" t="s">
        <v>91</v>
      </c>
      <c r="PLS89" s="1" t="s">
        <v>91</v>
      </c>
      <c r="PLT89" s="1" t="s">
        <v>91</v>
      </c>
      <c r="PLU89" s="1" t="s">
        <v>91</v>
      </c>
      <c r="PLV89" s="1" t="s">
        <v>91</v>
      </c>
      <c r="PLW89" s="1" t="s">
        <v>91</v>
      </c>
      <c r="PLX89" s="1" t="s">
        <v>91</v>
      </c>
      <c r="PLY89" s="1" t="s">
        <v>91</v>
      </c>
      <c r="PLZ89" s="1" t="s">
        <v>91</v>
      </c>
      <c r="PMA89" s="1" t="s">
        <v>91</v>
      </c>
      <c r="PMB89" s="1" t="s">
        <v>91</v>
      </c>
      <c r="PMC89" s="1" t="s">
        <v>91</v>
      </c>
      <c r="PMD89" s="1" t="s">
        <v>91</v>
      </c>
      <c r="PME89" s="1" t="s">
        <v>91</v>
      </c>
      <c r="PMF89" s="1" t="s">
        <v>91</v>
      </c>
      <c r="PMG89" s="1" t="s">
        <v>91</v>
      </c>
      <c r="PMH89" s="1" t="s">
        <v>91</v>
      </c>
      <c r="PMI89" s="1" t="s">
        <v>91</v>
      </c>
      <c r="PMJ89" s="1" t="s">
        <v>91</v>
      </c>
      <c r="PMK89" s="1" t="s">
        <v>91</v>
      </c>
      <c r="PML89" s="1" t="s">
        <v>91</v>
      </c>
      <c r="PMM89" s="1" t="s">
        <v>91</v>
      </c>
      <c r="PMN89" s="1" t="s">
        <v>91</v>
      </c>
      <c r="PMO89" s="1" t="s">
        <v>91</v>
      </c>
      <c r="PMP89" s="1" t="s">
        <v>91</v>
      </c>
      <c r="PMQ89" s="1" t="s">
        <v>91</v>
      </c>
      <c r="PMR89" s="1" t="s">
        <v>91</v>
      </c>
      <c r="PMS89" s="1" t="s">
        <v>91</v>
      </c>
      <c r="PMT89" s="1" t="s">
        <v>91</v>
      </c>
      <c r="PMU89" s="1" t="s">
        <v>91</v>
      </c>
      <c r="PMV89" s="1" t="s">
        <v>91</v>
      </c>
      <c r="PMW89" s="1" t="s">
        <v>91</v>
      </c>
      <c r="PMX89" s="1" t="s">
        <v>91</v>
      </c>
      <c r="PMY89" s="1" t="s">
        <v>91</v>
      </c>
      <c r="PMZ89" s="1" t="s">
        <v>91</v>
      </c>
      <c r="PNA89" s="1" t="s">
        <v>91</v>
      </c>
      <c r="PNB89" s="1" t="s">
        <v>91</v>
      </c>
      <c r="PNC89" s="1" t="s">
        <v>91</v>
      </c>
      <c r="PND89" s="1" t="s">
        <v>91</v>
      </c>
      <c r="PNE89" s="1" t="s">
        <v>91</v>
      </c>
      <c r="PNF89" s="1" t="s">
        <v>91</v>
      </c>
      <c r="PNG89" s="1" t="s">
        <v>91</v>
      </c>
      <c r="PNH89" s="1" t="s">
        <v>91</v>
      </c>
      <c r="PNI89" s="1" t="s">
        <v>91</v>
      </c>
      <c r="PNJ89" s="1" t="s">
        <v>91</v>
      </c>
      <c r="PNK89" s="1" t="s">
        <v>91</v>
      </c>
      <c r="PNL89" s="1" t="s">
        <v>91</v>
      </c>
      <c r="PNM89" s="1" t="s">
        <v>91</v>
      </c>
      <c r="PNN89" s="1" t="s">
        <v>91</v>
      </c>
      <c r="PNO89" s="1" t="s">
        <v>91</v>
      </c>
      <c r="PNP89" s="1" t="s">
        <v>91</v>
      </c>
      <c r="PNQ89" s="1" t="s">
        <v>91</v>
      </c>
      <c r="PNR89" s="1" t="s">
        <v>91</v>
      </c>
      <c r="PNS89" s="1" t="s">
        <v>91</v>
      </c>
      <c r="PNT89" s="1" t="s">
        <v>91</v>
      </c>
      <c r="PNU89" s="1" t="s">
        <v>91</v>
      </c>
      <c r="PNV89" s="1" t="s">
        <v>91</v>
      </c>
      <c r="PNW89" s="1" t="s">
        <v>91</v>
      </c>
      <c r="PNX89" s="1" t="s">
        <v>91</v>
      </c>
      <c r="PNY89" s="1" t="s">
        <v>91</v>
      </c>
      <c r="PNZ89" s="1" t="s">
        <v>91</v>
      </c>
      <c r="POA89" s="1" t="s">
        <v>91</v>
      </c>
      <c r="POB89" s="1" t="s">
        <v>91</v>
      </c>
      <c r="POC89" s="1" t="s">
        <v>91</v>
      </c>
      <c r="POD89" s="1" t="s">
        <v>91</v>
      </c>
      <c r="POE89" s="1" t="s">
        <v>91</v>
      </c>
      <c r="POF89" s="1" t="s">
        <v>91</v>
      </c>
      <c r="POG89" s="1" t="s">
        <v>91</v>
      </c>
      <c r="POH89" s="1" t="s">
        <v>91</v>
      </c>
      <c r="POI89" s="1" t="s">
        <v>91</v>
      </c>
      <c r="POJ89" s="1" t="s">
        <v>91</v>
      </c>
      <c r="POK89" s="1" t="s">
        <v>91</v>
      </c>
      <c r="POL89" s="1" t="s">
        <v>91</v>
      </c>
      <c r="POM89" s="1" t="s">
        <v>91</v>
      </c>
      <c r="PON89" s="1" t="s">
        <v>91</v>
      </c>
      <c r="POO89" s="1" t="s">
        <v>91</v>
      </c>
      <c r="POP89" s="1" t="s">
        <v>91</v>
      </c>
      <c r="POQ89" s="1" t="s">
        <v>91</v>
      </c>
      <c r="POR89" s="1" t="s">
        <v>91</v>
      </c>
      <c r="POS89" s="1" t="s">
        <v>91</v>
      </c>
      <c r="POT89" s="1" t="s">
        <v>91</v>
      </c>
      <c r="POU89" s="1" t="s">
        <v>91</v>
      </c>
      <c r="POV89" s="1" t="s">
        <v>91</v>
      </c>
      <c r="POW89" s="1" t="s">
        <v>91</v>
      </c>
      <c r="POX89" s="1" t="s">
        <v>91</v>
      </c>
      <c r="POY89" s="1" t="s">
        <v>91</v>
      </c>
      <c r="POZ89" s="1" t="s">
        <v>91</v>
      </c>
      <c r="PPA89" s="1" t="s">
        <v>91</v>
      </c>
      <c r="PPB89" s="1" t="s">
        <v>91</v>
      </c>
      <c r="PPC89" s="1" t="s">
        <v>91</v>
      </c>
      <c r="PPD89" s="1" t="s">
        <v>91</v>
      </c>
      <c r="PPE89" s="1" t="s">
        <v>91</v>
      </c>
      <c r="PPF89" s="1" t="s">
        <v>91</v>
      </c>
      <c r="PPG89" s="1" t="s">
        <v>91</v>
      </c>
      <c r="PPH89" s="1" t="s">
        <v>91</v>
      </c>
      <c r="PPI89" s="1" t="s">
        <v>91</v>
      </c>
      <c r="PPJ89" s="1" t="s">
        <v>91</v>
      </c>
      <c r="PPK89" s="1" t="s">
        <v>91</v>
      </c>
      <c r="PPL89" s="1" t="s">
        <v>91</v>
      </c>
      <c r="PPM89" s="1" t="s">
        <v>91</v>
      </c>
      <c r="PPN89" s="1" t="s">
        <v>91</v>
      </c>
      <c r="PPO89" s="1" t="s">
        <v>91</v>
      </c>
      <c r="PPP89" s="1" t="s">
        <v>91</v>
      </c>
      <c r="PPQ89" s="1" t="s">
        <v>91</v>
      </c>
      <c r="PPR89" s="1" t="s">
        <v>91</v>
      </c>
      <c r="PPS89" s="1" t="s">
        <v>91</v>
      </c>
      <c r="PPT89" s="1" t="s">
        <v>91</v>
      </c>
      <c r="PPU89" s="1" t="s">
        <v>91</v>
      </c>
      <c r="PPV89" s="1" t="s">
        <v>91</v>
      </c>
      <c r="PPW89" s="1" t="s">
        <v>91</v>
      </c>
      <c r="PPX89" s="1" t="s">
        <v>91</v>
      </c>
      <c r="PPY89" s="1" t="s">
        <v>91</v>
      </c>
      <c r="PPZ89" s="1" t="s">
        <v>91</v>
      </c>
      <c r="PQA89" s="1" t="s">
        <v>91</v>
      </c>
      <c r="PQB89" s="1" t="s">
        <v>91</v>
      </c>
      <c r="PQC89" s="1" t="s">
        <v>91</v>
      </c>
      <c r="PQD89" s="1" t="s">
        <v>91</v>
      </c>
      <c r="PQE89" s="1" t="s">
        <v>91</v>
      </c>
      <c r="PQF89" s="1" t="s">
        <v>91</v>
      </c>
      <c r="PQG89" s="1" t="s">
        <v>91</v>
      </c>
      <c r="PQH89" s="1" t="s">
        <v>91</v>
      </c>
      <c r="PQI89" s="1" t="s">
        <v>91</v>
      </c>
      <c r="PQJ89" s="1" t="s">
        <v>91</v>
      </c>
      <c r="PQK89" s="1" t="s">
        <v>91</v>
      </c>
      <c r="PQL89" s="1" t="s">
        <v>91</v>
      </c>
      <c r="PQM89" s="1" t="s">
        <v>91</v>
      </c>
      <c r="PQN89" s="1" t="s">
        <v>91</v>
      </c>
      <c r="PQO89" s="1" t="s">
        <v>91</v>
      </c>
      <c r="PQP89" s="1" t="s">
        <v>91</v>
      </c>
      <c r="PQQ89" s="1" t="s">
        <v>91</v>
      </c>
      <c r="PQR89" s="1" t="s">
        <v>91</v>
      </c>
      <c r="PQS89" s="1" t="s">
        <v>91</v>
      </c>
      <c r="PQT89" s="1" t="s">
        <v>91</v>
      </c>
      <c r="PQU89" s="1" t="s">
        <v>91</v>
      </c>
      <c r="PQV89" s="1" t="s">
        <v>91</v>
      </c>
      <c r="PQW89" s="1" t="s">
        <v>91</v>
      </c>
      <c r="PQX89" s="1" t="s">
        <v>91</v>
      </c>
      <c r="PQY89" s="1" t="s">
        <v>91</v>
      </c>
      <c r="PQZ89" s="1" t="s">
        <v>91</v>
      </c>
      <c r="PRA89" s="1" t="s">
        <v>91</v>
      </c>
      <c r="PRB89" s="1" t="s">
        <v>91</v>
      </c>
      <c r="PRC89" s="1" t="s">
        <v>91</v>
      </c>
      <c r="PRD89" s="1" t="s">
        <v>91</v>
      </c>
      <c r="PRE89" s="1" t="s">
        <v>91</v>
      </c>
      <c r="PRF89" s="1" t="s">
        <v>91</v>
      </c>
      <c r="PRG89" s="1" t="s">
        <v>91</v>
      </c>
      <c r="PRH89" s="1" t="s">
        <v>91</v>
      </c>
      <c r="PRI89" s="1" t="s">
        <v>91</v>
      </c>
      <c r="PRJ89" s="1" t="s">
        <v>91</v>
      </c>
      <c r="PRK89" s="1" t="s">
        <v>91</v>
      </c>
      <c r="PRL89" s="1" t="s">
        <v>91</v>
      </c>
      <c r="PRM89" s="1" t="s">
        <v>91</v>
      </c>
      <c r="PRN89" s="1" t="s">
        <v>91</v>
      </c>
      <c r="PRO89" s="1" t="s">
        <v>91</v>
      </c>
      <c r="PRP89" s="1" t="s">
        <v>91</v>
      </c>
      <c r="PRQ89" s="1" t="s">
        <v>91</v>
      </c>
      <c r="PRR89" s="1" t="s">
        <v>91</v>
      </c>
      <c r="PRS89" s="1" t="s">
        <v>91</v>
      </c>
      <c r="PRT89" s="1" t="s">
        <v>91</v>
      </c>
      <c r="PRU89" s="1" t="s">
        <v>91</v>
      </c>
      <c r="PRV89" s="1" t="s">
        <v>91</v>
      </c>
      <c r="PRW89" s="1" t="s">
        <v>91</v>
      </c>
      <c r="PRX89" s="1" t="s">
        <v>91</v>
      </c>
      <c r="PRY89" s="1" t="s">
        <v>91</v>
      </c>
      <c r="PRZ89" s="1" t="s">
        <v>91</v>
      </c>
      <c r="PSA89" s="1" t="s">
        <v>91</v>
      </c>
      <c r="PSB89" s="1" t="s">
        <v>91</v>
      </c>
      <c r="PSC89" s="1" t="s">
        <v>91</v>
      </c>
      <c r="PSD89" s="1" t="s">
        <v>91</v>
      </c>
      <c r="PSE89" s="1" t="s">
        <v>91</v>
      </c>
      <c r="PSF89" s="1" t="s">
        <v>91</v>
      </c>
      <c r="PSG89" s="1" t="s">
        <v>91</v>
      </c>
      <c r="PSH89" s="1" t="s">
        <v>91</v>
      </c>
      <c r="PSI89" s="1" t="s">
        <v>91</v>
      </c>
      <c r="PSJ89" s="1" t="s">
        <v>91</v>
      </c>
      <c r="PSK89" s="1" t="s">
        <v>91</v>
      </c>
      <c r="PSL89" s="1" t="s">
        <v>91</v>
      </c>
      <c r="PSM89" s="1" t="s">
        <v>91</v>
      </c>
      <c r="PSN89" s="1" t="s">
        <v>91</v>
      </c>
      <c r="PSO89" s="1" t="s">
        <v>91</v>
      </c>
      <c r="PSP89" s="1" t="s">
        <v>91</v>
      </c>
      <c r="PSQ89" s="1" t="s">
        <v>91</v>
      </c>
      <c r="PSR89" s="1" t="s">
        <v>91</v>
      </c>
      <c r="PSS89" s="1" t="s">
        <v>91</v>
      </c>
      <c r="PST89" s="1" t="s">
        <v>91</v>
      </c>
      <c r="PSU89" s="1" t="s">
        <v>91</v>
      </c>
      <c r="PSV89" s="1" t="s">
        <v>91</v>
      </c>
      <c r="PSW89" s="1" t="s">
        <v>91</v>
      </c>
      <c r="PSX89" s="1" t="s">
        <v>91</v>
      </c>
      <c r="PSY89" s="1" t="s">
        <v>91</v>
      </c>
      <c r="PSZ89" s="1" t="s">
        <v>91</v>
      </c>
      <c r="PTA89" s="1" t="s">
        <v>91</v>
      </c>
      <c r="PTB89" s="1" t="s">
        <v>91</v>
      </c>
      <c r="PTC89" s="1" t="s">
        <v>91</v>
      </c>
      <c r="PTD89" s="1" t="s">
        <v>91</v>
      </c>
      <c r="PTE89" s="1" t="s">
        <v>91</v>
      </c>
      <c r="PTF89" s="1" t="s">
        <v>91</v>
      </c>
      <c r="PTG89" s="1" t="s">
        <v>91</v>
      </c>
      <c r="PTH89" s="1" t="s">
        <v>91</v>
      </c>
      <c r="PTI89" s="1" t="s">
        <v>91</v>
      </c>
      <c r="PTJ89" s="1" t="s">
        <v>91</v>
      </c>
      <c r="PTK89" s="1" t="s">
        <v>91</v>
      </c>
      <c r="PTL89" s="1" t="s">
        <v>91</v>
      </c>
      <c r="PTM89" s="1" t="s">
        <v>91</v>
      </c>
      <c r="PTN89" s="1" t="s">
        <v>91</v>
      </c>
      <c r="PTO89" s="1" t="s">
        <v>91</v>
      </c>
      <c r="PTP89" s="1" t="s">
        <v>91</v>
      </c>
      <c r="PTQ89" s="1" t="s">
        <v>91</v>
      </c>
      <c r="PTR89" s="1" t="s">
        <v>91</v>
      </c>
      <c r="PTS89" s="1" t="s">
        <v>91</v>
      </c>
      <c r="PTT89" s="1" t="s">
        <v>91</v>
      </c>
      <c r="PTU89" s="1" t="s">
        <v>91</v>
      </c>
      <c r="PTV89" s="1" t="s">
        <v>91</v>
      </c>
      <c r="PTW89" s="1" t="s">
        <v>91</v>
      </c>
      <c r="PTX89" s="1" t="s">
        <v>91</v>
      </c>
      <c r="PTY89" s="1" t="s">
        <v>91</v>
      </c>
      <c r="PTZ89" s="1" t="s">
        <v>91</v>
      </c>
      <c r="PUA89" s="1" t="s">
        <v>91</v>
      </c>
      <c r="PUB89" s="1" t="s">
        <v>91</v>
      </c>
      <c r="PUC89" s="1" t="s">
        <v>91</v>
      </c>
      <c r="PUD89" s="1" t="s">
        <v>91</v>
      </c>
      <c r="PUE89" s="1" t="s">
        <v>91</v>
      </c>
      <c r="PUF89" s="1" t="s">
        <v>91</v>
      </c>
      <c r="PUG89" s="1" t="s">
        <v>91</v>
      </c>
      <c r="PUH89" s="1" t="s">
        <v>91</v>
      </c>
      <c r="PUI89" s="1" t="s">
        <v>91</v>
      </c>
      <c r="PUJ89" s="1" t="s">
        <v>91</v>
      </c>
      <c r="PUK89" s="1" t="s">
        <v>91</v>
      </c>
      <c r="PUL89" s="1" t="s">
        <v>91</v>
      </c>
      <c r="PUM89" s="1" t="s">
        <v>91</v>
      </c>
      <c r="PUN89" s="1" t="s">
        <v>91</v>
      </c>
      <c r="PUO89" s="1" t="s">
        <v>91</v>
      </c>
      <c r="PUP89" s="1" t="s">
        <v>91</v>
      </c>
      <c r="PUQ89" s="1" t="s">
        <v>91</v>
      </c>
      <c r="PUR89" s="1" t="s">
        <v>91</v>
      </c>
      <c r="PUS89" s="1" t="s">
        <v>91</v>
      </c>
      <c r="PUT89" s="1" t="s">
        <v>91</v>
      </c>
      <c r="PUU89" s="1" t="s">
        <v>91</v>
      </c>
      <c r="PUV89" s="1" t="s">
        <v>91</v>
      </c>
      <c r="PUW89" s="1" t="s">
        <v>91</v>
      </c>
      <c r="PUX89" s="1" t="s">
        <v>91</v>
      </c>
      <c r="PUY89" s="1" t="s">
        <v>91</v>
      </c>
      <c r="PUZ89" s="1" t="s">
        <v>91</v>
      </c>
      <c r="PVA89" s="1" t="s">
        <v>91</v>
      </c>
      <c r="PVB89" s="1" t="s">
        <v>91</v>
      </c>
      <c r="PVC89" s="1" t="s">
        <v>91</v>
      </c>
      <c r="PVD89" s="1" t="s">
        <v>91</v>
      </c>
      <c r="PVE89" s="1" t="s">
        <v>91</v>
      </c>
      <c r="PVF89" s="1" t="s">
        <v>91</v>
      </c>
      <c r="PVG89" s="1" t="s">
        <v>91</v>
      </c>
      <c r="PVH89" s="1" t="s">
        <v>91</v>
      </c>
      <c r="PVI89" s="1" t="s">
        <v>91</v>
      </c>
      <c r="PVJ89" s="1" t="s">
        <v>91</v>
      </c>
      <c r="PVK89" s="1" t="s">
        <v>91</v>
      </c>
      <c r="PVL89" s="1" t="s">
        <v>91</v>
      </c>
      <c r="PVM89" s="1" t="s">
        <v>91</v>
      </c>
      <c r="PVN89" s="1" t="s">
        <v>91</v>
      </c>
      <c r="PVO89" s="1" t="s">
        <v>91</v>
      </c>
      <c r="PVP89" s="1" t="s">
        <v>91</v>
      </c>
      <c r="PVQ89" s="1" t="s">
        <v>91</v>
      </c>
      <c r="PVR89" s="1" t="s">
        <v>91</v>
      </c>
      <c r="PVS89" s="1" t="s">
        <v>91</v>
      </c>
      <c r="PVT89" s="1" t="s">
        <v>91</v>
      </c>
      <c r="PVU89" s="1" t="s">
        <v>91</v>
      </c>
      <c r="PVV89" s="1" t="s">
        <v>91</v>
      </c>
      <c r="PVW89" s="1" t="s">
        <v>91</v>
      </c>
      <c r="PVX89" s="1" t="s">
        <v>91</v>
      </c>
      <c r="PVY89" s="1" t="s">
        <v>91</v>
      </c>
      <c r="PVZ89" s="1" t="s">
        <v>91</v>
      </c>
      <c r="PWA89" s="1" t="s">
        <v>91</v>
      </c>
      <c r="PWB89" s="1" t="s">
        <v>91</v>
      </c>
      <c r="PWC89" s="1" t="s">
        <v>91</v>
      </c>
      <c r="PWD89" s="1" t="s">
        <v>91</v>
      </c>
      <c r="PWE89" s="1" t="s">
        <v>91</v>
      </c>
      <c r="PWF89" s="1" t="s">
        <v>91</v>
      </c>
      <c r="PWG89" s="1" t="s">
        <v>91</v>
      </c>
      <c r="PWH89" s="1" t="s">
        <v>91</v>
      </c>
      <c r="PWI89" s="1" t="s">
        <v>91</v>
      </c>
      <c r="PWJ89" s="1" t="s">
        <v>91</v>
      </c>
      <c r="PWK89" s="1" t="s">
        <v>91</v>
      </c>
      <c r="PWL89" s="1" t="s">
        <v>91</v>
      </c>
      <c r="PWM89" s="1" t="s">
        <v>91</v>
      </c>
      <c r="PWN89" s="1" t="s">
        <v>91</v>
      </c>
      <c r="PWO89" s="1" t="s">
        <v>91</v>
      </c>
      <c r="PWP89" s="1" t="s">
        <v>91</v>
      </c>
      <c r="PWQ89" s="1" t="s">
        <v>91</v>
      </c>
      <c r="PWR89" s="1" t="s">
        <v>91</v>
      </c>
      <c r="PWS89" s="1" t="s">
        <v>91</v>
      </c>
      <c r="PWT89" s="1" t="s">
        <v>91</v>
      </c>
      <c r="PWU89" s="1" t="s">
        <v>91</v>
      </c>
      <c r="PWV89" s="1" t="s">
        <v>91</v>
      </c>
      <c r="PWW89" s="1" t="s">
        <v>91</v>
      </c>
      <c r="PWX89" s="1" t="s">
        <v>91</v>
      </c>
      <c r="PWY89" s="1" t="s">
        <v>91</v>
      </c>
      <c r="PWZ89" s="1" t="s">
        <v>91</v>
      </c>
      <c r="PXA89" s="1" t="s">
        <v>91</v>
      </c>
      <c r="PXB89" s="1" t="s">
        <v>91</v>
      </c>
      <c r="PXC89" s="1" t="s">
        <v>91</v>
      </c>
      <c r="PXD89" s="1" t="s">
        <v>91</v>
      </c>
      <c r="PXE89" s="1" t="s">
        <v>91</v>
      </c>
      <c r="PXF89" s="1" t="s">
        <v>91</v>
      </c>
      <c r="PXG89" s="1" t="s">
        <v>91</v>
      </c>
      <c r="PXH89" s="1" t="s">
        <v>91</v>
      </c>
      <c r="PXI89" s="1" t="s">
        <v>91</v>
      </c>
      <c r="PXJ89" s="1" t="s">
        <v>91</v>
      </c>
      <c r="PXK89" s="1" t="s">
        <v>91</v>
      </c>
      <c r="PXL89" s="1" t="s">
        <v>91</v>
      </c>
      <c r="PXM89" s="1" t="s">
        <v>91</v>
      </c>
      <c r="PXN89" s="1" t="s">
        <v>91</v>
      </c>
      <c r="PXO89" s="1" t="s">
        <v>91</v>
      </c>
      <c r="PXP89" s="1" t="s">
        <v>91</v>
      </c>
      <c r="PXQ89" s="1" t="s">
        <v>91</v>
      </c>
      <c r="PXR89" s="1" t="s">
        <v>91</v>
      </c>
      <c r="PXS89" s="1" t="s">
        <v>91</v>
      </c>
      <c r="PXT89" s="1" t="s">
        <v>91</v>
      </c>
      <c r="PXU89" s="1" t="s">
        <v>91</v>
      </c>
      <c r="PXV89" s="1" t="s">
        <v>91</v>
      </c>
      <c r="PXW89" s="1" t="s">
        <v>91</v>
      </c>
      <c r="PXX89" s="1" t="s">
        <v>91</v>
      </c>
      <c r="PXY89" s="1" t="s">
        <v>91</v>
      </c>
      <c r="PXZ89" s="1" t="s">
        <v>91</v>
      </c>
      <c r="PYA89" s="1" t="s">
        <v>91</v>
      </c>
      <c r="PYB89" s="1" t="s">
        <v>91</v>
      </c>
      <c r="PYC89" s="1" t="s">
        <v>91</v>
      </c>
      <c r="PYD89" s="1" t="s">
        <v>91</v>
      </c>
      <c r="PYE89" s="1" t="s">
        <v>91</v>
      </c>
      <c r="PYF89" s="1" t="s">
        <v>91</v>
      </c>
      <c r="PYG89" s="1" t="s">
        <v>91</v>
      </c>
      <c r="PYH89" s="1" t="s">
        <v>91</v>
      </c>
      <c r="PYI89" s="1" t="s">
        <v>91</v>
      </c>
      <c r="PYJ89" s="1" t="s">
        <v>91</v>
      </c>
      <c r="PYK89" s="1" t="s">
        <v>91</v>
      </c>
      <c r="PYL89" s="1" t="s">
        <v>91</v>
      </c>
      <c r="PYM89" s="1" t="s">
        <v>91</v>
      </c>
      <c r="PYN89" s="1" t="s">
        <v>91</v>
      </c>
      <c r="PYO89" s="1" t="s">
        <v>91</v>
      </c>
      <c r="PYP89" s="1" t="s">
        <v>91</v>
      </c>
      <c r="PYQ89" s="1" t="s">
        <v>91</v>
      </c>
      <c r="PYR89" s="1" t="s">
        <v>91</v>
      </c>
      <c r="PYS89" s="1" t="s">
        <v>91</v>
      </c>
      <c r="PYT89" s="1" t="s">
        <v>91</v>
      </c>
      <c r="PYU89" s="1" t="s">
        <v>91</v>
      </c>
      <c r="PYV89" s="1" t="s">
        <v>91</v>
      </c>
      <c r="PYW89" s="1" t="s">
        <v>91</v>
      </c>
      <c r="PYX89" s="1" t="s">
        <v>91</v>
      </c>
      <c r="PYY89" s="1" t="s">
        <v>91</v>
      </c>
      <c r="PYZ89" s="1" t="s">
        <v>91</v>
      </c>
      <c r="PZA89" s="1" t="s">
        <v>91</v>
      </c>
      <c r="PZB89" s="1" t="s">
        <v>91</v>
      </c>
      <c r="PZC89" s="1" t="s">
        <v>91</v>
      </c>
      <c r="PZD89" s="1" t="s">
        <v>91</v>
      </c>
      <c r="PZE89" s="1" t="s">
        <v>91</v>
      </c>
      <c r="PZF89" s="1" t="s">
        <v>91</v>
      </c>
      <c r="PZG89" s="1" t="s">
        <v>91</v>
      </c>
      <c r="PZH89" s="1" t="s">
        <v>91</v>
      </c>
      <c r="PZI89" s="1" t="s">
        <v>91</v>
      </c>
      <c r="PZJ89" s="1" t="s">
        <v>91</v>
      </c>
      <c r="PZK89" s="1" t="s">
        <v>91</v>
      </c>
      <c r="PZL89" s="1" t="s">
        <v>91</v>
      </c>
      <c r="PZM89" s="1" t="s">
        <v>91</v>
      </c>
      <c r="PZN89" s="1" t="s">
        <v>91</v>
      </c>
      <c r="PZO89" s="1" t="s">
        <v>91</v>
      </c>
      <c r="PZP89" s="1" t="s">
        <v>91</v>
      </c>
      <c r="PZQ89" s="1" t="s">
        <v>91</v>
      </c>
      <c r="PZR89" s="1" t="s">
        <v>91</v>
      </c>
      <c r="PZS89" s="1" t="s">
        <v>91</v>
      </c>
      <c r="PZT89" s="1" t="s">
        <v>91</v>
      </c>
      <c r="PZU89" s="1" t="s">
        <v>91</v>
      </c>
      <c r="PZV89" s="1" t="s">
        <v>91</v>
      </c>
      <c r="PZW89" s="1" t="s">
        <v>91</v>
      </c>
      <c r="PZX89" s="1" t="s">
        <v>91</v>
      </c>
      <c r="PZY89" s="1" t="s">
        <v>91</v>
      </c>
      <c r="PZZ89" s="1" t="s">
        <v>91</v>
      </c>
      <c r="QAA89" s="1" t="s">
        <v>91</v>
      </c>
      <c r="QAB89" s="1" t="s">
        <v>91</v>
      </c>
      <c r="QAC89" s="1" t="s">
        <v>91</v>
      </c>
      <c r="QAD89" s="1" t="s">
        <v>91</v>
      </c>
      <c r="QAE89" s="1" t="s">
        <v>91</v>
      </c>
      <c r="QAF89" s="1" t="s">
        <v>91</v>
      </c>
      <c r="QAG89" s="1" t="s">
        <v>91</v>
      </c>
      <c r="QAH89" s="1" t="s">
        <v>91</v>
      </c>
      <c r="QAI89" s="1" t="s">
        <v>91</v>
      </c>
      <c r="QAJ89" s="1" t="s">
        <v>91</v>
      </c>
      <c r="QAK89" s="1" t="s">
        <v>91</v>
      </c>
      <c r="QAL89" s="1" t="s">
        <v>91</v>
      </c>
      <c r="QAM89" s="1" t="s">
        <v>91</v>
      </c>
      <c r="QAN89" s="1" t="s">
        <v>91</v>
      </c>
      <c r="QAO89" s="1" t="s">
        <v>91</v>
      </c>
      <c r="QAP89" s="1" t="s">
        <v>91</v>
      </c>
      <c r="QAQ89" s="1" t="s">
        <v>91</v>
      </c>
      <c r="QAR89" s="1" t="s">
        <v>91</v>
      </c>
      <c r="QAS89" s="1" t="s">
        <v>91</v>
      </c>
      <c r="QAT89" s="1" t="s">
        <v>91</v>
      </c>
      <c r="QAU89" s="1" t="s">
        <v>91</v>
      </c>
      <c r="QAV89" s="1" t="s">
        <v>91</v>
      </c>
      <c r="QAW89" s="1" t="s">
        <v>91</v>
      </c>
      <c r="QAX89" s="1" t="s">
        <v>91</v>
      </c>
      <c r="QAY89" s="1" t="s">
        <v>91</v>
      </c>
      <c r="QAZ89" s="1" t="s">
        <v>91</v>
      </c>
      <c r="QBA89" s="1" t="s">
        <v>91</v>
      </c>
      <c r="QBB89" s="1" t="s">
        <v>91</v>
      </c>
      <c r="QBC89" s="1" t="s">
        <v>91</v>
      </c>
      <c r="QBD89" s="1" t="s">
        <v>91</v>
      </c>
      <c r="QBE89" s="1" t="s">
        <v>91</v>
      </c>
      <c r="QBF89" s="1" t="s">
        <v>91</v>
      </c>
      <c r="QBG89" s="1" t="s">
        <v>91</v>
      </c>
      <c r="QBH89" s="1" t="s">
        <v>91</v>
      </c>
      <c r="QBI89" s="1" t="s">
        <v>91</v>
      </c>
      <c r="QBJ89" s="1" t="s">
        <v>91</v>
      </c>
      <c r="QBK89" s="1" t="s">
        <v>91</v>
      </c>
      <c r="QBL89" s="1" t="s">
        <v>91</v>
      </c>
      <c r="QBM89" s="1" t="s">
        <v>91</v>
      </c>
      <c r="QBN89" s="1" t="s">
        <v>91</v>
      </c>
      <c r="QBO89" s="1" t="s">
        <v>91</v>
      </c>
      <c r="QBP89" s="1" t="s">
        <v>91</v>
      </c>
      <c r="QBQ89" s="1" t="s">
        <v>91</v>
      </c>
      <c r="QBR89" s="1" t="s">
        <v>91</v>
      </c>
      <c r="QBS89" s="1" t="s">
        <v>91</v>
      </c>
      <c r="QBT89" s="1" t="s">
        <v>91</v>
      </c>
      <c r="QBU89" s="1" t="s">
        <v>91</v>
      </c>
      <c r="QBV89" s="1" t="s">
        <v>91</v>
      </c>
      <c r="QBW89" s="1" t="s">
        <v>91</v>
      </c>
      <c r="QBX89" s="1" t="s">
        <v>91</v>
      </c>
      <c r="QBY89" s="1" t="s">
        <v>91</v>
      </c>
      <c r="QBZ89" s="1" t="s">
        <v>91</v>
      </c>
      <c r="QCA89" s="1" t="s">
        <v>91</v>
      </c>
      <c r="QCB89" s="1" t="s">
        <v>91</v>
      </c>
      <c r="QCC89" s="1" t="s">
        <v>91</v>
      </c>
      <c r="QCD89" s="1" t="s">
        <v>91</v>
      </c>
      <c r="QCE89" s="1" t="s">
        <v>91</v>
      </c>
      <c r="QCF89" s="1" t="s">
        <v>91</v>
      </c>
      <c r="QCG89" s="1" t="s">
        <v>91</v>
      </c>
      <c r="QCH89" s="1" t="s">
        <v>91</v>
      </c>
      <c r="QCI89" s="1" t="s">
        <v>91</v>
      </c>
      <c r="QCJ89" s="1" t="s">
        <v>91</v>
      </c>
      <c r="QCK89" s="1" t="s">
        <v>91</v>
      </c>
      <c r="QCL89" s="1" t="s">
        <v>91</v>
      </c>
      <c r="QCM89" s="1" t="s">
        <v>91</v>
      </c>
      <c r="QCN89" s="1" t="s">
        <v>91</v>
      </c>
      <c r="QCO89" s="1" t="s">
        <v>91</v>
      </c>
      <c r="QCP89" s="1" t="s">
        <v>91</v>
      </c>
      <c r="QCQ89" s="1" t="s">
        <v>91</v>
      </c>
      <c r="QCR89" s="1" t="s">
        <v>91</v>
      </c>
      <c r="QCS89" s="1" t="s">
        <v>91</v>
      </c>
      <c r="QCT89" s="1" t="s">
        <v>91</v>
      </c>
      <c r="QCU89" s="1" t="s">
        <v>91</v>
      </c>
      <c r="QCV89" s="1" t="s">
        <v>91</v>
      </c>
      <c r="QCW89" s="1" t="s">
        <v>91</v>
      </c>
      <c r="QCX89" s="1" t="s">
        <v>91</v>
      </c>
      <c r="QCY89" s="1" t="s">
        <v>91</v>
      </c>
      <c r="QCZ89" s="1" t="s">
        <v>91</v>
      </c>
      <c r="QDA89" s="1" t="s">
        <v>91</v>
      </c>
      <c r="QDB89" s="1" t="s">
        <v>91</v>
      </c>
      <c r="QDC89" s="1" t="s">
        <v>91</v>
      </c>
      <c r="QDD89" s="1" t="s">
        <v>91</v>
      </c>
      <c r="QDE89" s="1" t="s">
        <v>91</v>
      </c>
      <c r="QDF89" s="1" t="s">
        <v>91</v>
      </c>
      <c r="QDG89" s="1" t="s">
        <v>91</v>
      </c>
      <c r="QDH89" s="1" t="s">
        <v>91</v>
      </c>
      <c r="QDI89" s="1" t="s">
        <v>91</v>
      </c>
      <c r="QDJ89" s="1" t="s">
        <v>91</v>
      </c>
      <c r="QDK89" s="1" t="s">
        <v>91</v>
      </c>
      <c r="QDL89" s="1" t="s">
        <v>91</v>
      </c>
      <c r="QDM89" s="1" t="s">
        <v>91</v>
      </c>
      <c r="QDN89" s="1" t="s">
        <v>91</v>
      </c>
      <c r="QDO89" s="1" t="s">
        <v>91</v>
      </c>
      <c r="QDP89" s="1" t="s">
        <v>91</v>
      </c>
      <c r="QDQ89" s="1" t="s">
        <v>91</v>
      </c>
      <c r="QDR89" s="1" t="s">
        <v>91</v>
      </c>
      <c r="QDS89" s="1" t="s">
        <v>91</v>
      </c>
      <c r="QDT89" s="1" t="s">
        <v>91</v>
      </c>
      <c r="QDU89" s="1" t="s">
        <v>91</v>
      </c>
      <c r="QDV89" s="1" t="s">
        <v>91</v>
      </c>
      <c r="QDW89" s="1" t="s">
        <v>91</v>
      </c>
      <c r="QDX89" s="1" t="s">
        <v>91</v>
      </c>
      <c r="QDY89" s="1" t="s">
        <v>91</v>
      </c>
      <c r="QDZ89" s="1" t="s">
        <v>91</v>
      </c>
      <c r="QEA89" s="1" t="s">
        <v>91</v>
      </c>
      <c r="QEB89" s="1" t="s">
        <v>91</v>
      </c>
      <c r="QEC89" s="1" t="s">
        <v>91</v>
      </c>
      <c r="QED89" s="1" t="s">
        <v>91</v>
      </c>
      <c r="QEE89" s="1" t="s">
        <v>91</v>
      </c>
      <c r="QEF89" s="1" t="s">
        <v>91</v>
      </c>
      <c r="QEG89" s="1" t="s">
        <v>91</v>
      </c>
      <c r="QEH89" s="1" t="s">
        <v>91</v>
      </c>
      <c r="QEI89" s="1" t="s">
        <v>91</v>
      </c>
      <c r="QEJ89" s="1" t="s">
        <v>91</v>
      </c>
      <c r="QEK89" s="1" t="s">
        <v>91</v>
      </c>
      <c r="QEL89" s="1" t="s">
        <v>91</v>
      </c>
      <c r="QEM89" s="1" t="s">
        <v>91</v>
      </c>
      <c r="QEN89" s="1" t="s">
        <v>91</v>
      </c>
      <c r="QEO89" s="1" t="s">
        <v>91</v>
      </c>
      <c r="QEP89" s="1" t="s">
        <v>91</v>
      </c>
      <c r="QEQ89" s="1" t="s">
        <v>91</v>
      </c>
      <c r="QER89" s="1" t="s">
        <v>91</v>
      </c>
      <c r="QES89" s="1" t="s">
        <v>91</v>
      </c>
      <c r="QET89" s="1" t="s">
        <v>91</v>
      </c>
      <c r="QEU89" s="1" t="s">
        <v>91</v>
      </c>
      <c r="QEV89" s="1" t="s">
        <v>91</v>
      </c>
      <c r="QEW89" s="1" t="s">
        <v>91</v>
      </c>
      <c r="QEX89" s="1" t="s">
        <v>91</v>
      </c>
      <c r="QEY89" s="1" t="s">
        <v>91</v>
      </c>
      <c r="QEZ89" s="1" t="s">
        <v>91</v>
      </c>
      <c r="QFA89" s="1" t="s">
        <v>91</v>
      </c>
      <c r="QFB89" s="1" t="s">
        <v>91</v>
      </c>
      <c r="QFC89" s="1" t="s">
        <v>91</v>
      </c>
      <c r="QFD89" s="1" t="s">
        <v>91</v>
      </c>
      <c r="QFE89" s="1" t="s">
        <v>91</v>
      </c>
      <c r="QFF89" s="1" t="s">
        <v>91</v>
      </c>
      <c r="QFG89" s="1" t="s">
        <v>91</v>
      </c>
      <c r="QFH89" s="1" t="s">
        <v>91</v>
      </c>
      <c r="QFI89" s="1" t="s">
        <v>91</v>
      </c>
      <c r="QFJ89" s="1" t="s">
        <v>91</v>
      </c>
      <c r="QFK89" s="1" t="s">
        <v>91</v>
      </c>
      <c r="QFL89" s="1" t="s">
        <v>91</v>
      </c>
      <c r="QFM89" s="1" t="s">
        <v>91</v>
      </c>
      <c r="QFN89" s="1" t="s">
        <v>91</v>
      </c>
      <c r="QFO89" s="1" t="s">
        <v>91</v>
      </c>
      <c r="QFP89" s="1" t="s">
        <v>91</v>
      </c>
      <c r="QFQ89" s="1" t="s">
        <v>91</v>
      </c>
      <c r="QFR89" s="1" t="s">
        <v>91</v>
      </c>
      <c r="QFS89" s="1" t="s">
        <v>91</v>
      </c>
      <c r="QFT89" s="1" t="s">
        <v>91</v>
      </c>
      <c r="QFU89" s="1" t="s">
        <v>91</v>
      </c>
      <c r="QFV89" s="1" t="s">
        <v>91</v>
      </c>
      <c r="QFW89" s="1" t="s">
        <v>91</v>
      </c>
      <c r="QFX89" s="1" t="s">
        <v>91</v>
      </c>
      <c r="QFY89" s="1" t="s">
        <v>91</v>
      </c>
      <c r="QFZ89" s="1" t="s">
        <v>91</v>
      </c>
      <c r="QGA89" s="1" t="s">
        <v>91</v>
      </c>
      <c r="QGB89" s="1" t="s">
        <v>91</v>
      </c>
      <c r="QGC89" s="1" t="s">
        <v>91</v>
      </c>
      <c r="QGD89" s="1" t="s">
        <v>91</v>
      </c>
      <c r="QGE89" s="1" t="s">
        <v>91</v>
      </c>
      <c r="QGF89" s="1" t="s">
        <v>91</v>
      </c>
      <c r="QGG89" s="1" t="s">
        <v>91</v>
      </c>
      <c r="QGH89" s="1" t="s">
        <v>91</v>
      </c>
      <c r="QGI89" s="1" t="s">
        <v>91</v>
      </c>
      <c r="QGJ89" s="1" t="s">
        <v>91</v>
      </c>
      <c r="QGK89" s="1" t="s">
        <v>91</v>
      </c>
      <c r="QGL89" s="1" t="s">
        <v>91</v>
      </c>
      <c r="QGM89" s="1" t="s">
        <v>91</v>
      </c>
      <c r="QGN89" s="1" t="s">
        <v>91</v>
      </c>
      <c r="QGO89" s="1" t="s">
        <v>91</v>
      </c>
      <c r="QGP89" s="1" t="s">
        <v>91</v>
      </c>
      <c r="QGQ89" s="1" t="s">
        <v>91</v>
      </c>
      <c r="QGR89" s="1" t="s">
        <v>91</v>
      </c>
      <c r="QGS89" s="1" t="s">
        <v>91</v>
      </c>
      <c r="QGT89" s="1" t="s">
        <v>91</v>
      </c>
      <c r="QGU89" s="1" t="s">
        <v>91</v>
      </c>
      <c r="QGV89" s="1" t="s">
        <v>91</v>
      </c>
      <c r="QGW89" s="1" t="s">
        <v>91</v>
      </c>
      <c r="QGX89" s="1" t="s">
        <v>91</v>
      </c>
      <c r="QGY89" s="1" t="s">
        <v>91</v>
      </c>
      <c r="QGZ89" s="1" t="s">
        <v>91</v>
      </c>
      <c r="QHA89" s="1" t="s">
        <v>91</v>
      </c>
      <c r="QHB89" s="1" t="s">
        <v>91</v>
      </c>
      <c r="QHC89" s="1" t="s">
        <v>91</v>
      </c>
      <c r="QHD89" s="1" t="s">
        <v>91</v>
      </c>
      <c r="QHE89" s="1" t="s">
        <v>91</v>
      </c>
      <c r="QHF89" s="1" t="s">
        <v>91</v>
      </c>
      <c r="QHG89" s="1" t="s">
        <v>91</v>
      </c>
      <c r="QHH89" s="1" t="s">
        <v>91</v>
      </c>
      <c r="QHI89" s="1" t="s">
        <v>91</v>
      </c>
      <c r="QHJ89" s="1" t="s">
        <v>91</v>
      </c>
      <c r="QHK89" s="1" t="s">
        <v>91</v>
      </c>
      <c r="QHL89" s="1" t="s">
        <v>91</v>
      </c>
      <c r="QHM89" s="1" t="s">
        <v>91</v>
      </c>
      <c r="QHN89" s="1" t="s">
        <v>91</v>
      </c>
      <c r="QHO89" s="1" t="s">
        <v>91</v>
      </c>
      <c r="QHP89" s="1" t="s">
        <v>91</v>
      </c>
      <c r="QHQ89" s="1" t="s">
        <v>91</v>
      </c>
      <c r="QHR89" s="1" t="s">
        <v>91</v>
      </c>
      <c r="QHS89" s="1" t="s">
        <v>91</v>
      </c>
      <c r="QHT89" s="1" t="s">
        <v>91</v>
      </c>
      <c r="QHU89" s="1" t="s">
        <v>91</v>
      </c>
      <c r="QHV89" s="1" t="s">
        <v>91</v>
      </c>
      <c r="QHW89" s="1" t="s">
        <v>91</v>
      </c>
      <c r="QHX89" s="1" t="s">
        <v>91</v>
      </c>
      <c r="QHY89" s="1" t="s">
        <v>91</v>
      </c>
      <c r="QHZ89" s="1" t="s">
        <v>91</v>
      </c>
      <c r="QIA89" s="1" t="s">
        <v>91</v>
      </c>
      <c r="QIB89" s="1" t="s">
        <v>91</v>
      </c>
      <c r="QIC89" s="1" t="s">
        <v>91</v>
      </c>
      <c r="QID89" s="1" t="s">
        <v>91</v>
      </c>
      <c r="QIE89" s="1" t="s">
        <v>91</v>
      </c>
      <c r="QIF89" s="1" t="s">
        <v>91</v>
      </c>
      <c r="QIG89" s="1" t="s">
        <v>91</v>
      </c>
      <c r="QIH89" s="1" t="s">
        <v>91</v>
      </c>
      <c r="QII89" s="1" t="s">
        <v>91</v>
      </c>
      <c r="QIJ89" s="1" t="s">
        <v>91</v>
      </c>
      <c r="QIK89" s="1" t="s">
        <v>91</v>
      </c>
      <c r="QIL89" s="1" t="s">
        <v>91</v>
      </c>
      <c r="QIM89" s="1" t="s">
        <v>91</v>
      </c>
      <c r="QIN89" s="1" t="s">
        <v>91</v>
      </c>
      <c r="QIO89" s="1" t="s">
        <v>91</v>
      </c>
      <c r="QIP89" s="1" t="s">
        <v>91</v>
      </c>
      <c r="QIQ89" s="1" t="s">
        <v>91</v>
      </c>
      <c r="QIR89" s="1" t="s">
        <v>91</v>
      </c>
      <c r="QIS89" s="1" t="s">
        <v>91</v>
      </c>
      <c r="QIT89" s="1" t="s">
        <v>91</v>
      </c>
      <c r="QIU89" s="1" t="s">
        <v>91</v>
      </c>
      <c r="QIV89" s="1" t="s">
        <v>91</v>
      </c>
      <c r="QIW89" s="1" t="s">
        <v>91</v>
      </c>
      <c r="QIX89" s="1" t="s">
        <v>91</v>
      </c>
      <c r="QIY89" s="1" t="s">
        <v>91</v>
      </c>
      <c r="QIZ89" s="1" t="s">
        <v>91</v>
      </c>
      <c r="QJA89" s="1" t="s">
        <v>91</v>
      </c>
      <c r="QJB89" s="1" t="s">
        <v>91</v>
      </c>
      <c r="QJC89" s="1" t="s">
        <v>91</v>
      </c>
      <c r="QJD89" s="1" t="s">
        <v>91</v>
      </c>
      <c r="QJE89" s="1" t="s">
        <v>91</v>
      </c>
      <c r="QJF89" s="1" t="s">
        <v>91</v>
      </c>
      <c r="QJG89" s="1" t="s">
        <v>91</v>
      </c>
      <c r="QJH89" s="1" t="s">
        <v>91</v>
      </c>
      <c r="QJI89" s="1" t="s">
        <v>91</v>
      </c>
      <c r="QJJ89" s="1" t="s">
        <v>91</v>
      </c>
      <c r="QJK89" s="1" t="s">
        <v>91</v>
      </c>
      <c r="QJL89" s="1" t="s">
        <v>91</v>
      </c>
      <c r="QJM89" s="1" t="s">
        <v>91</v>
      </c>
      <c r="QJN89" s="1" t="s">
        <v>91</v>
      </c>
      <c r="QJO89" s="1" t="s">
        <v>91</v>
      </c>
      <c r="QJP89" s="1" t="s">
        <v>91</v>
      </c>
      <c r="QJQ89" s="1" t="s">
        <v>91</v>
      </c>
      <c r="QJR89" s="1" t="s">
        <v>91</v>
      </c>
      <c r="QJS89" s="1" t="s">
        <v>91</v>
      </c>
      <c r="QJT89" s="1" t="s">
        <v>91</v>
      </c>
      <c r="QJU89" s="1" t="s">
        <v>91</v>
      </c>
      <c r="QJV89" s="1" t="s">
        <v>91</v>
      </c>
      <c r="QJW89" s="1" t="s">
        <v>91</v>
      </c>
      <c r="QJX89" s="1" t="s">
        <v>91</v>
      </c>
      <c r="QJY89" s="1" t="s">
        <v>91</v>
      </c>
      <c r="QJZ89" s="1" t="s">
        <v>91</v>
      </c>
      <c r="QKA89" s="1" t="s">
        <v>91</v>
      </c>
      <c r="QKB89" s="1" t="s">
        <v>91</v>
      </c>
      <c r="QKC89" s="1" t="s">
        <v>91</v>
      </c>
      <c r="QKD89" s="1" t="s">
        <v>91</v>
      </c>
      <c r="QKE89" s="1" t="s">
        <v>91</v>
      </c>
      <c r="QKF89" s="1" t="s">
        <v>91</v>
      </c>
      <c r="QKG89" s="1" t="s">
        <v>91</v>
      </c>
      <c r="QKH89" s="1" t="s">
        <v>91</v>
      </c>
      <c r="QKI89" s="1" t="s">
        <v>91</v>
      </c>
      <c r="QKJ89" s="1" t="s">
        <v>91</v>
      </c>
      <c r="QKK89" s="1" t="s">
        <v>91</v>
      </c>
      <c r="QKL89" s="1" t="s">
        <v>91</v>
      </c>
      <c r="QKM89" s="1" t="s">
        <v>91</v>
      </c>
      <c r="QKN89" s="1" t="s">
        <v>91</v>
      </c>
      <c r="QKO89" s="1" t="s">
        <v>91</v>
      </c>
      <c r="QKP89" s="1" t="s">
        <v>91</v>
      </c>
      <c r="QKQ89" s="1" t="s">
        <v>91</v>
      </c>
      <c r="QKR89" s="1" t="s">
        <v>91</v>
      </c>
      <c r="QKS89" s="1" t="s">
        <v>91</v>
      </c>
      <c r="QKT89" s="1" t="s">
        <v>91</v>
      </c>
      <c r="QKU89" s="1" t="s">
        <v>91</v>
      </c>
      <c r="QKV89" s="1" t="s">
        <v>91</v>
      </c>
      <c r="QKW89" s="1" t="s">
        <v>91</v>
      </c>
      <c r="QKX89" s="1" t="s">
        <v>91</v>
      </c>
      <c r="QKY89" s="1" t="s">
        <v>91</v>
      </c>
      <c r="QKZ89" s="1" t="s">
        <v>91</v>
      </c>
      <c r="QLA89" s="1" t="s">
        <v>91</v>
      </c>
      <c r="QLB89" s="1" t="s">
        <v>91</v>
      </c>
      <c r="QLC89" s="1" t="s">
        <v>91</v>
      </c>
      <c r="QLD89" s="1" t="s">
        <v>91</v>
      </c>
      <c r="QLE89" s="1" t="s">
        <v>91</v>
      </c>
      <c r="QLF89" s="1" t="s">
        <v>91</v>
      </c>
      <c r="QLG89" s="1" t="s">
        <v>91</v>
      </c>
      <c r="QLH89" s="1" t="s">
        <v>91</v>
      </c>
      <c r="QLI89" s="1" t="s">
        <v>91</v>
      </c>
      <c r="QLJ89" s="1" t="s">
        <v>91</v>
      </c>
      <c r="QLK89" s="1" t="s">
        <v>91</v>
      </c>
      <c r="QLL89" s="1" t="s">
        <v>91</v>
      </c>
      <c r="QLM89" s="1" t="s">
        <v>91</v>
      </c>
      <c r="QLN89" s="1" t="s">
        <v>91</v>
      </c>
      <c r="QLO89" s="1" t="s">
        <v>91</v>
      </c>
      <c r="QLP89" s="1" t="s">
        <v>91</v>
      </c>
      <c r="QLQ89" s="1" t="s">
        <v>91</v>
      </c>
      <c r="QLR89" s="1" t="s">
        <v>91</v>
      </c>
      <c r="QLS89" s="1" t="s">
        <v>91</v>
      </c>
      <c r="QLT89" s="1" t="s">
        <v>91</v>
      </c>
      <c r="QLU89" s="1" t="s">
        <v>91</v>
      </c>
      <c r="QLV89" s="1" t="s">
        <v>91</v>
      </c>
      <c r="QLW89" s="1" t="s">
        <v>91</v>
      </c>
      <c r="QLX89" s="1" t="s">
        <v>91</v>
      </c>
      <c r="QLY89" s="1" t="s">
        <v>91</v>
      </c>
      <c r="QLZ89" s="1" t="s">
        <v>91</v>
      </c>
      <c r="QMA89" s="1" t="s">
        <v>91</v>
      </c>
      <c r="QMB89" s="1" t="s">
        <v>91</v>
      </c>
      <c r="QMC89" s="1" t="s">
        <v>91</v>
      </c>
      <c r="QMD89" s="1" t="s">
        <v>91</v>
      </c>
      <c r="QME89" s="1" t="s">
        <v>91</v>
      </c>
      <c r="QMF89" s="1" t="s">
        <v>91</v>
      </c>
      <c r="QMG89" s="1" t="s">
        <v>91</v>
      </c>
      <c r="QMH89" s="1" t="s">
        <v>91</v>
      </c>
      <c r="QMI89" s="1" t="s">
        <v>91</v>
      </c>
      <c r="QMJ89" s="1" t="s">
        <v>91</v>
      </c>
      <c r="QMK89" s="1" t="s">
        <v>91</v>
      </c>
      <c r="QML89" s="1" t="s">
        <v>91</v>
      </c>
      <c r="QMM89" s="1" t="s">
        <v>91</v>
      </c>
      <c r="QMN89" s="1" t="s">
        <v>91</v>
      </c>
      <c r="QMO89" s="1" t="s">
        <v>91</v>
      </c>
      <c r="QMP89" s="1" t="s">
        <v>91</v>
      </c>
      <c r="QMQ89" s="1" t="s">
        <v>91</v>
      </c>
      <c r="QMR89" s="1" t="s">
        <v>91</v>
      </c>
      <c r="QMS89" s="1" t="s">
        <v>91</v>
      </c>
      <c r="QMT89" s="1" t="s">
        <v>91</v>
      </c>
      <c r="QMU89" s="1" t="s">
        <v>91</v>
      </c>
      <c r="QMV89" s="1" t="s">
        <v>91</v>
      </c>
      <c r="QMW89" s="1" t="s">
        <v>91</v>
      </c>
      <c r="QMX89" s="1" t="s">
        <v>91</v>
      </c>
      <c r="QMY89" s="1" t="s">
        <v>91</v>
      </c>
      <c r="QMZ89" s="1" t="s">
        <v>91</v>
      </c>
      <c r="QNA89" s="1" t="s">
        <v>91</v>
      </c>
      <c r="QNB89" s="1" t="s">
        <v>91</v>
      </c>
      <c r="QNC89" s="1" t="s">
        <v>91</v>
      </c>
      <c r="QND89" s="1" t="s">
        <v>91</v>
      </c>
      <c r="QNE89" s="1" t="s">
        <v>91</v>
      </c>
      <c r="QNF89" s="1" t="s">
        <v>91</v>
      </c>
      <c r="QNG89" s="1" t="s">
        <v>91</v>
      </c>
      <c r="QNH89" s="1" t="s">
        <v>91</v>
      </c>
      <c r="QNI89" s="1" t="s">
        <v>91</v>
      </c>
      <c r="QNJ89" s="1" t="s">
        <v>91</v>
      </c>
      <c r="QNK89" s="1" t="s">
        <v>91</v>
      </c>
      <c r="QNL89" s="1" t="s">
        <v>91</v>
      </c>
      <c r="QNM89" s="1" t="s">
        <v>91</v>
      </c>
      <c r="QNN89" s="1" t="s">
        <v>91</v>
      </c>
      <c r="QNO89" s="1" t="s">
        <v>91</v>
      </c>
      <c r="QNP89" s="1" t="s">
        <v>91</v>
      </c>
      <c r="QNQ89" s="1" t="s">
        <v>91</v>
      </c>
      <c r="QNR89" s="1" t="s">
        <v>91</v>
      </c>
      <c r="QNS89" s="1" t="s">
        <v>91</v>
      </c>
      <c r="QNT89" s="1" t="s">
        <v>91</v>
      </c>
      <c r="QNU89" s="1" t="s">
        <v>91</v>
      </c>
      <c r="QNV89" s="1" t="s">
        <v>91</v>
      </c>
      <c r="QNW89" s="1" t="s">
        <v>91</v>
      </c>
      <c r="QNX89" s="1" t="s">
        <v>91</v>
      </c>
      <c r="QNY89" s="1" t="s">
        <v>91</v>
      </c>
      <c r="QNZ89" s="1" t="s">
        <v>91</v>
      </c>
      <c r="QOA89" s="1" t="s">
        <v>91</v>
      </c>
      <c r="QOB89" s="1" t="s">
        <v>91</v>
      </c>
      <c r="QOC89" s="1" t="s">
        <v>91</v>
      </c>
      <c r="QOD89" s="1" t="s">
        <v>91</v>
      </c>
      <c r="QOE89" s="1" t="s">
        <v>91</v>
      </c>
      <c r="QOF89" s="1" t="s">
        <v>91</v>
      </c>
      <c r="QOG89" s="1" t="s">
        <v>91</v>
      </c>
      <c r="QOH89" s="1" t="s">
        <v>91</v>
      </c>
      <c r="QOI89" s="1" t="s">
        <v>91</v>
      </c>
      <c r="QOJ89" s="1" t="s">
        <v>91</v>
      </c>
      <c r="QOK89" s="1" t="s">
        <v>91</v>
      </c>
      <c r="QOL89" s="1" t="s">
        <v>91</v>
      </c>
      <c r="QOM89" s="1" t="s">
        <v>91</v>
      </c>
      <c r="QON89" s="1" t="s">
        <v>91</v>
      </c>
      <c r="QOO89" s="1" t="s">
        <v>91</v>
      </c>
      <c r="QOP89" s="1" t="s">
        <v>91</v>
      </c>
      <c r="QOQ89" s="1" t="s">
        <v>91</v>
      </c>
      <c r="QOR89" s="1" t="s">
        <v>91</v>
      </c>
      <c r="QOS89" s="1" t="s">
        <v>91</v>
      </c>
      <c r="QOT89" s="1" t="s">
        <v>91</v>
      </c>
      <c r="QOU89" s="1" t="s">
        <v>91</v>
      </c>
      <c r="QOV89" s="1" t="s">
        <v>91</v>
      </c>
      <c r="QOW89" s="1" t="s">
        <v>91</v>
      </c>
      <c r="QOX89" s="1" t="s">
        <v>91</v>
      </c>
      <c r="QOY89" s="1" t="s">
        <v>91</v>
      </c>
      <c r="QOZ89" s="1" t="s">
        <v>91</v>
      </c>
      <c r="QPA89" s="1" t="s">
        <v>91</v>
      </c>
      <c r="QPB89" s="1" t="s">
        <v>91</v>
      </c>
      <c r="QPC89" s="1" t="s">
        <v>91</v>
      </c>
      <c r="QPD89" s="1" t="s">
        <v>91</v>
      </c>
      <c r="QPE89" s="1" t="s">
        <v>91</v>
      </c>
      <c r="QPF89" s="1" t="s">
        <v>91</v>
      </c>
      <c r="QPG89" s="1" t="s">
        <v>91</v>
      </c>
      <c r="QPH89" s="1" t="s">
        <v>91</v>
      </c>
      <c r="QPI89" s="1" t="s">
        <v>91</v>
      </c>
      <c r="QPJ89" s="1" t="s">
        <v>91</v>
      </c>
      <c r="QPK89" s="1" t="s">
        <v>91</v>
      </c>
      <c r="QPL89" s="1" t="s">
        <v>91</v>
      </c>
      <c r="QPM89" s="1" t="s">
        <v>91</v>
      </c>
      <c r="QPN89" s="1" t="s">
        <v>91</v>
      </c>
      <c r="QPO89" s="1" t="s">
        <v>91</v>
      </c>
      <c r="QPP89" s="1" t="s">
        <v>91</v>
      </c>
      <c r="QPQ89" s="1" t="s">
        <v>91</v>
      </c>
      <c r="QPR89" s="1" t="s">
        <v>91</v>
      </c>
      <c r="QPS89" s="1" t="s">
        <v>91</v>
      </c>
      <c r="QPT89" s="1" t="s">
        <v>91</v>
      </c>
      <c r="QPU89" s="1" t="s">
        <v>91</v>
      </c>
      <c r="QPV89" s="1" t="s">
        <v>91</v>
      </c>
      <c r="QPW89" s="1" t="s">
        <v>91</v>
      </c>
      <c r="QPX89" s="1" t="s">
        <v>91</v>
      </c>
      <c r="QPY89" s="1" t="s">
        <v>91</v>
      </c>
      <c r="QPZ89" s="1" t="s">
        <v>91</v>
      </c>
      <c r="QQA89" s="1" t="s">
        <v>91</v>
      </c>
      <c r="QQB89" s="1" t="s">
        <v>91</v>
      </c>
      <c r="QQC89" s="1" t="s">
        <v>91</v>
      </c>
      <c r="QQD89" s="1" t="s">
        <v>91</v>
      </c>
      <c r="QQE89" s="1" t="s">
        <v>91</v>
      </c>
      <c r="QQF89" s="1" t="s">
        <v>91</v>
      </c>
      <c r="QQG89" s="1" t="s">
        <v>91</v>
      </c>
      <c r="QQH89" s="1" t="s">
        <v>91</v>
      </c>
      <c r="QQI89" s="1" t="s">
        <v>91</v>
      </c>
      <c r="QQJ89" s="1" t="s">
        <v>91</v>
      </c>
      <c r="QQK89" s="1" t="s">
        <v>91</v>
      </c>
      <c r="QQL89" s="1" t="s">
        <v>91</v>
      </c>
      <c r="QQM89" s="1" t="s">
        <v>91</v>
      </c>
      <c r="QQN89" s="1" t="s">
        <v>91</v>
      </c>
      <c r="QQO89" s="1" t="s">
        <v>91</v>
      </c>
      <c r="QQP89" s="1" t="s">
        <v>91</v>
      </c>
      <c r="QQQ89" s="1" t="s">
        <v>91</v>
      </c>
      <c r="QQR89" s="1" t="s">
        <v>91</v>
      </c>
      <c r="QQS89" s="1" t="s">
        <v>91</v>
      </c>
      <c r="QQT89" s="1" t="s">
        <v>91</v>
      </c>
      <c r="QQU89" s="1" t="s">
        <v>91</v>
      </c>
      <c r="QQV89" s="1" t="s">
        <v>91</v>
      </c>
      <c r="QQW89" s="1" t="s">
        <v>91</v>
      </c>
      <c r="QQX89" s="1" t="s">
        <v>91</v>
      </c>
      <c r="QQY89" s="1" t="s">
        <v>91</v>
      </c>
      <c r="QQZ89" s="1" t="s">
        <v>91</v>
      </c>
      <c r="QRA89" s="1" t="s">
        <v>91</v>
      </c>
      <c r="QRB89" s="1" t="s">
        <v>91</v>
      </c>
      <c r="QRC89" s="1" t="s">
        <v>91</v>
      </c>
      <c r="QRD89" s="1" t="s">
        <v>91</v>
      </c>
      <c r="QRE89" s="1" t="s">
        <v>91</v>
      </c>
      <c r="QRF89" s="1" t="s">
        <v>91</v>
      </c>
      <c r="QRG89" s="1" t="s">
        <v>91</v>
      </c>
      <c r="QRH89" s="1" t="s">
        <v>91</v>
      </c>
      <c r="QRI89" s="1" t="s">
        <v>91</v>
      </c>
      <c r="QRJ89" s="1" t="s">
        <v>91</v>
      </c>
      <c r="QRK89" s="1" t="s">
        <v>91</v>
      </c>
      <c r="QRL89" s="1" t="s">
        <v>91</v>
      </c>
      <c r="QRM89" s="1" t="s">
        <v>91</v>
      </c>
      <c r="QRN89" s="1" t="s">
        <v>91</v>
      </c>
      <c r="QRO89" s="1" t="s">
        <v>91</v>
      </c>
      <c r="QRP89" s="1" t="s">
        <v>91</v>
      </c>
      <c r="QRQ89" s="1" t="s">
        <v>91</v>
      </c>
      <c r="QRR89" s="1" t="s">
        <v>91</v>
      </c>
      <c r="QRS89" s="1" t="s">
        <v>91</v>
      </c>
      <c r="QRT89" s="1" t="s">
        <v>91</v>
      </c>
      <c r="QRU89" s="1" t="s">
        <v>91</v>
      </c>
      <c r="QRV89" s="1" t="s">
        <v>91</v>
      </c>
      <c r="QRW89" s="1" t="s">
        <v>91</v>
      </c>
      <c r="QRX89" s="1" t="s">
        <v>91</v>
      </c>
      <c r="QRY89" s="1" t="s">
        <v>91</v>
      </c>
      <c r="QRZ89" s="1" t="s">
        <v>91</v>
      </c>
      <c r="QSA89" s="1" t="s">
        <v>91</v>
      </c>
      <c r="QSB89" s="1" t="s">
        <v>91</v>
      </c>
      <c r="QSC89" s="1" t="s">
        <v>91</v>
      </c>
      <c r="QSD89" s="1" t="s">
        <v>91</v>
      </c>
      <c r="QSE89" s="1" t="s">
        <v>91</v>
      </c>
      <c r="QSF89" s="1" t="s">
        <v>91</v>
      </c>
      <c r="QSG89" s="1" t="s">
        <v>91</v>
      </c>
      <c r="QSH89" s="1" t="s">
        <v>91</v>
      </c>
      <c r="QSI89" s="1" t="s">
        <v>91</v>
      </c>
      <c r="QSJ89" s="1" t="s">
        <v>91</v>
      </c>
      <c r="QSK89" s="1" t="s">
        <v>91</v>
      </c>
      <c r="QSL89" s="1" t="s">
        <v>91</v>
      </c>
      <c r="QSM89" s="1" t="s">
        <v>91</v>
      </c>
      <c r="QSN89" s="1" t="s">
        <v>91</v>
      </c>
      <c r="QSO89" s="1" t="s">
        <v>91</v>
      </c>
      <c r="QSP89" s="1" t="s">
        <v>91</v>
      </c>
      <c r="QSQ89" s="1" t="s">
        <v>91</v>
      </c>
      <c r="QSR89" s="1" t="s">
        <v>91</v>
      </c>
      <c r="QSS89" s="1" t="s">
        <v>91</v>
      </c>
      <c r="QST89" s="1" t="s">
        <v>91</v>
      </c>
      <c r="QSU89" s="1" t="s">
        <v>91</v>
      </c>
      <c r="QSV89" s="1" t="s">
        <v>91</v>
      </c>
      <c r="QSW89" s="1" t="s">
        <v>91</v>
      </c>
      <c r="QSX89" s="1" t="s">
        <v>91</v>
      </c>
      <c r="QSY89" s="1" t="s">
        <v>91</v>
      </c>
      <c r="QSZ89" s="1" t="s">
        <v>91</v>
      </c>
      <c r="QTA89" s="1" t="s">
        <v>91</v>
      </c>
      <c r="QTB89" s="1" t="s">
        <v>91</v>
      </c>
      <c r="QTC89" s="1" t="s">
        <v>91</v>
      </c>
      <c r="QTD89" s="1" t="s">
        <v>91</v>
      </c>
      <c r="QTE89" s="1" t="s">
        <v>91</v>
      </c>
      <c r="QTF89" s="1" t="s">
        <v>91</v>
      </c>
      <c r="QTG89" s="1" t="s">
        <v>91</v>
      </c>
      <c r="QTH89" s="1" t="s">
        <v>91</v>
      </c>
      <c r="QTI89" s="1" t="s">
        <v>91</v>
      </c>
      <c r="QTJ89" s="1" t="s">
        <v>91</v>
      </c>
      <c r="QTK89" s="1" t="s">
        <v>91</v>
      </c>
      <c r="QTL89" s="1" t="s">
        <v>91</v>
      </c>
      <c r="QTM89" s="1" t="s">
        <v>91</v>
      </c>
      <c r="QTN89" s="1" t="s">
        <v>91</v>
      </c>
      <c r="QTO89" s="1" t="s">
        <v>91</v>
      </c>
      <c r="QTP89" s="1" t="s">
        <v>91</v>
      </c>
      <c r="QTQ89" s="1" t="s">
        <v>91</v>
      </c>
      <c r="QTR89" s="1" t="s">
        <v>91</v>
      </c>
      <c r="QTS89" s="1" t="s">
        <v>91</v>
      </c>
      <c r="QTT89" s="1" t="s">
        <v>91</v>
      </c>
      <c r="QTU89" s="1" t="s">
        <v>91</v>
      </c>
      <c r="QTV89" s="1" t="s">
        <v>91</v>
      </c>
      <c r="QTW89" s="1" t="s">
        <v>91</v>
      </c>
      <c r="QTX89" s="1" t="s">
        <v>91</v>
      </c>
      <c r="QTY89" s="1" t="s">
        <v>91</v>
      </c>
      <c r="QTZ89" s="1" t="s">
        <v>91</v>
      </c>
      <c r="QUA89" s="1" t="s">
        <v>91</v>
      </c>
      <c r="QUB89" s="1" t="s">
        <v>91</v>
      </c>
      <c r="QUC89" s="1" t="s">
        <v>91</v>
      </c>
      <c r="QUD89" s="1" t="s">
        <v>91</v>
      </c>
      <c r="QUE89" s="1" t="s">
        <v>91</v>
      </c>
      <c r="QUF89" s="1" t="s">
        <v>91</v>
      </c>
      <c r="QUG89" s="1" t="s">
        <v>91</v>
      </c>
      <c r="QUH89" s="1" t="s">
        <v>91</v>
      </c>
      <c r="QUI89" s="1" t="s">
        <v>91</v>
      </c>
      <c r="QUJ89" s="1" t="s">
        <v>91</v>
      </c>
      <c r="QUK89" s="1" t="s">
        <v>91</v>
      </c>
      <c r="QUL89" s="1" t="s">
        <v>91</v>
      </c>
      <c r="QUM89" s="1" t="s">
        <v>91</v>
      </c>
      <c r="QUN89" s="1" t="s">
        <v>91</v>
      </c>
      <c r="QUO89" s="1" t="s">
        <v>91</v>
      </c>
      <c r="QUP89" s="1" t="s">
        <v>91</v>
      </c>
      <c r="QUQ89" s="1" t="s">
        <v>91</v>
      </c>
      <c r="QUR89" s="1" t="s">
        <v>91</v>
      </c>
      <c r="QUS89" s="1" t="s">
        <v>91</v>
      </c>
      <c r="QUT89" s="1" t="s">
        <v>91</v>
      </c>
      <c r="QUU89" s="1" t="s">
        <v>91</v>
      </c>
      <c r="QUV89" s="1" t="s">
        <v>91</v>
      </c>
      <c r="QUW89" s="1" t="s">
        <v>91</v>
      </c>
      <c r="QUX89" s="1" t="s">
        <v>91</v>
      </c>
      <c r="QUY89" s="1" t="s">
        <v>91</v>
      </c>
      <c r="QUZ89" s="1" t="s">
        <v>91</v>
      </c>
      <c r="QVA89" s="1" t="s">
        <v>91</v>
      </c>
      <c r="QVB89" s="1" t="s">
        <v>91</v>
      </c>
      <c r="QVC89" s="1" t="s">
        <v>91</v>
      </c>
      <c r="QVD89" s="1" t="s">
        <v>91</v>
      </c>
      <c r="QVE89" s="1" t="s">
        <v>91</v>
      </c>
      <c r="QVF89" s="1" t="s">
        <v>91</v>
      </c>
      <c r="QVG89" s="1" t="s">
        <v>91</v>
      </c>
      <c r="QVH89" s="1" t="s">
        <v>91</v>
      </c>
      <c r="QVI89" s="1" t="s">
        <v>91</v>
      </c>
      <c r="QVJ89" s="1" t="s">
        <v>91</v>
      </c>
      <c r="QVK89" s="1" t="s">
        <v>91</v>
      </c>
      <c r="QVL89" s="1" t="s">
        <v>91</v>
      </c>
      <c r="QVM89" s="1" t="s">
        <v>91</v>
      </c>
      <c r="QVN89" s="1" t="s">
        <v>91</v>
      </c>
      <c r="QVO89" s="1" t="s">
        <v>91</v>
      </c>
      <c r="QVP89" s="1" t="s">
        <v>91</v>
      </c>
      <c r="QVQ89" s="1" t="s">
        <v>91</v>
      </c>
      <c r="QVR89" s="1" t="s">
        <v>91</v>
      </c>
      <c r="QVS89" s="1" t="s">
        <v>91</v>
      </c>
      <c r="QVT89" s="1" t="s">
        <v>91</v>
      </c>
      <c r="QVU89" s="1" t="s">
        <v>91</v>
      </c>
      <c r="QVV89" s="1" t="s">
        <v>91</v>
      </c>
      <c r="QVW89" s="1" t="s">
        <v>91</v>
      </c>
      <c r="QVX89" s="1" t="s">
        <v>91</v>
      </c>
      <c r="QVY89" s="1" t="s">
        <v>91</v>
      </c>
      <c r="QVZ89" s="1" t="s">
        <v>91</v>
      </c>
      <c r="QWA89" s="1" t="s">
        <v>91</v>
      </c>
      <c r="QWB89" s="1" t="s">
        <v>91</v>
      </c>
      <c r="QWC89" s="1" t="s">
        <v>91</v>
      </c>
      <c r="QWD89" s="1" t="s">
        <v>91</v>
      </c>
      <c r="QWE89" s="1" t="s">
        <v>91</v>
      </c>
      <c r="QWF89" s="1" t="s">
        <v>91</v>
      </c>
      <c r="QWG89" s="1" t="s">
        <v>91</v>
      </c>
      <c r="QWH89" s="1" t="s">
        <v>91</v>
      </c>
      <c r="QWI89" s="1" t="s">
        <v>91</v>
      </c>
      <c r="QWJ89" s="1" t="s">
        <v>91</v>
      </c>
      <c r="QWK89" s="1" t="s">
        <v>91</v>
      </c>
      <c r="QWL89" s="1" t="s">
        <v>91</v>
      </c>
      <c r="QWM89" s="1" t="s">
        <v>91</v>
      </c>
      <c r="QWN89" s="1" t="s">
        <v>91</v>
      </c>
      <c r="QWO89" s="1" t="s">
        <v>91</v>
      </c>
      <c r="QWP89" s="1" t="s">
        <v>91</v>
      </c>
      <c r="QWQ89" s="1" t="s">
        <v>91</v>
      </c>
      <c r="QWR89" s="1" t="s">
        <v>91</v>
      </c>
      <c r="QWS89" s="1" t="s">
        <v>91</v>
      </c>
      <c r="QWT89" s="1" t="s">
        <v>91</v>
      </c>
      <c r="QWU89" s="1" t="s">
        <v>91</v>
      </c>
      <c r="QWV89" s="1" t="s">
        <v>91</v>
      </c>
      <c r="QWW89" s="1" t="s">
        <v>91</v>
      </c>
      <c r="QWX89" s="1" t="s">
        <v>91</v>
      </c>
      <c r="QWY89" s="1" t="s">
        <v>91</v>
      </c>
      <c r="QWZ89" s="1" t="s">
        <v>91</v>
      </c>
      <c r="QXA89" s="1" t="s">
        <v>91</v>
      </c>
      <c r="QXB89" s="1" t="s">
        <v>91</v>
      </c>
      <c r="QXC89" s="1" t="s">
        <v>91</v>
      </c>
      <c r="QXD89" s="1" t="s">
        <v>91</v>
      </c>
      <c r="QXE89" s="1" t="s">
        <v>91</v>
      </c>
      <c r="QXF89" s="1" t="s">
        <v>91</v>
      </c>
      <c r="QXG89" s="1" t="s">
        <v>91</v>
      </c>
      <c r="QXH89" s="1" t="s">
        <v>91</v>
      </c>
      <c r="QXI89" s="1" t="s">
        <v>91</v>
      </c>
      <c r="QXJ89" s="1" t="s">
        <v>91</v>
      </c>
      <c r="QXK89" s="1" t="s">
        <v>91</v>
      </c>
      <c r="QXL89" s="1" t="s">
        <v>91</v>
      </c>
      <c r="QXM89" s="1" t="s">
        <v>91</v>
      </c>
      <c r="QXN89" s="1" t="s">
        <v>91</v>
      </c>
      <c r="QXO89" s="1" t="s">
        <v>91</v>
      </c>
      <c r="QXP89" s="1" t="s">
        <v>91</v>
      </c>
      <c r="QXQ89" s="1" t="s">
        <v>91</v>
      </c>
      <c r="QXR89" s="1" t="s">
        <v>91</v>
      </c>
      <c r="QXS89" s="1" t="s">
        <v>91</v>
      </c>
      <c r="QXT89" s="1" t="s">
        <v>91</v>
      </c>
      <c r="QXU89" s="1" t="s">
        <v>91</v>
      </c>
      <c r="QXV89" s="1" t="s">
        <v>91</v>
      </c>
      <c r="QXW89" s="1" t="s">
        <v>91</v>
      </c>
      <c r="QXX89" s="1" t="s">
        <v>91</v>
      </c>
      <c r="QXY89" s="1" t="s">
        <v>91</v>
      </c>
      <c r="QXZ89" s="1" t="s">
        <v>91</v>
      </c>
      <c r="QYA89" s="1" t="s">
        <v>91</v>
      </c>
      <c r="QYB89" s="1" t="s">
        <v>91</v>
      </c>
      <c r="QYC89" s="1" t="s">
        <v>91</v>
      </c>
      <c r="QYD89" s="1" t="s">
        <v>91</v>
      </c>
      <c r="QYE89" s="1" t="s">
        <v>91</v>
      </c>
      <c r="QYF89" s="1" t="s">
        <v>91</v>
      </c>
      <c r="QYG89" s="1" t="s">
        <v>91</v>
      </c>
      <c r="QYH89" s="1" t="s">
        <v>91</v>
      </c>
      <c r="QYI89" s="1" t="s">
        <v>91</v>
      </c>
      <c r="QYJ89" s="1" t="s">
        <v>91</v>
      </c>
      <c r="QYK89" s="1" t="s">
        <v>91</v>
      </c>
      <c r="QYL89" s="1" t="s">
        <v>91</v>
      </c>
      <c r="QYM89" s="1" t="s">
        <v>91</v>
      </c>
      <c r="QYN89" s="1" t="s">
        <v>91</v>
      </c>
      <c r="QYO89" s="1" t="s">
        <v>91</v>
      </c>
      <c r="QYP89" s="1" t="s">
        <v>91</v>
      </c>
      <c r="QYQ89" s="1" t="s">
        <v>91</v>
      </c>
      <c r="QYR89" s="1" t="s">
        <v>91</v>
      </c>
      <c r="QYS89" s="1" t="s">
        <v>91</v>
      </c>
      <c r="QYT89" s="1" t="s">
        <v>91</v>
      </c>
      <c r="QYU89" s="1" t="s">
        <v>91</v>
      </c>
      <c r="QYV89" s="1" t="s">
        <v>91</v>
      </c>
      <c r="QYW89" s="1" t="s">
        <v>91</v>
      </c>
      <c r="QYX89" s="1" t="s">
        <v>91</v>
      </c>
      <c r="QYY89" s="1" t="s">
        <v>91</v>
      </c>
      <c r="QYZ89" s="1" t="s">
        <v>91</v>
      </c>
      <c r="QZA89" s="1" t="s">
        <v>91</v>
      </c>
      <c r="QZB89" s="1" t="s">
        <v>91</v>
      </c>
      <c r="QZC89" s="1" t="s">
        <v>91</v>
      </c>
      <c r="QZD89" s="1" t="s">
        <v>91</v>
      </c>
      <c r="QZE89" s="1" t="s">
        <v>91</v>
      </c>
      <c r="QZF89" s="1" t="s">
        <v>91</v>
      </c>
      <c r="QZG89" s="1" t="s">
        <v>91</v>
      </c>
      <c r="QZH89" s="1" t="s">
        <v>91</v>
      </c>
      <c r="QZI89" s="1" t="s">
        <v>91</v>
      </c>
      <c r="QZJ89" s="1" t="s">
        <v>91</v>
      </c>
      <c r="QZK89" s="1" t="s">
        <v>91</v>
      </c>
      <c r="QZL89" s="1" t="s">
        <v>91</v>
      </c>
      <c r="QZM89" s="1" t="s">
        <v>91</v>
      </c>
      <c r="QZN89" s="1" t="s">
        <v>91</v>
      </c>
      <c r="QZO89" s="1" t="s">
        <v>91</v>
      </c>
      <c r="QZP89" s="1" t="s">
        <v>91</v>
      </c>
      <c r="QZQ89" s="1" t="s">
        <v>91</v>
      </c>
      <c r="QZR89" s="1" t="s">
        <v>91</v>
      </c>
      <c r="QZS89" s="1" t="s">
        <v>91</v>
      </c>
      <c r="QZT89" s="1" t="s">
        <v>91</v>
      </c>
      <c r="QZU89" s="1" t="s">
        <v>91</v>
      </c>
      <c r="QZV89" s="1" t="s">
        <v>91</v>
      </c>
      <c r="QZW89" s="1" t="s">
        <v>91</v>
      </c>
      <c r="QZX89" s="1" t="s">
        <v>91</v>
      </c>
      <c r="QZY89" s="1" t="s">
        <v>91</v>
      </c>
      <c r="QZZ89" s="1" t="s">
        <v>91</v>
      </c>
      <c r="RAA89" s="1" t="s">
        <v>91</v>
      </c>
      <c r="RAB89" s="1" t="s">
        <v>91</v>
      </c>
      <c r="RAC89" s="1" t="s">
        <v>91</v>
      </c>
      <c r="RAD89" s="1" t="s">
        <v>91</v>
      </c>
      <c r="RAE89" s="1" t="s">
        <v>91</v>
      </c>
      <c r="RAF89" s="1" t="s">
        <v>91</v>
      </c>
      <c r="RAG89" s="1" t="s">
        <v>91</v>
      </c>
      <c r="RAH89" s="1" t="s">
        <v>91</v>
      </c>
      <c r="RAI89" s="1" t="s">
        <v>91</v>
      </c>
      <c r="RAJ89" s="1" t="s">
        <v>91</v>
      </c>
      <c r="RAK89" s="1" t="s">
        <v>91</v>
      </c>
      <c r="RAL89" s="1" t="s">
        <v>91</v>
      </c>
      <c r="RAM89" s="1" t="s">
        <v>91</v>
      </c>
      <c r="RAN89" s="1" t="s">
        <v>91</v>
      </c>
      <c r="RAO89" s="1" t="s">
        <v>91</v>
      </c>
      <c r="RAP89" s="1" t="s">
        <v>91</v>
      </c>
      <c r="RAQ89" s="1" t="s">
        <v>91</v>
      </c>
      <c r="RAR89" s="1" t="s">
        <v>91</v>
      </c>
      <c r="RAS89" s="1" t="s">
        <v>91</v>
      </c>
      <c r="RAT89" s="1" t="s">
        <v>91</v>
      </c>
      <c r="RAU89" s="1" t="s">
        <v>91</v>
      </c>
      <c r="RAV89" s="1" t="s">
        <v>91</v>
      </c>
      <c r="RAW89" s="1" t="s">
        <v>91</v>
      </c>
      <c r="RAX89" s="1" t="s">
        <v>91</v>
      </c>
      <c r="RAY89" s="1" t="s">
        <v>91</v>
      </c>
      <c r="RAZ89" s="1" t="s">
        <v>91</v>
      </c>
      <c r="RBA89" s="1" t="s">
        <v>91</v>
      </c>
      <c r="RBB89" s="1" t="s">
        <v>91</v>
      </c>
      <c r="RBC89" s="1" t="s">
        <v>91</v>
      </c>
      <c r="RBD89" s="1" t="s">
        <v>91</v>
      </c>
      <c r="RBE89" s="1" t="s">
        <v>91</v>
      </c>
      <c r="RBF89" s="1" t="s">
        <v>91</v>
      </c>
      <c r="RBG89" s="1" t="s">
        <v>91</v>
      </c>
      <c r="RBH89" s="1" t="s">
        <v>91</v>
      </c>
      <c r="RBI89" s="1" t="s">
        <v>91</v>
      </c>
      <c r="RBJ89" s="1" t="s">
        <v>91</v>
      </c>
      <c r="RBK89" s="1" t="s">
        <v>91</v>
      </c>
      <c r="RBL89" s="1" t="s">
        <v>91</v>
      </c>
      <c r="RBM89" s="1" t="s">
        <v>91</v>
      </c>
      <c r="RBN89" s="1" t="s">
        <v>91</v>
      </c>
      <c r="RBO89" s="1" t="s">
        <v>91</v>
      </c>
      <c r="RBP89" s="1" t="s">
        <v>91</v>
      </c>
      <c r="RBQ89" s="1" t="s">
        <v>91</v>
      </c>
      <c r="RBR89" s="1" t="s">
        <v>91</v>
      </c>
      <c r="RBS89" s="1" t="s">
        <v>91</v>
      </c>
      <c r="RBT89" s="1" t="s">
        <v>91</v>
      </c>
      <c r="RBU89" s="1" t="s">
        <v>91</v>
      </c>
      <c r="RBV89" s="1" t="s">
        <v>91</v>
      </c>
      <c r="RBW89" s="1" t="s">
        <v>91</v>
      </c>
      <c r="RBX89" s="1" t="s">
        <v>91</v>
      </c>
      <c r="RBY89" s="1" t="s">
        <v>91</v>
      </c>
      <c r="RBZ89" s="1" t="s">
        <v>91</v>
      </c>
      <c r="RCA89" s="1" t="s">
        <v>91</v>
      </c>
      <c r="RCB89" s="1" t="s">
        <v>91</v>
      </c>
      <c r="RCC89" s="1" t="s">
        <v>91</v>
      </c>
      <c r="RCD89" s="1" t="s">
        <v>91</v>
      </c>
      <c r="RCE89" s="1" t="s">
        <v>91</v>
      </c>
      <c r="RCF89" s="1" t="s">
        <v>91</v>
      </c>
      <c r="RCG89" s="1" t="s">
        <v>91</v>
      </c>
      <c r="RCH89" s="1" t="s">
        <v>91</v>
      </c>
      <c r="RCI89" s="1" t="s">
        <v>91</v>
      </c>
      <c r="RCJ89" s="1" t="s">
        <v>91</v>
      </c>
      <c r="RCK89" s="1" t="s">
        <v>91</v>
      </c>
      <c r="RCL89" s="1" t="s">
        <v>91</v>
      </c>
      <c r="RCM89" s="1" t="s">
        <v>91</v>
      </c>
      <c r="RCN89" s="1" t="s">
        <v>91</v>
      </c>
      <c r="RCO89" s="1" t="s">
        <v>91</v>
      </c>
      <c r="RCP89" s="1" t="s">
        <v>91</v>
      </c>
      <c r="RCQ89" s="1" t="s">
        <v>91</v>
      </c>
      <c r="RCR89" s="1" t="s">
        <v>91</v>
      </c>
      <c r="RCS89" s="1" t="s">
        <v>91</v>
      </c>
      <c r="RCT89" s="1" t="s">
        <v>91</v>
      </c>
      <c r="RCU89" s="1" t="s">
        <v>91</v>
      </c>
      <c r="RCV89" s="1" t="s">
        <v>91</v>
      </c>
      <c r="RCW89" s="1" t="s">
        <v>91</v>
      </c>
      <c r="RCX89" s="1" t="s">
        <v>91</v>
      </c>
      <c r="RCY89" s="1" t="s">
        <v>91</v>
      </c>
      <c r="RCZ89" s="1" t="s">
        <v>91</v>
      </c>
      <c r="RDA89" s="1" t="s">
        <v>91</v>
      </c>
      <c r="RDB89" s="1" t="s">
        <v>91</v>
      </c>
      <c r="RDC89" s="1" t="s">
        <v>91</v>
      </c>
      <c r="RDD89" s="1" t="s">
        <v>91</v>
      </c>
      <c r="RDE89" s="1" t="s">
        <v>91</v>
      </c>
      <c r="RDF89" s="1" t="s">
        <v>91</v>
      </c>
      <c r="RDG89" s="1" t="s">
        <v>91</v>
      </c>
      <c r="RDH89" s="1" t="s">
        <v>91</v>
      </c>
      <c r="RDI89" s="1" t="s">
        <v>91</v>
      </c>
      <c r="RDJ89" s="1" t="s">
        <v>91</v>
      </c>
      <c r="RDK89" s="1" t="s">
        <v>91</v>
      </c>
      <c r="RDL89" s="1" t="s">
        <v>91</v>
      </c>
      <c r="RDM89" s="1" t="s">
        <v>91</v>
      </c>
      <c r="RDN89" s="1" t="s">
        <v>91</v>
      </c>
      <c r="RDO89" s="1" t="s">
        <v>91</v>
      </c>
      <c r="RDP89" s="1" t="s">
        <v>91</v>
      </c>
      <c r="RDQ89" s="1" t="s">
        <v>91</v>
      </c>
      <c r="RDR89" s="1" t="s">
        <v>91</v>
      </c>
      <c r="RDS89" s="1" t="s">
        <v>91</v>
      </c>
      <c r="RDT89" s="1" t="s">
        <v>91</v>
      </c>
      <c r="RDU89" s="1" t="s">
        <v>91</v>
      </c>
      <c r="RDV89" s="1" t="s">
        <v>91</v>
      </c>
      <c r="RDW89" s="1" t="s">
        <v>91</v>
      </c>
      <c r="RDX89" s="1" t="s">
        <v>91</v>
      </c>
      <c r="RDY89" s="1" t="s">
        <v>91</v>
      </c>
      <c r="RDZ89" s="1" t="s">
        <v>91</v>
      </c>
      <c r="REA89" s="1" t="s">
        <v>91</v>
      </c>
      <c r="REB89" s="1" t="s">
        <v>91</v>
      </c>
      <c r="REC89" s="1" t="s">
        <v>91</v>
      </c>
      <c r="RED89" s="1" t="s">
        <v>91</v>
      </c>
      <c r="REE89" s="1" t="s">
        <v>91</v>
      </c>
      <c r="REF89" s="1" t="s">
        <v>91</v>
      </c>
      <c r="REG89" s="1" t="s">
        <v>91</v>
      </c>
      <c r="REH89" s="1" t="s">
        <v>91</v>
      </c>
      <c r="REI89" s="1" t="s">
        <v>91</v>
      </c>
      <c r="REJ89" s="1" t="s">
        <v>91</v>
      </c>
      <c r="REK89" s="1" t="s">
        <v>91</v>
      </c>
      <c r="REL89" s="1" t="s">
        <v>91</v>
      </c>
      <c r="REM89" s="1" t="s">
        <v>91</v>
      </c>
      <c r="REN89" s="1" t="s">
        <v>91</v>
      </c>
      <c r="REO89" s="1" t="s">
        <v>91</v>
      </c>
      <c r="REP89" s="1" t="s">
        <v>91</v>
      </c>
      <c r="REQ89" s="1" t="s">
        <v>91</v>
      </c>
      <c r="RER89" s="1" t="s">
        <v>91</v>
      </c>
      <c r="RES89" s="1" t="s">
        <v>91</v>
      </c>
      <c r="RET89" s="1" t="s">
        <v>91</v>
      </c>
      <c r="REU89" s="1" t="s">
        <v>91</v>
      </c>
      <c r="REV89" s="1" t="s">
        <v>91</v>
      </c>
      <c r="REW89" s="1" t="s">
        <v>91</v>
      </c>
      <c r="REX89" s="1" t="s">
        <v>91</v>
      </c>
      <c r="REY89" s="1" t="s">
        <v>91</v>
      </c>
      <c r="REZ89" s="1" t="s">
        <v>91</v>
      </c>
      <c r="RFA89" s="1" t="s">
        <v>91</v>
      </c>
      <c r="RFB89" s="1" t="s">
        <v>91</v>
      </c>
      <c r="RFC89" s="1" t="s">
        <v>91</v>
      </c>
      <c r="RFD89" s="1" t="s">
        <v>91</v>
      </c>
      <c r="RFE89" s="1" t="s">
        <v>91</v>
      </c>
      <c r="RFF89" s="1" t="s">
        <v>91</v>
      </c>
      <c r="RFG89" s="1" t="s">
        <v>91</v>
      </c>
      <c r="RFH89" s="1" t="s">
        <v>91</v>
      </c>
      <c r="RFI89" s="1" t="s">
        <v>91</v>
      </c>
      <c r="RFJ89" s="1" t="s">
        <v>91</v>
      </c>
      <c r="RFK89" s="1" t="s">
        <v>91</v>
      </c>
      <c r="RFL89" s="1" t="s">
        <v>91</v>
      </c>
      <c r="RFM89" s="1" t="s">
        <v>91</v>
      </c>
      <c r="RFN89" s="1" t="s">
        <v>91</v>
      </c>
      <c r="RFO89" s="1" t="s">
        <v>91</v>
      </c>
      <c r="RFP89" s="1" t="s">
        <v>91</v>
      </c>
      <c r="RFQ89" s="1" t="s">
        <v>91</v>
      </c>
      <c r="RFR89" s="1" t="s">
        <v>91</v>
      </c>
      <c r="RFS89" s="1" t="s">
        <v>91</v>
      </c>
      <c r="RFT89" s="1" t="s">
        <v>91</v>
      </c>
      <c r="RFU89" s="1" t="s">
        <v>91</v>
      </c>
      <c r="RFV89" s="1" t="s">
        <v>91</v>
      </c>
      <c r="RFW89" s="1" t="s">
        <v>91</v>
      </c>
      <c r="RFX89" s="1" t="s">
        <v>91</v>
      </c>
      <c r="RFY89" s="1" t="s">
        <v>91</v>
      </c>
      <c r="RFZ89" s="1" t="s">
        <v>91</v>
      </c>
      <c r="RGA89" s="1" t="s">
        <v>91</v>
      </c>
      <c r="RGB89" s="1" t="s">
        <v>91</v>
      </c>
      <c r="RGC89" s="1" t="s">
        <v>91</v>
      </c>
      <c r="RGD89" s="1" t="s">
        <v>91</v>
      </c>
      <c r="RGE89" s="1" t="s">
        <v>91</v>
      </c>
      <c r="RGF89" s="1" t="s">
        <v>91</v>
      </c>
      <c r="RGG89" s="1" t="s">
        <v>91</v>
      </c>
      <c r="RGH89" s="1" t="s">
        <v>91</v>
      </c>
      <c r="RGI89" s="1" t="s">
        <v>91</v>
      </c>
      <c r="RGJ89" s="1" t="s">
        <v>91</v>
      </c>
      <c r="RGK89" s="1" t="s">
        <v>91</v>
      </c>
      <c r="RGL89" s="1" t="s">
        <v>91</v>
      </c>
      <c r="RGM89" s="1" t="s">
        <v>91</v>
      </c>
      <c r="RGN89" s="1" t="s">
        <v>91</v>
      </c>
      <c r="RGO89" s="1" t="s">
        <v>91</v>
      </c>
      <c r="RGP89" s="1" t="s">
        <v>91</v>
      </c>
      <c r="RGQ89" s="1" t="s">
        <v>91</v>
      </c>
      <c r="RGR89" s="1" t="s">
        <v>91</v>
      </c>
      <c r="RGS89" s="1" t="s">
        <v>91</v>
      </c>
      <c r="RGT89" s="1" t="s">
        <v>91</v>
      </c>
      <c r="RGU89" s="1" t="s">
        <v>91</v>
      </c>
      <c r="RGV89" s="1" t="s">
        <v>91</v>
      </c>
      <c r="RGW89" s="1" t="s">
        <v>91</v>
      </c>
      <c r="RGX89" s="1" t="s">
        <v>91</v>
      </c>
      <c r="RGY89" s="1" t="s">
        <v>91</v>
      </c>
      <c r="RGZ89" s="1" t="s">
        <v>91</v>
      </c>
      <c r="RHA89" s="1" t="s">
        <v>91</v>
      </c>
      <c r="RHB89" s="1" t="s">
        <v>91</v>
      </c>
      <c r="RHC89" s="1" t="s">
        <v>91</v>
      </c>
      <c r="RHD89" s="1" t="s">
        <v>91</v>
      </c>
      <c r="RHE89" s="1" t="s">
        <v>91</v>
      </c>
      <c r="RHF89" s="1" t="s">
        <v>91</v>
      </c>
      <c r="RHG89" s="1" t="s">
        <v>91</v>
      </c>
      <c r="RHH89" s="1" t="s">
        <v>91</v>
      </c>
      <c r="RHI89" s="1" t="s">
        <v>91</v>
      </c>
      <c r="RHJ89" s="1" t="s">
        <v>91</v>
      </c>
      <c r="RHK89" s="1" t="s">
        <v>91</v>
      </c>
      <c r="RHL89" s="1" t="s">
        <v>91</v>
      </c>
      <c r="RHM89" s="1" t="s">
        <v>91</v>
      </c>
      <c r="RHN89" s="1" t="s">
        <v>91</v>
      </c>
      <c r="RHO89" s="1" t="s">
        <v>91</v>
      </c>
      <c r="RHP89" s="1" t="s">
        <v>91</v>
      </c>
      <c r="RHQ89" s="1" t="s">
        <v>91</v>
      </c>
      <c r="RHR89" s="1" t="s">
        <v>91</v>
      </c>
      <c r="RHS89" s="1" t="s">
        <v>91</v>
      </c>
      <c r="RHT89" s="1" t="s">
        <v>91</v>
      </c>
      <c r="RHU89" s="1" t="s">
        <v>91</v>
      </c>
      <c r="RHV89" s="1" t="s">
        <v>91</v>
      </c>
      <c r="RHW89" s="1" t="s">
        <v>91</v>
      </c>
      <c r="RHX89" s="1" t="s">
        <v>91</v>
      </c>
      <c r="RHY89" s="1" t="s">
        <v>91</v>
      </c>
      <c r="RHZ89" s="1" t="s">
        <v>91</v>
      </c>
      <c r="RIA89" s="1" t="s">
        <v>91</v>
      </c>
      <c r="RIB89" s="1" t="s">
        <v>91</v>
      </c>
      <c r="RIC89" s="1" t="s">
        <v>91</v>
      </c>
      <c r="RID89" s="1" t="s">
        <v>91</v>
      </c>
      <c r="RIE89" s="1" t="s">
        <v>91</v>
      </c>
      <c r="RIF89" s="1" t="s">
        <v>91</v>
      </c>
      <c r="RIG89" s="1" t="s">
        <v>91</v>
      </c>
      <c r="RIH89" s="1" t="s">
        <v>91</v>
      </c>
      <c r="RII89" s="1" t="s">
        <v>91</v>
      </c>
      <c r="RIJ89" s="1" t="s">
        <v>91</v>
      </c>
      <c r="RIK89" s="1" t="s">
        <v>91</v>
      </c>
      <c r="RIL89" s="1" t="s">
        <v>91</v>
      </c>
      <c r="RIM89" s="1" t="s">
        <v>91</v>
      </c>
      <c r="RIN89" s="1" t="s">
        <v>91</v>
      </c>
      <c r="RIO89" s="1" t="s">
        <v>91</v>
      </c>
      <c r="RIP89" s="1" t="s">
        <v>91</v>
      </c>
      <c r="RIQ89" s="1" t="s">
        <v>91</v>
      </c>
      <c r="RIR89" s="1" t="s">
        <v>91</v>
      </c>
      <c r="RIS89" s="1" t="s">
        <v>91</v>
      </c>
      <c r="RIT89" s="1" t="s">
        <v>91</v>
      </c>
      <c r="RIU89" s="1" t="s">
        <v>91</v>
      </c>
      <c r="RIV89" s="1" t="s">
        <v>91</v>
      </c>
      <c r="RIW89" s="1" t="s">
        <v>91</v>
      </c>
      <c r="RIX89" s="1" t="s">
        <v>91</v>
      </c>
      <c r="RIY89" s="1" t="s">
        <v>91</v>
      </c>
      <c r="RIZ89" s="1" t="s">
        <v>91</v>
      </c>
      <c r="RJA89" s="1" t="s">
        <v>91</v>
      </c>
      <c r="RJB89" s="1" t="s">
        <v>91</v>
      </c>
      <c r="RJC89" s="1" t="s">
        <v>91</v>
      </c>
      <c r="RJD89" s="1" t="s">
        <v>91</v>
      </c>
      <c r="RJE89" s="1" t="s">
        <v>91</v>
      </c>
      <c r="RJF89" s="1" t="s">
        <v>91</v>
      </c>
      <c r="RJG89" s="1" t="s">
        <v>91</v>
      </c>
      <c r="RJH89" s="1" t="s">
        <v>91</v>
      </c>
      <c r="RJI89" s="1" t="s">
        <v>91</v>
      </c>
      <c r="RJJ89" s="1" t="s">
        <v>91</v>
      </c>
      <c r="RJK89" s="1" t="s">
        <v>91</v>
      </c>
      <c r="RJL89" s="1" t="s">
        <v>91</v>
      </c>
      <c r="RJM89" s="1" t="s">
        <v>91</v>
      </c>
      <c r="RJN89" s="1" t="s">
        <v>91</v>
      </c>
      <c r="RJO89" s="1" t="s">
        <v>91</v>
      </c>
      <c r="RJP89" s="1" t="s">
        <v>91</v>
      </c>
      <c r="RJQ89" s="1" t="s">
        <v>91</v>
      </c>
      <c r="RJR89" s="1" t="s">
        <v>91</v>
      </c>
      <c r="RJS89" s="1" t="s">
        <v>91</v>
      </c>
      <c r="RJT89" s="1" t="s">
        <v>91</v>
      </c>
      <c r="RJU89" s="1" t="s">
        <v>91</v>
      </c>
      <c r="RJV89" s="1" t="s">
        <v>91</v>
      </c>
      <c r="RJW89" s="1" t="s">
        <v>91</v>
      </c>
      <c r="RJX89" s="1" t="s">
        <v>91</v>
      </c>
      <c r="RJY89" s="1" t="s">
        <v>91</v>
      </c>
      <c r="RJZ89" s="1" t="s">
        <v>91</v>
      </c>
      <c r="RKA89" s="1" t="s">
        <v>91</v>
      </c>
      <c r="RKB89" s="1" t="s">
        <v>91</v>
      </c>
      <c r="RKC89" s="1" t="s">
        <v>91</v>
      </c>
      <c r="RKD89" s="1" t="s">
        <v>91</v>
      </c>
      <c r="RKE89" s="1" t="s">
        <v>91</v>
      </c>
      <c r="RKF89" s="1" t="s">
        <v>91</v>
      </c>
      <c r="RKG89" s="1" t="s">
        <v>91</v>
      </c>
      <c r="RKH89" s="1" t="s">
        <v>91</v>
      </c>
      <c r="RKI89" s="1" t="s">
        <v>91</v>
      </c>
      <c r="RKJ89" s="1" t="s">
        <v>91</v>
      </c>
      <c r="RKK89" s="1" t="s">
        <v>91</v>
      </c>
      <c r="RKL89" s="1" t="s">
        <v>91</v>
      </c>
      <c r="RKM89" s="1" t="s">
        <v>91</v>
      </c>
      <c r="RKN89" s="1" t="s">
        <v>91</v>
      </c>
      <c r="RKO89" s="1" t="s">
        <v>91</v>
      </c>
      <c r="RKP89" s="1" t="s">
        <v>91</v>
      </c>
      <c r="RKQ89" s="1" t="s">
        <v>91</v>
      </c>
      <c r="RKR89" s="1" t="s">
        <v>91</v>
      </c>
      <c r="RKS89" s="1" t="s">
        <v>91</v>
      </c>
      <c r="RKT89" s="1" t="s">
        <v>91</v>
      </c>
      <c r="RKU89" s="1" t="s">
        <v>91</v>
      </c>
      <c r="RKV89" s="1" t="s">
        <v>91</v>
      </c>
      <c r="RKW89" s="1" t="s">
        <v>91</v>
      </c>
      <c r="RKX89" s="1" t="s">
        <v>91</v>
      </c>
      <c r="RKY89" s="1" t="s">
        <v>91</v>
      </c>
      <c r="RKZ89" s="1" t="s">
        <v>91</v>
      </c>
      <c r="RLA89" s="1" t="s">
        <v>91</v>
      </c>
      <c r="RLB89" s="1" t="s">
        <v>91</v>
      </c>
      <c r="RLC89" s="1" t="s">
        <v>91</v>
      </c>
      <c r="RLD89" s="1" t="s">
        <v>91</v>
      </c>
      <c r="RLE89" s="1" t="s">
        <v>91</v>
      </c>
      <c r="RLF89" s="1" t="s">
        <v>91</v>
      </c>
      <c r="RLG89" s="1" t="s">
        <v>91</v>
      </c>
      <c r="RLH89" s="1" t="s">
        <v>91</v>
      </c>
      <c r="RLI89" s="1" t="s">
        <v>91</v>
      </c>
      <c r="RLJ89" s="1" t="s">
        <v>91</v>
      </c>
      <c r="RLK89" s="1" t="s">
        <v>91</v>
      </c>
      <c r="RLL89" s="1" t="s">
        <v>91</v>
      </c>
      <c r="RLM89" s="1" t="s">
        <v>91</v>
      </c>
      <c r="RLN89" s="1" t="s">
        <v>91</v>
      </c>
      <c r="RLO89" s="1" t="s">
        <v>91</v>
      </c>
      <c r="RLP89" s="1" t="s">
        <v>91</v>
      </c>
      <c r="RLQ89" s="1" t="s">
        <v>91</v>
      </c>
      <c r="RLR89" s="1" t="s">
        <v>91</v>
      </c>
      <c r="RLS89" s="1" t="s">
        <v>91</v>
      </c>
      <c r="RLT89" s="1" t="s">
        <v>91</v>
      </c>
      <c r="RLU89" s="1" t="s">
        <v>91</v>
      </c>
      <c r="RLV89" s="1" t="s">
        <v>91</v>
      </c>
      <c r="RLW89" s="1" t="s">
        <v>91</v>
      </c>
      <c r="RLX89" s="1" t="s">
        <v>91</v>
      </c>
      <c r="RLY89" s="1" t="s">
        <v>91</v>
      </c>
      <c r="RLZ89" s="1" t="s">
        <v>91</v>
      </c>
      <c r="RMA89" s="1" t="s">
        <v>91</v>
      </c>
      <c r="RMB89" s="1" t="s">
        <v>91</v>
      </c>
      <c r="RMC89" s="1" t="s">
        <v>91</v>
      </c>
      <c r="RMD89" s="1" t="s">
        <v>91</v>
      </c>
      <c r="RME89" s="1" t="s">
        <v>91</v>
      </c>
      <c r="RMF89" s="1" t="s">
        <v>91</v>
      </c>
      <c r="RMG89" s="1" t="s">
        <v>91</v>
      </c>
      <c r="RMH89" s="1" t="s">
        <v>91</v>
      </c>
      <c r="RMI89" s="1" t="s">
        <v>91</v>
      </c>
      <c r="RMJ89" s="1" t="s">
        <v>91</v>
      </c>
      <c r="RMK89" s="1" t="s">
        <v>91</v>
      </c>
      <c r="RML89" s="1" t="s">
        <v>91</v>
      </c>
      <c r="RMM89" s="1" t="s">
        <v>91</v>
      </c>
      <c r="RMN89" s="1" t="s">
        <v>91</v>
      </c>
      <c r="RMO89" s="1" t="s">
        <v>91</v>
      </c>
      <c r="RMP89" s="1" t="s">
        <v>91</v>
      </c>
      <c r="RMQ89" s="1" t="s">
        <v>91</v>
      </c>
      <c r="RMR89" s="1" t="s">
        <v>91</v>
      </c>
      <c r="RMS89" s="1" t="s">
        <v>91</v>
      </c>
      <c r="RMT89" s="1" t="s">
        <v>91</v>
      </c>
      <c r="RMU89" s="1" t="s">
        <v>91</v>
      </c>
      <c r="RMV89" s="1" t="s">
        <v>91</v>
      </c>
      <c r="RMW89" s="1" t="s">
        <v>91</v>
      </c>
      <c r="RMX89" s="1" t="s">
        <v>91</v>
      </c>
      <c r="RMY89" s="1" t="s">
        <v>91</v>
      </c>
      <c r="RMZ89" s="1" t="s">
        <v>91</v>
      </c>
      <c r="RNA89" s="1" t="s">
        <v>91</v>
      </c>
      <c r="RNB89" s="1" t="s">
        <v>91</v>
      </c>
      <c r="RNC89" s="1" t="s">
        <v>91</v>
      </c>
      <c r="RND89" s="1" t="s">
        <v>91</v>
      </c>
      <c r="RNE89" s="1" t="s">
        <v>91</v>
      </c>
      <c r="RNF89" s="1" t="s">
        <v>91</v>
      </c>
      <c r="RNG89" s="1" t="s">
        <v>91</v>
      </c>
      <c r="RNH89" s="1" t="s">
        <v>91</v>
      </c>
      <c r="RNI89" s="1" t="s">
        <v>91</v>
      </c>
      <c r="RNJ89" s="1" t="s">
        <v>91</v>
      </c>
      <c r="RNK89" s="1" t="s">
        <v>91</v>
      </c>
      <c r="RNL89" s="1" t="s">
        <v>91</v>
      </c>
      <c r="RNM89" s="1" t="s">
        <v>91</v>
      </c>
      <c r="RNN89" s="1" t="s">
        <v>91</v>
      </c>
      <c r="RNO89" s="1" t="s">
        <v>91</v>
      </c>
      <c r="RNP89" s="1" t="s">
        <v>91</v>
      </c>
      <c r="RNQ89" s="1" t="s">
        <v>91</v>
      </c>
      <c r="RNR89" s="1" t="s">
        <v>91</v>
      </c>
      <c r="RNS89" s="1" t="s">
        <v>91</v>
      </c>
      <c r="RNT89" s="1" t="s">
        <v>91</v>
      </c>
      <c r="RNU89" s="1" t="s">
        <v>91</v>
      </c>
      <c r="RNV89" s="1" t="s">
        <v>91</v>
      </c>
      <c r="RNW89" s="1" t="s">
        <v>91</v>
      </c>
      <c r="RNX89" s="1" t="s">
        <v>91</v>
      </c>
      <c r="RNY89" s="1" t="s">
        <v>91</v>
      </c>
      <c r="RNZ89" s="1" t="s">
        <v>91</v>
      </c>
      <c r="ROA89" s="1" t="s">
        <v>91</v>
      </c>
      <c r="ROB89" s="1" t="s">
        <v>91</v>
      </c>
      <c r="ROC89" s="1" t="s">
        <v>91</v>
      </c>
      <c r="ROD89" s="1" t="s">
        <v>91</v>
      </c>
      <c r="ROE89" s="1" t="s">
        <v>91</v>
      </c>
      <c r="ROF89" s="1" t="s">
        <v>91</v>
      </c>
      <c r="ROG89" s="1" t="s">
        <v>91</v>
      </c>
      <c r="ROH89" s="1" t="s">
        <v>91</v>
      </c>
      <c r="ROI89" s="1" t="s">
        <v>91</v>
      </c>
      <c r="ROJ89" s="1" t="s">
        <v>91</v>
      </c>
      <c r="ROK89" s="1" t="s">
        <v>91</v>
      </c>
      <c r="ROL89" s="1" t="s">
        <v>91</v>
      </c>
      <c r="ROM89" s="1" t="s">
        <v>91</v>
      </c>
      <c r="RON89" s="1" t="s">
        <v>91</v>
      </c>
      <c r="ROO89" s="1" t="s">
        <v>91</v>
      </c>
      <c r="ROP89" s="1" t="s">
        <v>91</v>
      </c>
      <c r="ROQ89" s="1" t="s">
        <v>91</v>
      </c>
      <c r="ROR89" s="1" t="s">
        <v>91</v>
      </c>
      <c r="ROS89" s="1" t="s">
        <v>91</v>
      </c>
      <c r="ROT89" s="1" t="s">
        <v>91</v>
      </c>
      <c r="ROU89" s="1" t="s">
        <v>91</v>
      </c>
      <c r="ROV89" s="1" t="s">
        <v>91</v>
      </c>
      <c r="ROW89" s="1" t="s">
        <v>91</v>
      </c>
      <c r="ROX89" s="1" t="s">
        <v>91</v>
      </c>
      <c r="ROY89" s="1" t="s">
        <v>91</v>
      </c>
      <c r="ROZ89" s="1" t="s">
        <v>91</v>
      </c>
      <c r="RPA89" s="1" t="s">
        <v>91</v>
      </c>
      <c r="RPB89" s="1" t="s">
        <v>91</v>
      </c>
      <c r="RPC89" s="1" t="s">
        <v>91</v>
      </c>
      <c r="RPD89" s="1" t="s">
        <v>91</v>
      </c>
      <c r="RPE89" s="1" t="s">
        <v>91</v>
      </c>
      <c r="RPF89" s="1" t="s">
        <v>91</v>
      </c>
      <c r="RPG89" s="1" t="s">
        <v>91</v>
      </c>
      <c r="RPH89" s="1" t="s">
        <v>91</v>
      </c>
      <c r="RPI89" s="1" t="s">
        <v>91</v>
      </c>
      <c r="RPJ89" s="1" t="s">
        <v>91</v>
      </c>
      <c r="RPK89" s="1" t="s">
        <v>91</v>
      </c>
      <c r="RPL89" s="1" t="s">
        <v>91</v>
      </c>
      <c r="RPM89" s="1" t="s">
        <v>91</v>
      </c>
      <c r="RPN89" s="1" t="s">
        <v>91</v>
      </c>
      <c r="RPO89" s="1" t="s">
        <v>91</v>
      </c>
      <c r="RPP89" s="1" t="s">
        <v>91</v>
      </c>
      <c r="RPQ89" s="1" t="s">
        <v>91</v>
      </c>
      <c r="RPR89" s="1" t="s">
        <v>91</v>
      </c>
      <c r="RPS89" s="1" t="s">
        <v>91</v>
      </c>
      <c r="RPT89" s="1" t="s">
        <v>91</v>
      </c>
      <c r="RPU89" s="1" t="s">
        <v>91</v>
      </c>
      <c r="RPV89" s="1" t="s">
        <v>91</v>
      </c>
      <c r="RPW89" s="1" t="s">
        <v>91</v>
      </c>
      <c r="RPX89" s="1" t="s">
        <v>91</v>
      </c>
      <c r="RPY89" s="1" t="s">
        <v>91</v>
      </c>
      <c r="RPZ89" s="1" t="s">
        <v>91</v>
      </c>
      <c r="RQA89" s="1" t="s">
        <v>91</v>
      </c>
      <c r="RQB89" s="1" t="s">
        <v>91</v>
      </c>
      <c r="RQC89" s="1" t="s">
        <v>91</v>
      </c>
      <c r="RQD89" s="1" t="s">
        <v>91</v>
      </c>
      <c r="RQE89" s="1" t="s">
        <v>91</v>
      </c>
      <c r="RQF89" s="1" t="s">
        <v>91</v>
      </c>
      <c r="RQG89" s="1" t="s">
        <v>91</v>
      </c>
      <c r="RQH89" s="1" t="s">
        <v>91</v>
      </c>
      <c r="RQI89" s="1" t="s">
        <v>91</v>
      </c>
      <c r="RQJ89" s="1" t="s">
        <v>91</v>
      </c>
      <c r="RQK89" s="1" t="s">
        <v>91</v>
      </c>
      <c r="RQL89" s="1" t="s">
        <v>91</v>
      </c>
      <c r="RQM89" s="1" t="s">
        <v>91</v>
      </c>
      <c r="RQN89" s="1" t="s">
        <v>91</v>
      </c>
      <c r="RQO89" s="1" t="s">
        <v>91</v>
      </c>
      <c r="RQP89" s="1" t="s">
        <v>91</v>
      </c>
      <c r="RQQ89" s="1" t="s">
        <v>91</v>
      </c>
      <c r="RQR89" s="1" t="s">
        <v>91</v>
      </c>
      <c r="RQS89" s="1" t="s">
        <v>91</v>
      </c>
      <c r="RQT89" s="1" t="s">
        <v>91</v>
      </c>
      <c r="RQU89" s="1" t="s">
        <v>91</v>
      </c>
      <c r="RQV89" s="1" t="s">
        <v>91</v>
      </c>
      <c r="RQW89" s="1" t="s">
        <v>91</v>
      </c>
      <c r="RQX89" s="1" t="s">
        <v>91</v>
      </c>
      <c r="RQY89" s="1" t="s">
        <v>91</v>
      </c>
      <c r="RQZ89" s="1" t="s">
        <v>91</v>
      </c>
      <c r="RRA89" s="1" t="s">
        <v>91</v>
      </c>
      <c r="RRB89" s="1" t="s">
        <v>91</v>
      </c>
      <c r="RRC89" s="1" t="s">
        <v>91</v>
      </c>
      <c r="RRD89" s="1" t="s">
        <v>91</v>
      </c>
      <c r="RRE89" s="1" t="s">
        <v>91</v>
      </c>
      <c r="RRF89" s="1" t="s">
        <v>91</v>
      </c>
      <c r="RRG89" s="1" t="s">
        <v>91</v>
      </c>
      <c r="RRH89" s="1" t="s">
        <v>91</v>
      </c>
      <c r="RRI89" s="1" t="s">
        <v>91</v>
      </c>
      <c r="RRJ89" s="1" t="s">
        <v>91</v>
      </c>
      <c r="RRK89" s="1" t="s">
        <v>91</v>
      </c>
      <c r="RRL89" s="1" t="s">
        <v>91</v>
      </c>
      <c r="RRM89" s="1" t="s">
        <v>91</v>
      </c>
      <c r="RRN89" s="1" t="s">
        <v>91</v>
      </c>
      <c r="RRO89" s="1" t="s">
        <v>91</v>
      </c>
      <c r="RRP89" s="1" t="s">
        <v>91</v>
      </c>
      <c r="RRQ89" s="1" t="s">
        <v>91</v>
      </c>
      <c r="RRR89" s="1" t="s">
        <v>91</v>
      </c>
      <c r="RRS89" s="1" t="s">
        <v>91</v>
      </c>
      <c r="RRT89" s="1" t="s">
        <v>91</v>
      </c>
      <c r="RRU89" s="1" t="s">
        <v>91</v>
      </c>
      <c r="RRV89" s="1" t="s">
        <v>91</v>
      </c>
      <c r="RRW89" s="1" t="s">
        <v>91</v>
      </c>
      <c r="RRX89" s="1" t="s">
        <v>91</v>
      </c>
      <c r="RRY89" s="1" t="s">
        <v>91</v>
      </c>
      <c r="RRZ89" s="1" t="s">
        <v>91</v>
      </c>
      <c r="RSA89" s="1" t="s">
        <v>91</v>
      </c>
      <c r="RSB89" s="1" t="s">
        <v>91</v>
      </c>
      <c r="RSC89" s="1" t="s">
        <v>91</v>
      </c>
      <c r="RSD89" s="1" t="s">
        <v>91</v>
      </c>
      <c r="RSE89" s="1" t="s">
        <v>91</v>
      </c>
      <c r="RSF89" s="1" t="s">
        <v>91</v>
      </c>
      <c r="RSG89" s="1" t="s">
        <v>91</v>
      </c>
      <c r="RSH89" s="1" t="s">
        <v>91</v>
      </c>
      <c r="RSI89" s="1" t="s">
        <v>91</v>
      </c>
      <c r="RSJ89" s="1" t="s">
        <v>91</v>
      </c>
      <c r="RSK89" s="1" t="s">
        <v>91</v>
      </c>
      <c r="RSL89" s="1" t="s">
        <v>91</v>
      </c>
      <c r="RSM89" s="1" t="s">
        <v>91</v>
      </c>
      <c r="RSN89" s="1" t="s">
        <v>91</v>
      </c>
      <c r="RSO89" s="1" t="s">
        <v>91</v>
      </c>
      <c r="RSP89" s="1" t="s">
        <v>91</v>
      </c>
      <c r="RSQ89" s="1" t="s">
        <v>91</v>
      </c>
      <c r="RSR89" s="1" t="s">
        <v>91</v>
      </c>
      <c r="RSS89" s="1" t="s">
        <v>91</v>
      </c>
      <c r="RST89" s="1" t="s">
        <v>91</v>
      </c>
      <c r="RSU89" s="1" t="s">
        <v>91</v>
      </c>
      <c r="RSV89" s="1" t="s">
        <v>91</v>
      </c>
      <c r="RSW89" s="1" t="s">
        <v>91</v>
      </c>
      <c r="RSX89" s="1" t="s">
        <v>91</v>
      </c>
      <c r="RSY89" s="1" t="s">
        <v>91</v>
      </c>
      <c r="RSZ89" s="1" t="s">
        <v>91</v>
      </c>
      <c r="RTA89" s="1" t="s">
        <v>91</v>
      </c>
      <c r="RTB89" s="1" t="s">
        <v>91</v>
      </c>
      <c r="RTC89" s="1" t="s">
        <v>91</v>
      </c>
      <c r="RTD89" s="1" t="s">
        <v>91</v>
      </c>
      <c r="RTE89" s="1" t="s">
        <v>91</v>
      </c>
      <c r="RTF89" s="1" t="s">
        <v>91</v>
      </c>
      <c r="RTG89" s="1" t="s">
        <v>91</v>
      </c>
      <c r="RTH89" s="1" t="s">
        <v>91</v>
      </c>
      <c r="RTI89" s="1" t="s">
        <v>91</v>
      </c>
      <c r="RTJ89" s="1" t="s">
        <v>91</v>
      </c>
      <c r="RTK89" s="1" t="s">
        <v>91</v>
      </c>
      <c r="RTL89" s="1" t="s">
        <v>91</v>
      </c>
      <c r="RTM89" s="1" t="s">
        <v>91</v>
      </c>
      <c r="RTN89" s="1" t="s">
        <v>91</v>
      </c>
      <c r="RTO89" s="1" t="s">
        <v>91</v>
      </c>
      <c r="RTP89" s="1" t="s">
        <v>91</v>
      </c>
      <c r="RTQ89" s="1" t="s">
        <v>91</v>
      </c>
      <c r="RTR89" s="1" t="s">
        <v>91</v>
      </c>
      <c r="RTS89" s="1" t="s">
        <v>91</v>
      </c>
      <c r="RTT89" s="1" t="s">
        <v>91</v>
      </c>
      <c r="RTU89" s="1" t="s">
        <v>91</v>
      </c>
      <c r="RTV89" s="1" t="s">
        <v>91</v>
      </c>
      <c r="RTW89" s="1" t="s">
        <v>91</v>
      </c>
      <c r="RTX89" s="1" t="s">
        <v>91</v>
      </c>
      <c r="RTY89" s="1" t="s">
        <v>91</v>
      </c>
      <c r="RTZ89" s="1" t="s">
        <v>91</v>
      </c>
      <c r="RUA89" s="1" t="s">
        <v>91</v>
      </c>
      <c r="RUB89" s="1" t="s">
        <v>91</v>
      </c>
      <c r="RUC89" s="1" t="s">
        <v>91</v>
      </c>
      <c r="RUD89" s="1" t="s">
        <v>91</v>
      </c>
      <c r="RUE89" s="1" t="s">
        <v>91</v>
      </c>
      <c r="RUF89" s="1" t="s">
        <v>91</v>
      </c>
      <c r="RUG89" s="1" t="s">
        <v>91</v>
      </c>
      <c r="RUH89" s="1" t="s">
        <v>91</v>
      </c>
      <c r="RUI89" s="1" t="s">
        <v>91</v>
      </c>
      <c r="RUJ89" s="1" t="s">
        <v>91</v>
      </c>
      <c r="RUK89" s="1" t="s">
        <v>91</v>
      </c>
      <c r="RUL89" s="1" t="s">
        <v>91</v>
      </c>
      <c r="RUM89" s="1" t="s">
        <v>91</v>
      </c>
      <c r="RUN89" s="1" t="s">
        <v>91</v>
      </c>
      <c r="RUO89" s="1" t="s">
        <v>91</v>
      </c>
      <c r="RUP89" s="1" t="s">
        <v>91</v>
      </c>
      <c r="RUQ89" s="1" t="s">
        <v>91</v>
      </c>
      <c r="RUR89" s="1" t="s">
        <v>91</v>
      </c>
      <c r="RUS89" s="1" t="s">
        <v>91</v>
      </c>
      <c r="RUT89" s="1" t="s">
        <v>91</v>
      </c>
      <c r="RUU89" s="1" t="s">
        <v>91</v>
      </c>
      <c r="RUV89" s="1" t="s">
        <v>91</v>
      </c>
      <c r="RUW89" s="1" t="s">
        <v>91</v>
      </c>
      <c r="RUX89" s="1" t="s">
        <v>91</v>
      </c>
      <c r="RUY89" s="1" t="s">
        <v>91</v>
      </c>
      <c r="RUZ89" s="1" t="s">
        <v>91</v>
      </c>
      <c r="RVA89" s="1" t="s">
        <v>91</v>
      </c>
      <c r="RVB89" s="1" t="s">
        <v>91</v>
      </c>
      <c r="RVC89" s="1" t="s">
        <v>91</v>
      </c>
      <c r="RVD89" s="1" t="s">
        <v>91</v>
      </c>
      <c r="RVE89" s="1" t="s">
        <v>91</v>
      </c>
      <c r="RVF89" s="1" t="s">
        <v>91</v>
      </c>
      <c r="RVG89" s="1" t="s">
        <v>91</v>
      </c>
      <c r="RVH89" s="1" t="s">
        <v>91</v>
      </c>
      <c r="RVI89" s="1" t="s">
        <v>91</v>
      </c>
      <c r="RVJ89" s="1" t="s">
        <v>91</v>
      </c>
      <c r="RVK89" s="1" t="s">
        <v>91</v>
      </c>
      <c r="RVL89" s="1" t="s">
        <v>91</v>
      </c>
      <c r="RVM89" s="1" t="s">
        <v>91</v>
      </c>
      <c r="RVN89" s="1" t="s">
        <v>91</v>
      </c>
      <c r="RVO89" s="1" t="s">
        <v>91</v>
      </c>
      <c r="RVP89" s="1" t="s">
        <v>91</v>
      </c>
      <c r="RVQ89" s="1" t="s">
        <v>91</v>
      </c>
      <c r="RVR89" s="1" t="s">
        <v>91</v>
      </c>
      <c r="RVS89" s="1" t="s">
        <v>91</v>
      </c>
      <c r="RVT89" s="1" t="s">
        <v>91</v>
      </c>
      <c r="RVU89" s="1" t="s">
        <v>91</v>
      </c>
      <c r="RVV89" s="1" t="s">
        <v>91</v>
      </c>
      <c r="RVW89" s="1" t="s">
        <v>91</v>
      </c>
      <c r="RVX89" s="1" t="s">
        <v>91</v>
      </c>
      <c r="RVY89" s="1" t="s">
        <v>91</v>
      </c>
      <c r="RVZ89" s="1" t="s">
        <v>91</v>
      </c>
      <c r="RWA89" s="1" t="s">
        <v>91</v>
      </c>
      <c r="RWB89" s="1" t="s">
        <v>91</v>
      </c>
      <c r="RWC89" s="1" t="s">
        <v>91</v>
      </c>
      <c r="RWD89" s="1" t="s">
        <v>91</v>
      </c>
      <c r="RWE89" s="1" t="s">
        <v>91</v>
      </c>
      <c r="RWF89" s="1" t="s">
        <v>91</v>
      </c>
      <c r="RWG89" s="1" t="s">
        <v>91</v>
      </c>
      <c r="RWH89" s="1" t="s">
        <v>91</v>
      </c>
      <c r="RWI89" s="1" t="s">
        <v>91</v>
      </c>
      <c r="RWJ89" s="1" t="s">
        <v>91</v>
      </c>
      <c r="RWK89" s="1" t="s">
        <v>91</v>
      </c>
      <c r="RWL89" s="1" t="s">
        <v>91</v>
      </c>
      <c r="RWM89" s="1" t="s">
        <v>91</v>
      </c>
      <c r="RWN89" s="1" t="s">
        <v>91</v>
      </c>
      <c r="RWO89" s="1" t="s">
        <v>91</v>
      </c>
      <c r="RWP89" s="1" t="s">
        <v>91</v>
      </c>
      <c r="RWQ89" s="1" t="s">
        <v>91</v>
      </c>
      <c r="RWR89" s="1" t="s">
        <v>91</v>
      </c>
      <c r="RWS89" s="1" t="s">
        <v>91</v>
      </c>
      <c r="RWT89" s="1" t="s">
        <v>91</v>
      </c>
      <c r="RWU89" s="1" t="s">
        <v>91</v>
      </c>
      <c r="RWV89" s="1" t="s">
        <v>91</v>
      </c>
      <c r="RWW89" s="1" t="s">
        <v>91</v>
      </c>
      <c r="RWX89" s="1" t="s">
        <v>91</v>
      </c>
      <c r="RWY89" s="1" t="s">
        <v>91</v>
      </c>
      <c r="RWZ89" s="1" t="s">
        <v>91</v>
      </c>
      <c r="RXA89" s="1" t="s">
        <v>91</v>
      </c>
      <c r="RXB89" s="1" t="s">
        <v>91</v>
      </c>
      <c r="RXC89" s="1" t="s">
        <v>91</v>
      </c>
      <c r="RXD89" s="1" t="s">
        <v>91</v>
      </c>
      <c r="RXE89" s="1" t="s">
        <v>91</v>
      </c>
      <c r="RXF89" s="1" t="s">
        <v>91</v>
      </c>
      <c r="RXG89" s="1" t="s">
        <v>91</v>
      </c>
      <c r="RXH89" s="1" t="s">
        <v>91</v>
      </c>
      <c r="RXI89" s="1" t="s">
        <v>91</v>
      </c>
      <c r="RXJ89" s="1" t="s">
        <v>91</v>
      </c>
      <c r="RXK89" s="1" t="s">
        <v>91</v>
      </c>
      <c r="RXL89" s="1" t="s">
        <v>91</v>
      </c>
      <c r="RXM89" s="1" t="s">
        <v>91</v>
      </c>
      <c r="RXN89" s="1" t="s">
        <v>91</v>
      </c>
      <c r="RXO89" s="1" t="s">
        <v>91</v>
      </c>
      <c r="RXP89" s="1" t="s">
        <v>91</v>
      </c>
      <c r="RXQ89" s="1" t="s">
        <v>91</v>
      </c>
      <c r="RXR89" s="1" t="s">
        <v>91</v>
      </c>
      <c r="RXS89" s="1" t="s">
        <v>91</v>
      </c>
      <c r="RXT89" s="1" t="s">
        <v>91</v>
      </c>
      <c r="RXU89" s="1" t="s">
        <v>91</v>
      </c>
      <c r="RXV89" s="1" t="s">
        <v>91</v>
      </c>
      <c r="RXW89" s="1" t="s">
        <v>91</v>
      </c>
      <c r="RXX89" s="1" t="s">
        <v>91</v>
      </c>
      <c r="RXY89" s="1" t="s">
        <v>91</v>
      </c>
      <c r="RXZ89" s="1" t="s">
        <v>91</v>
      </c>
      <c r="RYA89" s="1" t="s">
        <v>91</v>
      </c>
      <c r="RYB89" s="1" t="s">
        <v>91</v>
      </c>
      <c r="RYC89" s="1" t="s">
        <v>91</v>
      </c>
      <c r="RYD89" s="1" t="s">
        <v>91</v>
      </c>
      <c r="RYE89" s="1" t="s">
        <v>91</v>
      </c>
      <c r="RYF89" s="1" t="s">
        <v>91</v>
      </c>
      <c r="RYG89" s="1" t="s">
        <v>91</v>
      </c>
      <c r="RYH89" s="1" t="s">
        <v>91</v>
      </c>
      <c r="RYI89" s="1" t="s">
        <v>91</v>
      </c>
      <c r="RYJ89" s="1" t="s">
        <v>91</v>
      </c>
      <c r="RYK89" s="1" t="s">
        <v>91</v>
      </c>
      <c r="RYL89" s="1" t="s">
        <v>91</v>
      </c>
      <c r="RYM89" s="1" t="s">
        <v>91</v>
      </c>
      <c r="RYN89" s="1" t="s">
        <v>91</v>
      </c>
      <c r="RYO89" s="1" t="s">
        <v>91</v>
      </c>
      <c r="RYP89" s="1" t="s">
        <v>91</v>
      </c>
      <c r="RYQ89" s="1" t="s">
        <v>91</v>
      </c>
      <c r="RYR89" s="1" t="s">
        <v>91</v>
      </c>
      <c r="RYS89" s="1" t="s">
        <v>91</v>
      </c>
      <c r="RYT89" s="1" t="s">
        <v>91</v>
      </c>
      <c r="RYU89" s="1" t="s">
        <v>91</v>
      </c>
      <c r="RYV89" s="1" t="s">
        <v>91</v>
      </c>
      <c r="RYW89" s="1" t="s">
        <v>91</v>
      </c>
      <c r="RYX89" s="1" t="s">
        <v>91</v>
      </c>
      <c r="RYY89" s="1" t="s">
        <v>91</v>
      </c>
      <c r="RYZ89" s="1" t="s">
        <v>91</v>
      </c>
      <c r="RZA89" s="1" t="s">
        <v>91</v>
      </c>
      <c r="RZB89" s="1" t="s">
        <v>91</v>
      </c>
      <c r="RZC89" s="1" t="s">
        <v>91</v>
      </c>
      <c r="RZD89" s="1" t="s">
        <v>91</v>
      </c>
      <c r="RZE89" s="1" t="s">
        <v>91</v>
      </c>
      <c r="RZF89" s="1" t="s">
        <v>91</v>
      </c>
      <c r="RZG89" s="1" t="s">
        <v>91</v>
      </c>
      <c r="RZH89" s="1" t="s">
        <v>91</v>
      </c>
      <c r="RZI89" s="1" t="s">
        <v>91</v>
      </c>
      <c r="RZJ89" s="1" t="s">
        <v>91</v>
      </c>
      <c r="RZK89" s="1" t="s">
        <v>91</v>
      </c>
      <c r="RZL89" s="1" t="s">
        <v>91</v>
      </c>
      <c r="RZM89" s="1" t="s">
        <v>91</v>
      </c>
      <c r="RZN89" s="1" t="s">
        <v>91</v>
      </c>
      <c r="RZO89" s="1" t="s">
        <v>91</v>
      </c>
      <c r="RZP89" s="1" t="s">
        <v>91</v>
      </c>
      <c r="RZQ89" s="1" t="s">
        <v>91</v>
      </c>
      <c r="RZR89" s="1" t="s">
        <v>91</v>
      </c>
      <c r="RZS89" s="1" t="s">
        <v>91</v>
      </c>
      <c r="RZT89" s="1" t="s">
        <v>91</v>
      </c>
      <c r="RZU89" s="1" t="s">
        <v>91</v>
      </c>
      <c r="RZV89" s="1" t="s">
        <v>91</v>
      </c>
      <c r="RZW89" s="1" t="s">
        <v>91</v>
      </c>
      <c r="RZX89" s="1" t="s">
        <v>91</v>
      </c>
      <c r="RZY89" s="1" t="s">
        <v>91</v>
      </c>
      <c r="RZZ89" s="1" t="s">
        <v>91</v>
      </c>
      <c r="SAA89" s="1" t="s">
        <v>91</v>
      </c>
      <c r="SAB89" s="1" t="s">
        <v>91</v>
      </c>
      <c r="SAC89" s="1" t="s">
        <v>91</v>
      </c>
      <c r="SAD89" s="1" t="s">
        <v>91</v>
      </c>
      <c r="SAE89" s="1" t="s">
        <v>91</v>
      </c>
      <c r="SAF89" s="1" t="s">
        <v>91</v>
      </c>
      <c r="SAG89" s="1" t="s">
        <v>91</v>
      </c>
      <c r="SAH89" s="1" t="s">
        <v>91</v>
      </c>
      <c r="SAI89" s="1" t="s">
        <v>91</v>
      </c>
      <c r="SAJ89" s="1" t="s">
        <v>91</v>
      </c>
      <c r="SAK89" s="1" t="s">
        <v>91</v>
      </c>
      <c r="SAL89" s="1" t="s">
        <v>91</v>
      </c>
      <c r="SAM89" s="1" t="s">
        <v>91</v>
      </c>
      <c r="SAN89" s="1" t="s">
        <v>91</v>
      </c>
      <c r="SAO89" s="1" t="s">
        <v>91</v>
      </c>
      <c r="SAP89" s="1" t="s">
        <v>91</v>
      </c>
      <c r="SAQ89" s="1" t="s">
        <v>91</v>
      </c>
      <c r="SAR89" s="1" t="s">
        <v>91</v>
      </c>
      <c r="SAS89" s="1" t="s">
        <v>91</v>
      </c>
      <c r="SAT89" s="1" t="s">
        <v>91</v>
      </c>
      <c r="SAU89" s="1" t="s">
        <v>91</v>
      </c>
      <c r="SAV89" s="1" t="s">
        <v>91</v>
      </c>
      <c r="SAW89" s="1" t="s">
        <v>91</v>
      </c>
      <c r="SAX89" s="1" t="s">
        <v>91</v>
      </c>
      <c r="SAY89" s="1" t="s">
        <v>91</v>
      </c>
      <c r="SAZ89" s="1" t="s">
        <v>91</v>
      </c>
      <c r="SBA89" s="1" t="s">
        <v>91</v>
      </c>
      <c r="SBB89" s="1" t="s">
        <v>91</v>
      </c>
      <c r="SBC89" s="1" t="s">
        <v>91</v>
      </c>
      <c r="SBD89" s="1" t="s">
        <v>91</v>
      </c>
      <c r="SBE89" s="1" t="s">
        <v>91</v>
      </c>
      <c r="SBF89" s="1" t="s">
        <v>91</v>
      </c>
      <c r="SBG89" s="1" t="s">
        <v>91</v>
      </c>
      <c r="SBH89" s="1" t="s">
        <v>91</v>
      </c>
      <c r="SBI89" s="1" t="s">
        <v>91</v>
      </c>
      <c r="SBJ89" s="1" t="s">
        <v>91</v>
      </c>
      <c r="SBK89" s="1" t="s">
        <v>91</v>
      </c>
      <c r="SBL89" s="1" t="s">
        <v>91</v>
      </c>
      <c r="SBM89" s="1" t="s">
        <v>91</v>
      </c>
      <c r="SBN89" s="1" t="s">
        <v>91</v>
      </c>
      <c r="SBO89" s="1" t="s">
        <v>91</v>
      </c>
      <c r="SBP89" s="1" t="s">
        <v>91</v>
      </c>
      <c r="SBQ89" s="1" t="s">
        <v>91</v>
      </c>
      <c r="SBR89" s="1" t="s">
        <v>91</v>
      </c>
      <c r="SBS89" s="1" t="s">
        <v>91</v>
      </c>
      <c r="SBT89" s="1" t="s">
        <v>91</v>
      </c>
      <c r="SBU89" s="1" t="s">
        <v>91</v>
      </c>
      <c r="SBV89" s="1" t="s">
        <v>91</v>
      </c>
      <c r="SBW89" s="1" t="s">
        <v>91</v>
      </c>
      <c r="SBX89" s="1" t="s">
        <v>91</v>
      </c>
      <c r="SBY89" s="1" t="s">
        <v>91</v>
      </c>
      <c r="SBZ89" s="1" t="s">
        <v>91</v>
      </c>
      <c r="SCA89" s="1" t="s">
        <v>91</v>
      </c>
      <c r="SCB89" s="1" t="s">
        <v>91</v>
      </c>
      <c r="SCC89" s="1" t="s">
        <v>91</v>
      </c>
      <c r="SCD89" s="1" t="s">
        <v>91</v>
      </c>
      <c r="SCE89" s="1" t="s">
        <v>91</v>
      </c>
      <c r="SCF89" s="1" t="s">
        <v>91</v>
      </c>
      <c r="SCG89" s="1" t="s">
        <v>91</v>
      </c>
      <c r="SCH89" s="1" t="s">
        <v>91</v>
      </c>
      <c r="SCI89" s="1" t="s">
        <v>91</v>
      </c>
      <c r="SCJ89" s="1" t="s">
        <v>91</v>
      </c>
      <c r="SCK89" s="1" t="s">
        <v>91</v>
      </c>
      <c r="SCL89" s="1" t="s">
        <v>91</v>
      </c>
      <c r="SCM89" s="1" t="s">
        <v>91</v>
      </c>
      <c r="SCN89" s="1" t="s">
        <v>91</v>
      </c>
      <c r="SCO89" s="1" t="s">
        <v>91</v>
      </c>
      <c r="SCP89" s="1" t="s">
        <v>91</v>
      </c>
      <c r="SCQ89" s="1" t="s">
        <v>91</v>
      </c>
      <c r="SCR89" s="1" t="s">
        <v>91</v>
      </c>
      <c r="SCS89" s="1" t="s">
        <v>91</v>
      </c>
      <c r="SCT89" s="1" t="s">
        <v>91</v>
      </c>
      <c r="SCU89" s="1" t="s">
        <v>91</v>
      </c>
      <c r="SCV89" s="1" t="s">
        <v>91</v>
      </c>
      <c r="SCW89" s="1" t="s">
        <v>91</v>
      </c>
      <c r="SCX89" s="1" t="s">
        <v>91</v>
      </c>
      <c r="SCY89" s="1" t="s">
        <v>91</v>
      </c>
      <c r="SCZ89" s="1" t="s">
        <v>91</v>
      </c>
      <c r="SDA89" s="1" t="s">
        <v>91</v>
      </c>
      <c r="SDB89" s="1" t="s">
        <v>91</v>
      </c>
      <c r="SDC89" s="1" t="s">
        <v>91</v>
      </c>
      <c r="SDD89" s="1" t="s">
        <v>91</v>
      </c>
      <c r="SDE89" s="1" t="s">
        <v>91</v>
      </c>
      <c r="SDF89" s="1" t="s">
        <v>91</v>
      </c>
      <c r="SDG89" s="1" t="s">
        <v>91</v>
      </c>
      <c r="SDH89" s="1" t="s">
        <v>91</v>
      </c>
      <c r="SDI89" s="1" t="s">
        <v>91</v>
      </c>
      <c r="SDJ89" s="1" t="s">
        <v>91</v>
      </c>
      <c r="SDK89" s="1" t="s">
        <v>91</v>
      </c>
      <c r="SDL89" s="1" t="s">
        <v>91</v>
      </c>
      <c r="SDM89" s="1" t="s">
        <v>91</v>
      </c>
      <c r="SDN89" s="1" t="s">
        <v>91</v>
      </c>
      <c r="SDO89" s="1" t="s">
        <v>91</v>
      </c>
      <c r="SDP89" s="1" t="s">
        <v>91</v>
      </c>
      <c r="SDQ89" s="1" t="s">
        <v>91</v>
      </c>
      <c r="SDR89" s="1" t="s">
        <v>91</v>
      </c>
      <c r="SDS89" s="1" t="s">
        <v>91</v>
      </c>
      <c r="SDT89" s="1" t="s">
        <v>91</v>
      </c>
      <c r="SDU89" s="1" t="s">
        <v>91</v>
      </c>
      <c r="SDV89" s="1" t="s">
        <v>91</v>
      </c>
      <c r="SDW89" s="1" t="s">
        <v>91</v>
      </c>
      <c r="SDX89" s="1" t="s">
        <v>91</v>
      </c>
      <c r="SDY89" s="1" t="s">
        <v>91</v>
      </c>
      <c r="SDZ89" s="1" t="s">
        <v>91</v>
      </c>
      <c r="SEA89" s="1" t="s">
        <v>91</v>
      </c>
      <c r="SEB89" s="1" t="s">
        <v>91</v>
      </c>
      <c r="SEC89" s="1" t="s">
        <v>91</v>
      </c>
      <c r="SED89" s="1" t="s">
        <v>91</v>
      </c>
      <c r="SEE89" s="1" t="s">
        <v>91</v>
      </c>
      <c r="SEF89" s="1" t="s">
        <v>91</v>
      </c>
      <c r="SEG89" s="1" t="s">
        <v>91</v>
      </c>
      <c r="SEH89" s="1" t="s">
        <v>91</v>
      </c>
      <c r="SEI89" s="1" t="s">
        <v>91</v>
      </c>
      <c r="SEJ89" s="1" t="s">
        <v>91</v>
      </c>
      <c r="SEK89" s="1" t="s">
        <v>91</v>
      </c>
      <c r="SEL89" s="1" t="s">
        <v>91</v>
      </c>
      <c r="SEM89" s="1" t="s">
        <v>91</v>
      </c>
      <c r="SEN89" s="1" t="s">
        <v>91</v>
      </c>
      <c r="SEO89" s="1" t="s">
        <v>91</v>
      </c>
      <c r="SEP89" s="1" t="s">
        <v>91</v>
      </c>
      <c r="SEQ89" s="1" t="s">
        <v>91</v>
      </c>
      <c r="SER89" s="1" t="s">
        <v>91</v>
      </c>
      <c r="SES89" s="1" t="s">
        <v>91</v>
      </c>
      <c r="SET89" s="1" t="s">
        <v>91</v>
      </c>
      <c r="SEU89" s="1" t="s">
        <v>91</v>
      </c>
      <c r="SEV89" s="1" t="s">
        <v>91</v>
      </c>
      <c r="SEW89" s="1" t="s">
        <v>91</v>
      </c>
      <c r="SEX89" s="1" t="s">
        <v>91</v>
      </c>
      <c r="SEY89" s="1" t="s">
        <v>91</v>
      </c>
      <c r="SEZ89" s="1" t="s">
        <v>91</v>
      </c>
      <c r="SFA89" s="1" t="s">
        <v>91</v>
      </c>
      <c r="SFB89" s="1" t="s">
        <v>91</v>
      </c>
      <c r="SFC89" s="1" t="s">
        <v>91</v>
      </c>
      <c r="SFD89" s="1" t="s">
        <v>91</v>
      </c>
      <c r="SFE89" s="1" t="s">
        <v>91</v>
      </c>
      <c r="SFF89" s="1" t="s">
        <v>91</v>
      </c>
      <c r="SFG89" s="1" t="s">
        <v>91</v>
      </c>
      <c r="SFH89" s="1" t="s">
        <v>91</v>
      </c>
      <c r="SFI89" s="1" t="s">
        <v>91</v>
      </c>
      <c r="SFJ89" s="1" t="s">
        <v>91</v>
      </c>
      <c r="SFK89" s="1" t="s">
        <v>91</v>
      </c>
      <c r="SFL89" s="1" t="s">
        <v>91</v>
      </c>
      <c r="SFM89" s="1" t="s">
        <v>91</v>
      </c>
      <c r="SFN89" s="1" t="s">
        <v>91</v>
      </c>
      <c r="SFO89" s="1" t="s">
        <v>91</v>
      </c>
      <c r="SFP89" s="1" t="s">
        <v>91</v>
      </c>
      <c r="SFQ89" s="1" t="s">
        <v>91</v>
      </c>
      <c r="SFR89" s="1" t="s">
        <v>91</v>
      </c>
      <c r="SFS89" s="1" t="s">
        <v>91</v>
      </c>
      <c r="SFT89" s="1" t="s">
        <v>91</v>
      </c>
      <c r="SFU89" s="1" t="s">
        <v>91</v>
      </c>
      <c r="SFV89" s="1" t="s">
        <v>91</v>
      </c>
      <c r="SFW89" s="1" t="s">
        <v>91</v>
      </c>
      <c r="SFX89" s="1" t="s">
        <v>91</v>
      </c>
      <c r="SFY89" s="1" t="s">
        <v>91</v>
      </c>
      <c r="SFZ89" s="1" t="s">
        <v>91</v>
      </c>
      <c r="SGA89" s="1" t="s">
        <v>91</v>
      </c>
      <c r="SGB89" s="1" t="s">
        <v>91</v>
      </c>
      <c r="SGC89" s="1" t="s">
        <v>91</v>
      </c>
      <c r="SGD89" s="1" t="s">
        <v>91</v>
      </c>
      <c r="SGE89" s="1" t="s">
        <v>91</v>
      </c>
      <c r="SGF89" s="1" t="s">
        <v>91</v>
      </c>
      <c r="SGG89" s="1" t="s">
        <v>91</v>
      </c>
      <c r="SGH89" s="1" t="s">
        <v>91</v>
      </c>
      <c r="SGI89" s="1" t="s">
        <v>91</v>
      </c>
      <c r="SGJ89" s="1" t="s">
        <v>91</v>
      </c>
      <c r="SGK89" s="1" t="s">
        <v>91</v>
      </c>
      <c r="SGL89" s="1" t="s">
        <v>91</v>
      </c>
      <c r="SGM89" s="1" t="s">
        <v>91</v>
      </c>
      <c r="SGN89" s="1" t="s">
        <v>91</v>
      </c>
      <c r="SGO89" s="1" t="s">
        <v>91</v>
      </c>
      <c r="SGP89" s="1" t="s">
        <v>91</v>
      </c>
      <c r="SGQ89" s="1" t="s">
        <v>91</v>
      </c>
      <c r="SGR89" s="1" t="s">
        <v>91</v>
      </c>
      <c r="SGS89" s="1" t="s">
        <v>91</v>
      </c>
      <c r="SGT89" s="1" t="s">
        <v>91</v>
      </c>
      <c r="SGU89" s="1" t="s">
        <v>91</v>
      </c>
      <c r="SGV89" s="1" t="s">
        <v>91</v>
      </c>
      <c r="SGW89" s="1" t="s">
        <v>91</v>
      </c>
      <c r="SGX89" s="1" t="s">
        <v>91</v>
      </c>
      <c r="SGY89" s="1" t="s">
        <v>91</v>
      </c>
      <c r="SGZ89" s="1" t="s">
        <v>91</v>
      </c>
      <c r="SHA89" s="1" t="s">
        <v>91</v>
      </c>
      <c r="SHB89" s="1" t="s">
        <v>91</v>
      </c>
      <c r="SHC89" s="1" t="s">
        <v>91</v>
      </c>
      <c r="SHD89" s="1" t="s">
        <v>91</v>
      </c>
      <c r="SHE89" s="1" t="s">
        <v>91</v>
      </c>
      <c r="SHF89" s="1" t="s">
        <v>91</v>
      </c>
      <c r="SHG89" s="1" t="s">
        <v>91</v>
      </c>
      <c r="SHH89" s="1" t="s">
        <v>91</v>
      </c>
      <c r="SHI89" s="1" t="s">
        <v>91</v>
      </c>
      <c r="SHJ89" s="1" t="s">
        <v>91</v>
      </c>
      <c r="SHK89" s="1" t="s">
        <v>91</v>
      </c>
      <c r="SHL89" s="1" t="s">
        <v>91</v>
      </c>
      <c r="SHM89" s="1" t="s">
        <v>91</v>
      </c>
      <c r="SHN89" s="1" t="s">
        <v>91</v>
      </c>
      <c r="SHO89" s="1" t="s">
        <v>91</v>
      </c>
      <c r="SHP89" s="1" t="s">
        <v>91</v>
      </c>
      <c r="SHQ89" s="1" t="s">
        <v>91</v>
      </c>
      <c r="SHR89" s="1" t="s">
        <v>91</v>
      </c>
      <c r="SHS89" s="1" t="s">
        <v>91</v>
      </c>
      <c r="SHT89" s="1" t="s">
        <v>91</v>
      </c>
      <c r="SHU89" s="1" t="s">
        <v>91</v>
      </c>
      <c r="SHV89" s="1" t="s">
        <v>91</v>
      </c>
      <c r="SHW89" s="1" t="s">
        <v>91</v>
      </c>
      <c r="SHX89" s="1" t="s">
        <v>91</v>
      </c>
      <c r="SHY89" s="1" t="s">
        <v>91</v>
      </c>
      <c r="SHZ89" s="1" t="s">
        <v>91</v>
      </c>
      <c r="SIA89" s="1" t="s">
        <v>91</v>
      </c>
      <c r="SIB89" s="1" t="s">
        <v>91</v>
      </c>
      <c r="SIC89" s="1" t="s">
        <v>91</v>
      </c>
      <c r="SID89" s="1" t="s">
        <v>91</v>
      </c>
      <c r="SIE89" s="1" t="s">
        <v>91</v>
      </c>
      <c r="SIF89" s="1" t="s">
        <v>91</v>
      </c>
      <c r="SIG89" s="1" t="s">
        <v>91</v>
      </c>
      <c r="SIH89" s="1" t="s">
        <v>91</v>
      </c>
      <c r="SII89" s="1" t="s">
        <v>91</v>
      </c>
      <c r="SIJ89" s="1" t="s">
        <v>91</v>
      </c>
      <c r="SIK89" s="1" t="s">
        <v>91</v>
      </c>
      <c r="SIL89" s="1" t="s">
        <v>91</v>
      </c>
      <c r="SIM89" s="1" t="s">
        <v>91</v>
      </c>
      <c r="SIN89" s="1" t="s">
        <v>91</v>
      </c>
      <c r="SIO89" s="1" t="s">
        <v>91</v>
      </c>
      <c r="SIP89" s="1" t="s">
        <v>91</v>
      </c>
      <c r="SIQ89" s="1" t="s">
        <v>91</v>
      </c>
      <c r="SIR89" s="1" t="s">
        <v>91</v>
      </c>
      <c r="SIS89" s="1" t="s">
        <v>91</v>
      </c>
      <c r="SIT89" s="1" t="s">
        <v>91</v>
      </c>
      <c r="SIU89" s="1" t="s">
        <v>91</v>
      </c>
      <c r="SIV89" s="1" t="s">
        <v>91</v>
      </c>
      <c r="SIW89" s="1" t="s">
        <v>91</v>
      </c>
      <c r="SIX89" s="1" t="s">
        <v>91</v>
      </c>
      <c r="SIY89" s="1" t="s">
        <v>91</v>
      </c>
      <c r="SIZ89" s="1" t="s">
        <v>91</v>
      </c>
      <c r="SJA89" s="1" t="s">
        <v>91</v>
      </c>
      <c r="SJB89" s="1" t="s">
        <v>91</v>
      </c>
      <c r="SJC89" s="1" t="s">
        <v>91</v>
      </c>
      <c r="SJD89" s="1" t="s">
        <v>91</v>
      </c>
      <c r="SJE89" s="1" t="s">
        <v>91</v>
      </c>
      <c r="SJF89" s="1" t="s">
        <v>91</v>
      </c>
      <c r="SJG89" s="1" t="s">
        <v>91</v>
      </c>
      <c r="SJH89" s="1" t="s">
        <v>91</v>
      </c>
      <c r="SJI89" s="1" t="s">
        <v>91</v>
      </c>
      <c r="SJJ89" s="1" t="s">
        <v>91</v>
      </c>
      <c r="SJK89" s="1" t="s">
        <v>91</v>
      </c>
      <c r="SJL89" s="1" t="s">
        <v>91</v>
      </c>
      <c r="SJM89" s="1" t="s">
        <v>91</v>
      </c>
      <c r="SJN89" s="1" t="s">
        <v>91</v>
      </c>
      <c r="SJO89" s="1" t="s">
        <v>91</v>
      </c>
      <c r="SJP89" s="1" t="s">
        <v>91</v>
      </c>
      <c r="SJQ89" s="1" t="s">
        <v>91</v>
      </c>
      <c r="SJR89" s="1" t="s">
        <v>91</v>
      </c>
      <c r="SJS89" s="1" t="s">
        <v>91</v>
      </c>
      <c r="SJT89" s="1" t="s">
        <v>91</v>
      </c>
      <c r="SJU89" s="1" t="s">
        <v>91</v>
      </c>
      <c r="SJV89" s="1" t="s">
        <v>91</v>
      </c>
      <c r="SJW89" s="1" t="s">
        <v>91</v>
      </c>
      <c r="SJX89" s="1" t="s">
        <v>91</v>
      </c>
      <c r="SJY89" s="1" t="s">
        <v>91</v>
      </c>
      <c r="SJZ89" s="1" t="s">
        <v>91</v>
      </c>
      <c r="SKA89" s="1" t="s">
        <v>91</v>
      </c>
      <c r="SKB89" s="1" t="s">
        <v>91</v>
      </c>
      <c r="SKC89" s="1" t="s">
        <v>91</v>
      </c>
      <c r="SKD89" s="1" t="s">
        <v>91</v>
      </c>
      <c r="SKE89" s="1" t="s">
        <v>91</v>
      </c>
      <c r="SKF89" s="1" t="s">
        <v>91</v>
      </c>
      <c r="SKG89" s="1" t="s">
        <v>91</v>
      </c>
      <c r="SKH89" s="1" t="s">
        <v>91</v>
      </c>
      <c r="SKI89" s="1" t="s">
        <v>91</v>
      </c>
      <c r="SKJ89" s="1" t="s">
        <v>91</v>
      </c>
      <c r="SKK89" s="1" t="s">
        <v>91</v>
      </c>
      <c r="SKL89" s="1" t="s">
        <v>91</v>
      </c>
      <c r="SKM89" s="1" t="s">
        <v>91</v>
      </c>
      <c r="SKN89" s="1" t="s">
        <v>91</v>
      </c>
      <c r="SKO89" s="1" t="s">
        <v>91</v>
      </c>
      <c r="SKP89" s="1" t="s">
        <v>91</v>
      </c>
      <c r="SKQ89" s="1" t="s">
        <v>91</v>
      </c>
      <c r="SKR89" s="1" t="s">
        <v>91</v>
      </c>
      <c r="SKS89" s="1" t="s">
        <v>91</v>
      </c>
      <c r="SKT89" s="1" t="s">
        <v>91</v>
      </c>
      <c r="SKU89" s="1" t="s">
        <v>91</v>
      </c>
      <c r="SKV89" s="1" t="s">
        <v>91</v>
      </c>
      <c r="SKW89" s="1" t="s">
        <v>91</v>
      </c>
      <c r="SKX89" s="1" t="s">
        <v>91</v>
      </c>
      <c r="SKY89" s="1" t="s">
        <v>91</v>
      </c>
      <c r="SKZ89" s="1" t="s">
        <v>91</v>
      </c>
      <c r="SLA89" s="1" t="s">
        <v>91</v>
      </c>
      <c r="SLB89" s="1" t="s">
        <v>91</v>
      </c>
      <c r="SLC89" s="1" t="s">
        <v>91</v>
      </c>
      <c r="SLD89" s="1" t="s">
        <v>91</v>
      </c>
      <c r="SLE89" s="1" t="s">
        <v>91</v>
      </c>
      <c r="SLF89" s="1" t="s">
        <v>91</v>
      </c>
      <c r="SLG89" s="1" t="s">
        <v>91</v>
      </c>
      <c r="SLH89" s="1" t="s">
        <v>91</v>
      </c>
      <c r="SLI89" s="1" t="s">
        <v>91</v>
      </c>
      <c r="SLJ89" s="1" t="s">
        <v>91</v>
      </c>
      <c r="SLK89" s="1" t="s">
        <v>91</v>
      </c>
      <c r="SLL89" s="1" t="s">
        <v>91</v>
      </c>
      <c r="SLM89" s="1" t="s">
        <v>91</v>
      </c>
      <c r="SLN89" s="1" t="s">
        <v>91</v>
      </c>
      <c r="SLO89" s="1" t="s">
        <v>91</v>
      </c>
      <c r="SLP89" s="1" t="s">
        <v>91</v>
      </c>
      <c r="SLQ89" s="1" t="s">
        <v>91</v>
      </c>
      <c r="SLR89" s="1" t="s">
        <v>91</v>
      </c>
      <c r="SLS89" s="1" t="s">
        <v>91</v>
      </c>
      <c r="SLT89" s="1" t="s">
        <v>91</v>
      </c>
      <c r="SLU89" s="1" t="s">
        <v>91</v>
      </c>
      <c r="SLV89" s="1" t="s">
        <v>91</v>
      </c>
      <c r="SLW89" s="1" t="s">
        <v>91</v>
      </c>
      <c r="SLX89" s="1" t="s">
        <v>91</v>
      </c>
      <c r="SLY89" s="1" t="s">
        <v>91</v>
      </c>
      <c r="SLZ89" s="1" t="s">
        <v>91</v>
      </c>
      <c r="SMA89" s="1" t="s">
        <v>91</v>
      </c>
      <c r="SMB89" s="1" t="s">
        <v>91</v>
      </c>
      <c r="SMC89" s="1" t="s">
        <v>91</v>
      </c>
      <c r="SMD89" s="1" t="s">
        <v>91</v>
      </c>
      <c r="SME89" s="1" t="s">
        <v>91</v>
      </c>
      <c r="SMF89" s="1" t="s">
        <v>91</v>
      </c>
      <c r="SMG89" s="1" t="s">
        <v>91</v>
      </c>
      <c r="SMH89" s="1" t="s">
        <v>91</v>
      </c>
      <c r="SMI89" s="1" t="s">
        <v>91</v>
      </c>
      <c r="SMJ89" s="1" t="s">
        <v>91</v>
      </c>
      <c r="SMK89" s="1" t="s">
        <v>91</v>
      </c>
      <c r="SML89" s="1" t="s">
        <v>91</v>
      </c>
      <c r="SMM89" s="1" t="s">
        <v>91</v>
      </c>
      <c r="SMN89" s="1" t="s">
        <v>91</v>
      </c>
      <c r="SMO89" s="1" t="s">
        <v>91</v>
      </c>
      <c r="SMP89" s="1" t="s">
        <v>91</v>
      </c>
      <c r="SMQ89" s="1" t="s">
        <v>91</v>
      </c>
      <c r="SMR89" s="1" t="s">
        <v>91</v>
      </c>
      <c r="SMS89" s="1" t="s">
        <v>91</v>
      </c>
      <c r="SMT89" s="1" t="s">
        <v>91</v>
      </c>
      <c r="SMU89" s="1" t="s">
        <v>91</v>
      </c>
      <c r="SMV89" s="1" t="s">
        <v>91</v>
      </c>
      <c r="SMW89" s="1" t="s">
        <v>91</v>
      </c>
      <c r="SMX89" s="1" t="s">
        <v>91</v>
      </c>
      <c r="SMY89" s="1" t="s">
        <v>91</v>
      </c>
      <c r="SMZ89" s="1" t="s">
        <v>91</v>
      </c>
      <c r="SNA89" s="1" t="s">
        <v>91</v>
      </c>
      <c r="SNB89" s="1" t="s">
        <v>91</v>
      </c>
      <c r="SNC89" s="1" t="s">
        <v>91</v>
      </c>
      <c r="SND89" s="1" t="s">
        <v>91</v>
      </c>
      <c r="SNE89" s="1" t="s">
        <v>91</v>
      </c>
      <c r="SNF89" s="1" t="s">
        <v>91</v>
      </c>
      <c r="SNG89" s="1" t="s">
        <v>91</v>
      </c>
      <c r="SNH89" s="1" t="s">
        <v>91</v>
      </c>
      <c r="SNI89" s="1" t="s">
        <v>91</v>
      </c>
      <c r="SNJ89" s="1" t="s">
        <v>91</v>
      </c>
      <c r="SNK89" s="1" t="s">
        <v>91</v>
      </c>
      <c r="SNL89" s="1" t="s">
        <v>91</v>
      </c>
      <c r="SNM89" s="1" t="s">
        <v>91</v>
      </c>
      <c r="SNN89" s="1" t="s">
        <v>91</v>
      </c>
      <c r="SNO89" s="1" t="s">
        <v>91</v>
      </c>
      <c r="SNP89" s="1" t="s">
        <v>91</v>
      </c>
      <c r="SNQ89" s="1" t="s">
        <v>91</v>
      </c>
      <c r="SNR89" s="1" t="s">
        <v>91</v>
      </c>
      <c r="SNS89" s="1" t="s">
        <v>91</v>
      </c>
      <c r="SNT89" s="1" t="s">
        <v>91</v>
      </c>
      <c r="SNU89" s="1" t="s">
        <v>91</v>
      </c>
      <c r="SNV89" s="1" t="s">
        <v>91</v>
      </c>
      <c r="SNW89" s="1" t="s">
        <v>91</v>
      </c>
      <c r="SNX89" s="1" t="s">
        <v>91</v>
      </c>
      <c r="SNY89" s="1" t="s">
        <v>91</v>
      </c>
      <c r="SNZ89" s="1" t="s">
        <v>91</v>
      </c>
      <c r="SOA89" s="1" t="s">
        <v>91</v>
      </c>
      <c r="SOB89" s="1" t="s">
        <v>91</v>
      </c>
      <c r="SOC89" s="1" t="s">
        <v>91</v>
      </c>
      <c r="SOD89" s="1" t="s">
        <v>91</v>
      </c>
      <c r="SOE89" s="1" t="s">
        <v>91</v>
      </c>
      <c r="SOF89" s="1" t="s">
        <v>91</v>
      </c>
      <c r="SOG89" s="1" t="s">
        <v>91</v>
      </c>
      <c r="SOH89" s="1" t="s">
        <v>91</v>
      </c>
      <c r="SOI89" s="1" t="s">
        <v>91</v>
      </c>
      <c r="SOJ89" s="1" t="s">
        <v>91</v>
      </c>
      <c r="SOK89" s="1" t="s">
        <v>91</v>
      </c>
      <c r="SOL89" s="1" t="s">
        <v>91</v>
      </c>
      <c r="SOM89" s="1" t="s">
        <v>91</v>
      </c>
      <c r="SON89" s="1" t="s">
        <v>91</v>
      </c>
      <c r="SOO89" s="1" t="s">
        <v>91</v>
      </c>
      <c r="SOP89" s="1" t="s">
        <v>91</v>
      </c>
      <c r="SOQ89" s="1" t="s">
        <v>91</v>
      </c>
      <c r="SOR89" s="1" t="s">
        <v>91</v>
      </c>
      <c r="SOS89" s="1" t="s">
        <v>91</v>
      </c>
      <c r="SOT89" s="1" t="s">
        <v>91</v>
      </c>
      <c r="SOU89" s="1" t="s">
        <v>91</v>
      </c>
      <c r="SOV89" s="1" t="s">
        <v>91</v>
      </c>
      <c r="SOW89" s="1" t="s">
        <v>91</v>
      </c>
      <c r="SOX89" s="1" t="s">
        <v>91</v>
      </c>
      <c r="SOY89" s="1" t="s">
        <v>91</v>
      </c>
      <c r="SOZ89" s="1" t="s">
        <v>91</v>
      </c>
      <c r="SPA89" s="1" t="s">
        <v>91</v>
      </c>
      <c r="SPB89" s="1" t="s">
        <v>91</v>
      </c>
      <c r="SPC89" s="1" t="s">
        <v>91</v>
      </c>
      <c r="SPD89" s="1" t="s">
        <v>91</v>
      </c>
      <c r="SPE89" s="1" t="s">
        <v>91</v>
      </c>
      <c r="SPF89" s="1" t="s">
        <v>91</v>
      </c>
      <c r="SPG89" s="1" t="s">
        <v>91</v>
      </c>
      <c r="SPH89" s="1" t="s">
        <v>91</v>
      </c>
      <c r="SPI89" s="1" t="s">
        <v>91</v>
      </c>
      <c r="SPJ89" s="1" t="s">
        <v>91</v>
      </c>
      <c r="SPK89" s="1" t="s">
        <v>91</v>
      </c>
      <c r="SPL89" s="1" t="s">
        <v>91</v>
      </c>
      <c r="SPM89" s="1" t="s">
        <v>91</v>
      </c>
      <c r="SPN89" s="1" t="s">
        <v>91</v>
      </c>
      <c r="SPO89" s="1" t="s">
        <v>91</v>
      </c>
      <c r="SPP89" s="1" t="s">
        <v>91</v>
      </c>
      <c r="SPQ89" s="1" t="s">
        <v>91</v>
      </c>
      <c r="SPR89" s="1" t="s">
        <v>91</v>
      </c>
      <c r="SPS89" s="1" t="s">
        <v>91</v>
      </c>
      <c r="SPT89" s="1" t="s">
        <v>91</v>
      </c>
      <c r="SPU89" s="1" t="s">
        <v>91</v>
      </c>
      <c r="SPV89" s="1" t="s">
        <v>91</v>
      </c>
      <c r="SPW89" s="1" t="s">
        <v>91</v>
      </c>
      <c r="SPX89" s="1" t="s">
        <v>91</v>
      </c>
      <c r="SPY89" s="1" t="s">
        <v>91</v>
      </c>
      <c r="SPZ89" s="1" t="s">
        <v>91</v>
      </c>
      <c r="SQA89" s="1" t="s">
        <v>91</v>
      </c>
      <c r="SQB89" s="1" t="s">
        <v>91</v>
      </c>
      <c r="SQC89" s="1" t="s">
        <v>91</v>
      </c>
      <c r="SQD89" s="1" t="s">
        <v>91</v>
      </c>
      <c r="SQE89" s="1" t="s">
        <v>91</v>
      </c>
      <c r="SQF89" s="1" t="s">
        <v>91</v>
      </c>
      <c r="SQG89" s="1" t="s">
        <v>91</v>
      </c>
      <c r="SQH89" s="1" t="s">
        <v>91</v>
      </c>
      <c r="SQI89" s="1" t="s">
        <v>91</v>
      </c>
      <c r="SQJ89" s="1" t="s">
        <v>91</v>
      </c>
      <c r="SQK89" s="1" t="s">
        <v>91</v>
      </c>
      <c r="SQL89" s="1" t="s">
        <v>91</v>
      </c>
      <c r="SQM89" s="1" t="s">
        <v>91</v>
      </c>
      <c r="SQN89" s="1" t="s">
        <v>91</v>
      </c>
      <c r="SQO89" s="1" t="s">
        <v>91</v>
      </c>
      <c r="SQP89" s="1" t="s">
        <v>91</v>
      </c>
      <c r="SQQ89" s="1" t="s">
        <v>91</v>
      </c>
      <c r="SQR89" s="1" t="s">
        <v>91</v>
      </c>
      <c r="SQS89" s="1" t="s">
        <v>91</v>
      </c>
      <c r="SQT89" s="1" t="s">
        <v>91</v>
      </c>
      <c r="SQU89" s="1" t="s">
        <v>91</v>
      </c>
      <c r="SQV89" s="1" t="s">
        <v>91</v>
      </c>
      <c r="SQW89" s="1" t="s">
        <v>91</v>
      </c>
      <c r="SQX89" s="1" t="s">
        <v>91</v>
      </c>
      <c r="SQY89" s="1" t="s">
        <v>91</v>
      </c>
      <c r="SQZ89" s="1" t="s">
        <v>91</v>
      </c>
      <c r="SRA89" s="1" t="s">
        <v>91</v>
      </c>
      <c r="SRB89" s="1" t="s">
        <v>91</v>
      </c>
      <c r="SRC89" s="1" t="s">
        <v>91</v>
      </c>
      <c r="SRD89" s="1" t="s">
        <v>91</v>
      </c>
      <c r="SRE89" s="1" t="s">
        <v>91</v>
      </c>
      <c r="SRF89" s="1" t="s">
        <v>91</v>
      </c>
      <c r="SRG89" s="1" t="s">
        <v>91</v>
      </c>
      <c r="SRH89" s="1" t="s">
        <v>91</v>
      </c>
      <c r="SRI89" s="1" t="s">
        <v>91</v>
      </c>
      <c r="SRJ89" s="1" t="s">
        <v>91</v>
      </c>
      <c r="SRK89" s="1" t="s">
        <v>91</v>
      </c>
      <c r="SRL89" s="1" t="s">
        <v>91</v>
      </c>
      <c r="SRM89" s="1" t="s">
        <v>91</v>
      </c>
      <c r="SRN89" s="1" t="s">
        <v>91</v>
      </c>
      <c r="SRO89" s="1" t="s">
        <v>91</v>
      </c>
      <c r="SRP89" s="1" t="s">
        <v>91</v>
      </c>
      <c r="SRQ89" s="1" t="s">
        <v>91</v>
      </c>
      <c r="SRR89" s="1" t="s">
        <v>91</v>
      </c>
      <c r="SRS89" s="1" t="s">
        <v>91</v>
      </c>
      <c r="SRT89" s="1" t="s">
        <v>91</v>
      </c>
      <c r="SRU89" s="1" t="s">
        <v>91</v>
      </c>
      <c r="SRV89" s="1" t="s">
        <v>91</v>
      </c>
      <c r="SRW89" s="1" t="s">
        <v>91</v>
      </c>
      <c r="SRX89" s="1" t="s">
        <v>91</v>
      </c>
      <c r="SRY89" s="1" t="s">
        <v>91</v>
      </c>
      <c r="SRZ89" s="1" t="s">
        <v>91</v>
      </c>
      <c r="SSA89" s="1" t="s">
        <v>91</v>
      </c>
      <c r="SSB89" s="1" t="s">
        <v>91</v>
      </c>
      <c r="SSC89" s="1" t="s">
        <v>91</v>
      </c>
      <c r="SSD89" s="1" t="s">
        <v>91</v>
      </c>
      <c r="SSE89" s="1" t="s">
        <v>91</v>
      </c>
      <c r="SSF89" s="1" t="s">
        <v>91</v>
      </c>
      <c r="SSG89" s="1" t="s">
        <v>91</v>
      </c>
      <c r="SSH89" s="1" t="s">
        <v>91</v>
      </c>
      <c r="SSI89" s="1" t="s">
        <v>91</v>
      </c>
      <c r="SSJ89" s="1" t="s">
        <v>91</v>
      </c>
      <c r="SSK89" s="1" t="s">
        <v>91</v>
      </c>
      <c r="SSL89" s="1" t="s">
        <v>91</v>
      </c>
      <c r="SSM89" s="1" t="s">
        <v>91</v>
      </c>
      <c r="SSN89" s="1" t="s">
        <v>91</v>
      </c>
      <c r="SSO89" s="1" t="s">
        <v>91</v>
      </c>
      <c r="SSP89" s="1" t="s">
        <v>91</v>
      </c>
      <c r="SSQ89" s="1" t="s">
        <v>91</v>
      </c>
      <c r="SSR89" s="1" t="s">
        <v>91</v>
      </c>
      <c r="SSS89" s="1" t="s">
        <v>91</v>
      </c>
      <c r="SST89" s="1" t="s">
        <v>91</v>
      </c>
      <c r="SSU89" s="1" t="s">
        <v>91</v>
      </c>
      <c r="SSV89" s="1" t="s">
        <v>91</v>
      </c>
      <c r="SSW89" s="1" t="s">
        <v>91</v>
      </c>
      <c r="SSX89" s="1" t="s">
        <v>91</v>
      </c>
      <c r="SSY89" s="1" t="s">
        <v>91</v>
      </c>
      <c r="SSZ89" s="1" t="s">
        <v>91</v>
      </c>
      <c r="STA89" s="1" t="s">
        <v>91</v>
      </c>
      <c r="STB89" s="1" t="s">
        <v>91</v>
      </c>
      <c r="STC89" s="1" t="s">
        <v>91</v>
      </c>
      <c r="STD89" s="1" t="s">
        <v>91</v>
      </c>
      <c r="STE89" s="1" t="s">
        <v>91</v>
      </c>
      <c r="STF89" s="1" t="s">
        <v>91</v>
      </c>
      <c r="STG89" s="1" t="s">
        <v>91</v>
      </c>
      <c r="STH89" s="1" t="s">
        <v>91</v>
      </c>
      <c r="STI89" s="1" t="s">
        <v>91</v>
      </c>
      <c r="STJ89" s="1" t="s">
        <v>91</v>
      </c>
      <c r="STK89" s="1" t="s">
        <v>91</v>
      </c>
      <c r="STL89" s="1" t="s">
        <v>91</v>
      </c>
      <c r="STM89" s="1" t="s">
        <v>91</v>
      </c>
      <c r="STN89" s="1" t="s">
        <v>91</v>
      </c>
      <c r="STO89" s="1" t="s">
        <v>91</v>
      </c>
      <c r="STP89" s="1" t="s">
        <v>91</v>
      </c>
      <c r="STQ89" s="1" t="s">
        <v>91</v>
      </c>
      <c r="STR89" s="1" t="s">
        <v>91</v>
      </c>
      <c r="STS89" s="1" t="s">
        <v>91</v>
      </c>
      <c r="STT89" s="1" t="s">
        <v>91</v>
      </c>
      <c r="STU89" s="1" t="s">
        <v>91</v>
      </c>
      <c r="STV89" s="1" t="s">
        <v>91</v>
      </c>
      <c r="STW89" s="1" t="s">
        <v>91</v>
      </c>
      <c r="STX89" s="1" t="s">
        <v>91</v>
      </c>
      <c r="STY89" s="1" t="s">
        <v>91</v>
      </c>
      <c r="STZ89" s="1" t="s">
        <v>91</v>
      </c>
      <c r="SUA89" s="1" t="s">
        <v>91</v>
      </c>
      <c r="SUB89" s="1" t="s">
        <v>91</v>
      </c>
      <c r="SUC89" s="1" t="s">
        <v>91</v>
      </c>
      <c r="SUD89" s="1" t="s">
        <v>91</v>
      </c>
      <c r="SUE89" s="1" t="s">
        <v>91</v>
      </c>
      <c r="SUF89" s="1" t="s">
        <v>91</v>
      </c>
      <c r="SUG89" s="1" t="s">
        <v>91</v>
      </c>
      <c r="SUH89" s="1" t="s">
        <v>91</v>
      </c>
      <c r="SUI89" s="1" t="s">
        <v>91</v>
      </c>
      <c r="SUJ89" s="1" t="s">
        <v>91</v>
      </c>
      <c r="SUK89" s="1" t="s">
        <v>91</v>
      </c>
      <c r="SUL89" s="1" t="s">
        <v>91</v>
      </c>
      <c r="SUM89" s="1" t="s">
        <v>91</v>
      </c>
      <c r="SUN89" s="1" t="s">
        <v>91</v>
      </c>
      <c r="SUO89" s="1" t="s">
        <v>91</v>
      </c>
      <c r="SUP89" s="1" t="s">
        <v>91</v>
      </c>
      <c r="SUQ89" s="1" t="s">
        <v>91</v>
      </c>
      <c r="SUR89" s="1" t="s">
        <v>91</v>
      </c>
      <c r="SUS89" s="1" t="s">
        <v>91</v>
      </c>
      <c r="SUT89" s="1" t="s">
        <v>91</v>
      </c>
      <c r="SUU89" s="1" t="s">
        <v>91</v>
      </c>
      <c r="SUV89" s="1" t="s">
        <v>91</v>
      </c>
      <c r="SUW89" s="1" t="s">
        <v>91</v>
      </c>
      <c r="SUX89" s="1" t="s">
        <v>91</v>
      </c>
      <c r="SUY89" s="1" t="s">
        <v>91</v>
      </c>
      <c r="SUZ89" s="1" t="s">
        <v>91</v>
      </c>
      <c r="SVA89" s="1" t="s">
        <v>91</v>
      </c>
      <c r="SVB89" s="1" t="s">
        <v>91</v>
      </c>
      <c r="SVC89" s="1" t="s">
        <v>91</v>
      </c>
      <c r="SVD89" s="1" t="s">
        <v>91</v>
      </c>
      <c r="SVE89" s="1" t="s">
        <v>91</v>
      </c>
      <c r="SVF89" s="1" t="s">
        <v>91</v>
      </c>
      <c r="SVG89" s="1" t="s">
        <v>91</v>
      </c>
      <c r="SVH89" s="1" t="s">
        <v>91</v>
      </c>
      <c r="SVI89" s="1" t="s">
        <v>91</v>
      </c>
      <c r="SVJ89" s="1" t="s">
        <v>91</v>
      </c>
      <c r="SVK89" s="1" t="s">
        <v>91</v>
      </c>
      <c r="SVL89" s="1" t="s">
        <v>91</v>
      </c>
      <c r="SVM89" s="1" t="s">
        <v>91</v>
      </c>
      <c r="SVN89" s="1" t="s">
        <v>91</v>
      </c>
      <c r="SVO89" s="1" t="s">
        <v>91</v>
      </c>
      <c r="SVP89" s="1" t="s">
        <v>91</v>
      </c>
      <c r="SVQ89" s="1" t="s">
        <v>91</v>
      </c>
      <c r="SVR89" s="1" t="s">
        <v>91</v>
      </c>
      <c r="SVS89" s="1" t="s">
        <v>91</v>
      </c>
      <c r="SVT89" s="1" t="s">
        <v>91</v>
      </c>
      <c r="SVU89" s="1" t="s">
        <v>91</v>
      </c>
      <c r="SVV89" s="1" t="s">
        <v>91</v>
      </c>
      <c r="SVW89" s="1" t="s">
        <v>91</v>
      </c>
      <c r="SVX89" s="1" t="s">
        <v>91</v>
      </c>
      <c r="SVY89" s="1" t="s">
        <v>91</v>
      </c>
      <c r="SVZ89" s="1" t="s">
        <v>91</v>
      </c>
      <c r="SWA89" s="1" t="s">
        <v>91</v>
      </c>
      <c r="SWB89" s="1" t="s">
        <v>91</v>
      </c>
      <c r="SWC89" s="1" t="s">
        <v>91</v>
      </c>
      <c r="SWD89" s="1" t="s">
        <v>91</v>
      </c>
      <c r="SWE89" s="1" t="s">
        <v>91</v>
      </c>
      <c r="SWF89" s="1" t="s">
        <v>91</v>
      </c>
      <c r="SWG89" s="1" t="s">
        <v>91</v>
      </c>
      <c r="SWH89" s="1" t="s">
        <v>91</v>
      </c>
      <c r="SWI89" s="1" t="s">
        <v>91</v>
      </c>
      <c r="SWJ89" s="1" t="s">
        <v>91</v>
      </c>
      <c r="SWK89" s="1" t="s">
        <v>91</v>
      </c>
      <c r="SWL89" s="1" t="s">
        <v>91</v>
      </c>
      <c r="SWM89" s="1" t="s">
        <v>91</v>
      </c>
      <c r="SWN89" s="1" t="s">
        <v>91</v>
      </c>
      <c r="SWO89" s="1" t="s">
        <v>91</v>
      </c>
      <c r="SWP89" s="1" t="s">
        <v>91</v>
      </c>
      <c r="SWQ89" s="1" t="s">
        <v>91</v>
      </c>
      <c r="SWR89" s="1" t="s">
        <v>91</v>
      </c>
      <c r="SWS89" s="1" t="s">
        <v>91</v>
      </c>
      <c r="SWT89" s="1" t="s">
        <v>91</v>
      </c>
      <c r="SWU89" s="1" t="s">
        <v>91</v>
      </c>
      <c r="SWV89" s="1" t="s">
        <v>91</v>
      </c>
      <c r="SWW89" s="1" t="s">
        <v>91</v>
      </c>
      <c r="SWX89" s="1" t="s">
        <v>91</v>
      </c>
      <c r="SWY89" s="1" t="s">
        <v>91</v>
      </c>
      <c r="SWZ89" s="1" t="s">
        <v>91</v>
      </c>
      <c r="SXA89" s="1" t="s">
        <v>91</v>
      </c>
      <c r="SXB89" s="1" t="s">
        <v>91</v>
      </c>
      <c r="SXC89" s="1" t="s">
        <v>91</v>
      </c>
      <c r="SXD89" s="1" t="s">
        <v>91</v>
      </c>
      <c r="SXE89" s="1" t="s">
        <v>91</v>
      </c>
      <c r="SXF89" s="1" t="s">
        <v>91</v>
      </c>
      <c r="SXG89" s="1" t="s">
        <v>91</v>
      </c>
      <c r="SXH89" s="1" t="s">
        <v>91</v>
      </c>
      <c r="SXI89" s="1" t="s">
        <v>91</v>
      </c>
      <c r="SXJ89" s="1" t="s">
        <v>91</v>
      </c>
      <c r="SXK89" s="1" t="s">
        <v>91</v>
      </c>
      <c r="SXL89" s="1" t="s">
        <v>91</v>
      </c>
      <c r="SXM89" s="1" t="s">
        <v>91</v>
      </c>
      <c r="SXN89" s="1" t="s">
        <v>91</v>
      </c>
      <c r="SXO89" s="1" t="s">
        <v>91</v>
      </c>
      <c r="SXP89" s="1" t="s">
        <v>91</v>
      </c>
      <c r="SXQ89" s="1" t="s">
        <v>91</v>
      </c>
      <c r="SXR89" s="1" t="s">
        <v>91</v>
      </c>
      <c r="SXS89" s="1" t="s">
        <v>91</v>
      </c>
      <c r="SXT89" s="1" t="s">
        <v>91</v>
      </c>
      <c r="SXU89" s="1" t="s">
        <v>91</v>
      </c>
      <c r="SXV89" s="1" t="s">
        <v>91</v>
      </c>
      <c r="SXW89" s="1" t="s">
        <v>91</v>
      </c>
      <c r="SXX89" s="1" t="s">
        <v>91</v>
      </c>
      <c r="SXY89" s="1" t="s">
        <v>91</v>
      </c>
      <c r="SXZ89" s="1" t="s">
        <v>91</v>
      </c>
      <c r="SYA89" s="1" t="s">
        <v>91</v>
      </c>
      <c r="SYB89" s="1" t="s">
        <v>91</v>
      </c>
      <c r="SYC89" s="1" t="s">
        <v>91</v>
      </c>
      <c r="SYD89" s="1" t="s">
        <v>91</v>
      </c>
      <c r="SYE89" s="1" t="s">
        <v>91</v>
      </c>
      <c r="SYF89" s="1" t="s">
        <v>91</v>
      </c>
      <c r="SYG89" s="1" t="s">
        <v>91</v>
      </c>
      <c r="SYH89" s="1" t="s">
        <v>91</v>
      </c>
      <c r="SYI89" s="1" t="s">
        <v>91</v>
      </c>
      <c r="SYJ89" s="1" t="s">
        <v>91</v>
      </c>
      <c r="SYK89" s="1" t="s">
        <v>91</v>
      </c>
      <c r="SYL89" s="1" t="s">
        <v>91</v>
      </c>
      <c r="SYM89" s="1" t="s">
        <v>91</v>
      </c>
      <c r="SYN89" s="1" t="s">
        <v>91</v>
      </c>
      <c r="SYO89" s="1" t="s">
        <v>91</v>
      </c>
      <c r="SYP89" s="1" t="s">
        <v>91</v>
      </c>
      <c r="SYQ89" s="1" t="s">
        <v>91</v>
      </c>
      <c r="SYR89" s="1" t="s">
        <v>91</v>
      </c>
      <c r="SYS89" s="1" t="s">
        <v>91</v>
      </c>
      <c r="SYT89" s="1" t="s">
        <v>91</v>
      </c>
      <c r="SYU89" s="1" t="s">
        <v>91</v>
      </c>
      <c r="SYV89" s="1" t="s">
        <v>91</v>
      </c>
      <c r="SYW89" s="1" t="s">
        <v>91</v>
      </c>
      <c r="SYX89" s="1" t="s">
        <v>91</v>
      </c>
      <c r="SYY89" s="1" t="s">
        <v>91</v>
      </c>
      <c r="SYZ89" s="1" t="s">
        <v>91</v>
      </c>
      <c r="SZA89" s="1" t="s">
        <v>91</v>
      </c>
      <c r="SZB89" s="1" t="s">
        <v>91</v>
      </c>
      <c r="SZC89" s="1" t="s">
        <v>91</v>
      </c>
      <c r="SZD89" s="1" t="s">
        <v>91</v>
      </c>
      <c r="SZE89" s="1" t="s">
        <v>91</v>
      </c>
      <c r="SZF89" s="1" t="s">
        <v>91</v>
      </c>
      <c r="SZG89" s="1" t="s">
        <v>91</v>
      </c>
      <c r="SZH89" s="1" t="s">
        <v>91</v>
      </c>
      <c r="SZI89" s="1" t="s">
        <v>91</v>
      </c>
      <c r="SZJ89" s="1" t="s">
        <v>91</v>
      </c>
      <c r="SZK89" s="1" t="s">
        <v>91</v>
      </c>
      <c r="SZL89" s="1" t="s">
        <v>91</v>
      </c>
      <c r="SZM89" s="1" t="s">
        <v>91</v>
      </c>
      <c r="SZN89" s="1" t="s">
        <v>91</v>
      </c>
      <c r="SZO89" s="1" t="s">
        <v>91</v>
      </c>
      <c r="SZP89" s="1" t="s">
        <v>91</v>
      </c>
      <c r="SZQ89" s="1" t="s">
        <v>91</v>
      </c>
      <c r="SZR89" s="1" t="s">
        <v>91</v>
      </c>
      <c r="SZS89" s="1" t="s">
        <v>91</v>
      </c>
      <c r="SZT89" s="1" t="s">
        <v>91</v>
      </c>
      <c r="SZU89" s="1" t="s">
        <v>91</v>
      </c>
      <c r="SZV89" s="1" t="s">
        <v>91</v>
      </c>
      <c r="SZW89" s="1" t="s">
        <v>91</v>
      </c>
      <c r="SZX89" s="1" t="s">
        <v>91</v>
      </c>
      <c r="SZY89" s="1" t="s">
        <v>91</v>
      </c>
      <c r="SZZ89" s="1" t="s">
        <v>91</v>
      </c>
      <c r="TAA89" s="1" t="s">
        <v>91</v>
      </c>
      <c r="TAB89" s="1" t="s">
        <v>91</v>
      </c>
      <c r="TAC89" s="1" t="s">
        <v>91</v>
      </c>
      <c r="TAD89" s="1" t="s">
        <v>91</v>
      </c>
      <c r="TAE89" s="1" t="s">
        <v>91</v>
      </c>
      <c r="TAF89" s="1" t="s">
        <v>91</v>
      </c>
      <c r="TAG89" s="1" t="s">
        <v>91</v>
      </c>
      <c r="TAH89" s="1" t="s">
        <v>91</v>
      </c>
      <c r="TAI89" s="1" t="s">
        <v>91</v>
      </c>
      <c r="TAJ89" s="1" t="s">
        <v>91</v>
      </c>
      <c r="TAK89" s="1" t="s">
        <v>91</v>
      </c>
      <c r="TAL89" s="1" t="s">
        <v>91</v>
      </c>
      <c r="TAM89" s="1" t="s">
        <v>91</v>
      </c>
      <c r="TAN89" s="1" t="s">
        <v>91</v>
      </c>
      <c r="TAO89" s="1" t="s">
        <v>91</v>
      </c>
      <c r="TAP89" s="1" t="s">
        <v>91</v>
      </c>
      <c r="TAQ89" s="1" t="s">
        <v>91</v>
      </c>
      <c r="TAR89" s="1" t="s">
        <v>91</v>
      </c>
      <c r="TAS89" s="1" t="s">
        <v>91</v>
      </c>
      <c r="TAT89" s="1" t="s">
        <v>91</v>
      </c>
      <c r="TAU89" s="1" t="s">
        <v>91</v>
      </c>
      <c r="TAV89" s="1" t="s">
        <v>91</v>
      </c>
      <c r="TAW89" s="1" t="s">
        <v>91</v>
      </c>
      <c r="TAX89" s="1" t="s">
        <v>91</v>
      </c>
      <c r="TAY89" s="1" t="s">
        <v>91</v>
      </c>
      <c r="TAZ89" s="1" t="s">
        <v>91</v>
      </c>
      <c r="TBA89" s="1" t="s">
        <v>91</v>
      </c>
      <c r="TBB89" s="1" t="s">
        <v>91</v>
      </c>
      <c r="TBC89" s="1" t="s">
        <v>91</v>
      </c>
      <c r="TBD89" s="1" t="s">
        <v>91</v>
      </c>
      <c r="TBE89" s="1" t="s">
        <v>91</v>
      </c>
      <c r="TBF89" s="1" t="s">
        <v>91</v>
      </c>
      <c r="TBG89" s="1" t="s">
        <v>91</v>
      </c>
      <c r="TBH89" s="1" t="s">
        <v>91</v>
      </c>
      <c r="TBI89" s="1" t="s">
        <v>91</v>
      </c>
      <c r="TBJ89" s="1" t="s">
        <v>91</v>
      </c>
      <c r="TBK89" s="1" t="s">
        <v>91</v>
      </c>
      <c r="TBL89" s="1" t="s">
        <v>91</v>
      </c>
      <c r="TBM89" s="1" t="s">
        <v>91</v>
      </c>
      <c r="TBN89" s="1" t="s">
        <v>91</v>
      </c>
      <c r="TBO89" s="1" t="s">
        <v>91</v>
      </c>
      <c r="TBP89" s="1" t="s">
        <v>91</v>
      </c>
      <c r="TBQ89" s="1" t="s">
        <v>91</v>
      </c>
      <c r="TBR89" s="1" t="s">
        <v>91</v>
      </c>
      <c r="TBS89" s="1" t="s">
        <v>91</v>
      </c>
      <c r="TBT89" s="1" t="s">
        <v>91</v>
      </c>
      <c r="TBU89" s="1" t="s">
        <v>91</v>
      </c>
      <c r="TBV89" s="1" t="s">
        <v>91</v>
      </c>
      <c r="TBW89" s="1" t="s">
        <v>91</v>
      </c>
      <c r="TBX89" s="1" t="s">
        <v>91</v>
      </c>
      <c r="TBY89" s="1" t="s">
        <v>91</v>
      </c>
      <c r="TBZ89" s="1" t="s">
        <v>91</v>
      </c>
      <c r="TCA89" s="1" t="s">
        <v>91</v>
      </c>
      <c r="TCB89" s="1" t="s">
        <v>91</v>
      </c>
      <c r="TCC89" s="1" t="s">
        <v>91</v>
      </c>
      <c r="TCD89" s="1" t="s">
        <v>91</v>
      </c>
      <c r="TCE89" s="1" t="s">
        <v>91</v>
      </c>
      <c r="TCF89" s="1" t="s">
        <v>91</v>
      </c>
      <c r="TCG89" s="1" t="s">
        <v>91</v>
      </c>
      <c r="TCH89" s="1" t="s">
        <v>91</v>
      </c>
      <c r="TCI89" s="1" t="s">
        <v>91</v>
      </c>
      <c r="TCJ89" s="1" t="s">
        <v>91</v>
      </c>
      <c r="TCK89" s="1" t="s">
        <v>91</v>
      </c>
      <c r="TCL89" s="1" t="s">
        <v>91</v>
      </c>
      <c r="TCM89" s="1" t="s">
        <v>91</v>
      </c>
      <c r="TCN89" s="1" t="s">
        <v>91</v>
      </c>
      <c r="TCO89" s="1" t="s">
        <v>91</v>
      </c>
      <c r="TCP89" s="1" t="s">
        <v>91</v>
      </c>
      <c r="TCQ89" s="1" t="s">
        <v>91</v>
      </c>
      <c r="TCR89" s="1" t="s">
        <v>91</v>
      </c>
      <c r="TCS89" s="1" t="s">
        <v>91</v>
      </c>
      <c r="TCT89" s="1" t="s">
        <v>91</v>
      </c>
      <c r="TCU89" s="1" t="s">
        <v>91</v>
      </c>
      <c r="TCV89" s="1" t="s">
        <v>91</v>
      </c>
      <c r="TCW89" s="1" t="s">
        <v>91</v>
      </c>
      <c r="TCX89" s="1" t="s">
        <v>91</v>
      </c>
      <c r="TCY89" s="1" t="s">
        <v>91</v>
      </c>
      <c r="TCZ89" s="1" t="s">
        <v>91</v>
      </c>
      <c r="TDA89" s="1" t="s">
        <v>91</v>
      </c>
      <c r="TDB89" s="1" t="s">
        <v>91</v>
      </c>
      <c r="TDC89" s="1" t="s">
        <v>91</v>
      </c>
      <c r="TDD89" s="1" t="s">
        <v>91</v>
      </c>
      <c r="TDE89" s="1" t="s">
        <v>91</v>
      </c>
      <c r="TDF89" s="1" t="s">
        <v>91</v>
      </c>
      <c r="TDG89" s="1" t="s">
        <v>91</v>
      </c>
      <c r="TDH89" s="1" t="s">
        <v>91</v>
      </c>
      <c r="TDI89" s="1" t="s">
        <v>91</v>
      </c>
      <c r="TDJ89" s="1" t="s">
        <v>91</v>
      </c>
      <c r="TDK89" s="1" t="s">
        <v>91</v>
      </c>
      <c r="TDL89" s="1" t="s">
        <v>91</v>
      </c>
      <c r="TDM89" s="1" t="s">
        <v>91</v>
      </c>
      <c r="TDN89" s="1" t="s">
        <v>91</v>
      </c>
      <c r="TDO89" s="1" t="s">
        <v>91</v>
      </c>
      <c r="TDP89" s="1" t="s">
        <v>91</v>
      </c>
      <c r="TDQ89" s="1" t="s">
        <v>91</v>
      </c>
      <c r="TDR89" s="1" t="s">
        <v>91</v>
      </c>
      <c r="TDS89" s="1" t="s">
        <v>91</v>
      </c>
      <c r="TDT89" s="1" t="s">
        <v>91</v>
      </c>
      <c r="TDU89" s="1" t="s">
        <v>91</v>
      </c>
      <c r="TDV89" s="1" t="s">
        <v>91</v>
      </c>
      <c r="TDW89" s="1" t="s">
        <v>91</v>
      </c>
      <c r="TDX89" s="1" t="s">
        <v>91</v>
      </c>
      <c r="TDY89" s="1" t="s">
        <v>91</v>
      </c>
      <c r="TDZ89" s="1" t="s">
        <v>91</v>
      </c>
      <c r="TEA89" s="1" t="s">
        <v>91</v>
      </c>
      <c r="TEB89" s="1" t="s">
        <v>91</v>
      </c>
      <c r="TEC89" s="1" t="s">
        <v>91</v>
      </c>
      <c r="TED89" s="1" t="s">
        <v>91</v>
      </c>
      <c r="TEE89" s="1" t="s">
        <v>91</v>
      </c>
      <c r="TEF89" s="1" t="s">
        <v>91</v>
      </c>
      <c r="TEG89" s="1" t="s">
        <v>91</v>
      </c>
      <c r="TEH89" s="1" t="s">
        <v>91</v>
      </c>
      <c r="TEI89" s="1" t="s">
        <v>91</v>
      </c>
      <c r="TEJ89" s="1" t="s">
        <v>91</v>
      </c>
      <c r="TEK89" s="1" t="s">
        <v>91</v>
      </c>
      <c r="TEL89" s="1" t="s">
        <v>91</v>
      </c>
      <c r="TEM89" s="1" t="s">
        <v>91</v>
      </c>
      <c r="TEN89" s="1" t="s">
        <v>91</v>
      </c>
      <c r="TEO89" s="1" t="s">
        <v>91</v>
      </c>
      <c r="TEP89" s="1" t="s">
        <v>91</v>
      </c>
      <c r="TEQ89" s="1" t="s">
        <v>91</v>
      </c>
      <c r="TER89" s="1" t="s">
        <v>91</v>
      </c>
      <c r="TES89" s="1" t="s">
        <v>91</v>
      </c>
      <c r="TET89" s="1" t="s">
        <v>91</v>
      </c>
      <c r="TEU89" s="1" t="s">
        <v>91</v>
      </c>
      <c r="TEV89" s="1" t="s">
        <v>91</v>
      </c>
      <c r="TEW89" s="1" t="s">
        <v>91</v>
      </c>
      <c r="TEX89" s="1" t="s">
        <v>91</v>
      </c>
      <c r="TEY89" s="1" t="s">
        <v>91</v>
      </c>
      <c r="TEZ89" s="1" t="s">
        <v>91</v>
      </c>
      <c r="TFA89" s="1" t="s">
        <v>91</v>
      </c>
      <c r="TFB89" s="1" t="s">
        <v>91</v>
      </c>
      <c r="TFC89" s="1" t="s">
        <v>91</v>
      </c>
      <c r="TFD89" s="1" t="s">
        <v>91</v>
      </c>
      <c r="TFE89" s="1" t="s">
        <v>91</v>
      </c>
      <c r="TFF89" s="1" t="s">
        <v>91</v>
      </c>
      <c r="TFG89" s="1" t="s">
        <v>91</v>
      </c>
      <c r="TFH89" s="1" t="s">
        <v>91</v>
      </c>
      <c r="TFI89" s="1" t="s">
        <v>91</v>
      </c>
      <c r="TFJ89" s="1" t="s">
        <v>91</v>
      </c>
      <c r="TFK89" s="1" t="s">
        <v>91</v>
      </c>
      <c r="TFL89" s="1" t="s">
        <v>91</v>
      </c>
      <c r="TFM89" s="1" t="s">
        <v>91</v>
      </c>
      <c r="TFN89" s="1" t="s">
        <v>91</v>
      </c>
      <c r="TFO89" s="1" t="s">
        <v>91</v>
      </c>
      <c r="TFP89" s="1" t="s">
        <v>91</v>
      </c>
      <c r="TFQ89" s="1" t="s">
        <v>91</v>
      </c>
      <c r="TFR89" s="1" t="s">
        <v>91</v>
      </c>
      <c r="TFS89" s="1" t="s">
        <v>91</v>
      </c>
      <c r="TFT89" s="1" t="s">
        <v>91</v>
      </c>
      <c r="TFU89" s="1" t="s">
        <v>91</v>
      </c>
      <c r="TFV89" s="1" t="s">
        <v>91</v>
      </c>
      <c r="TFW89" s="1" t="s">
        <v>91</v>
      </c>
      <c r="TFX89" s="1" t="s">
        <v>91</v>
      </c>
      <c r="TFY89" s="1" t="s">
        <v>91</v>
      </c>
      <c r="TFZ89" s="1" t="s">
        <v>91</v>
      </c>
      <c r="TGA89" s="1" t="s">
        <v>91</v>
      </c>
      <c r="TGB89" s="1" t="s">
        <v>91</v>
      </c>
      <c r="TGC89" s="1" t="s">
        <v>91</v>
      </c>
      <c r="TGD89" s="1" t="s">
        <v>91</v>
      </c>
      <c r="TGE89" s="1" t="s">
        <v>91</v>
      </c>
      <c r="TGF89" s="1" t="s">
        <v>91</v>
      </c>
      <c r="TGG89" s="1" t="s">
        <v>91</v>
      </c>
      <c r="TGH89" s="1" t="s">
        <v>91</v>
      </c>
      <c r="TGI89" s="1" t="s">
        <v>91</v>
      </c>
      <c r="TGJ89" s="1" t="s">
        <v>91</v>
      </c>
      <c r="TGK89" s="1" t="s">
        <v>91</v>
      </c>
      <c r="TGL89" s="1" t="s">
        <v>91</v>
      </c>
      <c r="TGM89" s="1" t="s">
        <v>91</v>
      </c>
      <c r="TGN89" s="1" t="s">
        <v>91</v>
      </c>
      <c r="TGO89" s="1" t="s">
        <v>91</v>
      </c>
      <c r="TGP89" s="1" t="s">
        <v>91</v>
      </c>
      <c r="TGQ89" s="1" t="s">
        <v>91</v>
      </c>
      <c r="TGR89" s="1" t="s">
        <v>91</v>
      </c>
      <c r="TGS89" s="1" t="s">
        <v>91</v>
      </c>
      <c r="TGT89" s="1" t="s">
        <v>91</v>
      </c>
      <c r="TGU89" s="1" t="s">
        <v>91</v>
      </c>
      <c r="TGV89" s="1" t="s">
        <v>91</v>
      </c>
      <c r="TGW89" s="1" t="s">
        <v>91</v>
      </c>
      <c r="TGX89" s="1" t="s">
        <v>91</v>
      </c>
      <c r="TGY89" s="1" t="s">
        <v>91</v>
      </c>
      <c r="TGZ89" s="1" t="s">
        <v>91</v>
      </c>
      <c r="THA89" s="1" t="s">
        <v>91</v>
      </c>
      <c r="THB89" s="1" t="s">
        <v>91</v>
      </c>
      <c r="THC89" s="1" t="s">
        <v>91</v>
      </c>
      <c r="THD89" s="1" t="s">
        <v>91</v>
      </c>
      <c r="THE89" s="1" t="s">
        <v>91</v>
      </c>
      <c r="THF89" s="1" t="s">
        <v>91</v>
      </c>
      <c r="THG89" s="1" t="s">
        <v>91</v>
      </c>
      <c r="THH89" s="1" t="s">
        <v>91</v>
      </c>
      <c r="THI89" s="1" t="s">
        <v>91</v>
      </c>
      <c r="THJ89" s="1" t="s">
        <v>91</v>
      </c>
      <c r="THK89" s="1" t="s">
        <v>91</v>
      </c>
      <c r="THL89" s="1" t="s">
        <v>91</v>
      </c>
      <c r="THM89" s="1" t="s">
        <v>91</v>
      </c>
      <c r="THN89" s="1" t="s">
        <v>91</v>
      </c>
      <c r="THO89" s="1" t="s">
        <v>91</v>
      </c>
      <c r="THP89" s="1" t="s">
        <v>91</v>
      </c>
      <c r="THQ89" s="1" t="s">
        <v>91</v>
      </c>
      <c r="THR89" s="1" t="s">
        <v>91</v>
      </c>
      <c r="THS89" s="1" t="s">
        <v>91</v>
      </c>
      <c r="THT89" s="1" t="s">
        <v>91</v>
      </c>
      <c r="THU89" s="1" t="s">
        <v>91</v>
      </c>
      <c r="THV89" s="1" t="s">
        <v>91</v>
      </c>
      <c r="THW89" s="1" t="s">
        <v>91</v>
      </c>
      <c r="THX89" s="1" t="s">
        <v>91</v>
      </c>
      <c r="THY89" s="1" t="s">
        <v>91</v>
      </c>
      <c r="THZ89" s="1" t="s">
        <v>91</v>
      </c>
      <c r="TIA89" s="1" t="s">
        <v>91</v>
      </c>
      <c r="TIB89" s="1" t="s">
        <v>91</v>
      </c>
      <c r="TIC89" s="1" t="s">
        <v>91</v>
      </c>
      <c r="TID89" s="1" t="s">
        <v>91</v>
      </c>
      <c r="TIE89" s="1" t="s">
        <v>91</v>
      </c>
      <c r="TIF89" s="1" t="s">
        <v>91</v>
      </c>
      <c r="TIG89" s="1" t="s">
        <v>91</v>
      </c>
      <c r="TIH89" s="1" t="s">
        <v>91</v>
      </c>
      <c r="TII89" s="1" t="s">
        <v>91</v>
      </c>
      <c r="TIJ89" s="1" t="s">
        <v>91</v>
      </c>
      <c r="TIK89" s="1" t="s">
        <v>91</v>
      </c>
      <c r="TIL89" s="1" t="s">
        <v>91</v>
      </c>
      <c r="TIM89" s="1" t="s">
        <v>91</v>
      </c>
      <c r="TIN89" s="1" t="s">
        <v>91</v>
      </c>
      <c r="TIO89" s="1" t="s">
        <v>91</v>
      </c>
      <c r="TIP89" s="1" t="s">
        <v>91</v>
      </c>
      <c r="TIQ89" s="1" t="s">
        <v>91</v>
      </c>
      <c r="TIR89" s="1" t="s">
        <v>91</v>
      </c>
      <c r="TIS89" s="1" t="s">
        <v>91</v>
      </c>
      <c r="TIT89" s="1" t="s">
        <v>91</v>
      </c>
      <c r="TIU89" s="1" t="s">
        <v>91</v>
      </c>
      <c r="TIV89" s="1" t="s">
        <v>91</v>
      </c>
      <c r="TIW89" s="1" t="s">
        <v>91</v>
      </c>
      <c r="TIX89" s="1" t="s">
        <v>91</v>
      </c>
      <c r="TIY89" s="1" t="s">
        <v>91</v>
      </c>
      <c r="TIZ89" s="1" t="s">
        <v>91</v>
      </c>
      <c r="TJA89" s="1" t="s">
        <v>91</v>
      </c>
      <c r="TJB89" s="1" t="s">
        <v>91</v>
      </c>
      <c r="TJC89" s="1" t="s">
        <v>91</v>
      </c>
      <c r="TJD89" s="1" t="s">
        <v>91</v>
      </c>
      <c r="TJE89" s="1" t="s">
        <v>91</v>
      </c>
      <c r="TJF89" s="1" t="s">
        <v>91</v>
      </c>
      <c r="TJG89" s="1" t="s">
        <v>91</v>
      </c>
      <c r="TJH89" s="1" t="s">
        <v>91</v>
      </c>
      <c r="TJI89" s="1" t="s">
        <v>91</v>
      </c>
      <c r="TJJ89" s="1" t="s">
        <v>91</v>
      </c>
      <c r="TJK89" s="1" t="s">
        <v>91</v>
      </c>
      <c r="TJL89" s="1" t="s">
        <v>91</v>
      </c>
      <c r="TJM89" s="1" t="s">
        <v>91</v>
      </c>
      <c r="TJN89" s="1" t="s">
        <v>91</v>
      </c>
      <c r="TJO89" s="1" t="s">
        <v>91</v>
      </c>
      <c r="TJP89" s="1" t="s">
        <v>91</v>
      </c>
      <c r="TJQ89" s="1" t="s">
        <v>91</v>
      </c>
      <c r="TJR89" s="1" t="s">
        <v>91</v>
      </c>
      <c r="TJS89" s="1" t="s">
        <v>91</v>
      </c>
      <c r="TJT89" s="1" t="s">
        <v>91</v>
      </c>
      <c r="TJU89" s="1" t="s">
        <v>91</v>
      </c>
      <c r="TJV89" s="1" t="s">
        <v>91</v>
      </c>
      <c r="TJW89" s="1" t="s">
        <v>91</v>
      </c>
      <c r="TJX89" s="1" t="s">
        <v>91</v>
      </c>
      <c r="TJY89" s="1" t="s">
        <v>91</v>
      </c>
      <c r="TJZ89" s="1" t="s">
        <v>91</v>
      </c>
      <c r="TKA89" s="1" t="s">
        <v>91</v>
      </c>
      <c r="TKB89" s="1" t="s">
        <v>91</v>
      </c>
      <c r="TKC89" s="1" t="s">
        <v>91</v>
      </c>
      <c r="TKD89" s="1" t="s">
        <v>91</v>
      </c>
      <c r="TKE89" s="1" t="s">
        <v>91</v>
      </c>
      <c r="TKF89" s="1" t="s">
        <v>91</v>
      </c>
      <c r="TKG89" s="1" t="s">
        <v>91</v>
      </c>
      <c r="TKH89" s="1" t="s">
        <v>91</v>
      </c>
      <c r="TKI89" s="1" t="s">
        <v>91</v>
      </c>
      <c r="TKJ89" s="1" t="s">
        <v>91</v>
      </c>
      <c r="TKK89" s="1" t="s">
        <v>91</v>
      </c>
      <c r="TKL89" s="1" t="s">
        <v>91</v>
      </c>
      <c r="TKM89" s="1" t="s">
        <v>91</v>
      </c>
      <c r="TKN89" s="1" t="s">
        <v>91</v>
      </c>
      <c r="TKO89" s="1" t="s">
        <v>91</v>
      </c>
      <c r="TKP89" s="1" t="s">
        <v>91</v>
      </c>
      <c r="TKQ89" s="1" t="s">
        <v>91</v>
      </c>
      <c r="TKR89" s="1" t="s">
        <v>91</v>
      </c>
      <c r="TKS89" s="1" t="s">
        <v>91</v>
      </c>
      <c r="TKT89" s="1" t="s">
        <v>91</v>
      </c>
      <c r="TKU89" s="1" t="s">
        <v>91</v>
      </c>
      <c r="TKV89" s="1" t="s">
        <v>91</v>
      </c>
      <c r="TKW89" s="1" t="s">
        <v>91</v>
      </c>
      <c r="TKX89" s="1" t="s">
        <v>91</v>
      </c>
      <c r="TKY89" s="1" t="s">
        <v>91</v>
      </c>
      <c r="TKZ89" s="1" t="s">
        <v>91</v>
      </c>
      <c r="TLA89" s="1" t="s">
        <v>91</v>
      </c>
      <c r="TLB89" s="1" t="s">
        <v>91</v>
      </c>
      <c r="TLC89" s="1" t="s">
        <v>91</v>
      </c>
      <c r="TLD89" s="1" t="s">
        <v>91</v>
      </c>
      <c r="TLE89" s="1" t="s">
        <v>91</v>
      </c>
      <c r="TLF89" s="1" t="s">
        <v>91</v>
      </c>
      <c r="TLG89" s="1" t="s">
        <v>91</v>
      </c>
      <c r="TLH89" s="1" t="s">
        <v>91</v>
      </c>
      <c r="TLI89" s="1" t="s">
        <v>91</v>
      </c>
      <c r="TLJ89" s="1" t="s">
        <v>91</v>
      </c>
      <c r="TLK89" s="1" t="s">
        <v>91</v>
      </c>
      <c r="TLL89" s="1" t="s">
        <v>91</v>
      </c>
      <c r="TLM89" s="1" t="s">
        <v>91</v>
      </c>
      <c r="TLN89" s="1" t="s">
        <v>91</v>
      </c>
      <c r="TLO89" s="1" t="s">
        <v>91</v>
      </c>
      <c r="TLP89" s="1" t="s">
        <v>91</v>
      </c>
      <c r="TLQ89" s="1" t="s">
        <v>91</v>
      </c>
      <c r="TLR89" s="1" t="s">
        <v>91</v>
      </c>
      <c r="TLS89" s="1" t="s">
        <v>91</v>
      </c>
      <c r="TLT89" s="1" t="s">
        <v>91</v>
      </c>
      <c r="TLU89" s="1" t="s">
        <v>91</v>
      </c>
      <c r="TLV89" s="1" t="s">
        <v>91</v>
      </c>
      <c r="TLW89" s="1" t="s">
        <v>91</v>
      </c>
      <c r="TLX89" s="1" t="s">
        <v>91</v>
      </c>
      <c r="TLY89" s="1" t="s">
        <v>91</v>
      </c>
      <c r="TLZ89" s="1" t="s">
        <v>91</v>
      </c>
      <c r="TMA89" s="1" t="s">
        <v>91</v>
      </c>
      <c r="TMB89" s="1" t="s">
        <v>91</v>
      </c>
      <c r="TMC89" s="1" t="s">
        <v>91</v>
      </c>
      <c r="TMD89" s="1" t="s">
        <v>91</v>
      </c>
      <c r="TME89" s="1" t="s">
        <v>91</v>
      </c>
      <c r="TMF89" s="1" t="s">
        <v>91</v>
      </c>
      <c r="TMG89" s="1" t="s">
        <v>91</v>
      </c>
      <c r="TMH89" s="1" t="s">
        <v>91</v>
      </c>
      <c r="TMI89" s="1" t="s">
        <v>91</v>
      </c>
      <c r="TMJ89" s="1" t="s">
        <v>91</v>
      </c>
      <c r="TMK89" s="1" t="s">
        <v>91</v>
      </c>
      <c r="TML89" s="1" t="s">
        <v>91</v>
      </c>
      <c r="TMM89" s="1" t="s">
        <v>91</v>
      </c>
      <c r="TMN89" s="1" t="s">
        <v>91</v>
      </c>
      <c r="TMO89" s="1" t="s">
        <v>91</v>
      </c>
      <c r="TMP89" s="1" t="s">
        <v>91</v>
      </c>
      <c r="TMQ89" s="1" t="s">
        <v>91</v>
      </c>
      <c r="TMR89" s="1" t="s">
        <v>91</v>
      </c>
      <c r="TMS89" s="1" t="s">
        <v>91</v>
      </c>
      <c r="TMT89" s="1" t="s">
        <v>91</v>
      </c>
      <c r="TMU89" s="1" t="s">
        <v>91</v>
      </c>
      <c r="TMV89" s="1" t="s">
        <v>91</v>
      </c>
      <c r="TMW89" s="1" t="s">
        <v>91</v>
      </c>
      <c r="TMX89" s="1" t="s">
        <v>91</v>
      </c>
      <c r="TMY89" s="1" t="s">
        <v>91</v>
      </c>
      <c r="TMZ89" s="1" t="s">
        <v>91</v>
      </c>
      <c r="TNA89" s="1" t="s">
        <v>91</v>
      </c>
      <c r="TNB89" s="1" t="s">
        <v>91</v>
      </c>
      <c r="TNC89" s="1" t="s">
        <v>91</v>
      </c>
      <c r="TND89" s="1" t="s">
        <v>91</v>
      </c>
      <c r="TNE89" s="1" t="s">
        <v>91</v>
      </c>
      <c r="TNF89" s="1" t="s">
        <v>91</v>
      </c>
      <c r="TNG89" s="1" t="s">
        <v>91</v>
      </c>
      <c r="TNH89" s="1" t="s">
        <v>91</v>
      </c>
      <c r="TNI89" s="1" t="s">
        <v>91</v>
      </c>
      <c r="TNJ89" s="1" t="s">
        <v>91</v>
      </c>
      <c r="TNK89" s="1" t="s">
        <v>91</v>
      </c>
      <c r="TNL89" s="1" t="s">
        <v>91</v>
      </c>
      <c r="TNM89" s="1" t="s">
        <v>91</v>
      </c>
      <c r="TNN89" s="1" t="s">
        <v>91</v>
      </c>
      <c r="TNO89" s="1" t="s">
        <v>91</v>
      </c>
      <c r="TNP89" s="1" t="s">
        <v>91</v>
      </c>
      <c r="TNQ89" s="1" t="s">
        <v>91</v>
      </c>
      <c r="TNR89" s="1" t="s">
        <v>91</v>
      </c>
      <c r="TNS89" s="1" t="s">
        <v>91</v>
      </c>
      <c r="TNT89" s="1" t="s">
        <v>91</v>
      </c>
      <c r="TNU89" s="1" t="s">
        <v>91</v>
      </c>
      <c r="TNV89" s="1" t="s">
        <v>91</v>
      </c>
      <c r="TNW89" s="1" t="s">
        <v>91</v>
      </c>
      <c r="TNX89" s="1" t="s">
        <v>91</v>
      </c>
      <c r="TNY89" s="1" t="s">
        <v>91</v>
      </c>
      <c r="TNZ89" s="1" t="s">
        <v>91</v>
      </c>
      <c r="TOA89" s="1" t="s">
        <v>91</v>
      </c>
      <c r="TOB89" s="1" t="s">
        <v>91</v>
      </c>
      <c r="TOC89" s="1" t="s">
        <v>91</v>
      </c>
      <c r="TOD89" s="1" t="s">
        <v>91</v>
      </c>
      <c r="TOE89" s="1" t="s">
        <v>91</v>
      </c>
      <c r="TOF89" s="1" t="s">
        <v>91</v>
      </c>
      <c r="TOG89" s="1" t="s">
        <v>91</v>
      </c>
      <c r="TOH89" s="1" t="s">
        <v>91</v>
      </c>
      <c r="TOI89" s="1" t="s">
        <v>91</v>
      </c>
      <c r="TOJ89" s="1" t="s">
        <v>91</v>
      </c>
      <c r="TOK89" s="1" t="s">
        <v>91</v>
      </c>
      <c r="TOL89" s="1" t="s">
        <v>91</v>
      </c>
      <c r="TOM89" s="1" t="s">
        <v>91</v>
      </c>
      <c r="TON89" s="1" t="s">
        <v>91</v>
      </c>
      <c r="TOO89" s="1" t="s">
        <v>91</v>
      </c>
      <c r="TOP89" s="1" t="s">
        <v>91</v>
      </c>
      <c r="TOQ89" s="1" t="s">
        <v>91</v>
      </c>
      <c r="TOR89" s="1" t="s">
        <v>91</v>
      </c>
      <c r="TOS89" s="1" t="s">
        <v>91</v>
      </c>
      <c r="TOT89" s="1" t="s">
        <v>91</v>
      </c>
      <c r="TOU89" s="1" t="s">
        <v>91</v>
      </c>
      <c r="TOV89" s="1" t="s">
        <v>91</v>
      </c>
      <c r="TOW89" s="1" t="s">
        <v>91</v>
      </c>
      <c r="TOX89" s="1" t="s">
        <v>91</v>
      </c>
      <c r="TOY89" s="1" t="s">
        <v>91</v>
      </c>
      <c r="TOZ89" s="1" t="s">
        <v>91</v>
      </c>
      <c r="TPA89" s="1" t="s">
        <v>91</v>
      </c>
      <c r="TPB89" s="1" t="s">
        <v>91</v>
      </c>
      <c r="TPC89" s="1" t="s">
        <v>91</v>
      </c>
      <c r="TPD89" s="1" t="s">
        <v>91</v>
      </c>
      <c r="TPE89" s="1" t="s">
        <v>91</v>
      </c>
      <c r="TPF89" s="1" t="s">
        <v>91</v>
      </c>
      <c r="TPG89" s="1" t="s">
        <v>91</v>
      </c>
      <c r="TPH89" s="1" t="s">
        <v>91</v>
      </c>
      <c r="TPI89" s="1" t="s">
        <v>91</v>
      </c>
      <c r="TPJ89" s="1" t="s">
        <v>91</v>
      </c>
      <c r="TPK89" s="1" t="s">
        <v>91</v>
      </c>
      <c r="TPL89" s="1" t="s">
        <v>91</v>
      </c>
      <c r="TPM89" s="1" t="s">
        <v>91</v>
      </c>
      <c r="TPN89" s="1" t="s">
        <v>91</v>
      </c>
      <c r="TPO89" s="1" t="s">
        <v>91</v>
      </c>
      <c r="TPP89" s="1" t="s">
        <v>91</v>
      </c>
      <c r="TPQ89" s="1" t="s">
        <v>91</v>
      </c>
      <c r="TPR89" s="1" t="s">
        <v>91</v>
      </c>
      <c r="TPS89" s="1" t="s">
        <v>91</v>
      </c>
      <c r="TPT89" s="1" t="s">
        <v>91</v>
      </c>
      <c r="TPU89" s="1" t="s">
        <v>91</v>
      </c>
      <c r="TPV89" s="1" t="s">
        <v>91</v>
      </c>
      <c r="TPW89" s="1" t="s">
        <v>91</v>
      </c>
      <c r="TPX89" s="1" t="s">
        <v>91</v>
      </c>
      <c r="TPY89" s="1" t="s">
        <v>91</v>
      </c>
      <c r="TPZ89" s="1" t="s">
        <v>91</v>
      </c>
      <c r="TQA89" s="1" t="s">
        <v>91</v>
      </c>
      <c r="TQB89" s="1" t="s">
        <v>91</v>
      </c>
      <c r="TQC89" s="1" t="s">
        <v>91</v>
      </c>
      <c r="TQD89" s="1" t="s">
        <v>91</v>
      </c>
      <c r="TQE89" s="1" t="s">
        <v>91</v>
      </c>
      <c r="TQF89" s="1" t="s">
        <v>91</v>
      </c>
      <c r="TQG89" s="1" t="s">
        <v>91</v>
      </c>
      <c r="TQH89" s="1" t="s">
        <v>91</v>
      </c>
      <c r="TQI89" s="1" t="s">
        <v>91</v>
      </c>
      <c r="TQJ89" s="1" t="s">
        <v>91</v>
      </c>
      <c r="TQK89" s="1" t="s">
        <v>91</v>
      </c>
      <c r="TQL89" s="1" t="s">
        <v>91</v>
      </c>
      <c r="TQM89" s="1" t="s">
        <v>91</v>
      </c>
      <c r="TQN89" s="1" t="s">
        <v>91</v>
      </c>
      <c r="TQO89" s="1" t="s">
        <v>91</v>
      </c>
      <c r="TQP89" s="1" t="s">
        <v>91</v>
      </c>
      <c r="TQQ89" s="1" t="s">
        <v>91</v>
      </c>
      <c r="TQR89" s="1" t="s">
        <v>91</v>
      </c>
      <c r="TQS89" s="1" t="s">
        <v>91</v>
      </c>
      <c r="TQT89" s="1" t="s">
        <v>91</v>
      </c>
      <c r="TQU89" s="1" t="s">
        <v>91</v>
      </c>
      <c r="TQV89" s="1" t="s">
        <v>91</v>
      </c>
      <c r="TQW89" s="1" t="s">
        <v>91</v>
      </c>
      <c r="TQX89" s="1" t="s">
        <v>91</v>
      </c>
      <c r="TQY89" s="1" t="s">
        <v>91</v>
      </c>
      <c r="TQZ89" s="1" t="s">
        <v>91</v>
      </c>
      <c r="TRA89" s="1" t="s">
        <v>91</v>
      </c>
      <c r="TRB89" s="1" t="s">
        <v>91</v>
      </c>
      <c r="TRC89" s="1" t="s">
        <v>91</v>
      </c>
      <c r="TRD89" s="1" t="s">
        <v>91</v>
      </c>
      <c r="TRE89" s="1" t="s">
        <v>91</v>
      </c>
      <c r="TRF89" s="1" t="s">
        <v>91</v>
      </c>
      <c r="TRG89" s="1" t="s">
        <v>91</v>
      </c>
      <c r="TRH89" s="1" t="s">
        <v>91</v>
      </c>
      <c r="TRI89" s="1" t="s">
        <v>91</v>
      </c>
      <c r="TRJ89" s="1" t="s">
        <v>91</v>
      </c>
      <c r="TRK89" s="1" t="s">
        <v>91</v>
      </c>
      <c r="TRL89" s="1" t="s">
        <v>91</v>
      </c>
      <c r="TRM89" s="1" t="s">
        <v>91</v>
      </c>
      <c r="TRN89" s="1" t="s">
        <v>91</v>
      </c>
      <c r="TRO89" s="1" t="s">
        <v>91</v>
      </c>
      <c r="TRP89" s="1" t="s">
        <v>91</v>
      </c>
      <c r="TRQ89" s="1" t="s">
        <v>91</v>
      </c>
      <c r="TRR89" s="1" t="s">
        <v>91</v>
      </c>
      <c r="TRS89" s="1" t="s">
        <v>91</v>
      </c>
      <c r="TRT89" s="1" t="s">
        <v>91</v>
      </c>
      <c r="TRU89" s="1" t="s">
        <v>91</v>
      </c>
      <c r="TRV89" s="1" t="s">
        <v>91</v>
      </c>
      <c r="TRW89" s="1" t="s">
        <v>91</v>
      </c>
      <c r="TRX89" s="1" t="s">
        <v>91</v>
      </c>
      <c r="TRY89" s="1" t="s">
        <v>91</v>
      </c>
      <c r="TRZ89" s="1" t="s">
        <v>91</v>
      </c>
      <c r="TSA89" s="1" t="s">
        <v>91</v>
      </c>
      <c r="TSB89" s="1" t="s">
        <v>91</v>
      </c>
      <c r="TSC89" s="1" t="s">
        <v>91</v>
      </c>
      <c r="TSD89" s="1" t="s">
        <v>91</v>
      </c>
      <c r="TSE89" s="1" t="s">
        <v>91</v>
      </c>
      <c r="TSF89" s="1" t="s">
        <v>91</v>
      </c>
      <c r="TSG89" s="1" t="s">
        <v>91</v>
      </c>
      <c r="TSH89" s="1" t="s">
        <v>91</v>
      </c>
      <c r="TSI89" s="1" t="s">
        <v>91</v>
      </c>
      <c r="TSJ89" s="1" t="s">
        <v>91</v>
      </c>
      <c r="TSK89" s="1" t="s">
        <v>91</v>
      </c>
      <c r="TSL89" s="1" t="s">
        <v>91</v>
      </c>
      <c r="TSM89" s="1" t="s">
        <v>91</v>
      </c>
      <c r="TSN89" s="1" t="s">
        <v>91</v>
      </c>
      <c r="TSO89" s="1" t="s">
        <v>91</v>
      </c>
      <c r="TSP89" s="1" t="s">
        <v>91</v>
      </c>
      <c r="TSQ89" s="1" t="s">
        <v>91</v>
      </c>
      <c r="TSR89" s="1" t="s">
        <v>91</v>
      </c>
      <c r="TSS89" s="1" t="s">
        <v>91</v>
      </c>
      <c r="TST89" s="1" t="s">
        <v>91</v>
      </c>
      <c r="TSU89" s="1" t="s">
        <v>91</v>
      </c>
      <c r="TSV89" s="1" t="s">
        <v>91</v>
      </c>
      <c r="TSW89" s="1" t="s">
        <v>91</v>
      </c>
      <c r="TSX89" s="1" t="s">
        <v>91</v>
      </c>
      <c r="TSY89" s="1" t="s">
        <v>91</v>
      </c>
      <c r="TSZ89" s="1" t="s">
        <v>91</v>
      </c>
      <c r="TTA89" s="1" t="s">
        <v>91</v>
      </c>
      <c r="TTB89" s="1" t="s">
        <v>91</v>
      </c>
      <c r="TTC89" s="1" t="s">
        <v>91</v>
      </c>
      <c r="TTD89" s="1" t="s">
        <v>91</v>
      </c>
      <c r="TTE89" s="1" t="s">
        <v>91</v>
      </c>
      <c r="TTF89" s="1" t="s">
        <v>91</v>
      </c>
      <c r="TTG89" s="1" t="s">
        <v>91</v>
      </c>
      <c r="TTH89" s="1" t="s">
        <v>91</v>
      </c>
      <c r="TTI89" s="1" t="s">
        <v>91</v>
      </c>
      <c r="TTJ89" s="1" t="s">
        <v>91</v>
      </c>
      <c r="TTK89" s="1" t="s">
        <v>91</v>
      </c>
      <c r="TTL89" s="1" t="s">
        <v>91</v>
      </c>
      <c r="TTM89" s="1" t="s">
        <v>91</v>
      </c>
      <c r="TTN89" s="1" t="s">
        <v>91</v>
      </c>
      <c r="TTO89" s="1" t="s">
        <v>91</v>
      </c>
      <c r="TTP89" s="1" t="s">
        <v>91</v>
      </c>
      <c r="TTQ89" s="1" t="s">
        <v>91</v>
      </c>
      <c r="TTR89" s="1" t="s">
        <v>91</v>
      </c>
      <c r="TTS89" s="1" t="s">
        <v>91</v>
      </c>
      <c r="TTT89" s="1" t="s">
        <v>91</v>
      </c>
      <c r="TTU89" s="1" t="s">
        <v>91</v>
      </c>
      <c r="TTV89" s="1" t="s">
        <v>91</v>
      </c>
      <c r="TTW89" s="1" t="s">
        <v>91</v>
      </c>
      <c r="TTX89" s="1" t="s">
        <v>91</v>
      </c>
      <c r="TTY89" s="1" t="s">
        <v>91</v>
      </c>
      <c r="TTZ89" s="1" t="s">
        <v>91</v>
      </c>
      <c r="TUA89" s="1" t="s">
        <v>91</v>
      </c>
      <c r="TUB89" s="1" t="s">
        <v>91</v>
      </c>
      <c r="TUC89" s="1" t="s">
        <v>91</v>
      </c>
      <c r="TUD89" s="1" t="s">
        <v>91</v>
      </c>
      <c r="TUE89" s="1" t="s">
        <v>91</v>
      </c>
      <c r="TUF89" s="1" t="s">
        <v>91</v>
      </c>
      <c r="TUG89" s="1" t="s">
        <v>91</v>
      </c>
      <c r="TUH89" s="1" t="s">
        <v>91</v>
      </c>
      <c r="TUI89" s="1" t="s">
        <v>91</v>
      </c>
      <c r="TUJ89" s="1" t="s">
        <v>91</v>
      </c>
      <c r="TUK89" s="1" t="s">
        <v>91</v>
      </c>
      <c r="TUL89" s="1" t="s">
        <v>91</v>
      </c>
      <c r="TUM89" s="1" t="s">
        <v>91</v>
      </c>
      <c r="TUN89" s="1" t="s">
        <v>91</v>
      </c>
      <c r="TUO89" s="1" t="s">
        <v>91</v>
      </c>
      <c r="TUP89" s="1" t="s">
        <v>91</v>
      </c>
      <c r="TUQ89" s="1" t="s">
        <v>91</v>
      </c>
      <c r="TUR89" s="1" t="s">
        <v>91</v>
      </c>
      <c r="TUS89" s="1" t="s">
        <v>91</v>
      </c>
      <c r="TUT89" s="1" t="s">
        <v>91</v>
      </c>
      <c r="TUU89" s="1" t="s">
        <v>91</v>
      </c>
      <c r="TUV89" s="1" t="s">
        <v>91</v>
      </c>
      <c r="TUW89" s="1" t="s">
        <v>91</v>
      </c>
      <c r="TUX89" s="1" t="s">
        <v>91</v>
      </c>
      <c r="TUY89" s="1" t="s">
        <v>91</v>
      </c>
      <c r="TUZ89" s="1" t="s">
        <v>91</v>
      </c>
      <c r="TVA89" s="1" t="s">
        <v>91</v>
      </c>
      <c r="TVB89" s="1" t="s">
        <v>91</v>
      </c>
      <c r="TVC89" s="1" t="s">
        <v>91</v>
      </c>
      <c r="TVD89" s="1" t="s">
        <v>91</v>
      </c>
      <c r="TVE89" s="1" t="s">
        <v>91</v>
      </c>
      <c r="TVF89" s="1" t="s">
        <v>91</v>
      </c>
      <c r="TVG89" s="1" t="s">
        <v>91</v>
      </c>
      <c r="TVH89" s="1" t="s">
        <v>91</v>
      </c>
      <c r="TVI89" s="1" t="s">
        <v>91</v>
      </c>
      <c r="TVJ89" s="1" t="s">
        <v>91</v>
      </c>
      <c r="TVK89" s="1" t="s">
        <v>91</v>
      </c>
      <c r="TVL89" s="1" t="s">
        <v>91</v>
      </c>
      <c r="TVM89" s="1" t="s">
        <v>91</v>
      </c>
      <c r="TVN89" s="1" t="s">
        <v>91</v>
      </c>
      <c r="TVO89" s="1" t="s">
        <v>91</v>
      </c>
      <c r="TVP89" s="1" t="s">
        <v>91</v>
      </c>
      <c r="TVQ89" s="1" t="s">
        <v>91</v>
      </c>
      <c r="TVR89" s="1" t="s">
        <v>91</v>
      </c>
      <c r="TVS89" s="1" t="s">
        <v>91</v>
      </c>
      <c r="TVT89" s="1" t="s">
        <v>91</v>
      </c>
      <c r="TVU89" s="1" t="s">
        <v>91</v>
      </c>
      <c r="TVV89" s="1" t="s">
        <v>91</v>
      </c>
      <c r="TVW89" s="1" t="s">
        <v>91</v>
      </c>
      <c r="TVX89" s="1" t="s">
        <v>91</v>
      </c>
      <c r="TVY89" s="1" t="s">
        <v>91</v>
      </c>
      <c r="TVZ89" s="1" t="s">
        <v>91</v>
      </c>
      <c r="TWA89" s="1" t="s">
        <v>91</v>
      </c>
      <c r="TWB89" s="1" t="s">
        <v>91</v>
      </c>
      <c r="TWC89" s="1" t="s">
        <v>91</v>
      </c>
      <c r="TWD89" s="1" t="s">
        <v>91</v>
      </c>
      <c r="TWE89" s="1" t="s">
        <v>91</v>
      </c>
      <c r="TWF89" s="1" t="s">
        <v>91</v>
      </c>
      <c r="TWG89" s="1" t="s">
        <v>91</v>
      </c>
      <c r="TWH89" s="1" t="s">
        <v>91</v>
      </c>
      <c r="TWI89" s="1" t="s">
        <v>91</v>
      </c>
      <c r="TWJ89" s="1" t="s">
        <v>91</v>
      </c>
      <c r="TWK89" s="1" t="s">
        <v>91</v>
      </c>
      <c r="TWL89" s="1" t="s">
        <v>91</v>
      </c>
      <c r="TWM89" s="1" t="s">
        <v>91</v>
      </c>
      <c r="TWN89" s="1" t="s">
        <v>91</v>
      </c>
      <c r="TWO89" s="1" t="s">
        <v>91</v>
      </c>
      <c r="TWP89" s="1" t="s">
        <v>91</v>
      </c>
      <c r="TWQ89" s="1" t="s">
        <v>91</v>
      </c>
      <c r="TWR89" s="1" t="s">
        <v>91</v>
      </c>
      <c r="TWS89" s="1" t="s">
        <v>91</v>
      </c>
      <c r="TWT89" s="1" t="s">
        <v>91</v>
      </c>
      <c r="TWU89" s="1" t="s">
        <v>91</v>
      </c>
      <c r="TWV89" s="1" t="s">
        <v>91</v>
      </c>
      <c r="TWW89" s="1" t="s">
        <v>91</v>
      </c>
      <c r="TWX89" s="1" t="s">
        <v>91</v>
      </c>
      <c r="TWY89" s="1" t="s">
        <v>91</v>
      </c>
      <c r="TWZ89" s="1" t="s">
        <v>91</v>
      </c>
      <c r="TXA89" s="1" t="s">
        <v>91</v>
      </c>
      <c r="TXB89" s="1" t="s">
        <v>91</v>
      </c>
      <c r="TXC89" s="1" t="s">
        <v>91</v>
      </c>
      <c r="TXD89" s="1" t="s">
        <v>91</v>
      </c>
      <c r="TXE89" s="1" t="s">
        <v>91</v>
      </c>
      <c r="TXF89" s="1" t="s">
        <v>91</v>
      </c>
      <c r="TXG89" s="1" t="s">
        <v>91</v>
      </c>
      <c r="TXH89" s="1" t="s">
        <v>91</v>
      </c>
      <c r="TXI89" s="1" t="s">
        <v>91</v>
      </c>
      <c r="TXJ89" s="1" t="s">
        <v>91</v>
      </c>
      <c r="TXK89" s="1" t="s">
        <v>91</v>
      </c>
      <c r="TXL89" s="1" t="s">
        <v>91</v>
      </c>
      <c r="TXM89" s="1" t="s">
        <v>91</v>
      </c>
      <c r="TXN89" s="1" t="s">
        <v>91</v>
      </c>
      <c r="TXO89" s="1" t="s">
        <v>91</v>
      </c>
      <c r="TXP89" s="1" t="s">
        <v>91</v>
      </c>
      <c r="TXQ89" s="1" t="s">
        <v>91</v>
      </c>
      <c r="TXR89" s="1" t="s">
        <v>91</v>
      </c>
      <c r="TXS89" s="1" t="s">
        <v>91</v>
      </c>
      <c r="TXT89" s="1" t="s">
        <v>91</v>
      </c>
      <c r="TXU89" s="1" t="s">
        <v>91</v>
      </c>
      <c r="TXV89" s="1" t="s">
        <v>91</v>
      </c>
      <c r="TXW89" s="1" t="s">
        <v>91</v>
      </c>
      <c r="TXX89" s="1" t="s">
        <v>91</v>
      </c>
      <c r="TXY89" s="1" t="s">
        <v>91</v>
      </c>
      <c r="TXZ89" s="1" t="s">
        <v>91</v>
      </c>
      <c r="TYA89" s="1" t="s">
        <v>91</v>
      </c>
      <c r="TYB89" s="1" t="s">
        <v>91</v>
      </c>
      <c r="TYC89" s="1" t="s">
        <v>91</v>
      </c>
      <c r="TYD89" s="1" t="s">
        <v>91</v>
      </c>
      <c r="TYE89" s="1" t="s">
        <v>91</v>
      </c>
      <c r="TYF89" s="1" t="s">
        <v>91</v>
      </c>
      <c r="TYG89" s="1" t="s">
        <v>91</v>
      </c>
      <c r="TYH89" s="1" t="s">
        <v>91</v>
      </c>
      <c r="TYI89" s="1" t="s">
        <v>91</v>
      </c>
      <c r="TYJ89" s="1" t="s">
        <v>91</v>
      </c>
      <c r="TYK89" s="1" t="s">
        <v>91</v>
      </c>
      <c r="TYL89" s="1" t="s">
        <v>91</v>
      </c>
      <c r="TYM89" s="1" t="s">
        <v>91</v>
      </c>
      <c r="TYN89" s="1" t="s">
        <v>91</v>
      </c>
      <c r="TYO89" s="1" t="s">
        <v>91</v>
      </c>
      <c r="TYP89" s="1" t="s">
        <v>91</v>
      </c>
      <c r="TYQ89" s="1" t="s">
        <v>91</v>
      </c>
      <c r="TYR89" s="1" t="s">
        <v>91</v>
      </c>
      <c r="TYS89" s="1" t="s">
        <v>91</v>
      </c>
      <c r="TYT89" s="1" t="s">
        <v>91</v>
      </c>
      <c r="TYU89" s="1" t="s">
        <v>91</v>
      </c>
      <c r="TYV89" s="1" t="s">
        <v>91</v>
      </c>
      <c r="TYW89" s="1" t="s">
        <v>91</v>
      </c>
      <c r="TYX89" s="1" t="s">
        <v>91</v>
      </c>
      <c r="TYY89" s="1" t="s">
        <v>91</v>
      </c>
      <c r="TYZ89" s="1" t="s">
        <v>91</v>
      </c>
      <c r="TZA89" s="1" t="s">
        <v>91</v>
      </c>
      <c r="TZB89" s="1" t="s">
        <v>91</v>
      </c>
      <c r="TZC89" s="1" t="s">
        <v>91</v>
      </c>
      <c r="TZD89" s="1" t="s">
        <v>91</v>
      </c>
      <c r="TZE89" s="1" t="s">
        <v>91</v>
      </c>
      <c r="TZF89" s="1" t="s">
        <v>91</v>
      </c>
      <c r="TZG89" s="1" t="s">
        <v>91</v>
      </c>
      <c r="TZH89" s="1" t="s">
        <v>91</v>
      </c>
      <c r="TZI89" s="1" t="s">
        <v>91</v>
      </c>
      <c r="TZJ89" s="1" t="s">
        <v>91</v>
      </c>
      <c r="TZK89" s="1" t="s">
        <v>91</v>
      </c>
      <c r="TZL89" s="1" t="s">
        <v>91</v>
      </c>
      <c r="TZM89" s="1" t="s">
        <v>91</v>
      </c>
      <c r="TZN89" s="1" t="s">
        <v>91</v>
      </c>
      <c r="TZO89" s="1" t="s">
        <v>91</v>
      </c>
      <c r="TZP89" s="1" t="s">
        <v>91</v>
      </c>
      <c r="TZQ89" s="1" t="s">
        <v>91</v>
      </c>
      <c r="TZR89" s="1" t="s">
        <v>91</v>
      </c>
      <c r="TZS89" s="1" t="s">
        <v>91</v>
      </c>
      <c r="TZT89" s="1" t="s">
        <v>91</v>
      </c>
      <c r="TZU89" s="1" t="s">
        <v>91</v>
      </c>
      <c r="TZV89" s="1" t="s">
        <v>91</v>
      </c>
      <c r="TZW89" s="1" t="s">
        <v>91</v>
      </c>
      <c r="TZX89" s="1" t="s">
        <v>91</v>
      </c>
      <c r="TZY89" s="1" t="s">
        <v>91</v>
      </c>
      <c r="TZZ89" s="1" t="s">
        <v>91</v>
      </c>
      <c r="UAA89" s="1" t="s">
        <v>91</v>
      </c>
      <c r="UAB89" s="1" t="s">
        <v>91</v>
      </c>
      <c r="UAC89" s="1" t="s">
        <v>91</v>
      </c>
      <c r="UAD89" s="1" t="s">
        <v>91</v>
      </c>
      <c r="UAE89" s="1" t="s">
        <v>91</v>
      </c>
      <c r="UAF89" s="1" t="s">
        <v>91</v>
      </c>
      <c r="UAG89" s="1" t="s">
        <v>91</v>
      </c>
      <c r="UAH89" s="1" t="s">
        <v>91</v>
      </c>
      <c r="UAI89" s="1" t="s">
        <v>91</v>
      </c>
      <c r="UAJ89" s="1" t="s">
        <v>91</v>
      </c>
      <c r="UAK89" s="1" t="s">
        <v>91</v>
      </c>
      <c r="UAL89" s="1" t="s">
        <v>91</v>
      </c>
      <c r="UAM89" s="1" t="s">
        <v>91</v>
      </c>
      <c r="UAN89" s="1" t="s">
        <v>91</v>
      </c>
      <c r="UAO89" s="1" t="s">
        <v>91</v>
      </c>
      <c r="UAP89" s="1" t="s">
        <v>91</v>
      </c>
      <c r="UAQ89" s="1" t="s">
        <v>91</v>
      </c>
      <c r="UAR89" s="1" t="s">
        <v>91</v>
      </c>
      <c r="UAS89" s="1" t="s">
        <v>91</v>
      </c>
      <c r="UAT89" s="1" t="s">
        <v>91</v>
      </c>
      <c r="UAU89" s="1" t="s">
        <v>91</v>
      </c>
      <c r="UAV89" s="1" t="s">
        <v>91</v>
      </c>
      <c r="UAW89" s="1" t="s">
        <v>91</v>
      </c>
      <c r="UAX89" s="1" t="s">
        <v>91</v>
      </c>
      <c r="UAY89" s="1" t="s">
        <v>91</v>
      </c>
      <c r="UAZ89" s="1" t="s">
        <v>91</v>
      </c>
      <c r="UBA89" s="1" t="s">
        <v>91</v>
      </c>
      <c r="UBB89" s="1" t="s">
        <v>91</v>
      </c>
      <c r="UBC89" s="1" t="s">
        <v>91</v>
      </c>
      <c r="UBD89" s="1" t="s">
        <v>91</v>
      </c>
      <c r="UBE89" s="1" t="s">
        <v>91</v>
      </c>
      <c r="UBF89" s="1" t="s">
        <v>91</v>
      </c>
      <c r="UBG89" s="1" t="s">
        <v>91</v>
      </c>
      <c r="UBH89" s="1" t="s">
        <v>91</v>
      </c>
      <c r="UBI89" s="1" t="s">
        <v>91</v>
      </c>
      <c r="UBJ89" s="1" t="s">
        <v>91</v>
      </c>
      <c r="UBK89" s="1" t="s">
        <v>91</v>
      </c>
      <c r="UBL89" s="1" t="s">
        <v>91</v>
      </c>
      <c r="UBM89" s="1" t="s">
        <v>91</v>
      </c>
      <c r="UBN89" s="1" t="s">
        <v>91</v>
      </c>
      <c r="UBO89" s="1" t="s">
        <v>91</v>
      </c>
      <c r="UBP89" s="1" t="s">
        <v>91</v>
      </c>
      <c r="UBQ89" s="1" t="s">
        <v>91</v>
      </c>
      <c r="UBR89" s="1" t="s">
        <v>91</v>
      </c>
      <c r="UBS89" s="1" t="s">
        <v>91</v>
      </c>
      <c r="UBT89" s="1" t="s">
        <v>91</v>
      </c>
      <c r="UBU89" s="1" t="s">
        <v>91</v>
      </c>
      <c r="UBV89" s="1" t="s">
        <v>91</v>
      </c>
      <c r="UBW89" s="1" t="s">
        <v>91</v>
      </c>
      <c r="UBX89" s="1" t="s">
        <v>91</v>
      </c>
      <c r="UBY89" s="1" t="s">
        <v>91</v>
      </c>
      <c r="UBZ89" s="1" t="s">
        <v>91</v>
      </c>
      <c r="UCA89" s="1" t="s">
        <v>91</v>
      </c>
      <c r="UCB89" s="1" t="s">
        <v>91</v>
      </c>
      <c r="UCC89" s="1" t="s">
        <v>91</v>
      </c>
      <c r="UCD89" s="1" t="s">
        <v>91</v>
      </c>
      <c r="UCE89" s="1" t="s">
        <v>91</v>
      </c>
      <c r="UCF89" s="1" t="s">
        <v>91</v>
      </c>
      <c r="UCG89" s="1" t="s">
        <v>91</v>
      </c>
      <c r="UCH89" s="1" t="s">
        <v>91</v>
      </c>
      <c r="UCI89" s="1" t="s">
        <v>91</v>
      </c>
      <c r="UCJ89" s="1" t="s">
        <v>91</v>
      </c>
      <c r="UCK89" s="1" t="s">
        <v>91</v>
      </c>
      <c r="UCL89" s="1" t="s">
        <v>91</v>
      </c>
      <c r="UCM89" s="1" t="s">
        <v>91</v>
      </c>
      <c r="UCN89" s="1" t="s">
        <v>91</v>
      </c>
      <c r="UCO89" s="1" t="s">
        <v>91</v>
      </c>
      <c r="UCP89" s="1" t="s">
        <v>91</v>
      </c>
      <c r="UCQ89" s="1" t="s">
        <v>91</v>
      </c>
      <c r="UCR89" s="1" t="s">
        <v>91</v>
      </c>
      <c r="UCS89" s="1" t="s">
        <v>91</v>
      </c>
      <c r="UCT89" s="1" t="s">
        <v>91</v>
      </c>
      <c r="UCU89" s="1" t="s">
        <v>91</v>
      </c>
      <c r="UCV89" s="1" t="s">
        <v>91</v>
      </c>
      <c r="UCW89" s="1" t="s">
        <v>91</v>
      </c>
      <c r="UCX89" s="1" t="s">
        <v>91</v>
      </c>
      <c r="UCY89" s="1" t="s">
        <v>91</v>
      </c>
      <c r="UCZ89" s="1" t="s">
        <v>91</v>
      </c>
      <c r="UDA89" s="1" t="s">
        <v>91</v>
      </c>
      <c r="UDB89" s="1" t="s">
        <v>91</v>
      </c>
      <c r="UDC89" s="1" t="s">
        <v>91</v>
      </c>
      <c r="UDD89" s="1" t="s">
        <v>91</v>
      </c>
      <c r="UDE89" s="1" t="s">
        <v>91</v>
      </c>
      <c r="UDF89" s="1" t="s">
        <v>91</v>
      </c>
      <c r="UDG89" s="1" t="s">
        <v>91</v>
      </c>
      <c r="UDH89" s="1" t="s">
        <v>91</v>
      </c>
      <c r="UDI89" s="1" t="s">
        <v>91</v>
      </c>
      <c r="UDJ89" s="1" t="s">
        <v>91</v>
      </c>
      <c r="UDK89" s="1" t="s">
        <v>91</v>
      </c>
      <c r="UDL89" s="1" t="s">
        <v>91</v>
      </c>
      <c r="UDM89" s="1" t="s">
        <v>91</v>
      </c>
      <c r="UDN89" s="1" t="s">
        <v>91</v>
      </c>
      <c r="UDO89" s="1" t="s">
        <v>91</v>
      </c>
      <c r="UDP89" s="1" t="s">
        <v>91</v>
      </c>
      <c r="UDQ89" s="1" t="s">
        <v>91</v>
      </c>
      <c r="UDR89" s="1" t="s">
        <v>91</v>
      </c>
      <c r="UDS89" s="1" t="s">
        <v>91</v>
      </c>
      <c r="UDT89" s="1" t="s">
        <v>91</v>
      </c>
      <c r="UDU89" s="1" t="s">
        <v>91</v>
      </c>
      <c r="UDV89" s="1" t="s">
        <v>91</v>
      </c>
      <c r="UDW89" s="1" t="s">
        <v>91</v>
      </c>
      <c r="UDX89" s="1" t="s">
        <v>91</v>
      </c>
      <c r="UDY89" s="1" t="s">
        <v>91</v>
      </c>
      <c r="UDZ89" s="1" t="s">
        <v>91</v>
      </c>
      <c r="UEA89" s="1" t="s">
        <v>91</v>
      </c>
      <c r="UEB89" s="1" t="s">
        <v>91</v>
      </c>
      <c r="UEC89" s="1" t="s">
        <v>91</v>
      </c>
      <c r="UED89" s="1" t="s">
        <v>91</v>
      </c>
      <c r="UEE89" s="1" t="s">
        <v>91</v>
      </c>
      <c r="UEF89" s="1" t="s">
        <v>91</v>
      </c>
      <c r="UEG89" s="1" t="s">
        <v>91</v>
      </c>
      <c r="UEH89" s="1" t="s">
        <v>91</v>
      </c>
      <c r="UEI89" s="1" t="s">
        <v>91</v>
      </c>
      <c r="UEJ89" s="1" t="s">
        <v>91</v>
      </c>
      <c r="UEK89" s="1" t="s">
        <v>91</v>
      </c>
      <c r="UEL89" s="1" t="s">
        <v>91</v>
      </c>
      <c r="UEM89" s="1" t="s">
        <v>91</v>
      </c>
      <c r="UEN89" s="1" t="s">
        <v>91</v>
      </c>
      <c r="UEO89" s="1" t="s">
        <v>91</v>
      </c>
      <c r="UEP89" s="1" t="s">
        <v>91</v>
      </c>
      <c r="UEQ89" s="1" t="s">
        <v>91</v>
      </c>
      <c r="UER89" s="1" t="s">
        <v>91</v>
      </c>
      <c r="UES89" s="1" t="s">
        <v>91</v>
      </c>
      <c r="UET89" s="1" t="s">
        <v>91</v>
      </c>
      <c r="UEU89" s="1" t="s">
        <v>91</v>
      </c>
      <c r="UEV89" s="1" t="s">
        <v>91</v>
      </c>
      <c r="UEW89" s="1" t="s">
        <v>91</v>
      </c>
      <c r="UEX89" s="1" t="s">
        <v>91</v>
      </c>
      <c r="UEY89" s="1" t="s">
        <v>91</v>
      </c>
      <c r="UEZ89" s="1" t="s">
        <v>91</v>
      </c>
      <c r="UFA89" s="1" t="s">
        <v>91</v>
      </c>
      <c r="UFB89" s="1" t="s">
        <v>91</v>
      </c>
      <c r="UFC89" s="1" t="s">
        <v>91</v>
      </c>
      <c r="UFD89" s="1" t="s">
        <v>91</v>
      </c>
      <c r="UFE89" s="1" t="s">
        <v>91</v>
      </c>
      <c r="UFF89" s="1" t="s">
        <v>91</v>
      </c>
      <c r="UFG89" s="1" t="s">
        <v>91</v>
      </c>
      <c r="UFH89" s="1" t="s">
        <v>91</v>
      </c>
      <c r="UFI89" s="1" t="s">
        <v>91</v>
      </c>
      <c r="UFJ89" s="1" t="s">
        <v>91</v>
      </c>
      <c r="UFK89" s="1" t="s">
        <v>91</v>
      </c>
      <c r="UFL89" s="1" t="s">
        <v>91</v>
      </c>
      <c r="UFM89" s="1" t="s">
        <v>91</v>
      </c>
      <c r="UFN89" s="1" t="s">
        <v>91</v>
      </c>
      <c r="UFO89" s="1" t="s">
        <v>91</v>
      </c>
      <c r="UFP89" s="1" t="s">
        <v>91</v>
      </c>
      <c r="UFQ89" s="1" t="s">
        <v>91</v>
      </c>
      <c r="UFR89" s="1" t="s">
        <v>91</v>
      </c>
      <c r="UFS89" s="1" t="s">
        <v>91</v>
      </c>
      <c r="UFT89" s="1" t="s">
        <v>91</v>
      </c>
      <c r="UFU89" s="1" t="s">
        <v>91</v>
      </c>
      <c r="UFV89" s="1" t="s">
        <v>91</v>
      </c>
      <c r="UFW89" s="1" t="s">
        <v>91</v>
      </c>
      <c r="UFX89" s="1" t="s">
        <v>91</v>
      </c>
      <c r="UFY89" s="1" t="s">
        <v>91</v>
      </c>
      <c r="UFZ89" s="1" t="s">
        <v>91</v>
      </c>
      <c r="UGA89" s="1" t="s">
        <v>91</v>
      </c>
      <c r="UGB89" s="1" t="s">
        <v>91</v>
      </c>
      <c r="UGC89" s="1" t="s">
        <v>91</v>
      </c>
      <c r="UGD89" s="1" t="s">
        <v>91</v>
      </c>
      <c r="UGE89" s="1" t="s">
        <v>91</v>
      </c>
      <c r="UGF89" s="1" t="s">
        <v>91</v>
      </c>
      <c r="UGG89" s="1" t="s">
        <v>91</v>
      </c>
      <c r="UGH89" s="1" t="s">
        <v>91</v>
      </c>
      <c r="UGI89" s="1" t="s">
        <v>91</v>
      </c>
      <c r="UGJ89" s="1" t="s">
        <v>91</v>
      </c>
      <c r="UGK89" s="1" t="s">
        <v>91</v>
      </c>
      <c r="UGL89" s="1" t="s">
        <v>91</v>
      </c>
      <c r="UGM89" s="1" t="s">
        <v>91</v>
      </c>
      <c r="UGN89" s="1" t="s">
        <v>91</v>
      </c>
      <c r="UGO89" s="1" t="s">
        <v>91</v>
      </c>
      <c r="UGP89" s="1" t="s">
        <v>91</v>
      </c>
      <c r="UGQ89" s="1" t="s">
        <v>91</v>
      </c>
      <c r="UGR89" s="1" t="s">
        <v>91</v>
      </c>
      <c r="UGS89" s="1" t="s">
        <v>91</v>
      </c>
      <c r="UGT89" s="1" t="s">
        <v>91</v>
      </c>
      <c r="UGU89" s="1" t="s">
        <v>91</v>
      </c>
      <c r="UGV89" s="1" t="s">
        <v>91</v>
      </c>
      <c r="UGW89" s="1" t="s">
        <v>91</v>
      </c>
      <c r="UGX89" s="1" t="s">
        <v>91</v>
      </c>
      <c r="UGY89" s="1" t="s">
        <v>91</v>
      </c>
      <c r="UGZ89" s="1" t="s">
        <v>91</v>
      </c>
      <c r="UHA89" s="1" t="s">
        <v>91</v>
      </c>
      <c r="UHB89" s="1" t="s">
        <v>91</v>
      </c>
      <c r="UHC89" s="1" t="s">
        <v>91</v>
      </c>
      <c r="UHD89" s="1" t="s">
        <v>91</v>
      </c>
      <c r="UHE89" s="1" t="s">
        <v>91</v>
      </c>
      <c r="UHF89" s="1" t="s">
        <v>91</v>
      </c>
      <c r="UHG89" s="1" t="s">
        <v>91</v>
      </c>
      <c r="UHH89" s="1" t="s">
        <v>91</v>
      </c>
      <c r="UHI89" s="1" t="s">
        <v>91</v>
      </c>
      <c r="UHJ89" s="1" t="s">
        <v>91</v>
      </c>
      <c r="UHK89" s="1" t="s">
        <v>91</v>
      </c>
      <c r="UHL89" s="1" t="s">
        <v>91</v>
      </c>
      <c r="UHM89" s="1" t="s">
        <v>91</v>
      </c>
      <c r="UHN89" s="1" t="s">
        <v>91</v>
      </c>
      <c r="UHO89" s="1" t="s">
        <v>91</v>
      </c>
      <c r="UHP89" s="1" t="s">
        <v>91</v>
      </c>
      <c r="UHQ89" s="1" t="s">
        <v>91</v>
      </c>
      <c r="UHR89" s="1" t="s">
        <v>91</v>
      </c>
      <c r="UHS89" s="1" t="s">
        <v>91</v>
      </c>
      <c r="UHT89" s="1" t="s">
        <v>91</v>
      </c>
      <c r="UHU89" s="1" t="s">
        <v>91</v>
      </c>
      <c r="UHV89" s="1" t="s">
        <v>91</v>
      </c>
      <c r="UHW89" s="1" t="s">
        <v>91</v>
      </c>
      <c r="UHX89" s="1" t="s">
        <v>91</v>
      </c>
      <c r="UHY89" s="1" t="s">
        <v>91</v>
      </c>
      <c r="UHZ89" s="1" t="s">
        <v>91</v>
      </c>
      <c r="UIA89" s="1" t="s">
        <v>91</v>
      </c>
      <c r="UIB89" s="1" t="s">
        <v>91</v>
      </c>
      <c r="UIC89" s="1" t="s">
        <v>91</v>
      </c>
      <c r="UID89" s="1" t="s">
        <v>91</v>
      </c>
      <c r="UIE89" s="1" t="s">
        <v>91</v>
      </c>
      <c r="UIF89" s="1" t="s">
        <v>91</v>
      </c>
      <c r="UIG89" s="1" t="s">
        <v>91</v>
      </c>
      <c r="UIH89" s="1" t="s">
        <v>91</v>
      </c>
      <c r="UII89" s="1" t="s">
        <v>91</v>
      </c>
      <c r="UIJ89" s="1" t="s">
        <v>91</v>
      </c>
      <c r="UIK89" s="1" t="s">
        <v>91</v>
      </c>
      <c r="UIL89" s="1" t="s">
        <v>91</v>
      </c>
      <c r="UIM89" s="1" t="s">
        <v>91</v>
      </c>
      <c r="UIN89" s="1" t="s">
        <v>91</v>
      </c>
      <c r="UIO89" s="1" t="s">
        <v>91</v>
      </c>
      <c r="UIP89" s="1" t="s">
        <v>91</v>
      </c>
      <c r="UIQ89" s="1" t="s">
        <v>91</v>
      </c>
      <c r="UIR89" s="1" t="s">
        <v>91</v>
      </c>
      <c r="UIS89" s="1" t="s">
        <v>91</v>
      </c>
      <c r="UIT89" s="1" t="s">
        <v>91</v>
      </c>
      <c r="UIU89" s="1" t="s">
        <v>91</v>
      </c>
      <c r="UIV89" s="1" t="s">
        <v>91</v>
      </c>
      <c r="UIW89" s="1" t="s">
        <v>91</v>
      </c>
      <c r="UIX89" s="1" t="s">
        <v>91</v>
      </c>
      <c r="UIY89" s="1" t="s">
        <v>91</v>
      </c>
      <c r="UIZ89" s="1" t="s">
        <v>91</v>
      </c>
      <c r="UJA89" s="1" t="s">
        <v>91</v>
      </c>
      <c r="UJB89" s="1" t="s">
        <v>91</v>
      </c>
      <c r="UJC89" s="1" t="s">
        <v>91</v>
      </c>
      <c r="UJD89" s="1" t="s">
        <v>91</v>
      </c>
      <c r="UJE89" s="1" t="s">
        <v>91</v>
      </c>
      <c r="UJF89" s="1" t="s">
        <v>91</v>
      </c>
      <c r="UJG89" s="1" t="s">
        <v>91</v>
      </c>
      <c r="UJH89" s="1" t="s">
        <v>91</v>
      </c>
      <c r="UJI89" s="1" t="s">
        <v>91</v>
      </c>
      <c r="UJJ89" s="1" t="s">
        <v>91</v>
      </c>
      <c r="UJK89" s="1" t="s">
        <v>91</v>
      </c>
      <c r="UJL89" s="1" t="s">
        <v>91</v>
      </c>
      <c r="UJM89" s="1" t="s">
        <v>91</v>
      </c>
      <c r="UJN89" s="1" t="s">
        <v>91</v>
      </c>
      <c r="UJO89" s="1" t="s">
        <v>91</v>
      </c>
      <c r="UJP89" s="1" t="s">
        <v>91</v>
      </c>
      <c r="UJQ89" s="1" t="s">
        <v>91</v>
      </c>
      <c r="UJR89" s="1" t="s">
        <v>91</v>
      </c>
      <c r="UJS89" s="1" t="s">
        <v>91</v>
      </c>
      <c r="UJT89" s="1" t="s">
        <v>91</v>
      </c>
      <c r="UJU89" s="1" t="s">
        <v>91</v>
      </c>
      <c r="UJV89" s="1" t="s">
        <v>91</v>
      </c>
      <c r="UJW89" s="1" t="s">
        <v>91</v>
      </c>
      <c r="UJX89" s="1" t="s">
        <v>91</v>
      </c>
      <c r="UJY89" s="1" t="s">
        <v>91</v>
      </c>
      <c r="UJZ89" s="1" t="s">
        <v>91</v>
      </c>
      <c r="UKA89" s="1" t="s">
        <v>91</v>
      </c>
      <c r="UKB89" s="1" t="s">
        <v>91</v>
      </c>
      <c r="UKC89" s="1" t="s">
        <v>91</v>
      </c>
      <c r="UKD89" s="1" t="s">
        <v>91</v>
      </c>
      <c r="UKE89" s="1" t="s">
        <v>91</v>
      </c>
      <c r="UKF89" s="1" t="s">
        <v>91</v>
      </c>
      <c r="UKG89" s="1" t="s">
        <v>91</v>
      </c>
      <c r="UKH89" s="1" t="s">
        <v>91</v>
      </c>
      <c r="UKI89" s="1" t="s">
        <v>91</v>
      </c>
      <c r="UKJ89" s="1" t="s">
        <v>91</v>
      </c>
      <c r="UKK89" s="1" t="s">
        <v>91</v>
      </c>
      <c r="UKL89" s="1" t="s">
        <v>91</v>
      </c>
      <c r="UKM89" s="1" t="s">
        <v>91</v>
      </c>
      <c r="UKN89" s="1" t="s">
        <v>91</v>
      </c>
      <c r="UKO89" s="1" t="s">
        <v>91</v>
      </c>
      <c r="UKP89" s="1" t="s">
        <v>91</v>
      </c>
      <c r="UKQ89" s="1" t="s">
        <v>91</v>
      </c>
      <c r="UKR89" s="1" t="s">
        <v>91</v>
      </c>
      <c r="UKS89" s="1" t="s">
        <v>91</v>
      </c>
      <c r="UKT89" s="1" t="s">
        <v>91</v>
      </c>
      <c r="UKU89" s="1" t="s">
        <v>91</v>
      </c>
      <c r="UKV89" s="1" t="s">
        <v>91</v>
      </c>
      <c r="UKW89" s="1" t="s">
        <v>91</v>
      </c>
      <c r="UKX89" s="1" t="s">
        <v>91</v>
      </c>
      <c r="UKY89" s="1" t="s">
        <v>91</v>
      </c>
      <c r="UKZ89" s="1" t="s">
        <v>91</v>
      </c>
      <c r="ULA89" s="1" t="s">
        <v>91</v>
      </c>
      <c r="ULB89" s="1" t="s">
        <v>91</v>
      </c>
      <c r="ULC89" s="1" t="s">
        <v>91</v>
      </c>
      <c r="ULD89" s="1" t="s">
        <v>91</v>
      </c>
      <c r="ULE89" s="1" t="s">
        <v>91</v>
      </c>
      <c r="ULF89" s="1" t="s">
        <v>91</v>
      </c>
      <c r="ULG89" s="1" t="s">
        <v>91</v>
      </c>
      <c r="ULH89" s="1" t="s">
        <v>91</v>
      </c>
      <c r="ULI89" s="1" t="s">
        <v>91</v>
      </c>
      <c r="ULJ89" s="1" t="s">
        <v>91</v>
      </c>
      <c r="ULK89" s="1" t="s">
        <v>91</v>
      </c>
      <c r="ULL89" s="1" t="s">
        <v>91</v>
      </c>
      <c r="ULM89" s="1" t="s">
        <v>91</v>
      </c>
      <c r="ULN89" s="1" t="s">
        <v>91</v>
      </c>
      <c r="ULO89" s="1" t="s">
        <v>91</v>
      </c>
      <c r="ULP89" s="1" t="s">
        <v>91</v>
      </c>
      <c r="ULQ89" s="1" t="s">
        <v>91</v>
      </c>
      <c r="ULR89" s="1" t="s">
        <v>91</v>
      </c>
      <c r="ULS89" s="1" t="s">
        <v>91</v>
      </c>
      <c r="ULT89" s="1" t="s">
        <v>91</v>
      </c>
      <c r="ULU89" s="1" t="s">
        <v>91</v>
      </c>
      <c r="ULV89" s="1" t="s">
        <v>91</v>
      </c>
      <c r="ULW89" s="1" t="s">
        <v>91</v>
      </c>
      <c r="ULX89" s="1" t="s">
        <v>91</v>
      </c>
      <c r="ULY89" s="1" t="s">
        <v>91</v>
      </c>
      <c r="ULZ89" s="1" t="s">
        <v>91</v>
      </c>
      <c r="UMA89" s="1" t="s">
        <v>91</v>
      </c>
      <c r="UMB89" s="1" t="s">
        <v>91</v>
      </c>
      <c r="UMC89" s="1" t="s">
        <v>91</v>
      </c>
      <c r="UMD89" s="1" t="s">
        <v>91</v>
      </c>
      <c r="UME89" s="1" t="s">
        <v>91</v>
      </c>
      <c r="UMF89" s="1" t="s">
        <v>91</v>
      </c>
      <c r="UMG89" s="1" t="s">
        <v>91</v>
      </c>
      <c r="UMH89" s="1" t="s">
        <v>91</v>
      </c>
      <c r="UMI89" s="1" t="s">
        <v>91</v>
      </c>
      <c r="UMJ89" s="1" t="s">
        <v>91</v>
      </c>
      <c r="UMK89" s="1" t="s">
        <v>91</v>
      </c>
      <c r="UML89" s="1" t="s">
        <v>91</v>
      </c>
      <c r="UMM89" s="1" t="s">
        <v>91</v>
      </c>
      <c r="UMN89" s="1" t="s">
        <v>91</v>
      </c>
      <c r="UMO89" s="1" t="s">
        <v>91</v>
      </c>
      <c r="UMP89" s="1" t="s">
        <v>91</v>
      </c>
      <c r="UMQ89" s="1" t="s">
        <v>91</v>
      </c>
      <c r="UMR89" s="1" t="s">
        <v>91</v>
      </c>
      <c r="UMS89" s="1" t="s">
        <v>91</v>
      </c>
      <c r="UMT89" s="1" t="s">
        <v>91</v>
      </c>
      <c r="UMU89" s="1" t="s">
        <v>91</v>
      </c>
      <c r="UMV89" s="1" t="s">
        <v>91</v>
      </c>
      <c r="UMW89" s="1" t="s">
        <v>91</v>
      </c>
      <c r="UMX89" s="1" t="s">
        <v>91</v>
      </c>
      <c r="UMY89" s="1" t="s">
        <v>91</v>
      </c>
      <c r="UMZ89" s="1" t="s">
        <v>91</v>
      </c>
      <c r="UNA89" s="1" t="s">
        <v>91</v>
      </c>
      <c r="UNB89" s="1" t="s">
        <v>91</v>
      </c>
      <c r="UNC89" s="1" t="s">
        <v>91</v>
      </c>
      <c r="UND89" s="1" t="s">
        <v>91</v>
      </c>
      <c r="UNE89" s="1" t="s">
        <v>91</v>
      </c>
      <c r="UNF89" s="1" t="s">
        <v>91</v>
      </c>
      <c r="UNG89" s="1" t="s">
        <v>91</v>
      </c>
      <c r="UNH89" s="1" t="s">
        <v>91</v>
      </c>
      <c r="UNI89" s="1" t="s">
        <v>91</v>
      </c>
      <c r="UNJ89" s="1" t="s">
        <v>91</v>
      </c>
      <c r="UNK89" s="1" t="s">
        <v>91</v>
      </c>
      <c r="UNL89" s="1" t="s">
        <v>91</v>
      </c>
      <c r="UNM89" s="1" t="s">
        <v>91</v>
      </c>
      <c r="UNN89" s="1" t="s">
        <v>91</v>
      </c>
      <c r="UNO89" s="1" t="s">
        <v>91</v>
      </c>
      <c r="UNP89" s="1" t="s">
        <v>91</v>
      </c>
      <c r="UNQ89" s="1" t="s">
        <v>91</v>
      </c>
      <c r="UNR89" s="1" t="s">
        <v>91</v>
      </c>
      <c r="UNS89" s="1" t="s">
        <v>91</v>
      </c>
      <c r="UNT89" s="1" t="s">
        <v>91</v>
      </c>
      <c r="UNU89" s="1" t="s">
        <v>91</v>
      </c>
      <c r="UNV89" s="1" t="s">
        <v>91</v>
      </c>
      <c r="UNW89" s="1" t="s">
        <v>91</v>
      </c>
      <c r="UNX89" s="1" t="s">
        <v>91</v>
      </c>
      <c r="UNY89" s="1" t="s">
        <v>91</v>
      </c>
      <c r="UNZ89" s="1" t="s">
        <v>91</v>
      </c>
      <c r="UOA89" s="1" t="s">
        <v>91</v>
      </c>
      <c r="UOB89" s="1" t="s">
        <v>91</v>
      </c>
      <c r="UOC89" s="1" t="s">
        <v>91</v>
      </c>
      <c r="UOD89" s="1" t="s">
        <v>91</v>
      </c>
      <c r="UOE89" s="1" t="s">
        <v>91</v>
      </c>
      <c r="UOF89" s="1" t="s">
        <v>91</v>
      </c>
      <c r="UOG89" s="1" t="s">
        <v>91</v>
      </c>
      <c r="UOH89" s="1" t="s">
        <v>91</v>
      </c>
      <c r="UOI89" s="1" t="s">
        <v>91</v>
      </c>
      <c r="UOJ89" s="1" t="s">
        <v>91</v>
      </c>
      <c r="UOK89" s="1" t="s">
        <v>91</v>
      </c>
      <c r="UOL89" s="1" t="s">
        <v>91</v>
      </c>
      <c r="UOM89" s="1" t="s">
        <v>91</v>
      </c>
      <c r="UON89" s="1" t="s">
        <v>91</v>
      </c>
      <c r="UOO89" s="1" t="s">
        <v>91</v>
      </c>
      <c r="UOP89" s="1" t="s">
        <v>91</v>
      </c>
      <c r="UOQ89" s="1" t="s">
        <v>91</v>
      </c>
      <c r="UOR89" s="1" t="s">
        <v>91</v>
      </c>
      <c r="UOS89" s="1" t="s">
        <v>91</v>
      </c>
      <c r="UOT89" s="1" t="s">
        <v>91</v>
      </c>
      <c r="UOU89" s="1" t="s">
        <v>91</v>
      </c>
      <c r="UOV89" s="1" t="s">
        <v>91</v>
      </c>
      <c r="UOW89" s="1" t="s">
        <v>91</v>
      </c>
      <c r="UOX89" s="1" t="s">
        <v>91</v>
      </c>
      <c r="UOY89" s="1" t="s">
        <v>91</v>
      </c>
      <c r="UOZ89" s="1" t="s">
        <v>91</v>
      </c>
      <c r="UPA89" s="1" t="s">
        <v>91</v>
      </c>
      <c r="UPB89" s="1" t="s">
        <v>91</v>
      </c>
      <c r="UPC89" s="1" t="s">
        <v>91</v>
      </c>
      <c r="UPD89" s="1" t="s">
        <v>91</v>
      </c>
      <c r="UPE89" s="1" t="s">
        <v>91</v>
      </c>
      <c r="UPF89" s="1" t="s">
        <v>91</v>
      </c>
      <c r="UPG89" s="1" t="s">
        <v>91</v>
      </c>
      <c r="UPH89" s="1" t="s">
        <v>91</v>
      </c>
      <c r="UPI89" s="1" t="s">
        <v>91</v>
      </c>
      <c r="UPJ89" s="1" t="s">
        <v>91</v>
      </c>
      <c r="UPK89" s="1" t="s">
        <v>91</v>
      </c>
      <c r="UPL89" s="1" t="s">
        <v>91</v>
      </c>
      <c r="UPM89" s="1" t="s">
        <v>91</v>
      </c>
      <c r="UPN89" s="1" t="s">
        <v>91</v>
      </c>
      <c r="UPO89" s="1" t="s">
        <v>91</v>
      </c>
      <c r="UPP89" s="1" t="s">
        <v>91</v>
      </c>
      <c r="UPQ89" s="1" t="s">
        <v>91</v>
      </c>
      <c r="UPR89" s="1" t="s">
        <v>91</v>
      </c>
      <c r="UPS89" s="1" t="s">
        <v>91</v>
      </c>
      <c r="UPT89" s="1" t="s">
        <v>91</v>
      </c>
      <c r="UPU89" s="1" t="s">
        <v>91</v>
      </c>
      <c r="UPV89" s="1" t="s">
        <v>91</v>
      </c>
      <c r="UPW89" s="1" t="s">
        <v>91</v>
      </c>
      <c r="UPX89" s="1" t="s">
        <v>91</v>
      </c>
      <c r="UPY89" s="1" t="s">
        <v>91</v>
      </c>
      <c r="UPZ89" s="1" t="s">
        <v>91</v>
      </c>
      <c r="UQA89" s="1" t="s">
        <v>91</v>
      </c>
      <c r="UQB89" s="1" t="s">
        <v>91</v>
      </c>
      <c r="UQC89" s="1" t="s">
        <v>91</v>
      </c>
      <c r="UQD89" s="1" t="s">
        <v>91</v>
      </c>
      <c r="UQE89" s="1" t="s">
        <v>91</v>
      </c>
      <c r="UQF89" s="1" t="s">
        <v>91</v>
      </c>
      <c r="UQG89" s="1" t="s">
        <v>91</v>
      </c>
      <c r="UQH89" s="1" t="s">
        <v>91</v>
      </c>
      <c r="UQI89" s="1" t="s">
        <v>91</v>
      </c>
      <c r="UQJ89" s="1" t="s">
        <v>91</v>
      </c>
      <c r="UQK89" s="1" t="s">
        <v>91</v>
      </c>
      <c r="UQL89" s="1" t="s">
        <v>91</v>
      </c>
      <c r="UQM89" s="1" t="s">
        <v>91</v>
      </c>
      <c r="UQN89" s="1" t="s">
        <v>91</v>
      </c>
      <c r="UQO89" s="1" t="s">
        <v>91</v>
      </c>
      <c r="UQP89" s="1" t="s">
        <v>91</v>
      </c>
      <c r="UQQ89" s="1" t="s">
        <v>91</v>
      </c>
      <c r="UQR89" s="1" t="s">
        <v>91</v>
      </c>
      <c r="UQS89" s="1" t="s">
        <v>91</v>
      </c>
      <c r="UQT89" s="1" t="s">
        <v>91</v>
      </c>
      <c r="UQU89" s="1" t="s">
        <v>91</v>
      </c>
      <c r="UQV89" s="1" t="s">
        <v>91</v>
      </c>
      <c r="UQW89" s="1" t="s">
        <v>91</v>
      </c>
      <c r="UQX89" s="1" t="s">
        <v>91</v>
      </c>
      <c r="UQY89" s="1" t="s">
        <v>91</v>
      </c>
      <c r="UQZ89" s="1" t="s">
        <v>91</v>
      </c>
      <c r="URA89" s="1" t="s">
        <v>91</v>
      </c>
      <c r="URB89" s="1" t="s">
        <v>91</v>
      </c>
      <c r="URC89" s="1" t="s">
        <v>91</v>
      </c>
      <c r="URD89" s="1" t="s">
        <v>91</v>
      </c>
      <c r="URE89" s="1" t="s">
        <v>91</v>
      </c>
      <c r="URF89" s="1" t="s">
        <v>91</v>
      </c>
      <c r="URG89" s="1" t="s">
        <v>91</v>
      </c>
      <c r="URH89" s="1" t="s">
        <v>91</v>
      </c>
      <c r="URI89" s="1" t="s">
        <v>91</v>
      </c>
      <c r="URJ89" s="1" t="s">
        <v>91</v>
      </c>
      <c r="URK89" s="1" t="s">
        <v>91</v>
      </c>
      <c r="URL89" s="1" t="s">
        <v>91</v>
      </c>
      <c r="URM89" s="1" t="s">
        <v>91</v>
      </c>
      <c r="URN89" s="1" t="s">
        <v>91</v>
      </c>
      <c r="URO89" s="1" t="s">
        <v>91</v>
      </c>
      <c r="URP89" s="1" t="s">
        <v>91</v>
      </c>
      <c r="URQ89" s="1" t="s">
        <v>91</v>
      </c>
      <c r="URR89" s="1" t="s">
        <v>91</v>
      </c>
      <c r="URS89" s="1" t="s">
        <v>91</v>
      </c>
      <c r="URT89" s="1" t="s">
        <v>91</v>
      </c>
      <c r="URU89" s="1" t="s">
        <v>91</v>
      </c>
      <c r="URV89" s="1" t="s">
        <v>91</v>
      </c>
      <c r="URW89" s="1" t="s">
        <v>91</v>
      </c>
      <c r="URX89" s="1" t="s">
        <v>91</v>
      </c>
      <c r="URY89" s="1" t="s">
        <v>91</v>
      </c>
      <c r="URZ89" s="1" t="s">
        <v>91</v>
      </c>
      <c r="USA89" s="1" t="s">
        <v>91</v>
      </c>
      <c r="USB89" s="1" t="s">
        <v>91</v>
      </c>
      <c r="USC89" s="1" t="s">
        <v>91</v>
      </c>
      <c r="USD89" s="1" t="s">
        <v>91</v>
      </c>
      <c r="USE89" s="1" t="s">
        <v>91</v>
      </c>
      <c r="USF89" s="1" t="s">
        <v>91</v>
      </c>
      <c r="USG89" s="1" t="s">
        <v>91</v>
      </c>
      <c r="USH89" s="1" t="s">
        <v>91</v>
      </c>
      <c r="USI89" s="1" t="s">
        <v>91</v>
      </c>
      <c r="USJ89" s="1" t="s">
        <v>91</v>
      </c>
      <c r="USK89" s="1" t="s">
        <v>91</v>
      </c>
      <c r="USL89" s="1" t="s">
        <v>91</v>
      </c>
      <c r="USM89" s="1" t="s">
        <v>91</v>
      </c>
      <c r="USN89" s="1" t="s">
        <v>91</v>
      </c>
      <c r="USO89" s="1" t="s">
        <v>91</v>
      </c>
      <c r="USP89" s="1" t="s">
        <v>91</v>
      </c>
      <c r="USQ89" s="1" t="s">
        <v>91</v>
      </c>
      <c r="USR89" s="1" t="s">
        <v>91</v>
      </c>
      <c r="USS89" s="1" t="s">
        <v>91</v>
      </c>
      <c r="UST89" s="1" t="s">
        <v>91</v>
      </c>
      <c r="USU89" s="1" t="s">
        <v>91</v>
      </c>
      <c r="USV89" s="1" t="s">
        <v>91</v>
      </c>
      <c r="USW89" s="1" t="s">
        <v>91</v>
      </c>
      <c r="USX89" s="1" t="s">
        <v>91</v>
      </c>
      <c r="USY89" s="1" t="s">
        <v>91</v>
      </c>
      <c r="USZ89" s="1" t="s">
        <v>91</v>
      </c>
      <c r="UTA89" s="1" t="s">
        <v>91</v>
      </c>
      <c r="UTB89" s="1" t="s">
        <v>91</v>
      </c>
      <c r="UTC89" s="1" t="s">
        <v>91</v>
      </c>
      <c r="UTD89" s="1" t="s">
        <v>91</v>
      </c>
      <c r="UTE89" s="1" t="s">
        <v>91</v>
      </c>
      <c r="UTF89" s="1" t="s">
        <v>91</v>
      </c>
      <c r="UTG89" s="1" t="s">
        <v>91</v>
      </c>
      <c r="UTH89" s="1" t="s">
        <v>91</v>
      </c>
      <c r="UTI89" s="1" t="s">
        <v>91</v>
      </c>
      <c r="UTJ89" s="1" t="s">
        <v>91</v>
      </c>
      <c r="UTK89" s="1" t="s">
        <v>91</v>
      </c>
      <c r="UTL89" s="1" t="s">
        <v>91</v>
      </c>
      <c r="UTM89" s="1" t="s">
        <v>91</v>
      </c>
      <c r="UTN89" s="1" t="s">
        <v>91</v>
      </c>
      <c r="UTO89" s="1" t="s">
        <v>91</v>
      </c>
      <c r="UTP89" s="1" t="s">
        <v>91</v>
      </c>
      <c r="UTQ89" s="1" t="s">
        <v>91</v>
      </c>
      <c r="UTR89" s="1" t="s">
        <v>91</v>
      </c>
      <c r="UTS89" s="1" t="s">
        <v>91</v>
      </c>
      <c r="UTT89" s="1" t="s">
        <v>91</v>
      </c>
      <c r="UTU89" s="1" t="s">
        <v>91</v>
      </c>
      <c r="UTV89" s="1" t="s">
        <v>91</v>
      </c>
      <c r="UTW89" s="1" t="s">
        <v>91</v>
      </c>
      <c r="UTX89" s="1" t="s">
        <v>91</v>
      </c>
      <c r="UTY89" s="1" t="s">
        <v>91</v>
      </c>
      <c r="UTZ89" s="1" t="s">
        <v>91</v>
      </c>
      <c r="UUA89" s="1" t="s">
        <v>91</v>
      </c>
      <c r="UUB89" s="1" t="s">
        <v>91</v>
      </c>
      <c r="UUC89" s="1" t="s">
        <v>91</v>
      </c>
      <c r="UUD89" s="1" t="s">
        <v>91</v>
      </c>
      <c r="UUE89" s="1" t="s">
        <v>91</v>
      </c>
      <c r="UUF89" s="1" t="s">
        <v>91</v>
      </c>
      <c r="UUG89" s="1" t="s">
        <v>91</v>
      </c>
      <c r="UUH89" s="1" t="s">
        <v>91</v>
      </c>
      <c r="UUI89" s="1" t="s">
        <v>91</v>
      </c>
      <c r="UUJ89" s="1" t="s">
        <v>91</v>
      </c>
      <c r="UUK89" s="1" t="s">
        <v>91</v>
      </c>
      <c r="UUL89" s="1" t="s">
        <v>91</v>
      </c>
      <c r="UUM89" s="1" t="s">
        <v>91</v>
      </c>
      <c r="UUN89" s="1" t="s">
        <v>91</v>
      </c>
      <c r="UUO89" s="1" t="s">
        <v>91</v>
      </c>
      <c r="UUP89" s="1" t="s">
        <v>91</v>
      </c>
      <c r="UUQ89" s="1" t="s">
        <v>91</v>
      </c>
      <c r="UUR89" s="1" t="s">
        <v>91</v>
      </c>
      <c r="UUS89" s="1" t="s">
        <v>91</v>
      </c>
      <c r="UUT89" s="1" t="s">
        <v>91</v>
      </c>
      <c r="UUU89" s="1" t="s">
        <v>91</v>
      </c>
      <c r="UUV89" s="1" t="s">
        <v>91</v>
      </c>
      <c r="UUW89" s="1" t="s">
        <v>91</v>
      </c>
      <c r="UUX89" s="1" t="s">
        <v>91</v>
      </c>
      <c r="UUY89" s="1" t="s">
        <v>91</v>
      </c>
      <c r="UUZ89" s="1" t="s">
        <v>91</v>
      </c>
      <c r="UVA89" s="1" t="s">
        <v>91</v>
      </c>
      <c r="UVB89" s="1" t="s">
        <v>91</v>
      </c>
      <c r="UVC89" s="1" t="s">
        <v>91</v>
      </c>
      <c r="UVD89" s="1" t="s">
        <v>91</v>
      </c>
      <c r="UVE89" s="1" t="s">
        <v>91</v>
      </c>
      <c r="UVF89" s="1" t="s">
        <v>91</v>
      </c>
      <c r="UVG89" s="1" t="s">
        <v>91</v>
      </c>
      <c r="UVH89" s="1" t="s">
        <v>91</v>
      </c>
      <c r="UVI89" s="1" t="s">
        <v>91</v>
      </c>
      <c r="UVJ89" s="1" t="s">
        <v>91</v>
      </c>
      <c r="UVK89" s="1" t="s">
        <v>91</v>
      </c>
      <c r="UVL89" s="1" t="s">
        <v>91</v>
      </c>
      <c r="UVM89" s="1" t="s">
        <v>91</v>
      </c>
      <c r="UVN89" s="1" t="s">
        <v>91</v>
      </c>
      <c r="UVO89" s="1" t="s">
        <v>91</v>
      </c>
      <c r="UVP89" s="1" t="s">
        <v>91</v>
      </c>
      <c r="UVQ89" s="1" t="s">
        <v>91</v>
      </c>
      <c r="UVR89" s="1" t="s">
        <v>91</v>
      </c>
      <c r="UVS89" s="1" t="s">
        <v>91</v>
      </c>
      <c r="UVT89" s="1" t="s">
        <v>91</v>
      </c>
      <c r="UVU89" s="1" t="s">
        <v>91</v>
      </c>
      <c r="UVV89" s="1" t="s">
        <v>91</v>
      </c>
      <c r="UVW89" s="1" t="s">
        <v>91</v>
      </c>
      <c r="UVX89" s="1" t="s">
        <v>91</v>
      </c>
      <c r="UVY89" s="1" t="s">
        <v>91</v>
      </c>
      <c r="UVZ89" s="1" t="s">
        <v>91</v>
      </c>
      <c r="UWA89" s="1" t="s">
        <v>91</v>
      </c>
      <c r="UWB89" s="1" t="s">
        <v>91</v>
      </c>
      <c r="UWC89" s="1" t="s">
        <v>91</v>
      </c>
      <c r="UWD89" s="1" t="s">
        <v>91</v>
      </c>
      <c r="UWE89" s="1" t="s">
        <v>91</v>
      </c>
      <c r="UWF89" s="1" t="s">
        <v>91</v>
      </c>
      <c r="UWG89" s="1" t="s">
        <v>91</v>
      </c>
      <c r="UWH89" s="1" t="s">
        <v>91</v>
      </c>
      <c r="UWI89" s="1" t="s">
        <v>91</v>
      </c>
      <c r="UWJ89" s="1" t="s">
        <v>91</v>
      </c>
      <c r="UWK89" s="1" t="s">
        <v>91</v>
      </c>
      <c r="UWL89" s="1" t="s">
        <v>91</v>
      </c>
      <c r="UWM89" s="1" t="s">
        <v>91</v>
      </c>
      <c r="UWN89" s="1" t="s">
        <v>91</v>
      </c>
      <c r="UWO89" s="1" t="s">
        <v>91</v>
      </c>
      <c r="UWP89" s="1" t="s">
        <v>91</v>
      </c>
      <c r="UWQ89" s="1" t="s">
        <v>91</v>
      </c>
      <c r="UWR89" s="1" t="s">
        <v>91</v>
      </c>
      <c r="UWS89" s="1" t="s">
        <v>91</v>
      </c>
      <c r="UWT89" s="1" t="s">
        <v>91</v>
      </c>
      <c r="UWU89" s="1" t="s">
        <v>91</v>
      </c>
      <c r="UWV89" s="1" t="s">
        <v>91</v>
      </c>
      <c r="UWW89" s="1" t="s">
        <v>91</v>
      </c>
      <c r="UWX89" s="1" t="s">
        <v>91</v>
      </c>
      <c r="UWY89" s="1" t="s">
        <v>91</v>
      </c>
      <c r="UWZ89" s="1" t="s">
        <v>91</v>
      </c>
      <c r="UXA89" s="1" t="s">
        <v>91</v>
      </c>
      <c r="UXB89" s="1" t="s">
        <v>91</v>
      </c>
      <c r="UXC89" s="1" t="s">
        <v>91</v>
      </c>
      <c r="UXD89" s="1" t="s">
        <v>91</v>
      </c>
      <c r="UXE89" s="1" t="s">
        <v>91</v>
      </c>
      <c r="UXF89" s="1" t="s">
        <v>91</v>
      </c>
      <c r="UXG89" s="1" t="s">
        <v>91</v>
      </c>
      <c r="UXH89" s="1" t="s">
        <v>91</v>
      </c>
      <c r="UXI89" s="1" t="s">
        <v>91</v>
      </c>
      <c r="UXJ89" s="1" t="s">
        <v>91</v>
      </c>
      <c r="UXK89" s="1" t="s">
        <v>91</v>
      </c>
      <c r="UXL89" s="1" t="s">
        <v>91</v>
      </c>
      <c r="UXM89" s="1" t="s">
        <v>91</v>
      </c>
      <c r="UXN89" s="1" t="s">
        <v>91</v>
      </c>
      <c r="UXO89" s="1" t="s">
        <v>91</v>
      </c>
      <c r="UXP89" s="1" t="s">
        <v>91</v>
      </c>
      <c r="UXQ89" s="1" t="s">
        <v>91</v>
      </c>
      <c r="UXR89" s="1" t="s">
        <v>91</v>
      </c>
      <c r="UXS89" s="1" t="s">
        <v>91</v>
      </c>
      <c r="UXT89" s="1" t="s">
        <v>91</v>
      </c>
      <c r="UXU89" s="1" t="s">
        <v>91</v>
      </c>
      <c r="UXV89" s="1" t="s">
        <v>91</v>
      </c>
      <c r="UXW89" s="1" t="s">
        <v>91</v>
      </c>
      <c r="UXX89" s="1" t="s">
        <v>91</v>
      </c>
      <c r="UXY89" s="1" t="s">
        <v>91</v>
      </c>
      <c r="UXZ89" s="1" t="s">
        <v>91</v>
      </c>
      <c r="UYA89" s="1" t="s">
        <v>91</v>
      </c>
      <c r="UYB89" s="1" t="s">
        <v>91</v>
      </c>
      <c r="UYC89" s="1" t="s">
        <v>91</v>
      </c>
      <c r="UYD89" s="1" t="s">
        <v>91</v>
      </c>
      <c r="UYE89" s="1" t="s">
        <v>91</v>
      </c>
      <c r="UYF89" s="1" t="s">
        <v>91</v>
      </c>
      <c r="UYG89" s="1" t="s">
        <v>91</v>
      </c>
      <c r="UYH89" s="1" t="s">
        <v>91</v>
      </c>
      <c r="UYI89" s="1" t="s">
        <v>91</v>
      </c>
      <c r="UYJ89" s="1" t="s">
        <v>91</v>
      </c>
      <c r="UYK89" s="1" t="s">
        <v>91</v>
      </c>
      <c r="UYL89" s="1" t="s">
        <v>91</v>
      </c>
      <c r="UYM89" s="1" t="s">
        <v>91</v>
      </c>
      <c r="UYN89" s="1" t="s">
        <v>91</v>
      </c>
      <c r="UYO89" s="1" t="s">
        <v>91</v>
      </c>
      <c r="UYP89" s="1" t="s">
        <v>91</v>
      </c>
      <c r="UYQ89" s="1" t="s">
        <v>91</v>
      </c>
      <c r="UYR89" s="1" t="s">
        <v>91</v>
      </c>
      <c r="UYS89" s="1" t="s">
        <v>91</v>
      </c>
      <c r="UYT89" s="1" t="s">
        <v>91</v>
      </c>
      <c r="UYU89" s="1" t="s">
        <v>91</v>
      </c>
      <c r="UYV89" s="1" t="s">
        <v>91</v>
      </c>
      <c r="UYW89" s="1" t="s">
        <v>91</v>
      </c>
      <c r="UYX89" s="1" t="s">
        <v>91</v>
      </c>
      <c r="UYY89" s="1" t="s">
        <v>91</v>
      </c>
      <c r="UYZ89" s="1" t="s">
        <v>91</v>
      </c>
      <c r="UZA89" s="1" t="s">
        <v>91</v>
      </c>
      <c r="UZB89" s="1" t="s">
        <v>91</v>
      </c>
      <c r="UZC89" s="1" t="s">
        <v>91</v>
      </c>
      <c r="UZD89" s="1" t="s">
        <v>91</v>
      </c>
      <c r="UZE89" s="1" t="s">
        <v>91</v>
      </c>
      <c r="UZF89" s="1" t="s">
        <v>91</v>
      </c>
      <c r="UZG89" s="1" t="s">
        <v>91</v>
      </c>
      <c r="UZH89" s="1" t="s">
        <v>91</v>
      </c>
      <c r="UZI89" s="1" t="s">
        <v>91</v>
      </c>
      <c r="UZJ89" s="1" t="s">
        <v>91</v>
      </c>
      <c r="UZK89" s="1" t="s">
        <v>91</v>
      </c>
      <c r="UZL89" s="1" t="s">
        <v>91</v>
      </c>
      <c r="UZM89" s="1" t="s">
        <v>91</v>
      </c>
      <c r="UZN89" s="1" t="s">
        <v>91</v>
      </c>
      <c r="UZO89" s="1" t="s">
        <v>91</v>
      </c>
      <c r="UZP89" s="1" t="s">
        <v>91</v>
      </c>
      <c r="UZQ89" s="1" t="s">
        <v>91</v>
      </c>
      <c r="UZR89" s="1" t="s">
        <v>91</v>
      </c>
      <c r="UZS89" s="1" t="s">
        <v>91</v>
      </c>
      <c r="UZT89" s="1" t="s">
        <v>91</v>
      </c>
      <c r="UZU89" s="1" t="s">
        <v>91</v>
      </c>
      <c r="UZV89" s="1" t="s">
        <v>91</v>
      </c>
      <c r="UZW89" s="1" t="s">
        <v>91</v>
      </c>
      <c r="UZX89" s="1" t="s">
        <v>91</v>
      </c>
      <c r="UZY89" s="1" t="s">
        <v>91</v>
      </c>
      <c r="UZZ89" s="1" t="s">
        <v>91</v>
      </c>
      <c r="VAA89" s="1" t="s">
        <v>91</v>
      </c>
      <c r="VAB89" s="1" t="s">
        <v>91</v>
      </c>
      <c r="VAC89" s="1" t="s">
        <v>91</v>
      </c>
      <c r="VAD89" s="1" t="s">
        <v>91</v>
      </c>
      <c r="VAE89" s="1" t="s">
        <v>91</v>
      </c>
      <c r="VAF89" s="1" t="s">
        <v>91</v>
      </c>
      <c r="VAG89" s="1" t="s">
        <v>91</v>
      </c>
      <c r="VAH89" s="1" t="s">
        <v>91</v>
      </c>
      <c r="VAI89" s="1" t="s">
        <v>91</v>
      </c>
      <c r="VAJ89" s="1" t="s">
        <v>91</v>
      </c>
      <c r="VAK89" s="1" t="s">
        <v>91</v>
      </c>
      <c r="VAL89" s="1" t="s">
        <v>91</v>
      </c>
      <c r="VAM89" s="1" t="s">
        <v>91</v>
      </c>
      <c r="VAN89" s="1" t="s">
        <v>91</v>
      </c>
      <c r="VAO89" s="1" t="s">
        <v>91</v>
      </c>
      <c r="VAP89" s="1" t="s">
        <v>91</v>
      </c>
      <c r="VAQ89" s="1" t="s">
        <v>91</v>
      </c>
      <c r="VAR89" s="1" t="s">
        <v>91</v>
      </c>
      <c r="VAS89" s="1" t="s">
        <v>91</v>
      </c>
      <c r="VAT89" s="1" t="s">
        <v>91</v>
      </c>
      <c r="VAU89" s="1" t="s">
        <v>91</v>
      </c>
      <c r="VAV89" s="1" t="s">
        <v>91</v>
      </c>
      <c r="VAW89" s="1" t="s">
        <v>91</v>
      </c>
      <c r="VAX89" s="1" t="s">
        <v>91</v>
      </c>
      <c r="VAY89" s="1" t="s">
        <v>91</v>
      </c>
      <c r="VAZ89" s="1" t="s">
        <v>91</v>
      </c>
      <c r="VBA89" s="1" t="s">
        <v>91</v>
      </c>
      <c r="VBB89" s="1" t="s">
        <v>91</v>
      </c>
      <c r="VBC89" s="1" t="s">
        <v>91</v>
      </c>
      <c r="VBD89" s="1" t="s">
        <v>91</v>
      </c>
      <c r="VBE89" s="1" t="s">
        <v>91</v>
      </c>
      <c r="VBF89" s="1" t="s">
        <v>91</v>
      </c>
      <c r="VBG89" s="1" t="s">
        <v>91</v>
      </c>
      <c r="VBH89" s="1" t="s">
        <v>91</v>
      </c>
      <c r="VBI89" s="1" t="s">
        <v>91</v>
      </c>
      <c r="VBJ89" s="1" t="s">
        <v>91</v>
      </c>
      <c r="VBK89" s="1" t="s">
        <v>91</v>
      </c>
      <c r="VBL89" s="1" t="s">
        <v>91</v>
      </c>
      <c r="VBM89" s="1" t="s">
        <v>91</v>
      </c>
      <c r="VBN89" s="1" t="s">
        <v>91</v>
      </c>
      <c r="VBO89" s="1" t="s">
        <v>91</v>
      </c>
      <c r="VBP89" s="1" t="s">
        <v>91</v>
      </c>
      <c r="VBQ89" s="1" t="s">
        <v>91</v>
      </c>
      <c r="VBR89" s="1" t="s">
        <v>91</v>
      </c>
      <c r="VBS89" s="1" t="s">
        <v>91</v>
      </c>
      <c r="VBT89" s="1" t="s">
        <v>91</v>
      </c>
      <c r="VBU89" s="1" t="s">
        <v>91</v>
      </c>
      <c r="VBV89" s="1" t="s">
        <v>91</v>
      </c>
      <c r="VBW89" s="1" t="s">
        <v>91</v>
      </c>
      <c r="VBX89" s="1" t="s">
        <v>91</v>
      </c>
      <c r="VBY89" s="1" t="s">
        <v>91</v>
      </c>
      <c r="VBZ89" s="1" t="s">
        <v>91</v>
      </c>
      <c r="VCA89" s="1" t="s">
        <v>91</v>
      </c>
      <c r="VCB89" s="1" t="s">
        <v>91</v>
      </c>
      <c r="VCC89" s="1" t="s">
        <v>91</v>
      </c>
      <c r="VCD89" s="1" t="s">
        <v>91</v>
      </c>
      <c r="VCE89" s="1" t="s">
        <v>91</v>
      </c>
      <c r="VCF89" s="1" t="s">
        <v>91</v>
      </c>
      <c r="VCG89" s="1" t="s">
        <v>91</v>
      </c>
      <c r="VCH89" s="1" t="s">
        <v>91</v>
      </c>
      <c r="VCI89" s="1" t="s">
        <v>91</v>
      </c>
      <c r="VCJ89" s="1" t="s">
        <v>91</v>
      </c>
      <c r="VCK89" s="1" t="s">
        <v>91</v>
      </c>
      <c r="VCL89" s="1" t="s">
        <v>91</v>
      </c>
      <c r="VCM89" s="1" t="s">
        <v>91</v>
      </c>
      <c r="VCN89" s="1" t="s">
        <v>91</v>
      </c>
      <c r="VCO89" s="1" t="s">
        <v>91</v>
      </c>
      <c r="VCP89" s="1" t="s">
        <v>91</v>
      </c>
      <c r="VCQ89" s="1" t="s">
        <v>91</v>
      </c>
      <c r="VCR89" s="1" t="s">
        <v>91</v>
      </c>
      <c r="VCS89" s="1" t="s">
        <v>91</v>
      </c>
      <c r="VCT89" s="1" t="s">
        <v>91</v>
      </c>
      <c r="VCU89" s="1" t="s">
        <v>91</v>
      </c>
      <c r="VCV89" s="1" t="s">
        <v>91</v>
      </c>
      <c r="VCW89" s="1" t="s">
        <v>91</v>
      </c>
      <c r="VCX89" s="1" t="s">
        <v>91</v>
      </c>
      <c r="VCY89" s="1" t="s">
        <v>91</v>
      </c>
      <c r="VCZ89" s="1" t="s">
        <v>91</v>
      </c>
      <c r="VDA89" s="1" t="s">
        <v>91</v>
      </c>
      <c r="VDB89" s="1" t="s">
        <v>91</v>
      </c>
      <c r="VDC89" s="1" t="s">
        <v>91</v>
      </c>
      <c r="VDD89" s="1" t="s">
        <v>91</v>
      </c>
      <c r="VDE89" s="1" t="s">
        <v>91</v>
      </c>
      <c r="VDF89" s="1" t="s">
        <v>91</v>
      </c>
      <c r="VDG89" s="1" t="s">
        <v>91</v>
      </c>
      <c r="VDH89" s="1" t="s">
        <v>91</v>
      </c>
      <c r="VDI89" s="1" t="s">
        <v>91</v>
      </c>
      <c r="VDJ89" s="1" t="s">
        <v>91</v>
      </c>
      <c r="VDK89" s="1" t="s">
        <v>91</v>
      </c>
      <c r="VDL89" s="1" t="s">
        <v>91</v>
      </c>
      <c r="VDM89" s="1" t="s">
        <v>91</v>
      </c>
      <c r="VDN89" s="1" t="s">
        <v>91</v>
      </c>
      <c r="VDO89" s="1" t="s">
        <v>91</v>
      </c>
      <c r="VDP89" s="1" t="s">
        <v>91</v>
      </c>
      <c r="VDQ89" s="1" t="s">
        <v>91</v>
      </c>
      <c r="VDR89" s="1" t="s">
        <v>91</v>
      </c>
      <c r="VDS89" s="1" t="s">
        <v>91</v>
      </c>
      <c r="VDT89" s="1" t="s">
        <v>91</v>
      </c>
      <c r="VDU89" s="1" t="s">
        <v>91</v>
      </c>
      <c r="VDV89" s="1" t="s">
        <v>91</v>
      </c>
      <c r="VDW89" s="1" t="s">
        <v>91</v>
      </c>
      <c r="VDX89" s="1" t="s">
        <v>91</v>
      </c>
      <c r="VDY89" s="1" t="s">
        <v>91</v>
      </c>
      <c r="VDZ89" s="1" t="s">
        <v>91</v>
      </c>
      <c r="VEA89" s="1" t="s">
        <v>91</v>
      </c>
      <c r="VEB89" s="1" t="s">
        <v>91</v>
      </c>
      <c r="VEC89" s="1" t="s">
        <v>91</v>
      </c>
      <c r="VED89" s="1" t="s">
        <v>91</v>
      </c>
      <c r="VEE89" s="1" t="s">
        <v>91</v>
      </c>
      <c r="VEF89" s="1" t="s">
        <v>91</v>
      </c>
      <c r="VEG89" s="1" t="s">
        <v>91</v>
      </c>
      <c r="VEH89" s="1" t="s">
        <v>91</v>
      </c>
      <c r="VEI89" s="1" t="s">
        <v>91</v>
      </c>
      <c r="VEJ89" s="1" t="s">
        <v>91</v>
      </c>
      <c r="VEK89" s="1" t="s">
        <v>91</v>
      </c>
      <c r="VEL89" s="1" t="s">
        <v>91</v>
      </c>
      <c r="VEM89" s="1" t="s">
        <v>91</v>
      </c>
      <c r="VEN89" s="1" t="s">
        <v>91</v>
      </c>
      <c r="VEO89" s="1" t="s">
        <v>91</v>
      </c>
      <c r="VEP89" s="1" t="s">
        <v>91</v>
      </c>
      <c r="VEQ89" s="1" t="s">
        <v>91</v>
      </c>
      <c r="VER89" s="1" t="s">
        <v>91</v>
      </c>
      <c r="VES89" s="1" t="s">
        <v>91</v>
      </c>
      <c r="VET89" s="1" t="s">
        <v>91</v>
      </c>
      <c r="VEU89" s="1" t="s">
        <v>91</v>
      </c>
      <c r="VEV89" s="1" t="s">
        <v>91</v>
      </c>
      <c r="VEW89" s="1" t="s">
        <v>91</v>
      </c>
      <c r="VEX89" s="1" t="s">
        <v>91</v>
      </c>
      <c r="VEY89" s="1" t="s">
        <v>91</v>
      </c>
      <c r="VEZ89" s="1" t="s">
        <v>91</v>
      </c>
      <c r="VFA89" s="1" t="s">
        <v>91</v>
      </c>
      <c r="VFB89" s="1" t="s">
        <v>91</v>
      </c>
      <c r="VFC89" s="1" t="s">
        <v>91</v>
      </c>
      <c r="VFD89" s="1" t="s">
        <v>91</v>
      </c>
      <c r="VFE89" s="1" t="s">
        <v>91</v>
      </c>
      <c r="VFF89" s="1" t="s">
        <v>91</v>
      </c>
      <c r="VFG89" s="1" t="s">
        <v>91</v>
      </c>
      <c r="VFH89" s="1" t="s">
        <v>91</v>
      </c>
      <c r="VFI89" s="1" t="s">
        <v>91</v>
      </c>
      <c r="VFJ89" s="1" t="s">
        <v>91</v>
      </c>
      <c r="VFK89" s="1" t="s">
        <v>91</v>
      </c>
      <c r="VFL89" s="1" t="s">
        <v>91</v>
      </c>
      <c r="VFM89" s="1" t="s">
        <v>91</v>
      </c>
      <c r="VFN89" s="1" t="s">
        <v>91</v>
      </c>
      <c r="VFO89" s="1" t="s">
        <v>91</v>
      </c>
      <c r="VFP89" s="1" t="s">
        <v>91</v>
      </c>
      <c r="VFQ89" s="1" t="s">
        <v>91</v>
      </c>
      <c r="VFR89" s="1" t="s">
        <v>91</v>
      </c>
      <c r="VFS89" s="1" t="s">
        <v>91</v>
      </c>
      <c r="VFT89" s="1" t="s">
        <v>91</v>
      </c>
      <c r="VFU89" s="1" t="s">
        <v>91</v>
      </c>
      <c r="VFV89" s="1" t="s">
        <v>91</v>
      </c>
      <c r="VFW89" s="1" t="s">
        <v>91</v>
      </c>
      <c r="VFX89" s="1" t="s">
        <v>91</v>
      </c>
      <c r="VFY89" s="1" t="s">
        <v>91</v>
      </c>
      <c r="VFZ89" s="1" t="s">
        <v>91</v>
      </c>
      <c r="VGA89" s="1" t="s">
        <v>91</v>
      </c>
      <c r="VGB89" s="1" t="s">
        <v>91</v>
      </c>
      <c r="VGC89" s="1" t="s">
        <v>91</v>
      </c>
      <c r="VGD89" s="1" t="s">
        <v>91</v>
      </c>
      <c r="VGE89" s="1" t="s">
        <v>91</v>
      </c>
      <c r="VGF89" s="1" t="s">
        <v>91</v>
      </c>
      <c r="VGG89" s="1" t="s">
        <v>91</v>
      </c>
      <c r="VGH89" s="1" t="s">
        <v>91</v>
      </c>
      <c r="VGI89" s="1" t="s">
        <v>91</v>
      </c>
      <c r="VGJ89" s="1" t="s">
        <v>91</v>
      </c>
      <c r="VGK89" s="1" t="s">
        <v>91</v>
      </c>
      <c r="VGL89" s="1" t="s">
        <v>91</v>
      </c>
      <c r="VGM89" s="1" t="s">
        <v>91</v>
      </c>
      <c r="VGN89" s="1" t="s">
        <v>91</v>
      </c>
      <c r="VGO89" s="1" t="s">
        <v>91</v>
      </c>
      <c r="VGP89" s="1" t="s">
        <v>91</v>
      </c>
      <c r="VGQ89" s="1" t="s">
        <v>91</v>
      </c>
      <c r="VGR89" s="1" t="s">
        <v>91</v>
      </c>
      <c r="VGS89" s="1" t="s">
        <v>91</v>
      </c>
      <c r="VGT89" s="1" t="s">
        <v>91</v>
      </c>
      <c r="VGU89" s="1" t="s">
        <v>91</v>
      </c>
      <c r="VGV89" s="1" t="s">
        <v>91</v>
      </c>
      <c r="VGW89" s="1" t="s">
        <v>91</v>
      </c>
      <c r="VGX89" s="1" t="s">
        <v>91</v>
      </c>
      <c r="VGY89" s="1" t="s">
        <v>91</v>
      </c>
      <c r="VGZ89" s="1" t="s">
        <v>91</v>
      </c>
      <c r="VHA89" s="1" t="s">
        <v>91</v>
      </c>
      <c r="VHB89" s="1" t="s">
        <v>91</v>
      </c>
      <c r="VHC89" s="1" t="s">
        <v>91</v>
      </c>
      <c r="VHD89" s="1" t="s">
        <v>91</v>
      </c>
      <c r="VHE89" s="1" t="s">
        <v>91</v>
      </c>
      <c r="VHF89" s="1" t="s">
        <v>91</v>
      </c>
      <c r="VHG89" s="1" t="s">
        <v>91</v>
      </c>
      <c r="VHH89" s="1" t="s">
        <v>91</v>
      </c>
      <c r="VHI89" s="1" t="s">
        <v>91</v>
      </c>
      <c r="VHJ89" s="1" t="s">
        <v>91</v>
      </c>
      <c r="VHK89" s="1" t="s">
        <v>91</v>
      </c>
      <c r="VHL89" s="1" t="s">
        <v>91</v>
      </c>
      <c r="VHM89" s="1" t="s">
        <v>91</v>
      </c>
      <c r="VHN89" s="1" t="s">
        <v>91</v>
      </c>
      <c r="VHO89" s="1" t="s">
        <v>91</v>
      </c>
      <c r="VHP89" s="1" t="s">
        <v>91</v>
      </c>
      <c r="VHQ89" s="1" t="s">
        <v>91</v>
      </c>
      <c r="VHR89" s="1" t="s">
        <v>91</v>
      </c>
      <c r="VHS89" s="1" t="s">
        <v>91</v>
      </c>
      <c r="VHT89" s="1" t="s">
        <v>91</v>
      </c>
      <c r="VHU89" s="1" t="s">
        <v>91</v>
      </c>
      <c r="VHV89" s="1" t="s">
        <v>91</v>
      </c>
      <c r="VHW89" s="1" t="s">
        <v>91</v>
      </c>
      <c r="VHX89" s="1" t="s">
        <v>91</v>
      </c>
      <c r="VHY89" s="1" t="s">
        <v>91</v>
      </c>
      <c r="VHZ89" s="1" t="s">
        <v>91</v>
      </c>
      <c r="VIA89" s="1" t="s">
        <v>91</v>
      </c>
      <c r="VIB89" s="1" t="s">
        <v>91</v>
      </c>
      <c r="VIC89" s="1" t="s">
        <v>91</v>
      </c>
      <c r="VID89" s="1" t="s">
        <v>91</v>
      </c>
      <c r="VIE89" s="1" t="s">
        <v>91</v>
      </c>
      <c r="VIF89" s="1" t="s">
        <v>91</v>
      </c>
      <c r="VIG89" s="1" t="s">
        <v>91</v>
      </c>
      <c r="VIH89" s="1" t="s">
        <v>91</v>
      </c>
      <c r="VII89" s="1" t="s">
        <v>91</v>
      </c>
      <c r="VIJ89" s="1" t="s">
        <v>91</v>
      </c>
      <c r="VIK89" s="1" t="s">
        <v>91</v>
      </c>
      <c r="VIL89" s="1" t="s">
        <v>91</v>
      </c>
      <c r="VIM89" s="1" t="s">
        <v>91</v>
      </c>
      <c r="VIN89" s="1" t="s">
        <v>91</v>
      </c>
      <c r="VIO89" s="1" t="s">
        <v>91</v>
      </c>
      <c r="VIP89" s="1" t="s">
        <v>91</v>
      </c>
      <c r="VIQ89" s="1" t="s">
        <v>91</v>
      </c>
      <c r="VIR89" s="1" t="s">
        <v>91</v>
      </c>
      <c r="VIS89" s="1" t="s">
        <v>91</v>
      </c>
      <c r="VIT89" s="1" t="s">
        <v>91</v>
      </c>
      <c r="VIU89" s="1" t="s">
        <v>91</v>
      </c>
      <c r="VIV89" s="1" t="s">
        <v>91</v>
      </c>
      <c r="VIW89" s="1" t="s">
        <v>91</v>
      </c>
      <c r="VIX89" s="1" t="s">
        <v>91</v>
      </c>
      <c r="VIY89" s="1" t="s">
        <v>91</v>
      </c>
      <c r="VIZ89" s="1" t="s">
        <v>91</v>
      </c>
      <c r="VJA89" s="1" t="s">
        <v>91</v>
      </c>
      <c r="VJB89" s="1" t="s">
        <v>91</v>
      </c>
      <c r="VJC89" s="1" t="s">
        <v>91</v>
      </c>
      <c r="VJD89" s="1" t="s">
        <v>91</v>
      </c>
      <c r="VJE89" s="1" t="s">
        <v>91</v>
      </c>
      <c r="VJF89" s="1" t="s">
        <v>91</v>
      </c>
      <c r="VJG89" s="1" t="s">
        <v>91</v>
      </c>
      <c r="VJH89" s="1" t="s">
        <v>91</v>
      </c>
      <c r="VJI89" s="1" t="s">
        <v>91</v>
      </c>
      <c r="VJJ89" s="1" t="s">
        <v>91</v>
      </c>
      <c r="VJK89" s="1" t="s">
        <v>91</v>
      </c>
      <c r="VJL89" s="1" t="s">
        <v>91</v>
      </c>
      <c r="VJM89" s="1" t="s">
        <v>91</v>
      </c>
      <c r="VJN89" s="1" t="s">
        <v>91</v>
      </c>
      <c r="VJO89" s="1" t="s">
        <v>91</v>
      </c>
      <c r="VJP89" s="1" t="s">
        <v>91</v>
      </c>
      <c r="VJQ89" s="1" t="s">
        <v>91</v>
      </c>
      <c r="VJR89" s="1" t="s">
        <v>91</v>
      </c>
      <c r="VJS89" s="1" t="s">
        <v>91</v>
      </c>
      <c r="VJT89" s="1" t="s">
        <v>91</v>
      </c>
      <c r="VJU89" s="1" t="s">
        <v>91</v>
      </c>
      <c r="VJV89" s="1" t="s">
        <v>91</v>
      </c>
      <c r="VJW89" s="1" t="s">
        <v>91</v>
      </c>
      <c r="VJX89" s="1" t="s">
        <v>91</v>
      </c>
      <c r="VJY89" s="1" t="s">
        <v>91</v>
      </c>
      <c r="VJZ89" s="1" t="s">
        <v>91</v>
      </c>
      <c r="VKA89" s="1" t="s">
        <v>91</v>
      </c>
      <c r="VKB89" s="1" t="s">
        <v>91</v>
      </c>
      <c r="VKC89" s="1" t="s">
        <v>91</v>
      </c>
      <c r="VKD89" s="1" t="s">
        <v>91</v>
      </c>
      <c r="VKE89" s="1" t="s">
        <v>91</v>
      </c>
      <c r="VKF89" s="1" t="s">
        <v>91</v>
      </c>
      <c r="VKG89" s="1" t="s">
        <v>91</v>
      </c>
      <c r="VKH89" s="1" t="s">
        <v>91</v>
      </c>
      <c r="VKI89" s="1" t="s">
        <v>91</v>
      </c>
      <c r="VKJ89" s="1" t="s">
        <v>91</v>
      </c>
      <c r="VKK89" s="1" t="s">
        <v>91</v>
      </c>
      <c r="VKL89" s="1" t="s">
        <v>91</v>
      </c>
      <c r="VKM89" s="1" t="s">
        <v>91</v>
      </c>
      <c r="VKN89" s="1" t="s">
        <v>91</v>
      </c>
      <c r="VKO89" s="1" t="s">
        <v>91</v>
      </c>
      <c r="VKP89" s="1" t="s">
        <v>91</v>
      </c>
      <c r="VKQ89" s="1" t="s">
        <v>91</v>
      </c>
      <c r="VKR89" s="1" t="s">
        <v>91</v>
      </c>
      <c r="VKS89" s="1" t="s">
        <v>91</v>
      </c>
      <c r="VKT89" s="1" t="s">
        <v>91</v>
      </c>
      <c r="VKU89" s="1" t="s">
        <v>91</v>
      </c>
      <c r="VKV89" s="1" t="s">
        <v>91</v>
      </c>
      <c r="VKW89" s="1" t="s">
        <v>91</v>
      </c>
      <c r="VKX89" s="1" t="s">
        <v>91</v>
      </c>
      <c r="VKY89" s="1" t="s">
        <v>91</v>
      </c>
      <c r="VKZ89" s="1" t="s">
        <v>91</v>
      </c>
      <c r="VLA89" s="1" t="s">
        <v>91</v>
      </c>
      <c r="VLB89" s="1" t="s">
        <v>91</v>
      </c>
      <c r="VLC89" s="1" t="s">
        <v>91</v>
      </c>
      <c r="VLD89" s="1" t="s">
        <v>91</v>
      </c>
      <c r="VLE89" s="1" t="s">
        <v>91</v>
      </c>
      <c r="VLF89" s="1" t="s">
        <v>91</v>
      </c>
      <c r="VLG89" s="1" t="s">
        <v>91</v>
      </c>
      <c r="VLH89" s="1" t="s">
        <v>91</v>
      </c>
      <c r="VLI89" s="1" t="s">
        <v>91</v>
      </c>
      <c r="VLJ89" s="1" t="s">
        <v>91</v>
      </c>
      <c r="VLK89" s="1" t="s">
        <v>91</v>
      </c>
      <c r="VLL89" s="1" t="s">
        <v>91</v>
      </c>
      <c r="VLM89" s="1" t="s">
        <v>91</v>
      </c>
      <c r="VLN89" s="1" t="s">
        <v>91</v>
      </c>
      <c r="VLO89" s="1" t="s">
        <v>91</v>
      </c>
      <c r="VLP89" s="1" t="s">
        <v>91</v>
      </c>
      <c r="VLQ89" s="1" t="s">
        <v>91</v>
      </c>
      <c r="VLR89" s="1" t="s">
        <v>91</v>
      </c>
      <c r="VLS89" s="1" t="s">
        <v>91</v>
      </c>
      <c r="VLT89" s="1" t="s">
        <v>91</v>
      </c>
      <c r="VLU89" s="1" t="s">
        <v>91</v>
      </c>
      <c r="VLV89" s="1" t="s">
        <v>91</v>
      </c>
      <c r="VLW89" s="1" t="s">
        <v>91</v>
      </c>
      <c r="VLX89" s="1" t="s">
        <v>91</v>
      </c>
      <c r="VLY89" s="1" t="s">
        <v>91</v>
      </c>
      <c r="VLZ89" s="1" t="s">
        <v>91</v>
      </c>
      <c r="VMA89" s="1" t="s">
        <v>91</v>
      </c>
      <c r="VMB89" s="1" t="s">
        <v>91</v>
      </c>
      <c r="VMC89" s="1" t="s">
        <v>91</v>
      </c>
      <c r="VMD89" s="1" t="s">
        <v>91</v>
      </c>
      <c r="VME89" s="1" t="s">
        <v>91</v>
      </c>
      <c r="VMF89" s="1" t="s">
        <v>91</v>
      </c>
      <c r="VMG89" s="1" t="s">
        <v>91</v>
      </c>
      <c r="VMH89" s="1" t="s">
        <v>91</v>
      </c>
      <c r="VMI89" s="1" t="s">
        <v>91</v>
      </c>
      <c r="VMJ89" s="1" t="s">
        <v>91</v>
      </c>
      <c r="VMK89" s="1" t="s">
        <v>91</v>
      </c>
      <c r="VML89" s="1" t="s">
        <v>91</v>
      </c>
      <c r="VMM89" s="1" t="s">
        <v>91</v>
      </c>
      <c r="VMN89" s="1" t="s">
        <v>91</v>
      </c>
      <c r="VMO89" s="1" t="s">
        <v>91</v>
      </c>
      <c r="VMP89" s="1" t="s">
        <v>91</v>
      </c>
      <c r="VMQ89" s="1" t="s">
        <v>91</v>
      </c>
      <c r="VMR89" s="1" t="s">
        <v>91</v>
      </c>
      <c r="VMS89" s="1" t="s">
        <v>91</v>
      </c>
      <c r="VMT89" s="1" t="s">
        <v>91</v>
      </c>
      <c r="VMU89" s="1" t="s">
        <v>91</v>
      </c>
      <c r="VMV89" s="1" t="s">
        <v>91</v>
      </c>
      <c r="VMW89" s="1" t="s">
        <v>91</v>
      </c>
      <c r="VMX89" s="1" t="s">
        <v>91</v>
      </c>
      <c r="VMY89" s="1" t="s">
        <v>91</v>
      </c>
      <c r="VMZ89" s="1" t="s">
        <v>91</v>
      </c>
      <c r="VNA89" s="1" t="s">
        <v>91</v>
      </c>
      <c r="VNB89" s="1" t="s">
        <v>91</v>
      </c>
      <c r="VNC89" s="1" t="s">
        <v>91</v>
      </c>
      <c r="VND89" s="1" t="s">
        <v>91</v>
      </c>
      <c r="VNE89" s="1" t="s">
        <v>91</v>
      </c>
      <c r="VNF89" s="1" t="s">
        <v>91</v>
      </c>
      <c r="VNG89" s="1" t="s">
        <v>91</v>
      </c>
      <c r="VNH89" s="1" t="s">
        <v>91</v>
      </c>
      <c r="VNI89" s="1" t="s">
        <v>91</v>
      </c>
      <c r="VNJ89" s="1" t="s">
        <v>91</v>
      </c>
      <c r="VNK89" s="1" t="s">
        <v>91</v>
      </c>
      <c r="VNL89" s="1" t="s">
        <v>91</v>
      </c>
      <c r="VNM89" s="1" t="s">
        <v>91</v>
      </c>
      <c r="VNN89" s="1" t="s">
        <v>91</v>
      </c>
      <c r="VNO89" s="1" t="s">
        <v>91</v>
      </c>
      <c r="VNP89" s="1" t="s">
        <v>91</v>
      </c>
      <c r="VNQ89" s="1" t="s">
        <v>91</v>
      </c>
      <c r="VNR89" s="1" t="s">
        <v>91</v>
      </c>
      <c r="VNS89" s="1" t="s">
        <v>91</v>
      </c>
      <c r="VNT89" s="1" t="s">
        <v>91</v>
      </c>
      <c r="VNU89" s="1" t="s">
        <v>91</v>
      </c>
      <c r="VNV89" s="1" t="s">
        <v>91</v>
      </c>
      <c r="VNW89" s="1" t="s">
        <v>91</v>
      </c>
      <c r="VNX89" s="1" t="s">
        <v>91</v>
      </c>
      <c r="VNY89" s="1" t="s">
        <v>91</v>
      </c>
      <c r="VNZ89" s="1" t="s">
        <v>91</v>
      </c>
      <c r="VOA89" s="1" t="s">
        <v>91</v>
      </c>
      <c r="VOB89" s="1" t="s">
        <v>91</v>
      </c>
      <c r="VOC89" s="1" t="s">
        <v>91</v>
      </c>
      <c r="VOD89" s="1" t="s">
        <v>91</v>
      </c>
      <c r="VOE89" s="1" t="s">
        <v>91</v>
      </c>
      <c r="VOF89" s="1" t="s">
        <v>91</v>
      </c>
      <c r="VOG89" s="1" t="s">
        <v>91</v>
      </c>
      <c r="VOH89" s="1" t="s">
        <v>91</v>
      </c>
      <c r="VOI89" s="1" t="s">
        <v>91</v>
      </c>
      <c r="VOJ89" s="1" t="s">
        <v>91</v>
      </c>
      <c r="VOK89" s="1" t="s">
        <v>91</v>
      </c>
      <c r="VOL89" s="1" t="s">
        <v>91</v>
      </c>
      <c r="VOM89" s="1" t="s">
        <v>91</v>
      </c>
      <c r="VON89" s="1" t="s">
        <v>91</v>
      </c>
      <c r="VOO89" s="1" t="s">
        <v>91</v>
      </c>
      <c r="VOP89" s="1" t="s">
        <v>91</v>
      </c>
      <c r="VOQ89" s="1" t="s">
        <v>91</v>
      </c>
      <c r="VOR89" s="1" t="s">
        <v>91</v>
      </c>
      <c r="VOS89" s="1" t="s">
        <v>91</v>
      </c>
      <c r="VOT89" s="1" t="s">
        <v>91</v>
      </c>
      <c r="VOU89" s="1" t="s">
        <v>91</v>
      </c>
      <c r="VOV89" s="1" t="s">
        <v>91</v>
      </c>
      <c r="VOW89" s="1" t="s">
        <v>91</v>
      </c>
      <c r="VOX89" s="1" t="s">
        <v>91</v>
      </c>
      <c r="VOY89" s="1" t="s">
        <v>91</v>
      </c>
      <c r="VOZ89" s="1" t="s">
        <v>91</v>
      </c>
      <c r="VPA89" s="1" t="s">
        <v>91</v>
      </c>
      <c r="VPB89" s="1" t="s">
        <v>91</v>
      </c>
      <c r="VPC89" s="1" t="s">
        <v>91</v>
      </c>
      <c r="VPD89" s="1" t="s">
        <v>91</v>
      </c>
      <c r="VPE89" s="1" t="s">
        <v>91</v>
      </c>
      <c r="VPF89" s="1" t="s">
        <v>91</v>
      </c>
      <c r="VPG89" s="1" t="s">
        <v>91</v>
      </c>
      <c r="VPH89" s="1" t="s">
        <v>91</v>
      </c>
      <c r="VPI89" s="1" t="s">
        <v>91</v>
      </c>
      <c r="VPJ89" s="1" t="s">
        <v>91</v>
      </c>
      <c r="VPK89" s="1" t="s">
        <v>91</v>
      </c>
      <c r="VPL89" s="1" t="s">
        <v>91</v>
      </c>
      <c r="VPM89" s="1" t="s">
        <v>91</v>
      </c>
      <c r="VPN89" s="1" t="s">
        <v>91</v>
      </c>
      <c r="VPO89" s="1" t="s">
        <v>91</v>
      </c>
      <c r="VPP89" s="1" t="s">
        <v>91</v>
      </c>
      <c r="VPQ89" s="1" t="s">
        <v>91</v>
      </c>
      <c r="VPR89" s="1" t="s">
        <v>91</v>
      </c>
      <c r="VPS89" s="1" t="s">
        <v>91</v>
      </c>
      <c r="VPT89" s="1" t="s">
        <v>91</v>
      </c>
      <c r="VPU89" s="1" t="s">
        <v>91</v>
      </c>
      <c r="VPV89" s="1" t="s">
        <v>91</v>
      </c>
      <c r="VPW89" s="1" t="s">
        <v>91</v>
      </c>
      <c r="VPX89" s="1" t="s">
        <v>91</v>
      </c>
      <c r="VPY89" s="1" t="s">
        <v>91</v>
      </c>
      <c r="VPZ89" s="1" t="s">
        <v>91</v>
      </c>
      <c r="VQA89" s="1" t="s">
        <v>91</v>
      </c>
      <c r="VQB89" s="1" t="s">
        <v>91</v>
      </c>
      <c r="VQC89" s="1" t="s">
        <v>91</v>
      </c>
      <c r="VQD89" s="1" t="s">
        <v>91</v>
      </c>
      <c r="VQE89" s="1" t="s">
        <v>91</v>
      </c>
      <c r="VQF89" s="1" t="s">
        <v>91</v>
      </c>
      <c r="VQG89" s="1" t="s">
        <v>91</v>
      </c>
      <c r="VQH89" s="1" t="s">
        <v>91</v>
      </c>
      <c r="VQI89" s="1" t="s">
        <v>91</v>
      </c>
      <c r="VQJ89" s="1" t="s">
        <v>91</v>
      </c>
      <c r="VQK89" s="1" t="s">
        <v>91</v>
      </c>
      <c r="VQL89" s="1" t="s">
        <v>91</v>
      </c>
      <c r="VQM89" s="1" t="s">
        <v>91</v>
      </c>
      <c r="VQN89" s="1" t="s">
        <v>91</v>
      </c>
      <c r="VQO89" s="1" t="s">
        <v>91</v>
      </c>
      <c r="VQP89" s="1" t="s">
        <v>91</v>
      </c>
      <c r="VQQ89" s="1" t="s">
        <v>91</v>
      </c>
      <c r="VQR89" s="1" t="s">
        <v>91</v>
      </c>
      <c r="VQS89" s="1" t="s">
        <v>91</v>
      </c>
      <c r="VQT89" s="1" t="s">
        <v>91</v>
      </c>
      <c r="VQU89" s="1" t="s">
        <v>91</v>
      </c>
      <c r="VQV89" s="1" t="s">
        <v>91</v>
      </c>
      <c r="VQW89" s="1" t="s">
        <v>91</v>
      </c>
      <c r="VQX89" s="1" t="s">
        <v>91</v>
      </c>
      <c r="VQY89" s="1" t="s">
        <v>91</v>
      </c>
      <c r="VQZ89" s="1" t="s">
        <v>91</v>
      </c>
      <c r="VRA89" s="1" t="s">
        <v>91</v>
      </c>
      <c r="VRB89" s="1" t="s">
        <v>91</v>
      </c>
      <c r="VRC89" s="1" t="s">
        <v>91</v>
      </c>
      <c r="VRD89" s="1" t="s">
        <v>91</v>
      </c>
      <c r="VRE89" s="1" t="s">
        <v>91</v>
      </c>
      <c r="VRF89" s="1" t="s">
        <v>91</v>
      </c>
      <c r="VRG89" s="1" t="s">
        <v>91</v>
      </c>
      <c r="VRH89" s="1" t="s">
        <v>91</v>
      </c>
      <c r="VRI89" s="1" t="s">
        <v>91</v>
      </c>
      <c r="VRJ89" s="1" t="s">
        <v>91</v>
      </c>
      <c r="VRK89" s="1" t="s">
        <v>91</v>
      </c>
      <c r="VRL89" s="1" t="s">
        <v>91</v>
      </c>
      <c r="VRM89" s="1" t="s">
        <v>91</v>
      </c>
      <c r="VRN89" s="1" t="s">
        <v>91</v>
      </c>
      <c r="VRO89" s="1" t="s">
        <v>91</v>
      </c>
      <c r="VRP89" s="1" t="s">
        <v>91</v>
      </c>
      <c r="VRQ89" s="1" t="s">
        <v>91</v>
      </c>
      <c r="VRR89" s="1" t="s">
        <v>91</v>
      </c>
      <c r="VRS89" s="1" t="s">
        <v>91</v>
      </c>
      <c r="VRT89" s="1" t="s">
        <v>91</v>
      </c>
      <c r="VRU89" s="1" t="s">
        <v>91</v>
      </c>
      <c r="VRV89" s="1" t="s">
        <v>91</v>
      </c>
      <c r="VRW89" s="1" t="s">
        <v>91</v>
      </c>
      <c r="VRX89" s="1" t="s">
        <v>91</v>
      </c>
      <c r="VRY89" s="1" t="s">
        <v>91</v>
      </c>
      <c r="VRZ89" s="1" t="s">
        <v>91</v>
      </c>
      <c r="VSA89" s="1" t="s">
        <v>91</v>
      </c>
      <c r="VSB89" s="1" t="s">
        <v>91</v>
      </c>
      <c r="VSC89" s="1" t="s">
        <v>91</v>
      </c>
      <c r="VSD89" s="1" t="s">
        <v>91</v>
      </c>
      <c r="VSE89" s="1" t="s">
        <v>91</v>
      </c>
      <c r="VSF89" s="1" t="s">
        <v>91</v>
      </c>
      <c r="VSG89" s="1" t="s">
        <v>91</v>
      </c>
      <c r="VSH89" s="1" t="s">
        <v>91</v>
      </c>
      <c r="VSI89" s="1" t="s">
        <v>91</v>
      </c>
      <c r="VSJ89" s="1" t="s">
        <v>91</v>
      </c>
      <c r="VSK89" s="1" t="s">
        <v>91</v>
      </c>
      <c r="VSL89" s="1" t="s">
        <v>91</v>
      </c>
      <c r="VSM89" s="1" t="s">
        <v>91</v>
      </c>
      <c r="VSN89" s="1" t="s">
        <v>91</v>
      </c>
      <c r="VSO89" s="1" t="s">
        <v>91</v>
      </c>
      <c r="VSP89" s="1" t="s">
        <v>91</v>
      </c>
      <c r="VSQ89" s="1" t="s">
        <v>91</v>
      </c>
      <c r="VSR89" s="1" t="s">
        <v>91</v>
      </c>
      <c r="VSS89" s="1" t="s">
        <v>91</v>
      </c>
      <c r="VST89" s="1" t="s">
        <v>91</v>
      </c>
      <c r="VSU89" s="1" t="s">
        <v>91</v>
      </c>
      <c r="VSV89" s="1" t="s">
        <v>91</v>
      </c>
      <c r="VSW89" s="1" t="s">
        <v>91</v>
      </c>
      <c r="VSX89" s="1" t="s">
        <v>91</v>
      </c>
      <c r="VSY89" s="1" t="s">
        <v>91</v>
      </c>
      <c r="VSZ89" s="1" t="s">
        <v>91</v>
      </c>
      <c r="VTA89" s="1" t="s">
        <v>91</v>
      </c>
      <c r="VTB89" s="1" t="s">
        <v>91</v>
      </c>
      <c r="VTC89" s="1" t="s">
        <v>91</v>
      </c>
      <c r="VTD89" s="1" t="s">
        <v>91</v>
      </c>
      <c r="VTE89" s="1" t="s">
        <v>91</v>
      </c>
      <c r="VTF89" s="1" t="s">
        <v>91</v>
      </c>
      <c r="VTG89" s="1" t="s">
        <v>91</v>
      </c>
      <c r="VTH89" s="1" t="s">
        <v>91</v>
      </c>
      <c r="VTI89" s="1" t="s">
        <v>91</v>
      </c>
      <c r="VTJ89" s="1" t="s">
        <v>91</v>
      </c>
      <c r="VTK89" s="1" t="s">
        <v>91</v>
      </c>
      <c r="VTL89" s="1" t="s">
        <v>91</v>
      </c>
      <c r="VTM89" s="1" t="s">
        <v>91</v>
      </c>
      <c r="VTN89" s="1" t="s">
        <v>91</v>
      </c>
      <c r="VTO89" s="1" t="s">
        <v>91</v>
      </c>
      <c r="VTP89" s="1" t="s">
        <v>91</v>
      </c>
      <c r="VTQ89" s="1" t="s">
        <v>91</v>
      </c>
      <c r="VTR89" s="1" t="s">
        <v>91</v>
      </c>
      <c r="VTS89" s="1" t="s">
        <v>91</v>
      </c>
      <c r="VTT89" s="1" t="s">
        <v>91</v>
      </c>
      <c r="VTU89" s="1" t="s">
        <v>91</v>
      </c>
      <c r="VTV89" s="1" t="s">
        <v>91</v>
      </c>
      <c r="VTW89" s="1" t="s">
        <v>91</v>
      </c>
      <c r="VTX89" s="1" t="s">
        <v>91</v>
      </c>
      <c r="VTY89" s="1" t="s">
        <v>91</v>
      </c>
      <c r="VTZ89" s="1" t="s">
        <v>91</v>
      </c>
      <c r="VUA89" s="1" t="s">
        <v>91</v>
      </c>
      <c r="VUB89" s="1" t="s">
        <v>91</v>
      </c>
      <c r="VUC89" s="1" t="s">
        <v>91</v>
      </c>
      <c r="VUD89" s="1" t="s">
        <v>91</v>
      </c>
      <c r="VUE89" s="1" t="s">
        <v>91</v>
      </c>
      <c r="VUF89" s="1" t="s">
        <v>91</v>
      </c>
      <c r="VUG89" s="1" t="s">
        <v>91</v>
      </c>
      <c r="VUH89" s="1" t="s">
        <v>91</v>
      </c>
      <c r="VUI89" s="1" t="s">
        <v>91</v>
      </c>
      <c r="VUJ89" s="1" t="s">
        <v>91</v>
      </c>
      <c r="VUK89" s="1" t="s">
        <v>91</v>
      </c>
      <c r="VUL89" s="1" t="s">
        <v>91</v>
      </c>
      <c r="VUM89" s="1" t="s">
        <v>91</v>
      </c>
      <c r="VUN89" s="1" t="s">
        <v>91</v>
      </c>
      <c r="VUO89" s="1" t="s">
        <v>91</v>
      </c>
      <c r="VUP89" s="1" t="s">
        <v>91</v>
      </c>
      <c r="VUQ89" s="1" t="s">
        <v>91</v>
      </c>
      <c r="VUR89" s="1" t="s">
        <v>91</v>
      </c>
      <c r="VUS89" s="1" t="s">
        <v>91</v>
      </c>
      <c r="VUT89" s="1" t="s">
        <v>91</v>
      </c>
      <c r="VUU89" s="1" t="s">
        <v>91</v>
      </c>
      <c r="VUV89" s="1" t="s">
        <v>91</v>
      </c>
      <c r="VUW89" s="1" t="s">
        <v>91</v>
      </c>
      <c r="VUX89" s="1" t="s">
        <v>91</v>
      </c>
      <c r="VUY89" s="1" t="s">
        <v>91</v>
      </c>
      <c r="VUZ89" s="1" t="s">
        <v>91</v>
      </c>
      <c r="VVA89" s="1" t="s">
        <v>91</v>
      </c>
      <c r="VVB89" s="1" t="s">
        <v>91</v>
      </c>
      <c r="VVC89" s="1" t="s">
        <v>91</v>
      </c>
      <c r="VVD89" s="1" t="s">
        <v>91</v>
      </c>
      <c r="VVE89" s="1" t="s">
        <v>91</v>
      </c>
      <c r="VVF89" s="1" t="s">
        <v>91</v>
      </c>
      <c r="VVG89" s="1" t="s">
        <v>91</v>
      </c>
      <c r="VVH89" s="1" t="s">
        <v>91</v>
      </c>
      <c r="VVI89" s="1" t="s">
        <v>91</v>
      </c>
      <c r="VVJ89" s="1" t="s">
        <v>91</v>
      </c>
      <c r="VVK89" s="1" t="s">
        <v>91</v>
      </c>
      <c r="VVL89" s="1" t="s">
        <v>91</v>
      </c>
      <c r="VVM89" s="1" t="s">
        <v>91</v>
      </c>
      <c r="VVN89" s="1" t="s">
        <v>91</v>
      </c>
      <c r="VVO89" s="1" t="s">
        <v>91</v>
      </c>
      <c r="VVP89" s="1" t="s">
        <v>91</v>
      </c>
      <c r="VVQ89" s="1" t="s">
        <v>91</v>
      </c>
      <c r="VVR89" s="1" t="s">
        <v>91</v>
      </c>
      <c r="VVS89" s="1" t="s">
        <v>91</v>
      </c>
      <c r="VVT89" s="1" t="s">
        <v>91</v>
      </c>
      <c r="VVU89" s="1" t="s">
        <v>91</v>
      </c>
      <c r="VVV89" s="1" t="s">
        <v>91</v>
      </c>
      <c r="VVW89" s="1" t="s">
        <v>91</v>
      </c>
      <c r="VVX89" s="1" t="s">
        <v>91</v>
      </c>
      <c r="VVY89" s="1" t="s">
        <v>91</v>
      </c>
      <c r="VVZ89" s="1" t="s">
        <v>91</v>
      </c>
      <c r="VWA89" s="1" t="s">
        <v>91</v>
      </c>
      <c r="VWB89" s="1" t="s">
        <v>91</v>
      </c>
      <c r="VWC89" s="1" t="s">
        <v>91</v>
      </c>
      <c r="VWD89" s="1" t="s">
        <v>91</v>
      </c>
      <c r="VWE89" s="1" t="s">
        <v>91</v>
      </c>
      <c r="VWF89" s="1" t="s">
        <v>91</v>
      </c>
      <c r="VWG89" s="1" t="s">
        <v>91</v>
      </c>
      <c r="VWH89" s="1" t="s">
        <v>91</v>
      </c>
      <c r="VWI89" s="1" t="s">
        <v>91</v>
      </c>
      <c r="VWJ89" s="1" t="s">
        <v>91</v>
      </c>
      <c r="VWK89" s="1" t="s">
        <v>91</v>
      </c>
      <c r="VWL89" s="1" t="s">
        <v>91</v>
      </c>
      <c r="VWM89" s="1" t="s">
        <v>91</v>
      </c>
      <c r="VWN89" s="1" t="s">
        <v>91</v>
      </c>
      <c r="VWO89" s="1" t="s">
        <v>91</v>
      </c>
      <c r="VWP89" s="1" t="s">
        <v>91</v>
      </c>
      <c r="VWQ89" s="1" t="s">
        <v>91</v>
      </c>
      <c r="VWR89" s="1" t="s">
        <v>91</v>
      </c>
      <c r="VWS89" s="1" t="s">
        <v>91</v>
      </c>
      <c r="VWT89" s="1" t="s">
        <v>91</v>
      </c>
      <c r="VWU89" s="1" t="s">
        <v>91</v>
      </c>
      <c r="VWV89" s="1" t="s">
        <v>91</v>
      </c>
      <c r="VWW89" s="1" t="s">
        <v>91</v>
      </c>
      <c r="VWX89" s="1" t="s">
        <v>91</v>
      </c>
      <c r="VWY89" s="1" t="s">
        <v>91</v>
      </c>
      <c r="VWZ89" s="1" t="s">
        <v>91</v>
      </c>
      <c r="VXA89" s="1" t="s">
        <v>91</v>
      </c>
      <c r="VXB89" s="1" t="s">
        <v>91</v>
      </c>
      <c r="VXC89" s="1" t="s">
        <v>91</v>
      </c>
      <c r="VXD89" s="1" t="s">
        <v>91</v>
      </c>
      <c r="VXE89" s="1" t="s">
        <v>91</v>
      </c>
      <c r="VXF89" s="1" t="s">
        <v>91</v>
      </c>
      <c r="VXG89" s="1" t="s">
        <v>91</v>
      </c>
      <c r="VXH89" s="1" t="s">
        <v>91</v>
      </c>
      <c r="VXI89" s="1" t="s">
        <v>91</v>
      </c>
      <c r="VXJ89" s="1" t="s">
        <v>91</v>
      </c>
      <c r="VXK89" s="1" t="s">
        <v>91</v>
      </c>
      <c r="VXL89" s="1" t="s">
        <v>91</v>
      </c>
      <c r="VXM89" s="1" t="s">
        <v>91</v>
      </c>
      <c r="VXN89" s="1" t="s">
        <v>91</v>
      </c>
      <c r="VXO89" s="1" t="s">
        <v>91</v>
      </c>
      <c r="VXP89" s="1" t="s">
        <v>91</v>
      </c>
      <c r="VXQ89" s="1" t="s">
        <v>91</v>
      </c>
      <c r="VXR89" s="1" t="s">
        <v>91</v>
      </c>
      <c r="VXS89" s="1" t="s">
        <v>91</v>
      </c>
      <c r="VXT89" s="1" t="s">
        <v>91</v>
      </c>
      <c r="VXU89" s="1" t="s">
        <v>91</v>
      </c>
      <c r="VXV89" s="1" t="s">
        <v>91</v>
      </c>
      <c r="VXW89" s="1" t="s">
        <v>91</v>
      </c>
      <c r="VXX89" s="1" t="s">
        <v>91</v>
      </c>
      <c r="VXY89" s="1" t="s">
        <v>91</v>
      </c>
      <c r="VXZ89" s="1" t="s">
        <v>91</v>
      </c>
      <c r="VYA89" s="1" t="s">
        <v>91</v>
      </c>
      <c r="VYB89" s="1" t="s">
        <v>91</v>
      </c>
      <c r="VYC89" s="1" t="s">
        <v>91</v>
      </c>
      <c r="VYD89" s="1" t="s">
        <v>91</v>
      </c>
      <c r="VYE89" s="1" t="s">
        <v>91</v>
      </c>
      <c r="VYF89" s="1" t="s">
        <v>91</v>
      </c>
      <c r="VYG89" s="1" t="s">
        <v>91</v>
      </c>
      <c r="VYH89" s="1" t="s">
        <v>91</v>
      </c>
      <c r="VYI89" s="1" t="s">
        <v>91</v>
      </c>
      <c r="VYJ89" s="1" t="s">
        <v>91</v>
      </c>
      <c r="VYK89" s="1" t="s">
        <v>91</v>
      </c>
      <c r="VYL89" s="1" t="s">
        <v>91</v>
      </c>
      <c r="VYM89" s="1" t="s">
        <v>91</v>
      </c>
      <c r="VYN89" s="1" t="s">
        <v>91</v>
      </c>
      <c r="VYO89" s="1" t="s">
        <v>91</v>
      </c>
      <c r="VYP89" s="1" t="s">
        <v>91</v>
      </c>
      <c r="VYQ89" s="1" t="s">
        <v>91</v>
      </c>
      <c r="VYR89" s="1" t="s">
        <v>91</v>
      </c>
      <c r="VYS89" s="1" t="s">
        <v>91</v>
      </c>
      <c r="VYT89" s="1" t="s">
        <v>91</v>
      </c>
      <c r="VYU89" s="1" t="s">
        <v>91</v>
      </c>
      <c r="VYV89" s="1" t="s">
        <v>91</v>
      </c>
      <c r="VYW89" s="1" t="s">
        <v>91</v>
      </c>
      <c r="VYX89" s="1" t="s">
        <v>91</v>
      </c>
      <c r="VYY89" s="1" t="s">
        <v>91</v>
      </c>
      <c r="VYZ89" s="1" t="s">
        <v>91</v>
      </c>
      <c r="VZA89" s="1" t="s">
        <v>91</v>
      </c>
      <c r="VZB89" s="1" t="s">
        <v>91</v>
      </c>
      <c r="VZC89" s="1" t="s">
        <v>91</v>
      </c>
      <c r="VZD89" s="1" t="s">
        <v>91</v>
      </c>
      <c r="VZE89" s="1" t="s">
        <v>91</v>
      </c>
      <c r="VZF89" s="1" t="s">
        <v>91</v>
      </c>
      <c r="VZG89" s="1" t="s">
        <v>91</v>
      </c>
      <c r="VZH89" s="1" t="s">
        <v>91</v>
      </c>
      <c r="VZI89" s="1" t="s">
        <v>91</v>
      </c>
      <c r="VZJ89" s="1" t="s">
        <v>91</v>
      </c>
      <c r="VZK89" s="1" t="s">
        <v>91</v>
      </c>
      <c r="VZL89" s="1" t="s">
        <v>91</v>
      </c>
      <c r="VZM89" s="1" t="s">
        <v>91</v>
      </c>
      <c r="VZN89" s="1" t="s">
        <v>91</v>
      </c>
      <c r="VZO89" s="1" t="s">
        <v>91</v>
      </c>
      <c r="VZP89" s="1" t="s">
        <v>91</v>
      </c>
      <c r="VZQ89" s="1" t="s">
        <v>91</v>
      </c>
      <c r="VZR89" s="1" t="s">
        <v>91</v>
      </c>
      <c r="VZS89" s="1" t="s">
        <v>91</v>
      </c>
      <c r="VZT89" s="1" t="s">
        <v>91</v>
      </c>
      <c r="VZU89" s="1" t="s">
        <v>91</v>
      </c>
      <c r="VZV89" s="1" t="s">
        <v>91</v>
      </c>
      <c r="VZW89" s="1" t="s">
        <v>91</v>
      </c>
      <c r="VZX89" s="1" t="s">
        <v>91</v>
      </c>
      <c r="VZY89" s="1" t="s">
        <v>91</v>
      </c>
      <c r="VZZ89" s="1" t="s">
        <v>91</v>
      </c>
      <c r="WAA89" s="1" t="s">
        <v>91</v>
      </c>
      <c r="WAB89" s="1" t="s">
        <v>91</v>
      </c>
      <c r="WAC89" s="1" t="s">
        <v>91</v>
      </c>
      <c r="WAD89" s="1" t="s">
        <v>91</v>
      </c>
      <c r="WAE89" s="1" t="s">
        <v>91</v>
      </c>
      <c r="WAF89" s="1" t="s">
        <v>91</v>
      </c>
      <c r="WAG89" s="1" t="s">
        <v>91</v>
      </c>
      <c r="WAH89" s="1" t="s">
        <v>91</v>
      </c>
      <c r="WAI89" s="1" t="s">
        <v>91</v>
      </c>
      <c r="WAJ89" s="1" t="s">
        <v>91</v>
      </c>
      <c r="WAK89" s="1" t="s">
        <v>91</v>
      </c>
      <c r="WAL89" s="1" t="s">
        <v>91</v>
      </c>
      <c r="WAM89" s="1" t="s">
        <v>91</v>
      </c>
      <c r="WAN89" s="1" t="s">
        <v>91</v>
      </c>
      <c r="WAO89" s="1" t="s">
        <v>91</v>
      </c>
      <c r="WAP89" s="1" t="s">
        <v>91</v>
      </c>
      <c r="WAQ89" s="1" t="s">
        <v>91</v>
      </c>
      <c r="WAR89" s="1" t="s">
        <v>91</v>
      </c>
      <c r="WAS89" s="1" t="s">
        <v>91</v>
      </c>
      <c r="WAT89" s="1" t="s">
        <v>91</v>
      </c>
      <c r="WAU89" s="1" t="s">
        <v>91</v>
      </c>
      <c r="WAV89" s="1" t="s">
        <v>91</v>
      </c>
      <c r="WAW89" s="1" t="s">
        <v>91</v>
      </c>
      <c r="WAX89" s="1" t="s">
        <v>91</v>
      </c>
      <c r="WAY89" s="1" t="s">
        <v>91</v>
      </c>
      <c r="WAZ89" s="1" t="s">
        <v>91</v>
      </c>
      <c r="WBA89" s="1" t="s">
        <v>91</v>
      </c>
      <c r="WBB89" s="1" t="s">
        <v>91</v>
      </c>
      <c r="WBC89" s="1" t="s">
        <v>91</v>
      </c>
      <c r="WBD89" s="1" t="s">
        <v>91</v>
      </c>
      <c r="WBE89" s="1" t="s">
        <v>91</v>
      </c>
      <c r="WBF89" s="1" t="s">
        <v>91</v>
      </c>
      <c r="WBG89" s="1" t="s">
        <v>91</v>
      </c>
      <c r="WBH89" s="1" t="s">
        <v>91</v>
      </c>
      <c r="WBI89" s="1" t="s">
        <v>91</v>
      </c>
      <c r="WBJ89" s="1" t="s">
        <v>91</v>
      </c>
      <c r="WBK89" s="1" t="s">
        <v>91</v>
      </c>
      <c r="WBL89" s="1" t="s">
        <v>91</v>
      </c>
      <c r="WBM89" s="1" t="s">
        <v>91</v>
      </c>
      <c r="WBN89" s="1" t="s">
        <v>91</v>
      </c>
      <c r="WBO89" s="1" t="s">
        <v>91</v>
      </c>
      <c r="WBP89" s="1" t="s">
        <v>91</v>
      </c>
      <c r="WBQ89" s="1" t="s">
        <v>91</v>
      </c>
      <c r="WBR89" s="1" t="s">
        <v>91</v>
      </c>
      <c r="WBS89" s="1" t="s">
        <v>91</v>
      </c>
      <c r="WBT89" s="1" t="s">
        <v>91</v>
      </c>
      <c r="WBU89" s="1" t="s">
        <v>91</v>
      </c>
      <c r="WBV89" s="1" t="s">
        <v>91</v>
      </c>
      <c r="WBW89" s="1" t="s">
        <v>91</v>
      </c>
      <c r="WBX89" s="1" t="s">
        <v>91</v>
      </c>
      <c r="WBY89" s="1" t="s">
        <v>91</v>
      </c>
      <c r="WBZ89" s="1" t="s">
        <v>91</v>
      </c>
      <c r="WCA89" s="1" t="s">
        <v>91</v>
      </c>
      <c r="WCB89" s="1" t="s">
        <v>91</v>
      </c>
      <c r="WCC89" s="1" t="s">
        <v>91</v>
      </c>
      <c r="WCD89" s="1" t="s">
        <v>91</v>
      </c>
      <c r="WCE89" s="1" t="s">
        <v>91</v>
      </c>
      <c r="WCF89" s="1" t="s">
        <v>91</v>
      </c>
      <c r="WCG89" s="1" t="s">
        <v>91</v>
      </c>
      <c r="WCH89" s="1" t="s">
        <v>91</v>
      </c>
      <c r="WCI89" s="1" t="s">
        <v>91</v>
      </c>
      <c r="WCJ89" s="1" t="s">
        <v>91</v>
      </c>
      <c r="WCK89" s="1" t="s">
        <v>91</v>
      </c>
      <c r="WCL89" s="1" t="s">
        <v>91</v>
      </c>
      <c r="WCM89" s="1" t="s">
        <v>91</v>
      </c>
      <c r="WCN89" s="1" t="s">
        <v>91</v>
      </c>
      <c r="WCO89" s="1" t="s">
        <v>91</v>
      </c>
      <c r="WCP89" s="1" t="s">
        <v>91</v>
      </c>
      <c r="WCQ89" s="1" t="s">
        <v>91</v>
      </c>
      <c r="WCR89" s="1" t="s">
        <v>91</v>
      </c>
      <c r="WCS89" s="1" t="s">
        <v>91</v>
      </c>
      <c r="WCT89" s="1" t="s">
        <v>91</v>
      </c>
      <c r="WCU89" s="1" t="s">
        <v>91</v>
      </c>
      <c r="WCV89" s="1" t="s">
        <v>91</v>
      </c>
      <c r="WCW89" s="1" t="s">
        <v>91</v>
      </c>
      <c r="WCX89" s="1" t="s">
        <v>91</v>
      </c>
      <c r="WCY89" s="1" t="s">
        <v>91</v>
      </c>
      <c r="WCZ89" s="1" t="s">
        <v>91</v>
      </c>
      <c r="WDA89" s="1" t="s">
        <v>91</v>
      </c>
      <c r="WDB89" s="1" t="s">
        <v>91</v>
      </c>
      <c r="WDC89" s="1" t="s">
        <v>91</v>
      </c>
      <c r="WDD89" s="1" t="s">
        <v>91</v>
      </c>
      <c r="WDE89" s="1" t="s">
        <v>91</v>
      </c>
      <c r="WDF89" s="1" t="s">
        <v>91</v>
      </c>
      <c r="WDG89" s="1" t="s">
        <v>91</v>
      </c>
      <c r="WDH89" s="1" t="s">
        <v>91</v>
      </c>
      <c r="WDI89" s="1" t="s">
        <v>91</v>
      </c>
      <c r="WDJ89" s="1" t="s">
        <v>91</v>
      </c>
      <c r="WDK89" s="1" t="s">
        <v>91</v>
      </c>
      <c r="WDL89" s="1" t="s">
        <v>91</v>
      </c>
      <c r="WDM89" s="1" t="s">
        <v>91</v>
      </c>
      <c r="WDN89" s="1" t="s">
        <v>91</v>
      </c>
      <c r="WDO89" s="1" t="s">
        <v>91</v>
      </c>
      <c r="WDP89" s="1" t="s">
        <v>91</v>
      </c>
      <c r="WDQ89" s="1" t="s">
        <v>91</v>
      </c>
      <c r="WDR89" s="1" t="s">
        <v>91</v>
      </c>
      <c r="WDS89" s="1" t="s">
        <v>91</v>
      </c>
      <c r="WDT89" s="1" t="s">
        <v>91</v>
      </c>
      <c r="WDU89" s="1" t="s">
        <v>91</v>
      </c>
      <c r="WDV89" s="1" t="s">
        <v>91</v>
      </c>
      <c r="WDW89" s="1" t="s">
        <v>91</v>
      </c>
      <c r="WDX89" s="1" t="s">
        <v>91</v>
      </c>
      <c r="WDY89" s="1" t="s">
        <v>91</v>
      </c>
      <c r="WDZ89" s="1" t="s">
        <v>91</v>
      </c>
      <c r="WEA89" s="1" t="s">
        <v>91</v>
      </c>
      <c r="WEB89" s="1" t="s">
        <v>91</v>
      </c>
      <c r="WEC89" s="1" t="s">
        <v>91</v>
      </c>
      <c r="WED89" s="1" t="s">
        <v>91</v>
      </c>
      <c r="WEE89" s="1" t="s">
        <v>91</v>
      </c>
      <c r="WEF89" s="1" t="s">
        <v>91</v>
      </c>
      <c r="WEG89" s="1" t="s">
        <v>91</v>
      </c>
      <c r="WEH89" s="1" t="s">
        <v>91</v>
      </c>
      <c r="WEI89" s="1" t="s">
        <v>91</v>
      </c>
      <c r="WEJ89" s="1" t="s">
        <v>91</v>
      </c>
      <c r="WEK89" s="1" t="s">
        <v>91</v>
      </c>
      <c r="WEL89" s="1" t="s">
        <v>91</v>
      </c>
      <c r="WEM89" s="1" t="s">
        <v>91</v>
      </c>
      <c r="WEN89" s="1" t="s">
        <v>91</v>
      </c>
      <c r="WEO89" s="1" t="s">
        <v>91</v>
      </c>
      <c r="WEP89" s="1" t="s">
        <v>91</v>
      </c>
      <c r="WEQ89" s="1" t="s">
        <v>91</v>
      </c>
      <c r="WER89" s="1" t="s">
        <v>91</v>
      </c>
      <c r="WES89" s="1" t="s">
        <v>91</v>
      </c>
      <c r="WET89" s="1" t="s">
        <v>91</v>
      </c>
      <c r="WEU89" s="1" t="s">
        <v>91</v>
      </c>
      <c r="WEV89" s="1" t="s">
        <v>91</v>
      </c>
      <c r="WEW89" s="1" t="s">
        <v>91</v>
      </c>
      <c r="WEX89" s="1" t="s">
        <v>91</v>
      </c>
      <c r="WEY89" s="1" t="s">
        <v>91</v>
      </c>
      <c r="WEZ89" s="1" t="s">
        <v>91</v>
      </c>
      <c r="WFA89" s="1" t="s">
        <v>91</v>
      </c>
      <c r="WFB89" s="1" t="s">
        <v>91</v>
      </c>
      <c r="WFC89" s="1" t="s">
        <v>91</v>
      </c>
      <c r="WFD89" s="1" t="s">
        <v>91</v>
      </c>
      <c r="WFE89" s="1" t="s">
        <v>91</v>
      </c>
      <c r="WFF89" s="1" t="s">
        <v>91</v>
      </c>
      <c r="WFG89" s="1" t="s">
        <v>91</v>
      </c>
      <c r="WFH89" s="1" t="s">
        <v>91</v>
      </c>
      <c r="WFI89" s="1" t="s">
        <v>91</v>
      </c>
      <c r="WFJ89" s="1" t="s">
        <v>91</v>
      </c>
      <c r="WFK89" s="1" t="s">
        <v>91</v>
      </c>
      <c r="WFL89" s="1" t="s">
        <v>91</v>
      </c>
      <c r="WFM89" s="1" t="s">
        <v>91</v>
      </c>
      <c r="WFN89" s="1" t="s">
        <v>91</v>
      </c>
      <c r="WFO89" s="1" t="s">
        <v>91</v>
      </c>
      <c r="WFP89" s="1" t="s">
        <v>91</v>
      </c>
      <c r="WFQ89" s="1" t="s">
        <v>91</v>
      </c>
      <c r="WFR89" s="1" t="s">
        <v>91</v>
      </c>
      <c r="WFS89" s="1" t="s">
        <v>91</v>
      </c>
      <c r="WFT89" s="1" t="s">
        <v>91</v>
      </c>
      <c r="WFU89" s="1" t="s">
        <v>91</v>
      </c>
      <c r="WFV89" s="1" t="s">
        <v>91</v>
      </c>
      <c r="WFW89" s="1" t="s">
        <v>91</v>
      </c>
      <c r="WFX89" s="1" t="s">
        <v>91</v>
      </c>
      <c r="WFY89" s="1" t="s">
        <v>91</v>
      </c>
      <c r="WFZ89" s="1" t="s">
        <v>91</v>
      </c>
      <c r="WGA89" s="1" t="s">
        <v>91</v>
      </c>
      <c r="WGB89" s="1" t="s">
        <v>91</v>
      </c>
      <c r="WGC89" s="1" t="s">
        <v>91</v>
      </c>
      <c r="WGD89" s="1" t="s">
        <v>91</v>
      </c>
      <c r="WGE89" s="1" t="s">
        <v>91</v>
      </c>
      <c r="WGF89" s="1" t="s">
        <v>91</v>
      </c>
      <c r="WGG89" s="1" t="s">
        <v>91</v>
      </c>
      <c r="WGH89" s="1" t="s">
        <v>91</v>
      </c>
      <c r="WGI89" s="1" t="s">
        <v>91</v>
      </c>
      <c r="WGJ89" s="1" t="s">
        <v>91</v>
      </c>
      <c r="WGK89" s="1" t="s">
        <v>91</v>
      </c>
      <c r="WGL89" s="1" t="s">
        <v>91</v>
      </c>
      <c r="WGM89" s="1" t="s">
        <v>91</v>
      </c>
      <c r="WGN89" s="1" t="s">
        <v>91</v>
      </c>
      <c r="WGO89" s="1" t="s">
        <v>91</v>
      </c>
      <c r="WGP89" s="1" t="s">
        <v>91</v>
      </c>
      <c r="WGQ89" s="1" t="s">
        <v>91</v>
      </c>
      <c r="WGR89" s="1" t="s">
        <v>91</v>
      </c>
      <c r="WGS89" s="1" t="s">
        <v>91</v>
      </c>
      <c r="WGT89" s="1" t="s">
        <v>91</v>
      </c>
      <c r="WGU89" s="1" t="s">
        <v>91</v>
      </c>
      <c r="WGV89" s="1" t="s">
        <v>91</v>
      </c>
      <c r="WGW89" s="1" t="s">
        <v>91</v>
      </c>
      <c r="WGX89" s="1" t="s">
        <v>91</v>
      </c>
      <c r="WGY89" s="1" t="s">
        <v>91</v>
      </c>
      <c r="WGZ89" s="1" t="s">
        <v>91</v>
      </c>
      <c r="WHA89" s="1" t="s">
        <v>91</v>
      </c>
      <c r="WHB89" s="1" t="s">
        <v>91</v>
      </c>
      <c r="WHC89" s="1" t="s">
        <v>91</v>
      </c>
      <c r="WHD89" s="1" t="s">
        <v>91</v>
      </c>
      <c r="WHE89" s="1" t="s">
        <v>91</v>
      </c>
      <c r="WHF89" s="1" t="s">
        <v>91</v>
      </c>
      <c r="WHG89" s="1" t="s">
        <v>91</v>
      </c>
      <c r="WHH89" s="1" t="s">
        <v>91</v>
      </c>
      <c r="WHI89" s="1" t="s">
        <v>91</v>
      </c>
      <c r="WHJ89" s="1" t="s">
        <v>91</v>
      </c>
      <c r="WHK89" s="1" t="s">
        <v>91</v>
      </c>
      <c r="WHL89" s="1" t="s">
        <v>91</v>
      </c>
      <c r="WHM89" s="1" t="s">
        <v>91</v>
      </c>
      <c r="WHN89" s="1" t="s">
        <v>91</v>
      </c>
      <c r="WHO89" s="1" t="s">
        <v>91</v>
      </c>
      <c r="WHP89" s="1" t="s">
        <v>91</v>
      </c>
      <c r="WHQ89" s="1" t="s">
        <v>91</v>
      </c>
      <c r="WHR89" s="1" t="s">
        <v>91</v>
      </c>
      <c r="WHS89" s="1" t="s">
        <v>91</v>
      </c>
      <c r="WHT89" s="1" t="s">
        <v>91</v>
      </c>
      <c r="WHU89" s="1" t="s">
        <v>91</v>
      </c>
      <c r="WHV89" s="1" t="s">
        <v>91</v>
      </c>
      <c r="WHW89" s="1" t="s">
        <v>91</v>
      </c>
      <c r="WHX89" s="1" t="s">
        <v>91</v>
      </c>
      <c r="WHY89" s="1" t="s">
        <v>91</v>
      </c>
      <c r="WHZ89" s="1" t="s">
        <v>91</v>
      </c>
      <c r="WIA89" s="1" t="s">
        <v>91</v>
      </c>
      <c r="WIB89" s="1" t="s">
        <v>91</v>
      </c>
      <c r="WIC89" s="1" t="s">
        <v>91</v>
      </c>
      <c r="WID89" s="1" t="s">
        <v>91</v>
      </c>
      <c r="WIE89" s="1" t="s">
        <v>91</v>
      </c>
      <c r="WIF89" s="1" t="s">
        <v>91</v>
      </c>
      <c r="WIG89" s="1" t="s">
        <v>91</v>
      </c>
      <c r="WIH89" s="1" t="s">
        <v>91</v>
      </c>
      <c r="WII89" s="1" t="s">
        <v>91</v>
      </c>
      <c r="WIJ89" s="1" t="s">
        <v>91</v>
      </c>
      <c r="WIK89" s="1" t="s">
        <v>91</v>
      </c>
      <c r="WIL89" s="1" t="s">
        <v>91</v>
      </c>
      <c r="WIM89" s="1" t="s">
        <v>91</v>
      </c>
      <c r="WIN89" s="1" t="s">
        <v>91</v>
      </c>
      <c r="WIO89" s="1" t="s">
        <v>91</v>
      </c>
      <c r="WIP89" s="1" t="s">
        <v>91</v>
      </c>
      <c r="WIQ89" s="1" t="s">
        <v>91</v>
      </c>
      <c r="WIR89" s="1" t="s">
        <v>91</v>
      </c>
      <c r="WIS89" s="1" t="s">
        <v>91</v>
      </c>
      <c r="WIT89" s="1" t="s">
        <v>91</v>
      </c>
      <c r="WIU89" s="1" t="s">
        <v>91</v>
      </c>
      <c r="WIV89" s="1" t="s">
        <v>91</v>
      </c>
      <c r="WIW89" s="1" t="s">
        <v>91</v>
      </c>
      <c r="WIX89" s="1" t="s">
        <v>91</v>
      </c>
      <c r="WIY89" s="1" t="s">
        <v>91</v>
      </c>
      <c r="WIZ89" s="1" t="s">
        <v>91</v>
      </c>
      <c r="WJA89" s="1" t="s">
        <v>91</v>
      </c>
      <c r="WJB89" s="1" t="s">
        <v>91</v>
      </c>
      <c r="WJC89" s="1" t="s">
        <v>91</v>
      </c>
      <c r="WJD89" s="1" t="s">
        <v>91</v>
      </c>
      <c r="WJE89" s="1" t="s">
        <v>91</v>
      </c>
      <c r="WJF89" s="1" t="s">
        <v>91</v>
      </c>
      <c r="WJG89" s="1" t="s">
        <v>91</v>
      </c>
      <c r="WJH89" s="1" t="s">
        <v>91</v>
      </c>
      <c r="WJI89" s="1" t="s">
        <v>91</v>
      </c>
      <c r="WJJ89" s="1" t="s">
        <v>91</v>
      </c>
      <c r="WJK89" s="1" t="s">
        <v>91</v>
      </c>
      <c r="WJL89" s="1" t="s">
        <v>91</v>
      </c>
      <c r="WJM89" s="1" t="s">
        <v>91</v>
      </c>
      <c r="WJN89" s="1" t="s">
        <v>91</v>
      </c>
      <c r="WJO89" s="1" t="s">
        <v>91</v>
      </c>
      <c r="WJP89" s="1" t="s">
        <v>91</v>
      </c>
      <c r="WJQ89" s="1" t="s">
        <v>91</v>
      </c>
      <c r="WJR89" s="1" t="s">
        <v>91</v>
      </c>
      <c r="WJS89" s="1" t="s">
        <v>91</v>
      </c>
      <c r="WJT89" s="1" t="s">
        <v>91</v>
      </c>
      <c r="WJU89" s="1" t="s">
        <v>91</v>
      </c>
      <c r="WJV89" s="1" t="s">
        <v>91</v>
      </c>
      <c r="WJW89" s="1" t="s">
        <v>91</v>
      </c>
      <c r="WJX89" s="1" t="s">
        <v>91</v>
      </c>
      <c r="WJY89" s="1" t="s">
        <v>91</v>
      </c>
      <c r="WJZ89" s="1" t="s">
        <v>91</v>
      </c>
      <c r="WKA89" s="1" t="s">
        <v>91</v>
      </c>
      <c r="WKB89" s="1" t="s">
        <v>91</v>
      </c>
      <c r="WKC89" s="1" t="s">
        <v>91</v>
      </c>
      <c r="WKD89" s="1" t="s">
        <v>91</v>
      </c>
      <c r="WKE89" s="1" t="s">
        <v>91</v>
      </c>
      <c r="WKF89" s="1" t="s">
        <v>91</v>
      </c>
      <c r="WKG89" s="1" t="s">
        <v>91</v>
      </c>
      <c r="WKH89" s="1" t="s">
        <v>91</v>
      </c>
      <c r="WKI89" s="1" t="s">
        <v>91</v>
      </c>
      <c r="WKJ89" s="1" t="s">
        <v>91</v>
      </c>
      <c r="WKK89" s="1" t="s">
        <v>91</v>
      </c>
      <c r="WKL89" s="1" t="s">
        <v>91</v>
      </c>
      <c r="WKM89" s="1" t="s">
        <v>91</v>
      </c>
      <c r="WKN89" s="1" t="s">
        <v>91</v>
      </c>
      <c r="WKO89" s="1" t="s">
        <v>91</v>
      </c>
      <c r="WKP89" s="1" t="s">
        <v>91</v>
      </c>
      <c r="WKQ89" s="1" t="s">
        <v>91</v>
      </c>
      <c r="WKR89" s="1" t="s">
        <v>91</v>
      </c>
      <c r="WKS89" s="1" t="s">
        <v>91</v>
      </c>
      <c r="WKT89" s="1" t="s">
        <v>91</v>
      </c>
      <c r="WKU89" s="1" t="s">
        <v>91</v>
      </c>
      <c r="WKV89" s="1" t="s">
        <v>91</v>
      </c>
      <c r="WKW89" s="1" t="s">
        <v>91</v>
      </c>
      <c r="WKX89" s="1" t="s">
        <v>91</v>
      </c>
      <c r="WKY89" s="1" t="s">
        <v>91</v>
      </c>
      <c r="WKZ89" s="1" t="s">
        <v>91</v>
      </c>
      <c r="WLA89" s="1" t="s">
        <v>91</v>
      </c>
      <c r="WLB89" s="1" t="s">
        <v>91</v>
      </c>
      <c r="WLC89" s="1" t="s">
        <v>91</v>
      </c>
      <c r="WLD89" s="1" t="s">
        <v>91</v>
      </c>
      <c r="WLE89" s="1" t="s">
        <v>91</v>
      </c>
      <c r="WLF89" s="1" t="s">
        <v>91</v>
      </c>
      <c r="WLG89" s="1" t="s">
        <v>91</v>
      </c>
      <c r="WLH89" s="1" t="s">
        <v>91</v>
      </c>
      <c r="WLI89" s="1" t="s">
        <v>91</v>
      </c>
      <c r="WLJ89" s="1" t="s">
        <v>91</v>
      </c>
      <c r="WLK89" s="1" t="s">
        <v>91</v>
      </c>
      <c r="WLL89" s="1" t="s">
        <v>91</v>
      </c>
      <c r="WLM89" s="1" t="s">
        <v>91</v>
      </c>
      <c r="WLN89" s="1" t="s">
        <v>91</v>
      </c>
      <c r="WLO89" s="1" t="s">
        <v>91</v>
      </c>
      <c r="WLP89" s="1" t="s">
        <v>91</v>
      </c>
      <c r="WLQ89" s="1" t="s">
        <v>91</v>
      </c>
      <c r="WLR89" s="1" t="s">
        <v>91</v>
      </c>
      <c r="WLS89" s="1" t="s">
        <v>91</v>
      </c>
      <c r="WLT89" s="1" t="s">
        <v>91</v>
      </c>
      <c r="WLU89" s="1" t="s">
        <v>91</v>
      </c>
      <c r="WLV89" s="1" t="s">
        <v>91</v>
      </c>
      <c r="WLW89" s="1" t="s">
        <v>91</v>
      </c>
      <c r="WLX89" s="1" t="s">
        <v>91</v>
      </c>
      <c r="WLY89" s="1" t="s">
        <v>91</v>
      </c>
      <c r="WLZ89" s="1" t="s">
        <v>91</v>
      </c>
      <c r="WMA89" s="1" t="s">
        <v>91</v>
      </c>
      <c r="WMB89" s="1" t="s">
        <v>91</v>
      </c>
      <c r="WMC89" s="1" t="s">
        <v>91</v>
      </c>
      <c r="WMD89" s="1" t="s">
        <v>91</v>
      </c>
      <c r="WME89" s="1" t="s">
        <v>91</v>
      </c>
      <c r="WMF89" s="1" t="s">
        <v>91</v>
      </c>
      <c r="WMG89" s="1" t="s">
        <v>91</v>
      </c>
      <c r="WMH89" s="1" t="s">
        <v>91</v>
      </c>
      <c r="WMI89" s="1" t="s">
        <v>91</v>
      </c>
      <c r="WMJ89" s="1" t="s">
        <v>91</v>
      </c>
      <c r="WMK89" s="1" t="s">
        <v>91</v>
      </c>
      <c r="WML89" s="1" t="s">
        <v>91</v>
      </c>
      <c r="WMM89" s="1" t="s">
        <v>91</v>
      </c>
      <c r="WMN89" s="1" t="s">
        <v>91</v>
      </c>
      <c r="WMO89" s="1" t="s">
        <v>91</v>
      </c>
      <c r="WMP89" s="1" t="s">
        <v>91</v>
      </c>
      <c r="WMQ89" s="1" t="s">
        <v>91</v>
      </c>
      <c r="WMR89" s="1" t="s">
        <v>91</v>
      </c>
      <c r="WMS89" s="1" t="s">
        <v>91</v>
      </c>
      <c r="WMT89" s="1" t="s">
        <v>91</v>
      </c>
      <c r="WMU89" s="1" t="s">
        <v>91</v>
      </c>
      <c r="WMV89" s="1" t="s">
        <v>91</v>
      </c>
      <c r="WMW89" s="1" t="s">
        <v>91</v>
      </c>
      <c r="WMX89" s="1" t="s">
        <v>91</v>
      </c>
      <c r="WMY89" s="1" t="s">
        <v>91</v>
      </c>
      <c r="WMZ89" s="1" t="s">
        <v>91</v>
      </c>
      <c r="WNA89" s="1" t="s">
        <v>91</v>
      </c>
      <c r="WNB89" s="1" t="s">
        <v>91</v>
      </c>
      <c r="WNC89" s="1" t="s">
        <v>91</v>
      </c>
      <c r="WND89" s="1" t="s">
        <v>91</v>
      </c>
      <c r="WNE89" s="1" t="s">
        <v>91</v>
      </c>
      <c r="WNF89" s="1" t="s">
        <v>91</v>
      </c>
      <c r="WNG89" s="1" t="s">
        <v>91</v>
      </c>
      <c r="WNH89" s="1" t="s">
        <v>91</v>
      </c>
      <c r="WNI89" s="1" t="s">
        <v>91</v>
      </c>
      <c r="WNJ89" s="1" t="s">
        <v>91</v>
      </c>
      <c r="WNK89" s="1" t="s">
        <v>91</v>
      </c>
      <c r="WNL89" s="1" t="s">
        <v>91</v>
      </c>
      <c r="WNM89" s="1" t="s">
        <v>91</v>
      </c>
      <c r="WNN89" s="1" t="s">
        <v>91</v>
      </c>
      <c r="WNO89" s="1" t="s">
        <v>91</v>
      </c>
      <c r="WNP89" s="1" t="s">
        <v>91</v>
      </c>
      <c r="WNQ89" s="1" t="s">
        <v>91</v>
      </c>
      <c r="WNR89" s="1" t="s">
        <v>91</v>
      </c>
      <c r="WNS89" s="1" t="s">
        <v>91</v>
      </c>
      <c r="WNT89" s="1" t="s">
        <v>91</v>
      </c>
      <c r="WNU89" s="1" t="s">
        <v>91</v>
      </c>
      <c r="WNV89" s="1" t="s">
        <v>91</v>
      </c>
      <c r="WNW89" s="1" t="s">
        <v>91</v>
      </c>
      <c r="WNX89" s="1" t="s">
        <v>91</v>
      </c>
      <c r="WNY89" s="1" t="s">
        <v>91</v>
      </c>
      <c r="WNZ89" s="1" t="s">
        <v>91</v>
      </c>
      <c r="WOA89" s="1" t="s">
        <v>91</v>
      </c>
      <c r="WOB89" s="1" t="s">
        <v>91</v>
      </c>
      <c r="WOC89" s="1" t="s">
        <v>91</v>
      </c>
      <c r="WOD89" s="1" t="s">
        <v>91</v>
      </c>
      <c r="WOE89" s="1" t="s">
        <v>91</v>
      </c>
      <c r="WOF89" s="1" t="s">
        <v>91</v>
      </c>
      <c r="WOG89" s="1" t="s">
        <v>91</v>
      </c>
      <c r="WOH89" s="1" t="s">
        <v>91</v>
      </c>
      <c r="WOI89" s="1" t="s">
        <v>91</v>
      </c>
      <c r="WOJ89" s="1" t="s">
        <v>91</v>
      </c>
      <c r="WOK89" s="1" t="s">
        <v>91</v>
      </c>
      <c r="WOL89" s="1" t="s">
        <v>91</v>
      </c>
      <c r="WOM89" s="1" t="s">
        <v>91</v>
      </c>
      <c r="WON89" s="1" t="s">
        <v>91</v>
      </c>
      <c r="WOO89" s="1" t="s">
        <v>91</v>
      </c>
      <c r="WOP89" s="1" t="s">
        <v>91</v>
      </c>
      <c r="WOQ89" s="1" t="s">
        <v>91</v>
      </c>
      <c r="WOR89" s="1" t="s">
        <v>91</v>
      </c>
      <c r="WOS89" s="1" t="s">
        <v>91</v>
      </c>
      <c r="WOT89" s="1" t="s">
        <v>91</v>
      </c>
      <c r="WOU89" s="1" t="s">
        <v>91</v>
      </c>
      <c r="WOV89" s="1" t="s">
        <v>91</v>
      </c>
      <c r="WOW89" s="1" t="s">
        <v>91</v>
      </c>
      <c r="WOX89" s="1" t="s">
        <v>91</v>
      </c>
      <c r="WOY89" s="1" t="s">
        <v>91</v>
      </c>
      <c r="WOZ89" s="1" t="s">
        <v>91</v>
      </c>
      <c r="WPA89" s="1" t="s">
        <v>91</v>
      </c>
      <c r="WPB89" s="1" t="s">
        <v>91</v>
      </c>
      <c r="WPC89" s="1" t="s">
        <v>91</v>
      </c>
      <c r="WPD89" s="1" t="s">
        <v>91</v>
      </c>
      <c r="WPE89" s="1" t="s">
        <v>91</v>
      </c>
      <c r="WPF89" s="1" t="s">
        <v>91</v>
      </c>
      <c r="WPG89" s="1" t="s">
        <v>91</v>
      </c>
      <c r="WPH89" s="1" t="s">
        <v>91</v>
      </c>
      <c r="WPI89" s="1" t="s">
        <v>91</v>
      </c>
      <c r="WPJ89" s="1" t="s">
        <v>91</v>
      </c>
      <c r="WPK89" s="1" t="s">
        <v>91</v>
      </c>
      <c r="WPL89" s="1" t="s">
        <v>91</v>
      </c>
      <c r="WPM89" s="1" t="s">
        <v>91</v>
      </c>
      <c r="WPN89" s="1" t="s">
        <v>91</v>
      </c>
      <c r="WPO89" s="1" t="s">
        <v>91</v>
      </c>
      <c r="WPP89" s="1" t="s">
        <v>91</v>
      </c>
      <c r="WPQ89" s="1" t="s">
        <v>91</v>
      </c>
      <c r="WPR89" s="1" t="s">
        <v>91</v>
      </c>
      <c r="WPS89" s="1" t="s">
        <v>91</v>
      </c>
      <c r="WPT89" s="1" t="s">
        <v>91</v>
      </c>
      <c r="WPU89" s="1" t="s">
        <v>91</v>
      </c>
      <c r="WPV89" s="1" t="s">
        <v>91</v>
      </c>
      <c r="WPW89" s="1" t="s">
        <v>91</v>
      </c>
      <c r="WPX89" s="1" t="s">
        <v>91</v>
      </c>
      <c r="WPY89" s="1" t="s">
        <v>91</v>
      </c>
      <c r="WPZ89" s="1" t="s">
        <v>91</v>
      </c>
      <c r="WQA89" s="1" t="s">
        <v>91</v>
      </c>
      <c r="WQB89" s="1" t="s">
        <v>91</v>
      </c>
      <c r="WQC89" s="1" t="s">
        <v>91</v>
      </c>
      <c r="WQD89" s="1" t="s">
        <v>91</v>
      </c>
      <c r="WQE89" s="1" t="s">
        <v>91</v>
      </c>
      <c r="WQF89" s="1" t="s">
        <v>91</v>
      </c>
      <c r="WQG89" s="1" t="s">
        <v>91</v>
      </c>
      <c r="WQH89" s="1" t="s">
        <v>91</v>
      </c>
      <c r="WQI89" s="1" t="s">
        <v>91</v>
      </c>
      <c r="WQJ89" s="1" t="s">
        <v>91</v>
      </c>
      <c r="WQK89" s="1" t="s">
        <v>91</v>
      </c>
      <c r="WQL89" s="1" t="s">
        <v>91</v>
      </c>
      <c r="WQM89" s="1" t="s">
        <v>91</v>
      </c>
      <c r="WQN89" s="1" t="s">
        <v>91</v>
      </c>
      <c r="WQO89" s="1" t="s">
        <v>91</v>
      </c>
      <c r="WQP89" s="1" t="s">
        <v>91</v>
      </c>
      <c r="WQQ89" s="1" t="s">
        <v>91</v>
      </c>
      <c r="WQR89" s="1" t="s">
        <v>91</v>
      </c>
      <c r="WQS89" s="1" t="s">
        <v>91</v>
      </c>
      <c r="WQT89" s="1" t="s">
        <v>91</v>
      </c>
      <c r="WQU89" s="1" t="s">
        <v>91</v>
      </c>
      <c r="WQV89" s="1" t="s">
        <v>91</v>
      </c>
      <c r="WQW89" s="1" t="s">
        <v>91</v>
      </c>
      <c r="WQX89" s="1" t="s">
        <v>91</v>
      </c>
      <c r="WQY89" s="1" t="s">
        <v>91</v>
      </c>
      <c r="WQZ89" s="1" t="s">
        <v>91</v>
      </c>
      <c r="WRA89" s="1" t="s">
        <v>91</v>
      </c>
      <c r="WRB89" s="1" t="s">
        <v>91</v>
      </c>
      <c r="WRC89" s="1" t="s">
        <v>91</v>
      </c>
      <c r="WRD89" s="1" t="s">
        <v>91</v>
      </c>
      <c r="WRE89" s="1" t="s">
        <v>91</v>
      </c>
      <c r="WRF89" s="1" t="s">
        <v>91</v>
      </c>
      <c r="WRG89" s="1" t="s">
        <v>91</v>
      </c>
      <c r="WRH89" s="1" t="s">
        <v>91</v>
      </c>
      <c r="WRI89" s="1" t="s">
        <v>91</v>
      </c>
      <c r="WRJ89" s="1" t="s">
        <v>91</v>
      </c>
      <c r="WRK89" s="1" t="s">
        <v>91</v>
      </c>
      <c r="WRL89" s="1" t="s">
        <v>91</v>
      </c>
      <c r="WRM89" s="1" t="s">
        <v>91</v>
      </c>
      <c r="WRN89" s="1" t="s">
        <v>91</v>
      </c>
      <c r="WRO89" s="1" t="s">
        <v>91</v>
      </c>
      <c r="WRP89" s="1" t="s">
        <v>91</v>
      </c>
      <c r="WRQ89" s="1" t="s">
        <v>91</v>
      </c>
      <c r="WRR89" s="1" t="s">
        <v>91</v>
      </c>
      <c r="WRS89" s="1" t="s">
        <v>91</v>
      </c>
      <c r="WRT89" s="1" t="s">
        <v>91</v>
      </c>
      <c r="WRU89" s="1" t="s">
        <v>91</v>
      </c>
      <c r="WRV89" s="1" t="s">
        <v>91</v>
      </c>
      <c r="WRW89" s="1" t="s">
        <v>91</v>
      </c>
      <c r="WRX89" s="1" t="s">
        <v>91</v>
      </c>
      <c r="WRY89" s="1" t="s">
        <v>91</v>
      </c>
      <c r="WRZ89" s="1" t="s">
        <v>91</v>
      </c>
      <c r="WSA89" s="1" t="s">
        <v>91</v>
      </c>
      <c r="WSB89" s="1" t="s">
        <v>91</v>
      </c>
      <c r="WSC89" s="1" t="s">
        <v>91</v>
      </c>
      <c r="WSD89" s="1" t="s">
        <v>91</v>
      </c>
      <c r="WSE89" s="1" t="s">
        <v>91</v>
      </c>
      <c r="WSF89" s="1" t="s">
        <v>91</v>
      </c>
      <c r="WSG89" s="1" t="s">
        <v>91</v>
      </c>
      <c r="WSH89" s="1" t="s">
        <v>91</v>
      </c>
      <c r="WSI89" s="1" t="s">
        <v>91</v>
      </c>
      <c r="WSJ89" s="1" t="s">
        <v>91</v>
      </c>
      <c r="WSK89" s="1" t="s">
        <v>91</v>
      </c>
      <c r="WSL89" s="1" t="s">
        <v>91</v>
      </c>
      <c r="WSM89" s="1" t="s">
        <v>91</v>
      </c>
      <c r="WSN89" s="1" t="s">
        <v>91</v>
      </c>
      <c r="WSO89" s="1" t="s">
        <v>91</v>
      </c>
      <c r="WSP89" s="1" t="s">
        <v>91</v>
      </c>
      <c r="WSQ89" s="1" t="s">
        <v>91</v>
      </c>
      <c r="WSR89" s="1" t="s">
        <v>91</v>
      </c>
      <c r="WSS89" s="1" t="s">
        <v>91</v>
      </c>
      <c r="WST89" s="1" t="s">
        <v>91</v>
      </c>
      <c r="WSU89" s="1" t="s">
        <v>91</v>
      </c>
      <c r="WSV89" s="1" t="s">
        <v>91</v>
      </c>
      <c r="WSW89" s="1" t="s">
        <v>91</v>
      </c>
      <c r="WSX89" s="1" t="s">
        <v>91</v>
      </c>
      <c r="WSY89" s="1" t="s">
        <v>91</v>
      </c>
      <c r="WSZ89" s="1" t="s">
        <v>91</v>
      </c>
      <c r="WTA89" s="1" t="s">
        <v>91</v>
      </c>
      <c r="WTB89" s="1" t="s">
        <v>91</v>
      </c>
      <c r="WTC89" s="1" t="s">
        <v>91</v>
      </c>
      <c r="WTD89" s="1" t="s">
        <v>91</v>
      </c>
      <c r="WTE89" s="1" t="s">
        <v>91</v>
      </c>
      <c r="WTF89" s="1" t="s">
        <v>91</v>
      </c>
      <c r="WTG89" s="1" t="s">
        <v>91</v>
      </c>
      <c r="WTH89" s="1" t="s">
        <v>91</v>
      </c>
      <c r="WTI89" s="1" t="s">
        <v>91</v>
      </c>
      <c r="WTJ89" s="1" t="s">
        <v>91</v>
      </c>
      <c r="WTK89" s="1" t="s">
        <v>91</v>
      </c>
      <c r="WTL89" s="1" t="s">
        <v>91</v>
      </c>
      <c r="WTM89" s="1" t="s">
        <v>91</v>
      </c>
      <c r="WTN89" s="1" t="s">
        <v>91</v>
      </c>
      <c r="WTO89" s="1" t="s">
        <v>91</v>
      </c>
      <c r="WTP89" s="1" t="s">
        <v>91</v>
      </c>
      <c r="WTQ89" s="1" t="s">
        <v>91</v>
      </c>
      <c r="WTR89" s="1" t="s">
        <v>91</v>
      </c>
      <c r="WTS89" s="1" t="s">
        <v>91</v>
      </c>
      <c r="WTT89" s="1" t="s">
        <v>91</v>
      </c>
      <c r="WTU89" s="1" t="s">
        <v>91</v>
      </c>
      <c r="WTV89" s="1" t="s">
        <v>91</v>
      </c>
      <c r="WTW89" s="1" t="s">
        <v>91</v>
      </c>
      <c r="WTX89" s="1" t="s">
        <v>91</v>
      </c>
      <c r="WTY89" s="1" t="s">
        <v>91</v>
      </c>
      <c r="WTZ89" s="1" t="s">
        <v>91</v>
      </c>
      <c r="WUA89" s="1" t="s">
        <v>91</v>
      </c>
      <c r="WUB89" s="1" t="s">
        <v>91</v>
      </c>
      <c r="WUC89" s="1" t="s">
        <v>91</v>
      </c>
      <c r="WUD89" s="1" t="s">
        <v>91</v>
      </c>
      <c r="WUE89" s="1" t="s">
        <v>91</v>
      </c>
      <c r="WUF89" s="1" t="s">
        <v>91</v>
      </c>
      <c r="WUG89" s="1" t="s">
        <v>91</v>
      </c>
      <c r="WUH89" s="1" t="s">
        <v>91</v>
      </c>
      <c r="WUI89" s="1" t="s">
        <v>91</v>
      </c>
      <c r="WUJ89" s="1" t="s">
        <v>91</v>
      </c>
      <c r="WUK89" s="1" t="s">
        <v>91</v>
      </c>
      <c r="WUL89" s="1" t="s">
        <v>91</v>
      </c>
      <c r="WUM89" s="1" t="s">
        <v>91</v>
      </c>
      <c r="WUN89" s="1" t="s">
        <v>91</v>
      </c>
      <c r="WUO89" s="1" t="s">
        <v>91</v>
      </c>
      <c r="WUP89" s="1" t="s">
        <v>91</v>
      </c>
      <c r="WUQ89" s="1" t="s">
        <v>91</v>
      </c>
      <c r="WUR89" s="1" t="s">
        <v>91</v>
      </c>
      <c r="WUS89" s="1" t="s">
        <v>91</v>
      </c>
      <c r="WUT89" s="1" t="s">
        <v>91</v>
      </c>
      <c r="WUU89" s="1" t="s">
        <v>91</v>
      </c>
      <c r="WUV89" s="1" t="s">
        <v>91</v>
      </c>
      <c r="WUW89" s="1" t="s">
        <v>91</v>
      </c>
      <c r="WUX89" s="1" t="s">
        <v>91</v>
      </c>
      <c r="WUY89" s="1" t="s">
        <v>91</v>
      </c>
      <c r="WUZ89" s="1" t="s">
        <v>91</v>
      </c>
      <c r="WVA89" s="1" t="s">
        <v>91</v>
      </c>
      <c r="WVB89" s="1" t="s">
        <v>91</v>
      </c>
      <c r="WVC89" s="1" t="s">
        <v>91</v>
      </c>
      <c r="WVD89" s="1" t="s">
        <v>91</v>
      </c>
      <c r="WVE89" s="1" t="s">
        <v>91</v>
      </c>
      <c r="WVF89" s="1" t="s">
        <v>91</v>
      </c>
      <c r="WVG89" s="1" t="s">
        <v>91</v>
      </c>
      <c r="WVH89" s="1" t="s">
        <v>91</v>
      </c>
      <c r="WVI89" s="1" t="s">
        <v>91</v>
      </c>
      <c r="WVJ89" s="1" t="s">
        <v>91</v>
      </c>
      <c r="WVK89" s="1" t="s">
        <v>91</v>
      </c>
      <c r="WVL89" s="1" t="s">
        <v>91</v>
      </c>
      <c r="WVM89" s="1" t="s">
        <v>91</v>
      </c>
      <c r="WVN89" s="1" t="s">
        <v>91</v>
      </c>
      <c r="WVO89" s="1" t="s">
        <v>91</v>
      </c>
      <c r="WVP89" s="1" t="s">
        <v>91</v>
      </c>
      <c r="WVQ89" s="1" t="s">
        <v>91</v>
      </c>
      <c r="WVR89" s="1" t="s">
        <v>91</v>
      </c>
      <c r="WVS89" s="1" t="s">
        <v>91</v>
      </c>
      <c r="WVT89" s="1" t="s">
        <v>91</v>
      </c>
      <c r="WVU89" s="1" t="s">
        <v>91</v>
      </c>
      <c r="WVV89" s="1" t="s">
        <v>91</v>
      </c>
      <c r="WVW89" s="1" t="s">
        <v>91</v>
      </c>
      <c r="WVX89" s="1" t="s">
        <v>91</v>
      </c>
      <c r="WVY89" s="1" t="s">
        <v>91</v>
      </c>
      <c r="WVZ89" s="1" t="s">
        <v>91</v>
      </c>
      <c r="WWA89" s="1" t="s">
        <v>91</v>
      </c>
      <c r="WWB89" s="1" t="s">
        <v>91</v>
      </c>
      <c r="WWC89" s="1" t="s">
        <v>91</v>
      </c>
      <c r="WWD89" s="1" t="s">
        <v>91</v>
      </c>
      <c r="WWE89" s="1" t="s">
        <v>91</v>
      </c>
      <c r="WWF89" s="1" t="s">
        <v>91</v>
      </c>
      <c r="WWG89" s="1" t="s">
        <v>91</v>
      </c>
      <c r="WWH89" s="1" t="s">
        <v>91</v>
      </c>
      <c r="WWI89" s="1" t="s">
        <v>91</v>
      </c>
      <c r="WWJ89" s="1" t="s">
        <v>91</v>
      </c>
      <c r="WWK89" s="1" t="s">
        <v>91</v>
      </c>
      <c r="WWL89" s="1" t="s">
        <v>91</v>
      </c>
      <c r="WWM89" s="1" t="s">
        <v>91</v>
      </c>
      <c r="WWN89" s="1" t="s">
        <v>91</v>
      </c>
      <c r="WWO89" s="1" t="s">
        <v>91</v>
      </c>
      <c r="WWP89" s="1" t="s">
        <v>91</v>
      </c>
      <c r="WWQ89" s="1" t="s">
        <v>91</v>
      </c>
      <c r="WWR89" s="1" t="s">
        <v>91</v>
      </c>
      <c r="WWS89" s="1" t="s">
        <v>91</v>
      </c>
      <c r="WWT89" s="1" t="s">
        <v>91</v>
      </c>
      <c r="WWU89" s="1" t="s">
        <v>91</v>
      </c>
      <c r="WWV89" s="1" t="s">
        <v>91</v>
      </c>
      <c r="WWW89" s="1" t="s">
        <v>91</v>
      </c>
      <c r="WWX89" s="1" t="s">
        <v>91</v>
      </c>
      <c r="WWY89" s="1" t="s">
        <v>91</v>
      </c>
      <c r="WWZ89" s="1" t="s">
        <v>91</v>
      </c>
      <c r="WXA89" s="1" t="s">
        <v>91</v>
      </c>
      <c r="WXB89" s="1" t="s">
        <v>91</v>
      </c>
      <c r="WXC89" s="1" t="s">
        <v>91</v>
      </c>
      <c r="WXD89" s="1" t="s">
        <v>91</v>
      </c>
      <c r="WXE89" s="1" t="s">
        <v>91</v>
      </c>
      <c r="WXF89" s="1" t="s">
        <v>91</v>
      </c>
      <c r="WXG89" s="1" t="s">
        <v>91</v>
      </c>
      <c r="WXH89" s="1" t="s">
        <v>91</v>
      </c>
      <c r="WXI89" s="1" t="s">
        <v>91</v>
      </c>
      <c r="WXJ89" s="1" t="s">
        <v>91</v>
      </c>
      <c r="WXK89" s="1" t="s">
        <v>91</v>
      </c>
      <c r="WXL89" s="1" t="s">
        <v>91</v>
      </c>
      <c r="WXM89" s="1" t="s">
        <v>91</v>
      </c>
      <c r="WXN89" s="1" t="s">
        <v>91</v>
      </c>
      <c r="WXO89" s="1" t="s">
        <v>91</v>
      </c>
      <c r="WXP89" s="1" t="s">
        <v>91</v>
      </c>
      <c r="WXQ89" s="1" t="s">
        <v>91</v>
      </c>
      <c r="WXR89" s="1" t="s">
        <v>91</v>
      </c>
      <c r="WXS89" s="1" t="s">
        <v>91</v>
      </c>
      <c r="WXT89" s="1" t="s">
        <v>91</v>
      </c>
      <c r="WXU89" s="1" t="s">
        <v>91</v>
      </c>
      <c r="WXV89" s="1" t="s">
        <v>91</v>
      </c>
      <c r="WXW89" s="1" t="s">
        <v>91</v>
      </c>
      <c r="WXX89" s="1" t="s">
        <v>91</v>
      </c>
      <c r="WXY89" s="1" t="s">
        <v>91</v>
      </c>
      <c r="WXZ89" s="1" t="s">
        <v>91</v>
      </c>
      <c r="WYA89" s="1" t="s">
        <v>91</v>
      </c>
      <c r="WYB89" s="1" t="s">
        <v>91</v>
      </c>
      <c r="WYC89" s="1" t="s">
        <v>91</v>
      </c>
      <c r="WYD89" s="1" t="s">
        <v>91</v>
      </c>
      <c r="WYE89" s="1" t="s">
        <v>91</v>
      </c>
      <c r="WYF89" s="1" t="s">
        <v>91</v>
      </c>
      <c r="WYG89" s="1" t="s">
        <v>91</v>
      </c>
      <c r="WYH89" s="1" t="s">
        <v>91</v>
      </c>
      <c r="WYI89" s="1" t="s">
        <v>91</v>
      </c>
      <c r="WYJ89" s="1" t="s">
        <v>91</v>
      </c>
      <c r="WYK89" s="1" t="s">
        <v>91</v>
      </c>
      <c r="WYL89" s="1" t="s">
        <v>91</v>
      </c>
      <c r="WYM89" s="1" t="s">
        <v>91</v>
      </c>
      <c r="WYN89" s="1" t="s">
        <v>91</v>
      </c>
      <c r="WYO89" s="1" t="s">
        <v>91</v>
      </c>
      <c r="WYP89" s="1" t="s">
        <v>91</v>
      </c>
      <c r="WYQ89" s="1" t="s">
        <v>91</v>
      </c>
      <c r="WYR89" s="1" t="s">
        <v>91</v>
      </c>
      <c r="WYS89" s="1" t="s">
        <v>91</v>
      </c>
      <c r="WYT89" s="1" t="s">
        <v>91</v>
      </c>
      <c r="WYU89" s="1" t="s">
        <v>91</v>
      </c>
      <c r="WYV89" s="1" t="s">
        <v>91</v>
      </c>
      <c r="WYW89" s="1" t="s">
        <v>91</v>
      </c>
      <c r="WYX89" s="1" t="s">
        <v>91</v>
      </c>
      <c r="WYY89" s="1" t="s">
        <v>91</v>
      </c>
      <c r="WYZ89" s="1" t="s">
        <v>91</v>
      </c>
      <c r="WZA89" s="1" t="s">
        <v>91</v>
      </c>
      <c r="WZB89" s="1" t="s">
        <v>91</v>
      </c>
      <c r="WZC89" s="1" t="s">
        <v>91</v>
      </c>
      <c r="WZD89" s="1" t="s">
        <v>91</v>
      </c>
      <c r="WZE89" s="1" t="s">
        <v>91</v>
      </c>
      <c r="WZF89" s="1" t="s">
        <v>91</v>
      </c>
      <c r="WZG89" s="1" t="s">
        <v>91</v>
      </c>
      <c r="WZH89" s="1" t="s">
        <v>91</v>
      </c>
      <c r="WZI89" s="1" t="s">
        <v>91</v>
      </c>
      <c r="WZJ89" s="1" t="s">
        <v>91</v>
      </c>
      <c r="WZK89" s="1" t="s">
        <v>91</v>
      </c>
      <c r="WZL89" s="1" t="s">
        <v>91</v>
      </c>
      <c r="WZM89" s="1" t="s">
        <v>91</v>
      </c>
      <c r="WZN89" s="1" t="s">
        <v>91</v>
      </c>
      <c r="WZO89" s="1" t="s">
        <v>91</v>
      </c>
      <c r="WZP89" s="1" t="s">
        <v>91</v>
      </c>
      <c r="WZQ89" s="1" t="s">
        <v>91</v>
      </c>
      <c r="WZR89" s="1" t="s">
        <v>91</v>
      </c>
      <c r="WZS89" s="1" t="s">
        <v>91</v>
      </c>
      <c r="WZT89" s="1" t="s">
        <v>91</v>
      </c>
      <c r="WZU89" s="1" t="s">
        <v>91</v>
      </c>
      <c r="WZV89" s="1" t="s">
        <v>91</v>
      </c>
      <c r="WZW89" s="1" t="s">
        <v>91</v>
      </c>
      <c r="WZX89" s="1" t="s">
        <v>91</v>
      </c>
      <c r="WZY89" s="1" t="s">
        <v>91</v>
      </c>
      <c r="WZZ89" s="1" t="s">
        <v>91</v>
      </c>
      <c r="XAA89" s="1" t="s">
        <v>91</v>
      </c>
      <c r="XAB89" s="1" t="s">
        <v>91</v>
      </c>
      <c r="XAC89" s="1" t="s">
        <v>91</v>
      </c>
      <c r="XAD89" s="1" t="s">
        <v>91</v>
      </c>
      <c r="XAE89" s="1" t="s">
        <v>91</v>
      </c>
      <c r="XAF89" s="1" t="s">
        <v>91</v>
      </c>
      <c r="XAG89" s="1" t="s">
        <v>91</v>
      </c>
      <c r="XAH89" s="1" t="s">
        <v>91</v>
      </c>
      <c r="XAI89" s="1" t="s">
        <v>91</v>
      </c>
      <c r="XAJ89" s="1" t="s">
        <v>91</v>
      </c>
      <c r="XAK89" s="1" t="s">
        <v>91</v>
      </c>
      <c r="XAL89" s="1" t="s">
        <v>91</v>
      </c>
      <c r="XAM89" s="1" t="s">
        <v>91</v>
      </c>
      <c r="XAN89" s="1" t="s">
        <v>91</v>
      </c>
      <c r="XAO89" s="1" t="s">
        <v>91</v>
      </c>
      <c r="XAP89" s="1" t="s">
        <v>91</v>
      </c>
      <c r="XAQ89" s="1" t="s">
        <v>91</v>
      </c>
      <c r="XAR89" s="1" t="s">
        <v>91</v>
      </c>
      <c r="XAS89" s="1" t="s">
        <v>91</v>
      </c>
      <c r="XAT89" s="1" t="s">
        <v>91</v>
      </c>
      <c r="XAU89" s="1" t="s">
        <v>91</v>
      </c>
      <c r="XAV89" s="1" t="s">
        <v>91</v>
      </c>
      <c r="XAW89" s="1" t="s">
        <v>91</v>
      </c>
      <c r="XAX89" s="1" t="s">
        <v>91</v>
      </c>
      <c r="XAY89" s="1" t="s">
        <v>91</v>
      </c>
      <c r="XAZ89" s="1" t="s">
        <v>91</v>
      </c>
      <c r="XBA89" s="1" t="s">
        <v>91</v>
      </c>
      <c r="XBB89" s="1" t="s">
        <v>91</v>
      </c>
      <c r="XBC89" s="1" t="s">
        <v>91</v>
      </c>
      <c r="XBD89" s="1" t="s">
        <v>91</v>
      </c>
      <c r="XBE89" s="1" t="s">
        <v>91</v>
      </c>
      <c r="XBF89" s="1" t="s">
        <v>91</v>
      </c>
      <c r="XBG89" s="1" t="s">
        <v>91</v>
      </c>
      <c r="XBH89" s="1" t="s">
        <v>91</v>
      </c>
      <c r="XBI89" s="1" t="s">
        <v>91</v>
      </c>
      <c r="XBJ89" s="1" t="s">
        <v>91</v>
      </c>
      <c r="XBK89" s="1" t="s">
        <v>91</v>
      </c>
      <c r="XBL89" s="1" t="s">
        <v>91</v>
      </c>
      <c r="XBM89" s="1" t="s">
        <v>91</v>
      </c>
      <c r="XBN89" s="1" t="s">
        <v>91</v>
      </c>
      <c r="XBO89" s="1" t="s">
        <v>91</v>
      </c>
      <c r="XBP89" s="1" t="s">
        <v>91</v>
      </c>
      <c r="XBQ89" s="1" t="s">
        <v>91</v>
      </c>
      <c r="XBR89" s="1" t="s">
        <v>91</v>
      </c>
      <c r="XBS89" s="1" t="s">
        <v>91</v>
      </c>
      <c r="XBT89" s="1" t="s">
        <v>91</v>
      </c>
      <c r="XBU89" s="1" t="s">
        <v>91</v>
      </c>
      <c r="XBV89" s="1" t="s">
        <v>91</v>
      </c>
      <c r="XBW89" s="1" t="s">
        <v>91</v>
      </c>
      <c r="XBX89" s="1" t="s">
        <v>91</v>
      </c>
      <c r="XBY89" s="1" t="s">
        <v>91</v>
      </c>
      <c r="XBZ89" s="1" t="s">
        <v>91</v>
      </c>
      <c r="XCA89" s="1" t="s">
        <v>91</v>
      </c>
      <c r="XCB89" s="1" t="s">
        <v>91</v>
      </c>
      <c r="XCC89" s="1" t="s">
        <v>91</v>
      </c>
      <c r="XCD89" s="1" t="s">
        <v>91</v>
      </c>
      <c r="XCE89" s="1" t="s">
        <v>91</v>
      </c>
      <c r="XCF89" s="1" t="s">
        <v>91</v>
      </c>
      <c r="XCG89" s="1" t="s">
        <v>91</v>
      </c>
      <c r="XCH89" s="1" t="s">
        <v>91</v>
      </c>
      <c r="XCI89" s="1" t="s">
        <v>91</v>
      </c>
      <c r="XCJ89" s="1" t="s">
        <v>91</v>
      </c>
      <c r="XCK89" s="1" t="s">
        <v>91</v>
      </c>
      <c r="XCL89" s="1" t="s">
        <v>91</v>
      </c>
      <c r="XCM89" s="1" t="s">
        <v>91</v>
      </c>
      <c r="XCN89" s="1" t="s">
        <v>91</v>
      </c>
      <c r="XCO89" s="1" t="s">
        <v>91</v>
      </c>
      <c r="XCP89" s="1" t="s">
        <v>91</v>
      </c>
      <c r="XCQ89" s="1" t="s">
        <v>91</v>
      </c>
      <c r="XCR89" s="1" t="s">
        <v>91</v>
      </c>
      <c r="XCS89" s="1" t="s">
        <v>91</v>
      </c>
      <c r="XCT89" s="1" t="s">
        <v>91</v>
      </c>
      <c r="XCU89" s="1" t="s">
        <v>91</v>
      </c>
      <c r="XCV89" s="1" t="s">
        <v>91</v>
      </c>
      <c r="XCW89" s="1" t="s">
        <v>91</v>
      </c>
      <c r="XCX89" s="1" t="s">
        <v>91</v>
      </c>
      <c r="XCY89" s="1" t="s">
        <v>91</v>
      </c>
      <c r="XCZ89" s="1" t="s">
        <v>91</v>
      </c>
      <c r="XDA89" s="1" t="s">
        <v>91</v>
      </c>
      <c r="XDB89" s="1" t="s">
        <v>91</v>
      </c>
      <c r="XDC89" s="1" t="s">
        <v>91</v>
      </c>
      <c r="XDD89" s="1" t="s">
        <v>91</v>
      </c>
      <c r="XDE89" s="1" t="s">
        <v>91</v>
      </c>
      <c r="XDF89" s="1" t="s">
        <v>91</v>
      </c>
      <c r="XDG89" s="1" t="s">
        <v>91</v>
      </c>
      <c r="XDH89" s="1" t="s">
        <v>91</v>
      </c>
      <c r="XDI89" s="1" t="s">
        <v>91</v>
      </c>
      <c r="XDJ89" s="1" t="s">
        <v>91</v>
      </c>
      <c r="XDK89" s="1" t="s">
        <v>91</v>
      </c>
      <c r="XDL89" s="1" t="s">
        <v>91</v>
      </c>
      <c r="XDM89" s="1" t="s">
        <v>91</v>
      </c>
      <c r="XDN89" s="1" t="s">
        <v>91</v>
      </c>
      <c r="XDO89" s="1" t="s">
        <v>91</v>
      </c>
      <c r="XDP89" s="1" t="s">
        <v>91</v>
      </c>
      <c r="XDQ89" s="1" t="s">
        <v>91</v>
      </c>
      <c r="XDR89" s="1" t="s">
        <v>91</v>
      </c>
      <c r="XDS89" s="1" t="s">
        <v>91</v>
      </c>
      <c r="XDT89" s="1" t="s">
        <v>91</v>
      </c>
      <c r="XDU89" s="1" t="s">
        <v>91</v>
      </c>
      <c r="XDV89" s="1" t="s">
        <v>91</v>
      </c>
      <c r="XDW89" s="1" t="s">
        <v>91</v>
      </c>
      <c r="XDX89" s="1" t="s">
        <v>91</v>
      </c>
      <c r="XDY89" s="1" t="s">
        <v>91</v>
      </c>
      <c r="XDZ89" s="1" t="s">
        <v>91</v>
      </c>
      <c r="XEA89" s="1" t="s">
        <v>91</v>
      </c>
      <c r="XEB89" s="1" t="s">
        <v>91</v>
      </c>
      <c r="XEC89" s="1" t="s">
        <v>91</v>
      </c>
      <c r="XED89" s="1" t="s">
        <v>91</v>
      </c>
      <c r="XEE89" s="1" t="s">
        <v>91</v>
      </c>
      <c r="XEF89" s="1" t="s">
        <v>91</v>
      </c>
      <c r="XEG89" s="1" t="s">
        <v>91</v>
      </c>
    </row>
    <row r="90" spans="1:16361" ht="12.75" customHeight="1" outlineLevel="1">
      <c r="A90" s="1"/>
      <c r="C90" s="97"/>
      <c r="D90" s="97"/>
      <c r="E90" s="97"/>
      <c r="F90" s="97"/>
      <c r="G90" s="31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4"/>
      <c r="AD90" s="134"/>
      <c r="AE90" s="134"/>
      <c r="AF90" s="134"/>
      <c r="AG90" s="151"/>
      <c r="AH90" s="151"/>
      <c r="AI90" s="151"/>
      <c r="AJ90" s="151"/>
      <c r="AK90" s="134"/>
      <c r="AL90" s="151"/>
      <c r="AM90" s="151"/>
      <c r="AN90" s="151"/>
      <c r="AO90" s="151"/>
      <c r="AP90" s="134"/>
      <c r="AQ90" s="151"/>
      <c r="AR90" s="151"/>
      <c r="AS90" s="151"/>
      <c r="AT90" s="151"/>
      <c r="AU90" s="134"/>
      <c r="AV90" s="151"/>
      <c r="AW90" s="151"/>
      <c r="AX90" s="151"/>
      <c r="AY90" s="151"/>
      <c r="AZ90" s="134"/>
      <c r="BA90" s="174"/>
      <c r="BC90" s="1"/>
      <c r="BD90" s="1"/>
      <c r="BE90" s="1"/>
      <c r="BF90" s="1"/>
    </row>
    <row r="91" spans="1:16361" ht="12.75" customHeight="1" outlineLevel="1">
      <c r="A91" s="1"/>
      <c r="C91" s="97" t="s">
        <v>227</v>
      </c>
      <c r="D91" s="97"/>
      <c r="E91" s="97"/>
      <c r="F91" s="97"/>
      <c r="G91" s="31"/>
      <c r="H91" s="23"/>
      <c r="I91" s="23"/>
      <c r="J91" s="23"/>
      <c r="K91" s="24"/>
      <c r="L91" s="23"/>
      <c r="M91" s="23"/>
      <c r="N91" s="23"/>
      <c r="O91" s="24"/>
      <c r="P91" s="23"/>
      <c r="Q91" s="23"/>
      <c r="R91" s="23"/>
      <c r="S91" s="24"/>
      <c r="T91" s="23"/>
      <c r="U91" s="23"/>
      <c r="V91" s="23"/>
      <c r="W91" s="24"/>
      <c r="X91" s="23"/>
      <c r="Y91" s="23"/>
      <c r="Z91" s="23"/>
      <c r="AA91" s="24"/>
      <c r="AB91" s="23"/>
      <c r="AC91" s="23"/>
      <c r="AD91" s="23"/>
      <c r="AE91" s="24"/>
      <c r="AF91" s="239">
        <f>AVERAGE(AB87:AE87)</f>
        <v>7.8460246270045039E-2</v>
      </c>
      <c r="AG91" s="23"/>
      <c r="AH91" s="23"/>
      <c r="AI91" s="23"/>
      <c r="AJ91" s="24"/>
      <c r="AK91" s="23"/>
      <c r="AL91" s="23"/>
      <c r="AM91" s="23"/>
      <c r="AN91" s="24"/>
      <c r="AO91" s="23"/>
      <c r="AP91" s="23"/>
      <c r="AQ91" s="23"/>
      <c r="AR91" s="24"/>
      <c r="AS91" s="23"/>
      <c r="AT91" s="23"/>
      <c r="AU91" s="23"/>
      <c r="AV91" s="24"/>
      <c r="AW91" s="23"/>
      <c r="AX91" s="23"/>
      <c r="AY91" s="23"/>
      <c r="AZ91" s="24"/>
      <c r="BA91" s="23"/>
      <c r="BB91" s="23"/>
      <c r="BC91" s="42"/>
      <c r="BE91" s="1"/>
      <c r="BF91" s="1"/>
    </row>
    <row r="92" spans="1:16361" ht="12.75" customHeight="1" outlineLevel="1">
      <c r="A92" s="1"/>
      <c r="C92" s="97" t="s">
        <v>228</v>
      </c>
      <c r="D92" s="97"/>
      <c r="E92" s="97"/>
      <c r="F92" s="97"/>
      <c r="G92" s="31"/>
      <c r="H92" s="23"/>
      <c r="I92" s="23"/>
      <c r="J92" s="23"/>
      <c r="K92" s="24"/>
      <c r="L92" s="23"/>
      <c r="M92" s="23"/>
      <c r="N92" s="23"/>
      <c r="O92" s="24"/>
      <c r="P92" s="23"/>
      <c r="Q92" s="23"/>
      <c r="R92" s="23"/>
      <c r="S92" s="24"/>
      <c r="T92" s="23"/>
      <c r="U92" s="23"/>
      <c r="V92" s="23"/>
      <c r="W92" s="24"/>
      <c r="X92" s="23"/>
      <c r="Y92" s="23"/>
      <c r="Z92" s="23"/>
      <c r="AA92" s="24"/>
      <c r="AB92" s="23"/>
      <c r="AC92" s="23"/>
      <c r="AD92" s="23"/>
      <c r="AE92" s="24"/>
      <c r="AF92" s="239">
        <f t="shared" ref="AF92:AF93" si="150">AVERAGE(AB88:AE88)</f>
        <v>7.9437312862713078E-2</v>
      </c>
      <c r="AG92" s="23"/>
      <c r="AH92" s="23"/>
      <c r="AI92" s="23"/>
      <c r="AJ92" s="24"/>
      <c r="AK92" s="23"/>
      <c r="AL92" s="23"/>
      <c r="AM92" s="23"/>
      <c r="AN92" s="24"/>
      <c r="AO92" s="23"/>
      <c r="AP92" s="23"/>
      <c r="AQ92" s="23"/>
      <c r="AR92" s="24"/>
      <c r="AS92" s="23"/>
      <c r="AT92" s="23"/>
      <c r="AU92" s="23"/>
      <c r="AV92" s="24"/>
      <c r="AW92" s="23"/>
      <c r="AX92" s="23"/>
      <c r="AY92" s="23"/>
      <c r="AZ92" s="24"/>
      <c r="BA92" s="23"/>
      <c r="BB92" s="23"/>
      <c r="BC92" s="42"/>
      <c r="BE92" s="1"/>
      <c r="BF92" s="1"/>
    </row>
    <row r="93" spans="1:16361" ht="12.75" customHeight="1" outlineLevel="1">
      <c r="A93" s="1"/>
      <c r="C93" s="97" t="s">
        <v>229</v>
      </c>
      <c r="D93" s="97"/>
      <c r="E93" s="97"/>
      <c r="F93" s="97"/>
      <c r="G93" s="31"/>
      <c r="H93" s="23"/>
      <c r="I93" s="23"/>
      <c r="J93" s="23"/>
      <c r="K93" s="24"/>
      <c r="L93" s="23"/>
      <c r="M93" s="23"/>
      <c r="N93" s="23"/>
      <c r="O93" s="24"/>
      <c r="P93" s="23"/>
      <c r="Q93" s="23"/>
      <c r="R93" s="23"/>
      <c r="S93" s="24"/>
      <c r="T93" s="23"/>
      <c r="U93" s="23"/>
      <c r="V93" s="23"/>
      <c r="W93" s="24"/>
      <c r="X93" s="23"/>
      <c r="Y93" s="23"/>
      <c r="Z93" s="23"/>
      <c r="AA93" s="24"/>
      <c r="AB93" s="23"/>
      <c r="AC93" s="23"/>
      <c r="AD93" s="23"/>
      <c r="AE93" s="24"/>
      <c r="AF93" s="239">
        <f t="shared" si="150"/>
        <v>5.0980495256949344E-2</v>
      </c>
      <c r="AG93" s="23"/>
      <c r="AH93" s="23"/>
      <c r="AI93" s="23"/>
      <c r="AJ93" s="24"/>
      <c r="AK93" s="23"/>
      <c r="AL93" s="23"/>
      <c r="AM93" s="23"/>
      <c r="AN93" s="24"/>
      <c r="AO93" s="23"/>
      <c r="AP93" s="23"/>
      <c r="AQ93" s="23"/>
      <c r="AR93" s="24"/>
      <c r="AS93" s="23"/>
      <c r="AT93" s="23"/>
      <c r="AU93" s="23"/>
      <c r="AV93" s="24"/>
      <c r="AW93" s="23"/>
      <c r="AX93" s="23"/>
      <c r="AY93" s="23"/>
      <c r="AZ93" s="24"/>
      <c r="BA93" s="23"/>
      <c r="BB93" s="23"/>
      <c r="BC93" s="42"/>
      <c r="BE93" s="1"/>
      <c r="BF93" s="1"/>
    </row>
    <row r="94" spans="1:16361" s="12" customFormat="1" ht="12.75" customHeight="1" outlineLevel="1">
      <c r="C94" s="149">
        <v>-1</v>
      </c>
      <c r="D94" s="41"/>
      <c r="E94" s="41"/>
      <c r="F94" s="41"/>
      <c r="G94" s="3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16361" s="12" customFormat="1" ht="12.75" customHeight="1" outlineLevel="1">
      <c r="C95" s="32" t="s">
        <v>230</v>
      </c>
      <c r="D95" s="41"/>
      <c r="E95" s="41"/>
      <c r="F95" s="41"/>
      <c r="G95" s="18" t="s">
        <v>93</v>
      </c>
      <c r="H95" s="150">
        <f>'Financial Statements'!H14*$C$94</f>
        <v>616578</v>
      </c>
      <c r="I95" s="150">
        <f>'Financial Statements'!I14*$C$94</f>
        <v>603150</v>
      </c>
      <c r="J95" s="150">
        <f>'Financial Statements'!J14*$C$94</f>
        <v>553797</v>
      </c>
      <c r="K95" s="150">
        <f>'Financial Statements'!K14*$C$94</f>
        <v>878937</v>
      </c>
      <c r="L95" s="93">
        <f>SUM(H95:K95)</f>
        <v>2652462</v>
      </c>
      <c r="M95" s="150">
        <f>'Financial Statements'!M14*$C$94</f>
        <v>503830</v>
      </c>
      <c r="N95" s="150">
        <f>'Financial Statements'!N14*$C$94</f>
        <v>434370</v>
      </c>
      <c r="O95" s="150">
        <f>'Financial Statements'!O14*$C$94</f>
        <v>527597</v>
      </c>
      <c r="P95" s="150">
        <f>'Financial Statements'!P14*$C$94</f>
        <v>762565</v>
      </c>
      <c r="Q95" s="93">
        <f>SUM(M95:P95)</f>
        <v>2228362</v>
      </c>
      <c r="R95" s="150">
        <f>'Financial Statements'!R14*$C$94</f>
        <v>512512</v>
      </c>
      <c r="S95" s="150">
        <f>'Financial Statements'!S14*$C$94</f>
        <v>603973</v>
      </c>
      <c r="T95" s="150">
        <f>'Financial Statements'!T14*$C$94</f>
        <v>635948</v>
      </c>
      <c r="U95" s="150">
        <f>'Financial Statements'!U14*$C$94</f>
        <v>792713</v>
      </c>
      <c r="V95" s="93">
        <f>SUM(R95:U95)</f>
        <v>2545146</v>
      </c>
      <c r="W95" s="150">
        <f>'Financial Statements'!W14*$C$94</f>
        <v>555978</v>
      </c>
      <c r="X95" s="150">
        <f>'Financial Statements'!X14*$C$94</f>
        <v>574960</v>
      </c>
      <c r="Y95" s="150">
        <f>'Financial Statements'!Y14*$C$94</f>
        <v>567954</v>
      </c>
      <c r="Z95" s="150">
        <f>'Financial Statements'!Z14*$C$94</f>
        <v>831610</v>
      </c>
      <c r="AA95" s="93">
        <f>SUM(W95:Z95)</f>
        <v>2530502</v>
      </c>
      <c r="AB95" s="150">
        <f>'Financial Statements'!AB14*$C$94</f>
        <v>555362</v>
      </c>
      <c r="AC95" s="150">
        <f>'Financial Statements'!AC14*$C$94</f>
        <v>627168</v>
      </c>
      <c r="AD95" s="150">
        <f>'Financial Statements'!AD14*$C$94</f>
        <v>558736</v>
      </c>
      <c r="AE95" s="150">
        <f>'Financial Statements'!AE14*$C$94</f>
        <v>916617</v>
      </c>
      <c r="AF95" s="57">
        <f>SUM(AB95:AE95)</f>
        <v>2657883</v>
      </c>
      <c r="AG95" s="150">
        <f>AG87*AG$85</f>
        <v>713278.53643733275</v>
      </c>
      <c r="AH95" s="150">
        <f t="shared" ref="AH95:AJ95" si="151">AH87*AH$85</f>
        <v>715337.04620206892</v>
      </c>
      <c r="AI95" s="150">
        <f t="shared" si="151"/>
        <v>723451.48565970047</v>
      </c>
      <c r="AJ95" s="150">
        <f t="shared" si="151"/>
        <v>740509.1313833606</v>
      </c>
      <c r="AK95" s="57">
        <f>SUM(AG95:AJ95)</f>
        <v>2892576.199682463</v>
      </c>
      <c r="AL95" s="150">
        <f>AL87*AL$85</f>
        <v>795298.44445655623</v>
      </c>
      <c r="AM95" s="150">
        <f t="shared" ref="AM95:AO95" si="152">AM87*AM$85</f>
        <v>843105.29043822701</v>
      </c>
      <c r="AN95" s="150">
        <f t="shared" si="152"/>
        <v>876310.37653162412</v>
      </c>
      <c r="AO95" s="150">
        <f t="shared" si="152"/>
        <v>926005.04311581841</v>
      </c>
      <c r="AP95" s="57">
        <f>SUM(AL95:AO95)</f>
        <v>3440719.1545422259</v>
      </c>
      <c r="AQ95" s="150">
        <f>AQ87*AQ$85</f>
        <v>925893.83989988279</v>
      </c>
      <c r="AR95" s="150">
        <f t="shared" ref="AR95:AT95" si="153">AR87*AR$85</f>
        <v>916041.89028604422</v>
      </c>
      <c r="AS95" s="150">
        <f t="shared" si="153"/>
        <v>923373.28251391277</v>
      </c>
      <c r="AT95" s="150">
        <f t="shared" si="153"/>
        <v>946206.53854542307</v>
      </c>
      <c r="AU95" s="57">
        <f>SUM(AQ95:AT95)</f>
        <v>3711515.5512452628</v>
      </c>
      <c r="AV95" s="150">
        <f>AV87*AV$85</f>
        <v>946842.52315097791</v>
      </c>
      <c r="AW95" s="150">
        <f t="shared" ref="AW95:AY95" si="154">AW87*AW$85</f>
        <v>938644.15057364164</v>
      </c>
      <c r="AX95" s="150">
        <f t="shared" si="154"/>
        <v>947730.02265226492</v>
      </c>
      <c r="AY95" s="150">
        <f t="shared" si="154"/>
        <v>973021.31193389499</v>
      </c>
      <c r="AZ95" s="57">
        <f>SUM(AV95:AY95)</f>
        <v>3806238.0083107795</v>
      </c>
      <c r="BA95" s="57">
        <f>BA87*BA$85</f>
        <v>3877380.7551852469</v>
      </c>
    </row>
    <row r="96" spans="1:16361" s="12" customFormat="1" ht="12.75" customHeight="1" outlineLevel="1">
      <c r="C96" s="32" t="s">
        <v>231</v>
      </c>
      <c r="D96" s="41"/>
      <c r="E96" s="41"/>
      <c r="F96" s="41"/>
      <c r="G96" s="18" t="s">
        <v>93</v>
      </c>
      <c r="H96" s="150">
        <f>'Financial Statements'!H15*$C$94</f>
        <v>372764</v>
      </c>
      <c r="I96" s="150">
        <f>'Financial Statements'!I15*$C$94</f>
        <v>383233</v>
      </c>
      <c r="J96" s="150">
        <f>'Financial Statements'!J15*$C$94</f>
        <v>379776</v>
      </c>
      <c r="K96" s="150">
        <f>'Financial Statements'!K15*$C$94</f>
        <v>409376</v>
      </c>
      <c r="L96" s="93">
        <f t="shared" ref="L96:L97" si="155">SUM(H96:K96)</f>
        <v>1545149</v>
      </c>
      <c r="M96" s="150">
        <f>'Financial Statements'!M15*$C$94</f>
        <v>453817</v>
      </c>
      <c r="N96" s="150">
        <f>'Financial Statements'!N15*$C$94</f>
        <v>435045</v>
      </c>
      <c r="O96" s="150">
        <f>'Financial Statements'!O15*$C$94</f>
        <v>453802</v>
      </c>
      <c r="P96" s="150">
        <f>'Financial Statements'!P15*$C$94</f>
        <v>486936</v>
      </c>
      <c r="Q96" s="93">
        <f t="shared" ref="Q96:Q97" si="156">SUM(M96:P96)</f>
        <v>1829600</v>
      </c>
      <c r="R96" s="150">
        <f>'Financial Statements'!R15*$C$94</f>
        <v>525207</v>
      </c>
      <c r="S96" s="150">
        <f>'Financial Statements'!S15*$C$94</f>
        <v>537321</v>
      </c>
      <c r="T96" s="150">
        <f>'Financial Statements'!T15*$C$94</f>
        <v>563887</v>
      </c>
      <c r="U96" s="150">
        <f>'Financial Statements'!U15*$C$94</f>
        <v>647470</v>
      </c>
      <c r="V96" s="93">
        <f t="shared" ref="V96:V97" si="157">SUM(R96:U96)</f>
        <v>2273885</v>
      </c>
      <c r="W96" s="150">
        <f>'Financial Statements'!W15*$C$94</f>
        <v>657530</v>
      </c>
      <c r="X96" s="150">
        <f>'Financial Statements'!X15*$C$94</f>
        <v>716846</v>
      </c>
      <c r="Y96" s="150">
        <f>'Financial Statements'!Y15*$C$94</f>
        <v>662739</v>
      </c>
      <c r="Z96" s="150">
        <f>'Financial Statements'!Z15*$C$94</f>
        <v>673926</v>
      </c>
      <c r="AA96" s="93">
        <f t="shared" ref="AA96:AA97" si="158">SUM(W96:Z96)</f>
        <v>2711041</v>
      </c>
      <c r="AB96" s="150">
        <f>'Financial Statements'!AB15*$C$94</f>
        <v>687275</v>
      </c>
      <c r="AC96" s="150">
        <f>'Financial Statements'!AC15*$C$94</f>
        <v>657983</v>
      </c>
      <c r="AD96" s="150">
        <f>'Financial Statements'!AD15*$C$94</f>
        <v>657159</v>
      </c>
      <c r="AE96" s="150">
        <f>'Financial Statements'!AE15*$C$94</f>
        <v>673341</v>
      </c>
      <c r="AF96" s="57">
        <f t="shared" ref="AF96:AF97" si="159">SUM(AB96:AE96)</f>
        <v>2675758</v>
      </c>
      <c r="AG96" s="150">
        <f>AG88*AG$85</f>
        <v>722334.12894121651</v>
      </c>
      <c r="AH96" s="150">
        <f t="shared" ref="AH96:AJ97" si="160">AH88*AH$85</f>
        <v>724599.29970493517</v>
      </c>
      <c r="AI96" s="150">
        <f t="shared" si="160"/>
        <v>733139.77913719066</v>
      </c>
      <c r="AJ96" s="150">
        <f t="shared" si="160"/>
        <v>750777.71220931073</v>
      </c>
      <c r="AK96" s="57">
        <f t="shared" ref="AK96:AK97" si="161">SUM(AG96:AJ96)</f>
        <v>2930850.9199926532</v>
      </c>
      <c r="AL96" s="150">
        <f t="shared" ref="AL96:AO96" si="162">AL88*AL$85</f>
        <v>805948.89564066078</v>
      </c>
      <c r="AM96" s="150">
        <f t="shared" si="162"/>
        <v>854021.89956829662</v>
      </c>
      <c r="AN96" s="150">
        <f t="shared" si="162"/>
        <v>887732.61213411775</v>
      </c>
      <c r="AO96" s="150">
        <f t="shared" si="162"/>
        <v>938156.0718538817</v>
      </c>
      <c r="AP96" s="57">
        <f t="shared" ref="AP96:AP97" si="163">SUM(AL96:AO96)</f>
        <v>3485859.4791969568</v>
      </c>
      <c r="AQ96" s="150">
        <f t="shared" ref="AQ96:AT96" si="164">AQ88*AQ$85</f>
        <v>938465.50253606099</v>
      </c>
      <c r="AR96" s="150">
        <f t="shared" si="164"/>
        <v>928927.44679563807</v>
      </c>
      <c r="AS96" s="150">
        <f t="shared" si="164"/>
        <v>936846.90659928543</v>
      </c>
      <c r="AT96" s="150">
        <f t="shared" si="164"/>
        <v>960548.81695844268</v>
      </c>
      <c r="AU96" s="57">
        <f t="shared" ref="AU96:AU97" si="165">SUM(AQ96:AT96)</f>
        <v>3764788.6728894273</v>
      </c>
      <c r="AV96" s="150">
        <f t="shared" ref="AV96:AY96" si="166">AV88*AV$85</f>
        <v>961653.99529741437</v>
      </c>
      <c r="AW96" s="150">
        <f t="shared" si="166"/>
        <v>953813.09047230624</v>
      </c>
      <c r="AX96" s="150">
        <f t="shared" si="166"/>
        <v>963569.76680463483</v>
      </c>
      <c r="AY96" s="150">
        <f t="shared" si="166"/>
        <v>989859.82541287411</v>
      </c>
      <c r="AZ96" s="57">
        <f t="shared" ref="AZ96:AZ97" si="167">SUM(AV96:AY96)</f>
        <v>3868896.6779872295</v>
      </c>
      <c r="BA96" s="57">
        <f t="shared" ref="BA96" si="168">BA88*BA$85</f>
        <v>3946944.5097110737</v>
      </c>
    </row>
    <row r="97" spans="1:58" s="12" customFormat="1" ht="12.75" customHeight="1" outlineLevel="1">
      <c r="C97" s="32" t="s">
        <v>232</v>
      </c>
      <c r="D97" s="29"/>
      <c r="E97" s="29"/>
      <c r="F97" s="29"/>
      <c r="G97" s="18" t="s">
        <v>93</v>
      </c>
      <c r="H97" s="150">
        <f>'Financial Statements'!H16*$C$94</f>
        <v>201952</v>
      </c>
      <c r="I97" s="150">
        <f>'Financial Statements'!I16*$C$94</f>
        <v>224657</v>
      </c>
      <c r="J97" s="150">
        <f>'Financial Statements'!J16*$C$94</f>
        <v>233174</v>
      </c>
      <c r="K97" s="150">
        <f>'Financial Statements'!K16*$C$94</f>
        <v>254586</v>
      </c>
      <c r="L97" s="93">
        <f t="shared" si="155"/>
        <v>914369</v>
      </c>
      <c r="M97" s="150">
        <f>'Financial Statements'!M16*$C$94</f>
        <v>252087</v>
      </c>
      <c r="N97" s="150">
        <f>'Financial Statements'!N16*$C$94</f>
        <v>277236</v>
      </c>
      <c r="O97" s="150">
        <f>'Financial Statements'!O16*$C$94</f>
        <v>271624</v>
      </c>
      <c r="P97" s="150">
        <f>'Financial Statements'!P16*$C$94</f>
        <v>275539</v>
      </c>
      <c r="Q97" s="93">
        <f t="shared" si="156"/>
        <v>1076486</v>
      </c>
      <c r="R97" s="150">
        <f>'Financial Statements'!R16*$C$94</f>
        <v>297196</v>
      </c>
      <c r="S97" s="150">
        <f>'Financial Statements'!S16*$C$94</f>
        <v>334845</v>
      </c>
      <c r="T97" s="150">
        <f>'Financial Statements'!T16*$C$94</f>
        <v>321790</v>
      </c>
      <c r="U97" s="150">
        <f>'Financial Statements'!U16*$C$94</f>
        <v>397790</v>
      </c>
      <c r="V97" s="93">
        <f t="shared" si="157"/>
        <v>1351621</v>
      </c>
      <c r="W97" s="150">
        <f>'Financial Statements'!W16*$C$94</f>
        <v>397928</v>
      </c>
      <c r="X97" s="150">
        <f>'Financial Statements'!X16*$C$94</f>
        <v>409297</v>
      </c>
      <c r="Y97" s="150">
        <f>'Financial Statements'!Y16*$C$94</f>
        <v>373213</v>
      </c>
      <c r="Z97" s="150">
        <f>'Financial Statements'!Z16*$C$94</f>
        <v>392453</v>
      </c>
      <c r="AA97" s="93">
        <f t="shared" si="158"/>
        <v>1572891</v>
      </c>
      <c r="AB97" s="150">
        <f>'Financial Statements'!AB16*$C$94</f>
        <v>400924</v>
      </c>
      <c r="AC97" s="150">
        <f>'Financial Statements'!AC16*$C$94</f>
        <v>401497</v>
      </c>
      <c r="AD97" s="150">
        <f>'Financial Statements'!AD16*$C$94</f>
        <v>478591</v>
      </c>
      <c r="AE97" s="150">
        <f>'Financial Statements'!AE16*$C$94</f>
        <v>439273</v>
      </c>
      <c r="AF97" s="57">
        <f t="shared" si="159"/>
        <v>1720285</v>
      </c>
      <c r="AG97" s="150">
        <f>AG89*AG$85</f>
        <v>458592.28562276997</v>
      </c>
      <c r="AH97" s="150">
        <f t="shared" si="160"/>
        <v>454838.50701456284</v>
      </c>
      <c r="AI97" s="150">
        <f t="shared" si="160"/>
        <v>450970.67984661908</v>
      </c>
      <c r="AJ97" s="150">
        <f t="shared" si="160"/>
        <v>451707.8905340287</v>
      </c>
      <c r="AK97" s="57">
        <f t="shared" si="161"/>
        <v>1816109.3630179805</v>
      </c>
      <c r="AL97" s="150">
        <f t="shared" ref="AL97:AO97" si="169">AL89*AL$85</f>
        <v>495757.19628314883</v>
      </c>
      <c r="AM97" s="150">
        <f t="shared" si="169"/>
        <v>536078.41729292704</v>
      </c>
      <c r="AN97" s="150">
        <f t="shared" si="169"/>
        <v>555062.88662170735</v>
      </c>
      <c r="AO97" s="150">
        <f t="shared" si="169"/>
        <v>584260.4304347483</v>
      </c>
      <c r="AP97" s="57">
        <f t="shared" si="163"/>
        <v>2171158.9306325316</v>
      </c>
      <c r="AQ97" s="150">
        <f t="shared" ref="AQ97:AT97" si="170">AQ89*AQ$85</f>
        <v>572319.00512893521</v>
      </c>
      <c r="AR97" s="150">
        <f t="shared" si="170"/>
        <v>553638.86964657099</v>
      </c>
      <c r="AS97" s="150">
        <f t="shared" si="170"/>
        <v>544431.00991091609</v>
      </c>
      <c r="AT97" s="150">
        <f t="shared" si="170"/>
        <v>542833.58248716511</v>
      </c>
      <c r="AU97" s="57">
        <f t="shared" si="165"/>
        <v>2213222.4671735871</v>
      </c>
      <c r="AV97" s="150">
        <f t="shared" ref="AV97:AY97" si="171">AV89*AV$85</f>
        <v>530273.61190609087</v>
      </c>
      <c r="AW97" s="150">
        <f t="shared" si="171"/>
        <v>512021.54912979266</v>
      </c>
      <c r="AX97" s="150">
        <f t="shared" si="171"/>
        <v>502241.22108585085</v>
      </c>
      <c r="AY97" s="150">
        <f t="shared" si="171"/>
        <v>499442.3754465917</v>
      </c>
      <c r="AZ97" s="57">
        <f t="shared" si="167"/>
        <v>2043978.7575683261</v>
      </c>
      <c r="BA97" s="57">
        <f t="shared" ref="BA97" si="172">BA89*BA$85</f>
        <v>1920917.7379758416</v>
      </c>
    </row>
    <row r="98" spans="1:58" s="12" customFormat="1" ht="12.75" customHeight="1" outlineLevel="1">
      <c r="C98" s="29"/>
      <c r="D98" s="29"/>
      <c r="E98" s="29"/>
      <c r="F98" s="29"/>
      <c r="G98" s="34"/>
      <c r="H98" s="72"/>
      <c r="I98" s="72"/>
      <c r="J98" s="72"/>
      <c r="K98" s="72"/>
      <c r="L98" s="57"/>
      <c r="M98" s="72"/>
      <c r="N98" s="72"/>
      <c r="O98" s="72"/>
      <c r="P98" s="72"/>
      <c r="Q98" s="82"/>
      <c r="R98" s="72"/>
      <c r="S98" s="72"/>
      <c r="T98" s="72"/>
      <c r="U98" s="72"/>
      <c r="V98" s="82"/>
      <c r="W98" s="72"/>
      <c r="X98" s="72"/>
      <c r="Y98" s="72"/>
      <c r="Z98" s="72"/>
      <c r="AA98" s="82"/>
      <c r="AB98" s="72"/>
      <c r="AC98" s="72"/>
      <c r="AD98" s="72"/>
      <c r="AE98" s="72"/>
      <c r="AF98" s="82"/>
      <c r="AG98" s="72"/>
      <c r="AH98" s="72"/>
      <c r="AI98" s="72"/>
      <c r="AJ98" s="72"/>
      <c r="AK98" s="82"/>
      <c r="AL98" s="72"/>
      <c r="AM98" s="72"/>
      <c r="AN98" s="72"/>
      <c r="AO98" s="72"/>
      <c r="AP98" s="82"/>
      <c r="AQ98" s="72"/>
      <c r="AR98" s="72"/>
      <c r="AS98" s="72"/>
      <c r="AT98" s="72"/>
      <c r="AU98" s="82"/>
      <c r="AV98" s="72"/>
      <c r="AW98" s="72"/>
      <c r="AX98" s="72"/>
      <c r="AY98" s="72"/>
      <c r="AZ98" s="82"/>
      <c r="BA98" s="72"/>
    </row>
    <row r="99" spans="1:58" s="12" customFormat="1" ht="12.75" customHeight="1" outlineLevel="1">
      <c r="C99" s="97" t="s">
        <v>233</v>
      </c>
      <c r="G99" s="31" t="s">
        <v>102</v>
      </c>
      <c r="H99" s="23"/>
      <c r="I99" s="23"/>
      <c r="J99" s="23"/>
      <c r="K99" s="24"/>
      <c r="L99" s="23"/>
      <c r="M99" s="23"/>
      <c r="N99" s="23"/>
      <c r="O99" s="24"/>
      <c r="P99" s="23"/>
      <c r="Q99" s="23"/>
      <c r="R99" s="23"/>
      <c r="S99" s="24"/>
      <c r="T99" s="23"/>
      <c r="U99" s="23"/>
      <c r="V99" s="23"/>
      <c r="W99" s="24"/>
      <c r="X99" s="23"/>
      <c r="Y99" s="23"/>
      <c r="Z99" s="23"/>
      <c r="AA99" s="24"/>
      <c r="AB99" s="23"/>
      <c r="AC99" s="23"/>
      <c r="AD99" s="23"/>
      <c r="AE99" s="24"/>
      <c r="AF99" s="24"/>
      <c r="AG99" s="151">
        <f>Drivers!H75+AG103</f>
        <v>-1.5E-3</v>
      </c>
      <c r="AH99" s="151">
        <f>Drivers!I75+AH103</f>
        <v>-1.5E-3</v>
      </c>
      <c r="AI99" s="151">
        <f>Drivers!J75+AI103</f>
        <v>-2.5000000000000001E-3</v>
      </c>
      <c r="AJ99" s="151">
        <f>Drivers!K75+AJ103</f>
        <v>-2.5000000000000001E-3</v>
      </c>
      <c r="AK99" s="109">
        <f>AVERAGE(AG99:AJ99)</f>
        <v>-2E-3</v>
      </c>
      <c r="AL99" s="151">
        <f>Drivers!M75+AL103</f>
        <v>2.4999999999999996E-3</v>
      </c>
      <c r="AM99" s="151">
        <f>Drivers!N75+AM103</f>
        <v>2.4999999999999996E-3</v>
      </c>
      <c r="AN99" s="151">
        <f>Drivers!O75+AN103</f>
        <v>-5.0000000000000001E-4</v>
      </c>
      <c r="AO99" s="151">
        <f>Drivers!P75+AO103</f>
        <v>-5.0000000000000001E-4</v>
      </c>
      <c r="AP99" s="109">
        <f>AVERAGE(AL99:AO99)</f>
        <v>9.9999999999999959E-4</v>
      </c>
      <c r="AQ99" s="151">
        <f>Drivers!R75+AQ103</f>
        <v>-2.5000000000000001E-3</v>
      </c>
      <c r="AR99" s="151">
        <f>Drivers!S75+AR103</f>
        <v>-2.5000000000000001E-3</v>
      </c>
      <c r="AS99" s="151">
        <f>Drivers!T75+AS103</f>
        <v>-2.5000000000000001E-3</v>
      </c>
      <c r="AT99" s="151">
        <f>Drivers!U75+AT103</f>
        <v>-2.5000000000000001E-3</v>
      </c>
      <c r="AU99" s="109">
        <f>AVERAGE(AQ99:AT99)</f>
        <v>-2.5000000000000001E-3</v>
      </c>
      <c r="AV99" s="151">
        <f>Drivers!W75+AV103</f>
        <v>-2E-3</v>
      </c>
      <c r="AW99" s="151">
        <f>Drivers!X75+AW103</f>
        <v>-2E-3</v>
      </c>
      <c r="AX99" s="151">
        <f>Drivers!Y75+AX103</f>
        <v>-2E-3</v>
      </c>
      <c r="AY99" s="151">
        <f>Drivers!Z75+AY103</f>
        <v>-2E-3</v>
      </c>
      <c r="AZ99" s="109">
        <f>AVERAGE(AV99:AY99)</f>
        <v>-2E-3</v>
      </c>
      <c r="BA99" s="174">
        <f>Drivers!AB75+BA103</f>
        <v>-2E-3</v>
      </c>
    </row>
    <row r="100" spans="1:58" ht="12.75" customHeight="1" outlineLevel="1">
      <c r="A100" s="1"/>
      <c r="C100" s="97" t="s">
        <v>234</v>
      </c>
      <c r="D100" s="29"/>
      <c r="E100" s="29"/>
      <c r="F100" s="29"/>
      <c r="G100" s="31" t="s">
        <v>102</v>
      </c>
      <c r="H100" s="23"/>
      <c r="I100" s="23"/>
      <c r="J100" s="23"/>
      <c r="K100" s="24"/>
      <c r="L100" s="23"/>
      <c r="M100" s="23"/>
      <c r="N100" s="23"/>
      <c r="O100" s="24"/>
      <c r="P100" s="23"/>
      <c r="Q100" s="23"/>
      <c r="R100" s="23"/>
      <c r="S100" s="24"/>
      <c r="T100" s="23"/>
      <c r="U100" s="23"/>
      <c r="V100" s="23"/>
      <c r="W100" s="24"/>
      <c r="X100" s="23"/>
      <c r="Y100" s="23"/>
      <c r="Z100" s="23"/>
      <c r="AA100" s="24"/>
      <c r="AB100" s="23"/>
      <c r="AC100" s="23"/>
      <c r="AD100" s="23"/>
      <c r="AE100" s="24"/>
      <c r="AF100" s="24"/>
      <c r="AG100" s="151">
        <f>Drivers!H76+AG104</f>
        <v>-1.5E-3</v>
      </c>
      <c r="AH100" s="151">
        <f>Drivers!I76+AH104</f>
        <v>-1.5E-3</v>
      </c>
      <c r="AI100" s="151">
        <f>Drivers!J76+AI104</f>
        <v>-2.5000000000000001E-3</v>
      </c>
      <c r="AJ100" s="151">
        <f>Drivers!K76+AJ104</f>
        <v>-2.5000000000000001E-3</v>
      </c>
      <c r="AK100" s="109">
        <f t="shared" ref="AK100:AK101" si="173">AVERAGE(AG100:AJ100)</f>
        <v>-2E-3</v>
      </c>
      <c r="AL100" s="151">
        <f>Drivers!M76+AL104</f>
        <v>2.4999999999999996E-3</v>
      </c>
      <c r="AM100" s="151">
        <f>Drivers!N76+AM104</f>
        <v>2.4999999999999996E-3</v>
      </c>
      <c r="AN100" s="151">
        <f>Drivers!O76+AN104</f>
        <v>-5.0000000000000001E-4</v>
      </c>
      <c r="AO100" s="151">
        <f>Drivers!P76+AO104</f>
        <v>-5.0000000000000001E-4</v>
      </c>
      <c r="AP100" s="109">
        <f t="shared" ref="AP100:AP101" si="174">AVERAGE(AL100:AO100)</f>
        <v>9.9999999999999959E-4</v>
      </c>
      <c r="AQ100" s="151">
        <f>Drivers!R76+AQ104</f>
        <v>-2.5000000000000001E-3</v>
      </c>
      <c r="AR100" s="151">
        <f>Drivers!S76+AR104</f>
        <v>-2.5000000000000001E-3</v>
      </c>
      <c r="AS100" s="151">
        <f>Drivers!T76+AS104</f>
        <v>-2.5000000000000001E-3</v>
      </c>
      <c r="AT100" s="151">
        <f>Drivers!U76+AT104</f>
        <v>-2.5000000000000001E-3</v>
      </c>
      <c r="AU100" s="109">
        <f t="shared" ref="AU100:AU101" si="175">AVERAGE(AQ100:AT100)</f>
        <v>-2.5000000000000001E-3</v>
      </c>
      <c r="AV100" s="151">
        <f>Drivers!W76+AV104</f>
        <v>-2E-3</v>
      </c>
      <c r="AW100" s="151">
        <f>Drivers!X76+AW104</f>
        <v>-2E-3</v>
      </c>
      <c r="AX100" s="151">
        <f>Drivers!Y76+AX104</f>
        <v>-2E-3</v>
      </c>
      <c r="AY100" s="151">
        <f>Drivers!Z76+AY104</f>
        <v>-2E-3</v>
      </c>
      <c r="AZ100" s="109">
        <f t="shared" ref="AZ100:AZ101" si="176">AVERAGE(AV100:AY100)</f>
        <v>-2E-3</v>
      </c>
      <c r="BA100" s="174">
        <f>Drivers!AB76+BA104</f>
        <v>-2E-3</v>
      </c>
      <c r="BC100" s="22"/>
      <c r="BD100" s="22"/>
      <c r="BE100" s="22"/>
      <c r="BF100" s="22"/>
    </row>
    <row r="101" spans="1:58" ht="12.75" customHeight="1" outlineLevel="1">
      <c r="A101" s="1"/>
      <c r="C101" s="97" t="s">
        <v>235</v>
      </c>
      <c r="G101" s="31" t="s">
        <v>102</v>
      </c>
      <c r="H101" s="23"/>
      <c r="I101" s="23"/>
      <c r="J101" s="23"/>
      <c r="K101" s="24"/>
      <c r="L101" s="23"/>
      <c r="M101" s="23"/>
      <c r="N101" s="23"/>
      <c r="O101" s="24"/>
      <c r="P101" s="23"/>
      <c r="Q101" s="23"/>
      <c r="R101" s="23"/>
      <c r="S101" s="24"/>
      <c r="T101" s="23"/>
      <c r="U101" s="23"/>
      <c r="V101" s="23"/>
      <c r="W101" s="24"/>
      <c r="X101" s="23"/>
      <c r="Y101" s="23"/>
      <c r="Z101" s="23"/>
      <c r="AA101" s="24"/>
      <c r="AB101" s="23"/>
      <c r="AC101" s="23"/>
      <c r="AD101" s="23"/>
      <c r="AE101" s="24"/>
      <c r="AF101" s="24"/>
      <c r="AG101" s="151">
        <f>Drivers!H77+AG105</f>
        <v>-1.5E-3</v>
      </c>
      <c r="AH101" s="151">
        <f>Drivers!I77+AH105</f>
        <v>-1.5E-3</v>
      </c>
      <c r="AI101" s="151">
        <f>Drivers!J77+AI105</f>
        <v>-2.5000000000000001E-3</v>
      </c>
      <c r="AJ101" s="151">
        <f>Drivers!K77+AJ105</f>
        <v>-2.5000000000000001E-3</v>
      </c>
      <c r="AK101" s="109">
        <f t="shared" si="173"/>
        <v>-2E-3</v>
      </c>
      <c r="AL101" s="151">
        <f>Drivers!M77+AL105</f>
        <v>2.4999999999999996E-3</v>
      </c>
      <c r="AM101" s="151">
        <f>Drivers!N77+AM105</f>
        <v>2.4999999999999996E-3</v>
      </c>
      <c r="AN101" s="151">
        <f>Drivers!O77+AN105</f>
        <v>-5.0000000000000001E-4</v>
      </c>
      <c r="AO101" s="151">
        <f>Drivers!P77+AO105</f>
        <v>-5.0000000000000001E-4</v>
      </c>
      <c r="AP101" s="109">
        <f t="shared" si="174"/>
        <v>9.9999999999999959E-4</v>
      </c>
      <c r="AQ101" s="151">
        <f>Drivers!R77+AQ105</f>
        <v>-2.5000000000000001E-3</v>
      </c>
      <c r="AR101" s="151">
        <f>Drivers!S77+AR105</f>
        <v>-2.5000000000000001E-3</v>
      </c>
      <c r="AS101" s="151">
        <f>Drivers!T77+AS105</f>
        <v>-2.5000000000000001E-3</v>
      </c>
      <c r="AT101" s="151">
        <f>Drivers!U77+AT105</f>
        <v>-2.5000000000000001E-3</v>
      </c>
      <c r="AU101" s="109">
        <f t="shared" si="175"/>
        <v>-2.5000000000000001E-3</v>
      </c>
      <c r="AV101" s="151">
        <f>Drivers!W77+AV105</f>
        <v>-2E-3</v>
      </c>
      <c r="AW101" s="151">
        <f>Drivers!X77+AW105</f>
        <v>-2E-3</v>
      </c>
      <c r="AX101" s="151">
        <f>Drivers!Y77+AX105</f>
        <v>-2E-3</v>
      </c>
      <c r="AY101" s="151">
        <f>Drivers!Z77+AY105</f>
        <v>-2E-3</v>
      </c>
      <c r="AZ101" s="109">
        <f t="shared" si="176"/>
        <v>-2E-3</v>
      </c>
      <c r="BA101" s="174">
        <f>Drivers!AB77+BA105</f>
        <v>-2E-3</v>
      </c>
      <c r="BC101" s="1"/>
      <c r="BD101" s="1"/>
      <c r="BE101" s="1"/>
      <c r="BF101" s="1"/>
    </row>
    <row r="102" spans="1:58" ht="12.75" customHeight="1" outlineLevel="1">
      <c r="A102" s="1"/>
      <c r="C102" s="97"/>
      <c r="G102" s="31"/>
      <c r="H102" s="42"/>
      <c r="I102" s="42"/>
      <c r="J102" s="42"/>
      <c r="K102" s="12"/>
      <c r="L102" s="42"/>
      <c r="M102" s="42"/>
      <c r="N102" s="42"/>
      <c r="O102" s="12"/>
      <c r="P102" s="42"/>
      <c r="Q102" s="42"/>
      <c r="R102" s="42"/>
      <c r="S102" s="12"/>
      <c r="T102" s="42"/>
      <c r="U102" s="42"/>
      <c r="V102" s="42"/>
      <c r="W102" s="12"/>
      <c r="X102" s="42"/>
      <c r="Y102" s="42"/>
      <c r="Z102" s="42"/>
      <c r="AA102" s="12"/>
      <c r="AB102" s="42"/>
      <c r="AC102" s="42"/>
      <c r="AD102" s="42"/>
      <c r="AE102" s="12"/>
      <c r="AF102" s="12"/>
      <c r="AG102" s="174"/>
      <c r="AH102" s="174"/>
      <c r="AI102" s="174"/>
      <c r="AJ102" s="174"/>
      <c r="AK102" s="113"/>
      <c r="AL102" s="174"/>
      <c r="AM102" s="174"/>
      <c r="AN102" s="174"/>
      <c r="AO102" s="174"/>
      <c r="AP102" s="113"/>
      <c r="AQ102" s="174"/>
      <c r="AR102" s="174"/>
      <c r="AS102" s="174"/>
      <c r="AT102" s="174"/>
      <c r="AU102" s="113"/>
      <c r="AV102" s="174"/>
      <c r="AW102" s="174"/>
      <c r="AX102" s="174"/>
      <c r="AY102" s="174"/>
      <c r="AZ102" s="113"/>
      <c r="BA102" s="174"/>
      <c r="BC102" s="1"/>
      <c r="BD102" s="1"/>
      <c r="BE102" s="1"/>
      <c r="BF102" s="1"/>
    </row>
    <row r="103" spans="1:58" ht="12.75" customHeight="1" outlineLevel="1">
      <c r="A103" s="1"/>
      <c r="C103" s="97" t="s">
        <v>236</v>
      </c>
      <c r="D103" s="12"/>
      <c r="E103" s="12"/>
      <c r="F103" s="12"/>
      <c r="G103" s="31" t="s">
        <v>102</v>
      </c>
      <c r="H103" s="23"/>
      <c r="I103" s="23"/>
      <c r="J103" s="23"/>
      <c r="K103" s="24"/>
      <c r="L103" s="23"/>
      <c r="M103" s="23"/>
      <c r="N103" s="23"/>
      <c r="O103" s="24"/>
      <c r="P103" s="23"/>
      <c r="Q103" s="23"/>
      <c r="R103" s="23"/>
      <c r="S103" s="24"/>
      <c r="T103" s="23"/>
      <c r="U103" s="23"/>
      <c r="V103" s="23"/>
      <c r="W103" s="24"/>
      <c r="X103" s="23"/>
      <c r="Y103" s="23"/>
      <c r="Z103" s="23"/>
      <c r="AA103" s="24"/>
      <c r="AB103" s="23"/>
      <c r="AC103" s="23"/>
      <c r="AD103" s="23"/>
      <c r="AE103" s="24"/>
      <c r="AF103" s="24"/>
      <c r="AG103" s="151">
        <f>Drivers!H97+Drivers!H115</f>
        <v>2E-3</v>
      </c>
      <c r="AH103" s="151">
        <f>Drivers!I97+Drivers!I115</f>
        <v>2E-3</v>
      </c>
      <c r="AI103" s="151">
        <f>Drivers!J97+Drivers!J115</f>
        <v>1E-3</v>
      </c>
      <c r="AJ103" s="151">
        <f>Drivers!K97+Drivers!K115</f>
        <v>1E-3</v>
      </c>
      <c r="AK103" s="109">
        <f>AVERAGE(AG103:AJ103)</f>
        <v>1.5E-3</v>
      </c>
      <c r="AL103" s="151">
        <f>Drivers!M97+Drivers!M115</f>
        <v>5.4999999999999997E-3</v>
      </c>
      <c r="AM103" s="151">
        <f>Drivers!N97+Drivers!N115</f>
        <v>5.4999999999999997E-3</v>
      </c>
      <c r="AN103" s="151">
        <f>Drivers!O97+Drivers!O115</f>
        <v>2.5000000000000001E-3</v>
      </c>
      <c r="AO103" s="151">
        <f>Drivers!P97+Drivers!P115</f>
        <v>2.5000000000000001E-3</v>
      </c>
      <c r="AP103" s="109">
        <f>AVERAGE(AL103:AO103)</f>
        <v>4.0000000000000001E-3</v>
      </c>
      <c r="AQ103" s="151">
        <f>Drivers!R97+Drivers!R115</f>
        <v>0</v>
      </c>
      <c r="AR103" s="151">
        <f>Drivers!S97+Drivers!S115</f>
        <v>0</v>
      </c>
      <c r="AS103" s="151">
        <f>Drivers!T97+Drivers!T115</f>
        <v>0</v>
      </c>
      <c r="AT103" s="151">
        <f>Drivers!U97+Drivers!U115</f>
        <v>0</v>
      </c>
      <c r="AU103" s="109">
        <f>AVERAGE(AQ103:AT103)</f>
        <v>0</v>
      </c>
      <c r="AV103" s="151">
        <f>Drivers!W97+Drivers!W115</f>
        <v>0</v>
      </c>
      <c r="AW103" s="151">
        <f>Drivers!X97+Drivers!X115</f>
        <v>0</v>
      </c>
      <c r="AX103" s="151">
        <f>Drivers!Y97+Drivers!Y115</f>
        <v>0</v>
      </c>
      <c r="AY103" s="151">
        <f>Drivers!Z97+Drivers!Z115</f>
        <v>0</v>
      </c>
      <c r="AZ103" s="109">
        <f>AVERAGE(AV103:AY103)</f>
        <v>0</v>
      </c>
      <c r="BA103" s="174">
        <f>Drivers!AB97+Drivers!AB115</f>
        <v>0</v>
      </c>
      <c r="BC103" s="1"/>
      <c r="BD103" s="1"/>
      <c r="BE103" s="1"/>
      <c r="BF103" s="1"/>
    </row>
    <row r="104" spans="1:58" ht="12.75" customHeight="1" outlineLevel="1">
      <c r="A104" s="1"/>
      <c r="C104" s="97" t="s">
        <v>237</v>
      </c>
      <c r="D104" s="29"/>
      <c r="E104" s="29"/>
      <c r="F104" s="29"/>
      <c r="G104" s="31" t="s">
        <v>102</v>
      </c>
      <c r="H104" s="23"/>
      <c r="I104" s="23"/>
      <c r="J104" s="23"/>
      <c r="K104" s="24"/>
      <c r="L104" s="23"/>
      <c r="M104" s="23"/>
      <c r="N104" s="23"/>
      <c r="O104" s="24"/>
      <c r="P104" s="23"/>
      <c r="Q104" s="23"/>
      <c r="R104" s="23"/>
      <c r="S104" s="24"/>
      <c r="T104" s="23"/>
      <c r="U104" s="23"/>
      <c r="V104" s="23"/>
      <c r="W104" s="24"/>
      <c r="X104" s="23"/>
      <c r="Y104" s="23"/>
      <c r="Z104" s="23"/>
      <c r="AA104" s="24"/>
      <c r="AB104" s="23"/>
      <c r="AC104" s="23"/>
      <c r="AD104" s="23"/>
      <c r="AE104" s="24"/>
      <c r="AF104" s="24"/>
      <c r="AG104" s="151">
        <f>Drivers!H98+Drivers!H116</f>
        <v>2E-3</v>
      </c>
      <c r="AH104" s="151">
        <f>Drivers!I98+Drivers!I116</f>
        <v>2E-3</v>
      </c>
      <c r="AI104" s="151">
        <f>Drivers!J98+Drivers!J116</f>
        <v>1E-3</v>
      </c>
      <c r="AJ104" s="151">
        <f>Drivers!K98+Drivers!K116</f>
        <v>1E-3</v>
      </c>
      <c r="AK104" s="109">
        <f t="shared" ref="AK104:AK105" si="177">AVERAGE(AG104:AJ104)</f>
        <v>1.5E-3</v>
      </c>
      <c r="AL104" s="151">
        <f>Drivers!M98+Drivers!M116</f>
        <v>5.4999999999999997E-3</v>
      </c>
      <c r="AM104" s="151">
        <f>Drivers!N98+Drivers!N116</f>
        <v>5.4999999999999997E-3</v>
      </c>
      <c r="AN104" s="151">
        <f>Drivers!O98+Drivers!O116</f>
        <v>2.5000000000000001E-3</v>
      </c>
      <c r="AO104" s="151">
        <f>Drivers!P98+Drivers!P116</f>
        <v>2.5000000000000001E-3</v>
      </c>
      <c r="AP104" s="109">
        <f t="shared" ref="AP104:AP105" si="178">AVERAGE(AL104:AO104)</f>
        <v>4.0000000000000001E-3</v>
      </c>
      <c r="AQ104" s="151">
        <f>Drivers!R98+Drivers!R116</f>
        <v>0</v>
      </c>
      <c r="AR104" s="151">
        <f>Drivers!S98+Drivers!S116</f>
        <v>0</v>
      </c>
      <c r="AS104" s="151">
        <f>Drivers!T98+Drivers!T116</f>
        <v>0</v>
      </c>
      <c r="AT104" s="151">
        <f>Drivers!U98+Drivers!U116</f>
        <v>0</v>
      </c>
      <c r="AU104" s="109">
        <f t="shared" ref="AU104:AU105" si="179">AVERAGE(AQ104:AT104)</f>
        <v>0</v>
      </c>
      <c r="AV104" s="151">
        <f>Drivers!W98+Drivers!W116</f>
        <v>0</v>
      </c>
      <c r="AW104" s="151">
        <f>Drivers!X98+Drivers!X116</f>
        <v>0</v>
      </c>
      <c r="AX104" s="151">
        <f>Drivers!Y98+Drivers!Y116</f>
        <v>0</v>
      </c>
      <c r="AY104" s="151">
        <f>Drivers!Z98+Drivers!Z116</f>
        <v>0</v>
      </c>
      <c r="AZ104" s="109">
        <f t="shared" ref="AZ104:AZ105" si="180">AVERAGE(AV104:AY104)</f>
        <v>0</v>
      </c>
      <c r="BA104" s="174">
        <f>Drivers!AB98+Drivers!AB116</f>
        <v>0</v>
      </c>
      <c r="BC104" s="1"/>
      <c r="BD104" s="1"/>
      <c r="BE104" s="1"/>
      <c r="BF104" s="1"/>
    </row>
    <row r="105" spans="1:58" ht="12.75" customHeight="1" outlineLevel="1">
      <c r="A105" s="1"/>
      <c r="C105" s="97" t="s">
        <v>238</v>
      </c>
      <c r="G105" s="31" t="s">
        <v>102</v>
      </c>
      <c r="H105" s="23"/>
      <c r="I105" s="23"/>
      <c r="J105" s="23"/>
      <c r="K105" s="24"/>
      <c r="L105" s="23"/>
      <c r="M105" s="23"/>
      <c r="N105" s="23"/>
      <c r="O105" s="24"/>
      <c r="P105" s="23"/>
      <c r="Q105" s="23"/>
      <c r="R105" s="23"/>
      <c r="S105" s="24"/>
      <c r="T105" s="23"/>
      <c r="U105" s="23"/>
      <c r="V105" s="23"/>
      <c r="W105" s="24"/>
      <c r="X105" s="23"/>
      <c r="Y105" s="23"/>
      <c r="Z105" s="23"/>
      <c r="AA105" s="24"/>
      <c r="AB105" s="23"/>
      <c r="AC105" s="23"/>
      <c r="AD105" s="23"/>
      <c r="AE105" s="24"/>
      <c r="AF105" s="24"/>
      <c r="AG105" s="151">
        <f>Drivers!H99+Drivers!H117</f>
        <v>2E-3</v>
      </c>
      <c r="AH105" s="151">
        <f>Drivers!I99+Drivers!I117</f>
        <v>2E-3</v>
      </c>
      <c r="AI105" s="151">
        <f>Drivers!J99+Drivers!J117</f>
        <v>1E-3</v>
      </c>
      <c r="AJ105" s="151">
        <f>Drivers!K99+Drivers!K117</f>
        <v>1E-3</v>
      </c>
      <c r="AK105" s="109">
        <f t="shared" si="177"/>
        <v>1.5E-3</v>
      </c>
      <c r="AL105" s="151">
        <f>Drivers!M99+Drivers!M117</f>
        <v>5.4999999999999997E-3</v>
      </c>
      <c r="AM105" s="151">
        <f>Drivers!N99+Drivers!N117</f>
        <v>5.4999999999999997E-3</v>
      </c>
      <c r="AN105" s="151">
        <f>Drivers!O99+Drivers!O117</f>
        <v>2.5000000000000001E-3</v>
      </c>
      <c r="AO105" s="151">
        <f>Drivers!P99+Drivers!P117</f>
        <v>2.5000000000000001E-3</v>
      </c>
      <c r="AP105" s="109">
        <f t="shared" si="178"/>
        <v>4.0000000000000001E-3</v>
      </c>
      <c r="AQ105" s="151">
        <f>Drivers!R99+Drivers!R117</f>
        <v>0</v>
      </c>
      <c r="AR105" s="151">
        <f>Drivers!S99+Drivers!S117</f>
        <v>0</v>
      </c>
      <c r="AS105" s="151">
        <f>Drivers!T99+Drivers!T117</f>
        <v>0</v>
      </c>
      <c r="AT105" s="151">
        <f>Drivers!U99+Drivers!U117</f>
        <v>0</v>
      </c>
      <c r="AU105" s="109">
        <f t="shared" si="179"/>
        <v>0</v>
      </c>
      <c r="AV105" s="151">
        <f>Drivers!W99+Drivers!W117</f>
        <v>0</v>
      </c>
      <c r="AW105" s="151">
        <f>Drivers!X99+Drivers!X117</f>
        <v>0</v>
      </c>
      <c r="AX105" s="151">
        <f>Drivers!Y99+Drivers!Y117</f>
        <v>0</v>
      </c>
      <c r="AY105" s="151">
        <f>Drivers!Z99+Drivers!Z117</f>
        <v>0</v>
      </c>
      <c r="AZ105" s="109">
        <f t="shared" si="180"/>
        <v>0</v>
      </c>
      <c r="BA105" s="174">
        <f>Drivers!AB99+Drivers!AB117</f>
        <v>0</v>
      </c>
      <c r="BC105" s="1"/>
      <c r="BD105" s="1"/>
      <c r="BE105" s="1"/>
      <c r="BF105" s="1"/>
    </row>
    <row r="106" spans="1:58" ht="12.75" customHeight="1" outlineLevel="1">
      <c r="A106" s="1"/>
      <c r="B106" s="1" t="s">
        <v>91</v>
      </c>
      <c r="C106" s="53"/>
      <c r="D106" s="53"/>
      <c r="E106" s="53"/>
      <c r="F106" s="53"/>
    </row>
    <row r="107" spans="1:58" ht="12.75" customHeight="1" outlineLevel="1">
      <c r="C107" s="32" t="s">
        <v>239</v>
      </c>
      <c r="G107" s="18" t="s">
        <v>93</v>
      </c>
      <c r="H107" s="101">
        <f>SUM(H95:H97)</f>
        <v>1191294</v>
      </c>
      <c r="I107" s="101">
        <f t="shared" ref="I107:AZ107" si="181">SUM(I95:I97)</f>
        <v>1211040</v>
      </c>
      <c r="J107" s="101">
        <f t="shared" si="181"/>
        <v>1166747</v>
      </c>
      <c r="K107" s="101">
        <f t="shared" si="181"/>
        <v>1542899</v>
      </c>
      <c r="L107" s="57">
        <f t="shared" si="181"/>
        <v>5111980</v>
      </c>
      <c r="M107" s="101">
        <f t="shared" si="181"/>
        <v>1209734</v>
      </c>
      <c r="N107" s="101">
        <f t="shared" si="181"/>
        <v>1146651</v>
      </c>
      <c r="O107" s="101">
        <f t="shared" si="181"/>
        <v>1253023</v>
      </c>
      <c r="P107" s="101">
        <f t="shared" si="181"/>
        <v>1525040</v>
      </c>
      <c r="Q107" s="57">
        <f t="shared" si="181"/>
        <v>5134448</v>
      </c>
      <c r="R107" s="101">
        <f t="shared" si="181"/>
        <v>1334915</v>
      </c>
      <c r="S107" s="101">
        <f t="shared" si="181"/>
        <v>1476139</v>
      </c>
      <c r="T107" s="101">
        <f t="shared" si="181"/>
        <v>1521625</v>
      </c>
      <c r="U107" s="101">
        <f t="shared" si="181"/>
        <v>1837973</v>
      </c>
      <c r="V107" s="57">
        <f t="shared" si="181"/>
        <v>6170652</v>
      </c>
      <c r="W107" s="101">
        <f t="shared" si="181"/>
        <v>1611436</v>
      </c>
      <c r="X107" s="101">
        <f t="shared" si="181"/>
        <v>1701103</v>
      </c>
      <c r="Y107" s="101">
        <f t="shared" si="181"/>
        <v>1603906</v>
      </c>
      <c r="Z107" s="101">
        <f t="shared" si="181"/>
        <v>1897989</v>
      </c>
      <c r="AA107" s="57">
        <f t="shared" si="181"/>
        <v>6814434</v>
      </c>
      <c r="AB107" s="101">
        <f t="shared" si="181"/>
        <v>1643561</v>
      </c>
      <c r="AC107" s="101">
        <f t="shared" si="181"/>
        <v>1686648</v>
      </c>
      <c r="AD107" s="101">
        <f t="shared" si="181"/>
        <v>1694486</v>
      </c>
      <c r="AE107" s="101">
        <f t="shared" si="181"/>
        <v>2029231</v>
      </c>
      <c r="AF107" s="57">
        <f t="shared" si="181"/>
        <v>7053926</v>
      </c>
      <c r="AG107" s="101">
        <f t="shared" si="181"/>
        <v>1894204.9510013191</v>
      </c>
      <c r="AH107" s="101">
        <f t="shared" si="181"/>
        <v>1894774.8529215669</v>
      </c>
      <c r="AI107" s="101">
        <f t="shared" si="181"/>
        <v>1907561.9446435103</v>
      </c>
      <c r="AJ107" s="101">
        <f t="shared" si="181"/>
        <v>1942994.7341266999</v>
      </c>
      <c r="AK107" s="57">
        <f t="shared" si="181"/>
        <v>7639536.4826930966</v>
      </c>
      <c r="AL107" s="101">
        <f t="shared" si="181"/>
        <v>2097004.5363803657</v>
      </c>
      <c r="AM107" s="101">
        <f t="shared" si="181"/>
        <v>2233205.6072994508</v>
      </c>
      <c r="AN107" s="101">
        <f t="shared" si="181"/>
        <v>2319105.875287449</v>
      </c>
      <c r="AO107" s="101">
        <f t="shared" si="181"/>
        <v>2448421.5454044482</v>
      </c>
      <c r="AP107" s="57">
        <f t="shared" si="181"/>
        <v>9097737.5643717144</v>
      </c>
      <c r="AQ107" s="101">
        <f t="shared" si="181"/>
        <v>2436678.3475648789</v>
      </c>
      <c r="AR107" s="101">
        <f t="shared" si="181"/>
        <v>2398608.2067282535</v>
      </c>
      <c r="AS107" s="101">
        <f t="shared" si="181"/>
        <v>2404651.1990241143</v>
      </c>
      <c r="AT107" s="101">
        <f t="shared" si="181"/>
        <v>2449588.937991031</v>
      </c>
      <c r="AU107" s="57">
        <f t="shared" si="181"/>
        <v>9689526.6913082767</v>
      </c>
      <c r="AV107" s="101">
        <f t="shared" si="181"/>
        <v>2438770.1303544831</v>
      </c>
      <c r="AW107" s="101">
        <f t="shared" si="181"/>
        <v>2404478.7901757406</v>
      </c>
      <c r="AX107" s="101">
        <f t="shared" si="181"/>
        <v>2413541.0105427504</v>
      </c>
      <c r="AY107" s="101">
        <f t="shared" si="181"/>
        <v>2462323.5127933607</v>
      </c>
      <c r="AZ107" s="57">
        <f t="shared" si="181"/>
        <v>9719113.4438663349</v>
      </c>
      <c r="BA107" s="57">
        <f t="shared" ref="BA107" si="182">SUM(BA95:BA97)</f>
        <v>9745243.0028721616</v>
      </c>
    </row>
    <row r="108" spans="1:58" ht="12.75" customHeight="1" outlineLevel="1">
      <c r="C108" s="97" t="s">
        <v>240</v>
      </c>
      <c r="G108" s="31" t="s">
        <v>102</v>
      </c>
      <c r="H108" s="134">
        <f>H107/H85</f>
        <v>0.26350278876848265</v>
      </c>
      <c r="I108" s="134">
        <f t="shared" ref="I108:AF108" si="183">I107/I85</f>
        <v>0.24599054745002963</v>
      </c>
      <c r="J108" s="134">
        <f t="shared" si="183"/>
        <v>0.2224534095469794</v>
      </c>
      <c r="K108" s="134">
        <f t="shared" si="183"/>
        <v>0.28219801098650665</v>
      </c>
      <c r="L108" s="134">
        <f t="shared" si="183"/>
        <v>0.25361513365922078</v>
      </c>
      <c r="M108" s="134">
        <f t="shared" si="183"/>
        <v>0.20974320572998797</v>
      </c>
      <c r="N108" s="134">
        <f t="shared" si="183"/>
        <v>0.1864992942748597</v>
      </c>
      <c r="O108" s="134">
        <f t="shared" si="183"/>
        <v>0.19470069551778635</v>
      </c>
      <c r="P108" s="134">
        <f t="shared" si="183"/>
        <v>0.2295211546733345</v>
      </c>
      <c r="Q108" s="134">
        <f t="shared" si="183"/>
        <v>0.20541032553295607</v>
      </c>
      <c r="R108" s="134">
        <f t="shared" si="183"/>
        <v>0.18635522097273288</v>
      </c>
      <c r="S108" s="134">
        <f t="shared" si="183"/>
        <v>0.20106017929991607</v>
      </c>
      <c r="T108" s="134">
        <f t="shared" si="183"/>
        <v>0.2033315574185067</v>
      </c>
      <c r="U108" s="134">
        <f t="shared" si="183"/>
        <v>0.23840928600947581</v>
      </c>
      <c r="V108" s="134">
        <f t="shared" si="183"/>
        <v>0.20778114397799383</v>
      </c>
      <c r="W108" s="134">
        <f t="shared" si="183"/>
        <v>0.20481491127024987</v>
      </c>
      <c r="X108" s="134">
        <f t="shared" si="183"/>
        <v>0.21343449256418426</v>
      </c>
      <c r="Y108" s="134">
        <f t="shared" si="183"/>
        <v>0.20237057460335126</v>
      </c>
      <c r="Z108" s="134">
        <f t="shared" si="183"/>
        <v>0.24171885260056861</v>
      </c>
      <c r="AA108" s="134">
        <f t="shared" si="183"/>
        <v>0.21554058732302894</v>
      </c>
      <c r="AB108" s="134">
        <f t="shared" si="183"/>
        <v>0.20147570110573998</v>
      </c>
      <c r="AC108" s="134">
        <f t="shared" si="183"/>
        <v>0.20604209242213997</v>
      </c>
      <c r="AD108" s="134">
        <f t="shared" si="183"/>
        <v>0.19825693913795134</v>
      </c>
      <c r="AE108" s="134">
        <f t="shared" si="183"/>
        <v>0.22973748489299856</v>
      </c>
      <c r="AF108" s="134">
        <f t="shared" si="183"/>
        <v>0.20917071068110571</v>
      </c>
      <c r="AG108" s="134">
        <f>AG107/AG85</f>
        <v>0.20437805438970744</v>
      </c>
      <c r="AH108" s="134">
        <f t="shared" ref="AH108:AZ108" si="184">AH107/AH85</f>
        <v>0.19987805438970746</v>
      </c>
      <c r="AI108" s="134">
        <f t="shared" si="184"/>
        <v>0.19237805438970745</v>
      </c>
      <c r="AJ108" s="134">
        <f t="shared" si="184"/>
        <v>0.18487805438970742</v>
      </c>
      <c r="AK108" s="134">
        <f t="shared" si="184"/>
        <v>0.19501999806177014</v>
      </c>
      <c r="AL108" s="134">
        <f t="shared" si="184"/>
        <v>0.19237805438970743</v>
      </c>
      <c r="AM108" s="134">
        <f t="shared" si="184"/>
        <v>0.19987805438970746</v>
      </c>
      <c r="AN108" s="134">
        <f t="shared" si="184"/>
        <v>0.19837805438970743</v>
      </c>
      <c r="AO108" s="134">
        <f t="shared" si="184"/>
        <v>0.19687805438970743</v>
      </c>
      <c r="AP108" s="134">
        <f t="shared" si="184"/>
        <v>0.1969213892677891</v>
      </c>
      <c r="AQ108" s="134">
        <f t="shared" si="184"/>
        <v>0.18937805438970742</v>
      </c>
      <c r="AR108" s="134">
        <f t="shared" si="184"/>
        <v>0.18187805438970744</v>
      </c>
      <c r="AS108" s="134">
        <f t="shared" si="184"/>
        <v>0.17437805438970744</v>
      </c>
      <c r="AT108" s="134">
        <f t="shared" si="184"/>
        <v>0.16687805438970743</v>
      </c>
      <c r="AU108" s="134">
        <f t="shared" si="184"/>
        <v>0.17771274775446988</v>
      </c>
      <c r="AV108" s="134">
        <f t="shared" si="184"/>
        <v>0.16087805438970743</v>
      </c>
      <c r="AW108" s="134">
        <f t="shared" si="184"/>
        <v>0.15487805438970742</v>
      </c>
      <c r="AX108" s="134">
        <f t="shared" si="184"/>
        <v>0.14887805438970739</v>
      </c>
      <c r="AY108" s="134">
        <f t="shared" si="184"/>
        <v>0.14287805438970741</v>
      </c>
      <c r="AZ108" s="134">
        <f t="shared" si="184"/>
        <v>0.15155478252870883</v>
      </c>
      <c r="BA108" s="134">
        <f>BA107/BA85</f>
        <v>0.13687805438970738</v>
      </c>
    </row>
    <row r="109" spans="1:58" ht="12.75" customHeight="1" outlineLevel="1">
      <c r="C109" s="97"/>
      <c r="G109" s="31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34"/>
      <c r="AI109" s="134"/>
      <c r="AJ109" s="134"/>
      <c r="AK109" s="134"/>
      <c r="AL109" s="134"/>
      <c r="AM109" s="134"/>
      <c r="AN109" s="134"/>
      <c r="AO109" s="134"/>
      <c r="AP109" s="134"/>
      <c r="AQ109" s="134"/>
      <c r="AR109" s="134"/>
      <c r="AS109" s="134"/>
      <c r="AT109" s="134"/>
      <c r="AU109" s="134"/>
      <c r="AV109" s="134"/>
      <c r="AW109" s="134"/>
      <c r="AX109" s="134"/>
      <c r="AY109" s="134"/>
      <c r="AZ109" s="134"/>
    </row>
    <row r="110" spans="1:58" ht="12.75" customHeight="1" outlineLevel="1">
      <c r="C110" s="62" t="s">
        <v>241</v>
      </c>
      <c r="D110" s="62"/>
      <c r="E110" s="62"/>
      <c r="F110" s="62"/>
      <c r="G110" s="63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</row>
    <row r="111" spans="1:58" ht="12.75" customHeight="1" outlineLevel="1">
      <c r="C111" s="5"/>
      <c r="D111" s="5"/>
      <c r="E111" s="5"/>
      <c r="F111" s="5"/>
      <c r="G111" s="34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</row>
    <row r="112" spans="1:58" ht="12.75" customHeight="1" outlineLevel="1">
      <c r="C112" s="64" t="s">
        <v>190</v>
      </c>
      <c r="D112" s="13"/>
      <c r="E112" s="13"/>
      <c r="F112" s="13"/>
      <c r="G112" s="14"/>
      <c r="H112" s="15"/>
      <c r="I112" s="15"/>
      <c r="J112" s="15"/>
      <c r="K112" s="16"/>
      <c r="L112" s="15"/>
      <c r="M112" s="114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14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43"/>
      <c r="BC112" s="1"/>
      <c r="BD112" s="1"/>
      <c r="BE112" s="1"/>
      <c r="BF112" s="1"/>
    </row>
    <row r="113" spans="3:58" ht="12.75" customHeight="1" outlineLevel="1">
      <c r="C113" s="1" t="s">
        <v>92</v>
      </c>
      <c r="D113" s="5"/>
      <c r="E113" s="5"/>
      <c r="F113" s="5"/>
      <c r="G113" s="34"/>
      <c r="H113" s="23"/>
      <c r="I113" s="23"/>
      <c r="J113" s="23"/>
      <c r="K113" s="24"/>
      <c r="L113" s="23"/>
      <c r="M113" s="23"/>
      <c r="N113" s="23"/>
      <c r="O113" s="24"/>
      <c r="P113" s="23"/>
      <c r="Q113" s="23"/>
      <c r="R113" s="23"/>
      <c r="S113" s="24"/>
      <c r="T113" s="23"/>
      <c r="U113" s="23"/>
      <c r="V113" s="23"/>
      <c r="W113" s="24"/>
      <c r="X113" s="23"/>
      <c r="Y113" s="23"/>
      <c r="Z113" s="23"/>
      <c r="AA113" s="24"/>
      <c r="AB113" s="23"/>
      <c r="AC113" s="23"/>
      <c r="AD113" s="23"/>
      <c r="AE113" s="24"/>
      <c r="AF113" s="24"/>
      <c r="AG113" s="165">
        <f t="shared" ref="AG113:AZ113" si="185">SUM(AG119,AG126,AG133,AG140)</f>
        <v>9231734.8661771119</v>
      </c>
      <c r="AH113" s="165">
        <f t="shared" si="185"/>
        <v>9438660.0039873421</v>
      </c>
      <c r="AI113" s="165">
        <f t="shared" si="185"/>
        <v>9866412.3364924807</v>
      </c>
      <c r="AJ113" s="165">
        <f t="shared" si="185"/>
        <v>10444116.585801702</v>
      </c>
      <c r="AK113" s="165">
        <f t="shared" si="185"/>
        <v>38980923.792458639</v>
      </c>
      <c r="AL113" s="165">
        <f t="shared" si="185"/>
        <v>10811147.440509623</v>
      </c>
      <c r="AM113" s="165">
        <f t="shared" si="185"/>
        <v>11074461.816010555</v>
      </c>
      <c r="AN113" s="165">
        <f t="shared" si="185"/>
        <v>11575413.362391561</v>
      </c>
      <c r="AO113" s="165">
        <f t="shared" si="185"/>
        <v>12289897.804125432</v>
      </c>
      <c r="AP113" s="165">
        <f t="shared" si="185"/>
        <v>45750920.423037171</v>
      </c>
      <c r="AQ113" s="165">
        <f t="shared" si="185"/>
        <v>12719966.379380791</v>
      </c>
      <c r="AR113" s="165">
        <f t="shared" si="185"/>
        <v>13032676.945504446</v>
      </c>
      <c r="AS113" s="165">
        <f t="shared" si="185"/>
        <v>13618712.371294584</v>
      </c>
      <c r="AT113" s="165">
        <f t="shared" si="185"/>
        <v>14477961.384758621</v>
      </c>
      <c r="AU113" s="165">
        <f t="shared" si="185"/>
        <v>53849317.080938444</v>
      </c>
      <c r="AV113" s="165">
        <f t="shared" si="185"/>
        <v>14972963.207398873</v>
      </c>
      <c r="AW113" s="165">
        <f t="shared" si="185"/>
        <v>15332749.074621432</v>
      </c>
      <c r="AX113" s="165">
        <f t="shared" si="185"/>
        <v>16007321.877789106</v>
      </c>
      <c r="AY113" s="165">
        <f t="shared" si="185"/>
        <v>17009758.504165769</v>
      </c>
      <c r="AZ113" s="165">
        <f t="shared" si="185"/>
        <v>63322792.663975179</v>
      </c>
      <c r="BA113" s="5"/>
    </row>
    <row r="114" spans="3:58" ht="12.75" customHeight="1" outlineLevel="1">
      <c r="C114" s="1" t="s">
        <v>242</v>
      </c>
      <c r="D114" s="5"/>
      <c r="E114" s="5"/>
      <c r="F114" s="5"/>
      <c r="G114" s="34"/>
      <c r="H114" s="23"/>
      <c r="I114" s="23"/>
      <c r="J114" s="23"/>
      <c r="K114" s="24"/>
      <c r="L114" s="23"/>
      <c r="M114" s="23"/>
      <c r="N114" s="23"/>
      <c r="O114" s="24"/>
      <c r="P114" s="23"/>
      <c r="Q114" s="23"/>
      <c r="R114" s="23"/>
      <c r="S114" s="24"/>
      <c r="T114" s="23"/>
      <c r="U114" s="23"/>
      <c r="V114" s="23"/>
      <c r="W114" s="24"/>
      <c r="X114" s="23"/>
      <c r="Y114" s="23"/>
      <c r="Z114" s="23"/>
      <c r="AA114" s="24"/>
      <c r="AB114" s="23"/>
      <c r="AC114" s="23"/>
      <c r="AD114" s="23"/>
      <c r="AE114" s="24"/>
      <c r="AF114" s="24"/>
      <c r="AG114" s="165">
        <f>-SUM(AG147,AG151)</f>
        <v>-5420769.1973490715</v>
      </c>
      <c r="AH114" s="165">
        <f t="shared" ref="AH114:AZ114" si="186">-SUM(AH147,AH151)</f>
        <v>-5430722.7087458679</v>
      </c>
      <c r="AI114" s="165">
        <f t="shared" si="186"/>
        <v>-5551618.0415854082</v>
      </c>
      <c r="AJ114" s="165">
        <f t="shared" si="186"/>
        <v>-5737001.7961675506</v>
      </c>
      <c r="AK114" s="165">
        <f t="shared" si="186"/>
        <v>-22140111.743847899</v>
      </c>
      <c r="AL114" s="165">
        <f t="shared" si="186"/>
        <v>-6004852.9220630564</v>
      </c>
      <c r="AM114" s="165">
        <f t="shared" si="186"/>
        <v>-6244298.7078084042</v>
      </c>
      <c r="AN114" s="165">
        <f t="shared" si="186"/>
        <v>-6475065.296556931</v>
      </c>
      <c r="AO114" s="165">
        <f t="shared" si="186"/>
        <v>-6788715.4882576335</v>
      </c>
      <c r="AP114" s="165">
        <f t="shared" si="186"/>
        <v>-25512932.414686024</v>
      </c>
      <c r="AQ114" s="165">
        <f t="shared" si="186"/>
        <v>-6933654.2364551974</v>
      </c>
      <c r="AR114" s="165">
        <f t="shared" si="186"/>
        <v>-6974896.2294742651</v>
      </c>
      <c r="AS114" s="165">
        <f t="shared" si="186"/>
        <v>-7155315.9463642836</v>
      </c>
      <c r="AT114" s="165">
        <f t="shared" si="186"/>
        <v>-7469835.2010010686</v>
      </c>
      <c r="AU114" s="165">
        <f t="shared" si="186"/>
        <v>-28533701.613294814</v>
      </c>
      <c r="AV114" s="165">
        <f t="shared" si="186"/>
        <v>-7562612.3928129962</v>
      </c>
      <c r="AW114" s="165">
        <f t="shared" si="186"/>
        <v>-7589882.5973772369</v>
      </c>
      <c r="AX114" s="165">
        <f t="shared" si="186"/>
        <v>-7763408.7858824907</v>
      </c>
      <c r="AY114" s="165">
        <f t="shared" si="186"/>
        <v>-8080590.294106571</v>
      </c>
      <c r="AZ114" s="165">
        <f t="shared" si="186"/>
        <v>-30996494.070179291</v>
      </c>
      <c r="BA114" s="5"/>
    </row>
    <row r="115" spans="3:58" s="29" customFormat="1" ht="12.75" hidden="1" customHeight="1" outlineLevel="2">
      <c r="C115" s="25" t="s">
        <v>95</v>
      </c>
      <c r="D115" s="25"/>
      <c r="E115" s="25"/>
      <c r="F115" s="25"/>
      <c r="G115" s="26" t="s">
        <v>93</v>
      </c>
      <c r="H115" s="23"/>
      <c r="I115" s="23"/>
      <c r="J115" s="23"/>
      <c r="K115" s="24"/>
      <c r="L115" s="23"/>
      <c r="M115" s="23"/>
      <c r="N115" s="23"/>
      <c r="O115" s="24"/>
      <c r="P115" s="23"/>
      <c r="Q115" s="23"/>
      <c r="R115" s="23"/>
      <c r="S115" s="24"/>
      <c r="T115" s="23"/>
      <c r="U115" s="23"/>
      <c r="V115" s="23"/>
      <c r="W115" s="24"/>
      <c r="X115" s="23"/>
      <c r="Y115" s="23"/>
      <c r="Z115" s="23"/>
      <c r="AA115" s="24"/>
      <c r="AB115" s="23"/>
      <c r="AC115" s="23"/>
      <c r="AD115" s="23"/>
      <c r="AE115" s="24"/>
      <c r="AF115" s="24"/>
      <c r="AG115" s="79">
        <f t="shared" ref="AG115:AZ115" si="187">SUM(AG113:AG114)</f>
        <v>3810965.6688280404</v>
      </c>
      <c r="AH115" s="79">
        <f t="shared" si="187"/>
        <v>4007937.2952414742</v>
      </c>
      <c r="AI115" s="79">
        <f t="shared" si="187"/>
        <v>4314794.2949070726</v>
      </c>
      <c r="AJ115" s="79">
        <f t="shared" si="187"/>
        <v>4707114.7896341514</v>
      </c>
      <c r="AK115" s="79">
        <f t="shared" si="187"/>
        <v>16840812.048610739</v>
      </c>
      <c r="AL115" s="79">
        <f t="shared" si="187"/>
        <v>4806294.5184465665</v>
      </c>
      <c r="AM115" s="79">
        <f t="shared" si="187"/>
        <v>4830163.108202151</v>
      </c>
      <c r="AN115" s="79">
        <f t="shared" si="187"/>
        <v>5100348.0658346303</v>
      </c>
      <c r="AO115" s="79">
        <f t="shared" si="187"/>
        <v>5501182.3158677984</v>
      </c>
      <c r="AP115" s="79">
        <f t="shared" si="187"/>
        <v>20237988.008351147</v>
      </c>
      <c r="AQ115" s="79">
        <f t="shared" si="187"/>
        <v>5786312.1429255931</v>
      </c>
      <c r="AR115" s="79">
        <f t="shared" si="187"/>
        <v>6057780.7160301805</v>
      </c>
      <c r="AS115" s="79">
        <f t="shared" si="187"/>
        <v>6463396.4249303006</v>
      </c>
      <c r="AT115" s="79">
        <f t="shared" si="187"/>
        <v>7008126.1837575529</v>
      </c>
      <c r="AU115" s="79">
        <f t="shared" si="187"/>
        <v>25315615.46764363</v>
      </c>
      <c r="AV115" s="79">
        <f t="shared" si="187"/>
        <v>7410350.8145858767</v>
      </c>
      <c r="AW115" s="79">
        <f t="shared" si="187"/>
        <v>7742866.4772441946</v>
      </c>
      <c r="AX115" s="79">
        <f t="shared" si="187"/>
        <v>8243913.0919066155</v>
      </c>
      <c r="AY115" s="79">
        <f t="shared" si="187"/>
        <v>8929168.2100591976</v>
      </c>
      <c r="AZ115" s="79">
        <f t="shared" si="187"/>
        <v>32326298.593795888</v>
      </c>
      <c r="BA115" s="72"/>
      <c r="BB115" s="1"/>
      <c r="BC115" s="22" t="str">
        <f>IFERROR((Q115/L115)^(1/(_xlfn.NUMBERVALUE(LEFT(Q$6,4))-_xlfn.NUMBERVALUE(LEFT(L$6,4))))-1,"NA")</f>
        <v>NA</v>
      </c>
      <c r="BD115" s="22" t="str">
        <f>IFERROR((V115/Q115)^(1/(_xlfn.NUMBERVALUE(LEFT(V$6,4))-_xlfn.NUMBERVALUE(LEFT(Q$6,4))))-1,"NA")</f>
        <v>NA</v>
      </c>
      <c r="BE115" s="22" t="str">
        <f>IFERROR((AA115/V115)^(1/(_xlfn.NUMBERVALUE(LEFT(AA$6,4))-_xlfn.NUMBERVALUE(LEFT(V$6,4))))-1,"NA")</f>
        <v>NA</v>
      </c>
      <c r="BF115" s="22" t="str">
        <f>IFERROR((AF115/AA115)^(1/(_xlfn.NUMBERVALUE(LEFT(AF$6,4))-_xlfn.NUMBERVALUE(LEFT(AA$6,4))))-1,"NA")</f>
        <v>NA</v>
      </c>
    </row>
    <row r="116" spans="3:58" ht="12.75" customHeight="1" outlineLevel="1" collapsed="1">
      <c r="C116" s="97"/>
      <c r="G116" s="31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4"/>
      <c r="AF116" s="134"/>
      <c r="AG116" s="134"/>
      <c r="AH116" s="134"/>
      <c r="AI116" s="134"/>
      <c r="AJ116" s="134"/>
      <c r="AK116" s="134"/>
      <c r="AL116" s="134"/>
      <c r="AM116" s="134"/>
      <c r="AN116" s="134"/>
      <c r="AO116" s="134"/>
      <c r="AP116" s="134"/>
      <c r="AQ116" s="134"/>
      <c r="AR116" s="134"/>
      <c r="AS116" s="134"/>
      <c r="AT116" s="134"/>
      <c r="AU116" s="134"/>
      <c r="AV116" s="134"/>
      <c r="AW116" s="134"/>
      <c r="AX116" s="134"/>
      <c r="AY116" s="134"/>
      <c r="AZ116" s="134"/>
    </row>
    <row r="117" spans="3:58" ht="12.75" customHeight="1" outlineLevel="1">
      <c r="C117" s="64" t="s">
        <v>197</v>
      </c>
      <c r="D117" s="13"/>
      <c r="E117" s="13"/>
      <c r="F117" s="13"/>
      <c r="G117" s="14"/>
      <c r="H117" s="15"/>
      <c r="I117" s="15"/>
      <c r="J117" s="15"/>
      <c r="K117" s="16"/>
      <c r="L117" s="15"/>
      <c r="M117" s="114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14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43"/>
      <c r="BC117" s="1"/>
      <c r="BD117" s="1"/>
      <c r="BE117" s="1"/>
      <c r="BF117" s="1"/>
    </row>
    <row r="118" spans="3:58" ht="12.75" customHeight="1" outlineLevel="1">
      <c r="C118" s="29" t="s">
        <v>198</v>
      </c>
      <c r="G118" s="1"/>
      <c r="BC118" s="1"/>
      <c r="BD118" s="1"/>
      <c r="BE118" s="1"/>
      <c r="BF118" s="1"/>
    </row>
    <row r="119" spans="3:58" ht="12.75" customHeight="1" outlineLevel="1">
      <c r="C119" s="1" t="s">
        <v>92</v>
      </c>
      <c r="G119" s="18" t="s">
        <v>93</v>
      </c>
      <c r="H119" s="23"/>
      <c r="I119" s="23"/>
      <c r="J119" s="23"/>
      <c r="K119" s="24"/>
      <c r="L119" s="23"/>
      <c r="M119" s="23"/>
      <c r="N119" s="23"/>
      <c r="O119" s="24"/>
      <c r="P119" s="23"/>
      <c r="Q119" s="23"/>
      <c r="R119" s="23"/>
      <c r="S119" s="24"/>
      <c r="T119" s="23"/>
      <c r="U119" s="23"/>
      <c r="V119" s="23"/>
      <c r="W119" s="24"/>
      <c r="X119" s="23"/>
      <c r="Y119" s="23"/>
      <c r="Z119" s="23"/>
      <c r="AA119" s="24"/>
      <c r="AB119" s="23"/>
      <c r="AC119" s="23"/>
      <c r="AD119" s="23"/>
      <c r="AE119" s="24"/>
      <c r="AF119" s="165">
        <f>AF21</f>
        <v>10556487</v>
      </c>
      <c r="AG119" s="71">
        <f>AG123*AG122*3</f>
        <v>2919891.6073491001</v>
      </c>
      <c r="AH119" s="71">
        <f t="shared" ref="AH119:AJ119" si="188">AH123*AH122*3</f>
        <v>3005946.6980532445</v>
      </c>
      <c r="AI119" s="71">
        <f t="shared" si="188"/>
        <v>3179559.9136449844</v>
      </c>
      <c r="AJ119" s="71">
        <f t="shared" si="188"/>
        <v>3395098.2004369544</v>
      </c>
      <c r="AK119" s="57">
        <f>SUM(AG119:AJ119)</f>
        <v>12500496.419484284</v>
      </c>
      <c r="AL119" s="71">
        <f>AL123*AL122*3</f>
        <v>3511491.6147129945</v>
      </c>
      <c r="AM119" s="71">
        <f t="shared" ref="AM119:AO119" si="189">AM123*AM122*3</f>
        <v>3617010.5827002907</v>
      </c>
      <c r="AN119" s="71">
        <f t="shared" si="189"/>
        <v>3829690.5975746093</v>
      </c>
      <c r="AO119" s="71">
        <f t="shared" si="189"/>
        <v>4103902.933427731</v>
      </c>
      <c r="AP119" s="57">
        <f>SUM(AL119:AO119)</f>
        <v>15062095.728415625</v>
      </c>
      <c r="AQ119" s="71">
        <f>AQ123*AQ122*3</f>
        <v>4237979.7278630566</v>
      </c>
      <c r="AR119" s="71">
        <f t="shared" ref="AR119:AT119" si="190">AR123*AR122*3</f>
        <v>4364122.4536726773</v>
      </c>
      <c r="AS119" s="71">
        <f t="shared" si="190"/>
        <v>4618961.9313584883</v>
      </c>
      <c r="AT119" s="71">
        <f t="shared" si="190"/>
        <v>4954007.7812297428</v>
      </c>
      <c r="AU119" s="57">
        <f>SUM(AQ119:AT119)</f>
        <v>18175071.894123964</v>
      </c>
      <c r="AV119" s="71">
        <f>AV123*AV122*3</f>
        <v>5111140.6069781259</v>
      </c>
      <c r="AW119" s="71">
        <f t="shared" ref="AW119:AY119" si="191">AW123*AW122*3</f>
        <v>5256851.8725190833</v>
      </c>
      <c r="AX119" s="71">
        <f t="shared" si="191"/>
        <v>5554657.5262903143</v>
      </c>
      <c r="AY119" s="71">
        <f t="shared" si="191"/>
        <v>5951218.3825197723</v>
      </c>
      <c r="AZ119" s="57">
        <f>SUM(AV119:AY119)</f>
        <v>21873868.388307296</v>
      </c>
      <c r="BC119" s="22"/>
      <c r="BD119" s="22"/>
      <c r="BE119" s="22"/>
      <c r="BF119" s="22"/>
    </row>
    <row r="120" spans="3:58" ht="12.75" customHeight="1" outlineLevel="1">
      <c r="C120" s="12" t="s">
        <v>199</v>
      </c>
      <c r="D120" s="12"/>
      <c r="E120" s="12"/>
      <c r="F120" s="12"/>
      <c r="G120" s="31" t="s">
        <v>200</v>
      </c>
      <c r="H120" s="23"/>
      <c r="I120" s="23"/>
      <c r="J120" s="23"/>
      <c r="K120" s="24"/>
      <c r="L120" s="23"/>
      <c r="M120" s="23"/>
      <c r="N120" s="23"/>
      <c r="O120" s="24"/>
      <c r="P120" s="23"/>
      <c r="Q120" s="23"/>
      <c r="R120" s="23"/>
      <c r="S120" s="24"/>
      <c r="T120" s="23"/>
      <c r="U120" s="23"/>
      <c r="V120" s="23"/>
      <c r="W120" s="24"/>
      <c r="X120" s="23"/>
      <c r="Y120" s="23"/>
      <c r="Z120" s="23"/>
      <c r="AA120" s="24"/>
      <c r="AB120" s="23"/>
      <c r="AC120" s="23"/>
      <c r="AD120" s="23"/>
      <c r="AE120" s="24"/>
      <c r="AF120" s="165">
        <f>AF22</f>
        <v>12084</v>
      </c>
      <c r="AG120" s="132">
        <f>Drivers!H18</f>
        <v>772.8</v>
      </c>
      <c r="AH120" s="132">
        <f>Drivers!I18</f>
        <v>2677.4</v>
      </c>
      <c r="AI120" s="132">
        <f>Drivers!J18</f>
        <v>4506.42</v>
      </c>
      <c r="AJ120" s="132">
        <f>Drivers!K18</f>
        <v>5962.54</v>
      </c>
      <c r="AK120" s="131">
        <f>SUM(AG120:AJ120)</f>
        <v>13919.16</v>
      </c>
      <c r="AL120" s="132">
        <f>Drivers!M18</f>
        <v>926.32959999999991</v>
      </c>
      <c r="AM120" s="132">
        <f>Drivers!N18</f>
        <v>2971.4272000000005</v>
      </c>
      <c r="AN120" s="132">
        <f>Drivers!O18</f>
        <v>5124.9854399999995</v>
      </c>
      <c r="AO120" s="132">
        <f>Drivers!P18</f>
        <v>7004.6707200000001</v>
      </c>
      <c r="AP120" s="131">
        <f>SUM(AL120:AO120)</f>
        <v>16027.41296</v>
      </c>
      <c r="AQ120" s="132">
        <f>Drivers!R18</f>
        <v>1094.7299327999999</v>
      </c>
      <c r="AR120" s="132">
        <f>Drivers!S18</f>
        <v>3315.1313664000004</v>
      </c>
      <c r="AS120" s="132">
        <f>Drivers!T18</f>
        <v>5860.9518175999992</v>
      </c>
      <c r="AT120" s="132">
        <f>Drivers!U18</f>
        <v>8230.6109849599998</v>
      </c>
      <c r="AU120" s="131">
        <f>SUM(AQ120:AT120)</f>
        <v>18501.42410176</v>
      </c>
      <c r="AV120" s="132">
        <f>Drivers!W18</f>
        <v>1249.3605358080001</v>
      </c>
      <c r="AW120" s="132">
        <f>Drivers!X18</f>
        <v>3639.1547618048003</v>
      </c>
      <c r="AX120" s="132">
        <f>Drivers!Y18</f>
        <v>6591.7059464943995</v>
      </c>
      <c r="AY120" s="132">
        <f>Drivers!Z18</f>
        <v>9393.1847865855998</v>
      </c>
      <c r="AZ120" s="131">
        <f>SUM(AV120:AY120)</f>
        <v>20873.4060306928</v>
      </c>
      <c r="BA120" s="12"/>
      <c r="BB120" s="12"/>
      <c r="BC120" s="22"/>
      <c r="BD120" s="22"/>
      <c r="BE120" s="22"/>
      <c r="BF120" s="22"/>
    </row>
    <row r="121" spans="3:58" ht="12.75" customHeight="1" outlineLevel="1">
      <c r="C121" s="1" t="s">
        <v>201</v>
      </c>
      <c r="G121" s="18" t="s">
        <v>200</v>
      </c>
      <c r="H121" s="23"/>
      <c r="I121" s="23"/>
      <c r="J121" s="23"/>
      <c r="K121" s="24"/>
      <c r="L121" s="23"/>
      <c r="M121" s="23"/>
      <c r="N121" s="23"/>
      <c r="O121" s="24"/>
      <c r="P121" s="23"/>
      <c r="Q121" s="23"/>
      <c r="R121" s="23"/>
      <c r="S121" s="24"/>
      <c r="T121" s="23"/>
      <c r="U121" s="23"/>
      <c r="V121" s="23"/>
      <c r="W121" s="24"/>
      <c r="X121" s="23"/>
      <c r="Y121" s="23"/>
      <c r="Z121" s="23"/>
      <c r="AA121" s="24"/>
      <c r="AB121" s="23"/>
      <c r="AC121" s="23"/>
      <c r="AD121" s="23"/>
      <c r="AE121" s="24"/>
      <c r="AF121" s="165">
        <f>AF23</f>
        <v>88813</v>
      </c>
      <c r="AG121" s="71">
        <f>AF121+AG120</f>
        <v>89585.8</v>
      </c>
      <c r="AH121" s="71">
        <f t="shared" ref="AH121:AJ121" si="192">AG121+AH120</f>
        <v>92263.2</v>
      </c>
      <c r="AI121" s="71">
        <f t="shared" si="192"/>
        <v>96769.62</v>
      </c>
      <c r="AJ121" s="71">
        <f t="shared" si="192"/>
        <v>102732.15999999999</v>
      </c>
      <c r="AK121" s="57">
        <f>AJ121</f>
        <v>102732.15999999999</v>
      </c>
      <c r="AL121" s="71">
        <f>AK121+AL120</f>
        <v>103658.48959999999</v>
      </c>
      <c r="AM121" s="71">
        <f t="shared" ref="AM121" si="193">AL121+AM120</f>
        <v>106629.91679999999</v>
      </c>
      <c r="AN121" s="71">
        <f t="shared" ref="AN121" si="194">AM121+AN120</f>
        <v>111754.90224</v>
      </c>
      <c r="AO121" s="71">
        <f t="shared" ref="AO121" si="195">AN121+AO120</f>
        <v>118759.57295999999</v>
      </c>
      <c r="AP121" s="57">
        <f>AO121</f>
        <v>118759.57295999999</v>
      </c>
      <c r="AQ121" s="71">
        <f>AP121+AQ120</f>
        <v>119854.30289279998</v>
      </c>
      <c r="AR121" s="71">
        <f t="shared" ref="AR121" si="196">AQ121+AR120</f>
        <v>123169.43425919999</v>
      </c>
      <c r="AS121" s="71">
        <f t="shared" ref="AS121" si="197">AR121+AS120</f>
        <v>129030.38607679999</v>
      </c>
      <c r="AT121" s="71">
        <f t="shared" ref="AT121" si="198">AS121+AT120</f>
        <v>137260.99706175999</v>
      </c>
      <c r="AU121" s="57">
        <f>AT121</f>
        <v>137260.99706175999</v>
      </c>
      <c r="AV121" s="71">
        <f>AU121+AV120</f>
        <v>138510.35759756799</v>
      </c>
      <c r="AW121" s="71">
        <f t="shared" ref="AW121" si="199">AV121+AW120</f>
        <v>142149.51235937278</v>
      </c>
      <c r="AX121" s="71">
        <f t="shared" ref="AX121" si="200">AW121+AX120</f>
        <v>148741.21830586717</v>
      </c>
      <c r="AY121" s="71">
        <f t="shared" ref="AY121" si="201">AX121+AY120</f>
        <v>158134.40309245276</v>
      </c>
      <c r="AZ121" s="57">
        <f>AY121</f>
        <v>158134.40309245276</v>
      </c>
      <c r="BC121" s="22"/>
      <c r="BD121" s="22"/>
      <c r="BE121" s="22"/>
      <c r="BF121" s="22"/>
    </row>
    <row r="122" spans="3:58" ht="12.75" customHeight="1" outlineLevel="1">
      <c r="C122" s="1" t="s">
        <v>202</v>
      </c>
      <c r="G122" s="18" t="s">
        <v>200</v>
      </c>
      <c r="H122" s="23"/>
      <c r="I122" s="23"/>
      <c r="J122" s="23"/>
      <c r="K122" s="24"/>
      <c r="L122" s="23"/>
      <c r="M122" s="23"/>
      <c r="N122" s="23"/>
      <c r="O122" s="24"/>
      <c r="P122" s="23"/>
      <c r="Q122" s="23"/>
      <c r="R122" s="23"/>
      <c r="S122" s="24"/>
      <c r="T122" s="23"/>
      <c r="U122" s="23"/>
      <c r="V122" s="23"/>
      <c r="W122" s="24"/>
      <c r="X122" s="23"/>
      <c r="Y122" s="23"/>
      <c r="Z122" s="23"/>
      <c r="AA122" s="24"/>
      <c r="AB122" s="23"/>
      <c r="AC122" s="23"/>
      <c r="AD122" s="23"/>
      <c r="AE122" s="24"/>
      <c r="AF122" s="165">
        <f>AF24</f>
        <v>80928</v>
      </c>
      <c r="AG122" s="71">
        <f>Drivers!$I$62*Operating!AG121</f>
        <v>86911.817911467209</v>
      </c>
      <c r="AH122" s="71">
        <f>Drivers!$I$62*Operating!AH121</f>
        <v>89509.302125217189</v>
      </c>
      <c r="AI122" s="71">
        <f>Drivers!$I$62*Operating!AI121</f>
        <v>93881.213236940181</v>
      </c>
      <c r="AJ122" s="71">
        <f>Drivers!$I$62*Operating!AJ121</f>
        <v>99665.781670440119</v>
      </c>
      <c r="AK122" s="57">
        <f>AVERAGE(AG122:AJ122)</f>
        <v>92492.02873601616</v>
      </c>
      <c r="AL122" s="71">
        <f>Drivers!$I$62*Operating!AL121</f>
        <v>100564.46192469026</v>
      </c>
      <c r="AM122" s="71">
        <f>Drivers!$I$62*Operating!AM121</f>
        <v>103447.19713209569</v>
      </c>
      <c r="AN122" s="71">
        <f>Drivers!$I$62*Operating!AN121</f>
        <v>108419.21056904888</v>
      </c>
      <c r="AO122" s="71">
        <f>Drivers!$I$62*Operating!AO121</f>
        <v>115214.80391248528</v>
      </c>
      <c r="AP122" s="57">
        <f>AVERAGE(AL122:AO122)</f>
        <v>106911.41838458003</v>
      </c>
      <c r="AQ122" s="71">
        <f>Drivers!$I$62*Operating!AQ121</f>
        <v>116276.85803916324</v>
      </c>
      <c r="AR122" s="71">
        <f>Drivers!$I$62*Operating!AR121</f>
        <v>119493.03843459589</v>
      </c>
      <c r="AS122" s="71">
        <f>Drivers!$I$62*Operating!AS121</f>
        <v>125179.0509182611</v>
      </c>
      <c r="AT122" s="71">
        <f>Drivers!$I$62*Operating!AT121</f>
        <v>133163.99231773472</v>
      </c>
      <c r="AU122" s="57">
        <f>AVERAGE(AQ122:AT122)</f>
        <v>123528.23492743875</v>
      </c>
      <c r="AV122" s="71">
        <f>Drivers!$I$62*Operating!AV121</f>
        <v>134376.06158980596</v>
      </c>
      <c r="AW122" s="71">
        <f>Drivers!$I$62*Operating!AW121</f>
        <v>137906.59383944402</v>
      </c>
      <c r="AX122" s="71">
        <f>Drivers!$I$62*Operating!AX121</f>
        <v>144301.54869777712</v>
      </c>
      <c r="AY122" s="71">
        <f>Drivers!$I$62*Operating!AY121</f>
        <v>153414.36306992639</v>
      </c>
      <c r="AZ122" s="57">
        <f>AVERAGE(AV122:AY122)</f>
        <v>142499.64179923836</v>
      </c>
      <c r="BC122" s="22"/>
      <c r="BD122" s="22"/>
      <c r="BE122" s="22"/>
      <c r="BF122" s="22"/>
    </row>
    <row r="123" spans="3:58" ht="12.75" customHeight="1" outlineLevel="1">
      <c r="C123" s="1" t="s">
        <v>203</v>
      </c>
      <c r="D123" s="29"/>
      <c r="E123" s="29"/>
      <c r="F123" s="29"/>
      <c r="G123" s="18" t="s">
        <v>108</v>
      </c>
      <c r="H123" s="23"/>
      <c r="I123" s="23"/>
      <c r="J123" s="23"/>
      <c r="K123" s="24"/>
      <c r="L123" s="23"/>
      <c r="M123" s="23"/>
      <c r="N123" s="23"/>
      <c r="O123" s="24"/>
      <c r="P123" s="23"/>
      <c r="Q123" s="23"/>
      <c r="R123" s="23"/>
      <c r="S123" s="24"/>
      <c r="T123" s="23"/>
      <c r="U123" s="23"/>
      <c r="V123" s="23"/>
      <c r="W123" s="24"/>
      <c r="X123" s="23"/>
      <c r="Y123" s="23"/>
      <c r="Z123" s="23"/>
      <c r="AA123" s="24"/>
      <c r="AB123" s="23"/>
      <c r="AC123" s="23"/>
      <c r="AD123" s="23"/>
      <c r="AE123" s="24"/>
      <c r="AF123" s="166">
        <f>AF25</f>
        <v>10.872499999999999</v>
      </c>
      <c r="AG123" s="110">
        <f>Drivers!H45</f>
        <v>11.198675</v>
      </c>
      <c r="AH123" s="110">
        <f>Drivers!I45</f>
        <v>11.194168749999999</v>
      </c>
      <c r="AI123" s="110">
        <f>Drivers!J45</f>
        <v>11.2893013203125</v>
      </c>
      <c r="AJ123" s="110">
        <f>Drivers!K45</f>
        <v>11.354944306640624</v>
      </c>
      <c r="AK123" s="81">
        <f>AVERAGE(AG123:AJ123)</f>
        <v>11.259272344238282</v>
      </c>
      <c r="AL123" s="110">
        <f>Drivers!M45</f>
        <v>11.639272785856322</v>
      </c>
      <c r="AM123" s="110">
        <f>Drivers!N45</f>
        <v>11.654933412007903</v>
      </c>
      <c r="AN123" s="110">
        <f>Drivers!O45</f>
        <v>11.774329713569216</v>
      </c>
      <c r="AO123" s="110">
        <f>Drivers!P45</f>
        <v>11.873193357296252</v>
      </c>
      <c r="AP123" s="81">
        <f>AVERAGE(AL123:AO123)</f>
        <v>11.735432317182424</v>
      </c>
      <c r="AQ123" s="110">
        <f>Drivers!R45</f>
        <v>12.149106306363104</v>
      </c>
      <c r="AR123" s="110">
        <f>Drivers!S45</f>
        <v>12.17399359506444</v>
      </c>
      <c r="AS123" s="110">
        <f>Drivers!T45</f>
        <v>12.299613759852301</v>
      </c>
      <c r="AT123" s="110">
        <f>Drivers!U45</f>
        <v>12.400769144382709</v>
      </c>
      <c r="AU123" s="81">
        <f>AVERAGE(AQ123:AT123)</f>
        <v>12.255870701415638</v>
      </c>
      <c r="AV123" s="110">
        <f>Drivers!W45</f>
        <v>12.678698240614477</v>
      </c>
      <c r="AW123" s="110">
        <f>Drivers!X45</f>
        <v>12.706310182284941</v>
      </c>
      <c r="AX123" s="110">
        <f>Drivers!Y45</f>
        <v>12.831134007032041</v>
      </c>
      <c r="AY123" s="110">
        <f>Drivers!Z45</f>
        <v>12.930598029701653</v>
      </c>
      <c r="AZ123" s="81">
        <f>AVERAGE(AV123:AY123)</f>
        <v>12.786685114908277</v>
      </c>
      <c r="BA123" s="29"/>
      <c r="BB123" s="29"/>
      <c r="BC123" s="22"/>
      <c r="BD123" s="22"/>
      <c r="BE123" s="22"/>
      <c r="BF123" s="22"/>
    </row>
    <row r="124" spans="3:58" ht="12.75" customHeight="1" outlineLevel="1">
      <c r="G124" s="1"/>
      <c r="H124" s="52"/>
      <c r="I124" s="52"/>
      <c r="J124" s="52"/>
      <c r="K124" s="52"/>
      <c r="L124" s="77"/>
      <c r="M124" s="52"/>
      <c r="N124" s="52"/>
      <c r="O124" s="52"/>
      <c r="P124" s="52"/>
      <c r="Q124" s="52"/>
      <c r="R124" s="78"/>
      <c r="S124" s="78"/>
      <c r="T124" s="78"/>
      <c r="U124" s="78"/>
      <c r="V124" s="78"/>
      <c r="W124" s="78"/>
      <c r="X124" s="78"/>
      <c r="Y124" s="78"/>
      <c r="Z124" s="78"/>
      <c r="AF124" s="165"/>
      <c r="AG124" s="111"/>
      <c r="AH124" s="111"/>
      <c r="AI124" s="111"/>
      <c r="AJ124" s="111"/>
      <c r="BC124" s="1"/>
      <c r="BD124" s="1"/>
      <c r="BE124" s="1"/>
      <c r="BF124" s="1"/>
    </row>
    <row r="125" spans="3:58" ht="12.75" customHeight="1" outlineLevel="1">
      <c r="C125" s="29" t="s">
        <v>204</v>
      </c>
      <c r="G125" s="1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F125" s="165"/>
      <c r="AG125" s="111"/>
      <c r="AH125" s="111"/>
      <c r="AI125" s="111"/>
      <c r="AJ125" s="111"/>
      <c r="BC125" s="1"/>
      <c r="BD125" s="1"/>
      <c r="BE125" s="1"/>
      <c r="BF125" s="1"/>
    </row>
    <row r="126" spans="3:58" ht="12.75" customHeight="1" outlineLevel="1">
      <c r="C126" s="1" t="s">
        <v>92</v>
      </c>
      <c r="G126" s="18" t="s">
        <v>93</v>
      </c>
      <c r="H126" s="23"/>
      <c r="I126" s="23"/>
      <c r="J126" s="23"/>
      <c r="K126" s="24"/>
      <c r="L126" s="23"/>
      <c r="M126" s="23"/>
      <c r="N126" s="23"/>
      <c r="O126" s="24"/>
      <c r="P126" s="23"/>
      <c r="Q126" s="23"/>
      <c r="R126" s="23"/>
      <c r="S126" s="24"/>
      <c r="T126" s="23"/>
      <c r="U126" s="23"/>
      <c r="V126" s="23"/>
      <c r="W126" s="24"/>
      <c r="X126" s="23"/>
      <c r="Y126" s="23"/>
      <c r="Z126" s="23"/>
      <c r="AA126" s="24"/>
      <c r="AB126" s="23"/>
      <c r="AC126" s="23"/>
      <c r="AD126" s="23"/>
      <c r="AE126" s="24"/>
      <c r="AF126" s="165">
        <f>AF28</f>
        <v>14873783</v>
      </c>
      <c r="AG126" s="71">
        <f>AG130*AG129*3</f>
        <v>4022439.0424811561</v>
      </c>
      <c r="AH126" s="71">
        <f t="shared" ref="AH126:AJ126" si="202">AH130*AH129*3</f>
        <v>4092645.0076158121</v>
      </c>
      <c r="AI126" s="71">
        <f t="shared" si="202"/>
        <v>4245609.497020714</v>
      </c>
      <c r="AJ126" s="71">
        <f t="shared" si="202"/>
        <v>4452091.8832601672</v>
      </c>
      <c r="AK126" s="57">
        <f>SUM(AG126:AJ126)</f>
        <v>16812785.430377848</v>
      </c>
      <c r="AL126" s="71">
        <f>AL130*AL129*3</f>
        <v>4567432.9233546872</v>
      </c>
      <c r="AM126" s="71">
        <f t="shared" ref="AM126:AO126" si="203">AM130*AM129*3</f>
        <v>4653609.5581916254</v>
      </c>
      <c r="AN126" s="71">
        <f t="shared" si="203"/>
        <v>4823445.4777810154</v>
      </c>
      <c r="AO126" s="71">
        <f t="shared" si="203"/>
        <v>5069070.4347581612</v>
      </c>
      <c r="AP126" s="57">
        <f>SUM(AL126:AO126)</f>
        <v>19113558.394085489</v>
      </c>
      <c r="AQ126" s="71">
        <f>AQ130*AQ129*3</f>
        <v>5216313.2935993942</v>
      </c>
      <c r="AR126" s="71">
        <f t="shared" ref="AR126:AT126" si="204">AR130*AR129*3</f>
        <v>5316632.0545253735</v>
      </c>
      <c r="AS126" s="71">
        <f t="shared" si="204"/>
        <v>5511099.7874752954</v>
      </c>
      <c r="AT126" s="71">
        <f t="shared" si="204"/>
        <v>5805261.4034028696</v>
      </c>
      <c r="AU126" s="57">
        <f>SUM(AQ126:AT126)</f>
        <v>21849306.539002933</v>
      </c>
      <c r="AV126" s="71">
        <f>AV130*AV129*3</f>
        <v>5970946.9904036624</v>
      </c>
      <c r="AW126" s="71">
        <f t="shared" ref="AW126:AY126" si="205">AW130*AW129*3</f>
        <v>6086360.46973758</v>
      </c>
      <c r="AX126" s="71">
        <f t="shared" si="205"/>
        <v>6306391.3292325623</v>
      </c>
      <c r="AY126" s="71">
        <f t="shared" si="205"/>
        <v>6647393.9157297798</v>
      </c>
      <c r="AZ126" s="57">
        <f>SUM(AV126:AY126)</f>
        <v>25011092.705103584</v>
      </c>
      <c r="BC126" s="22"/>
      <c r="BD126" s="22"/>
      <c r="BE126" s="22"/>
      <c r="BF126" s="22"/>
    </row>
    <row r="127" spans="3:58" ht="12.75" customHeight="1" outlineLevel="1">
      <c r="C127" s="12" t="s">
        <v>199</v>
      </c>
      <c r="D127" s="12"/>
      <c r="E127" s="12"/>
      <c r="F127" s="12"/>
      <c r="G127" s="31" t="s">
        <v>200</v>
      </c>
      <c r="H127" s="23"/>
      <c r="I127" s="23"/>
      <c r="J127" s="23"/>
      <c r="K127" s="24"/>
      <c r="L127" s="23"/>
      <c r="M127" s="23"/>
      <c r="N127" s="23"/>
      <c r="O127" s="24"/>
      <c r="P127" s="23"/>
      <c r="Q127" s="23"/>
      <c r="R127" s="23"/>
      <c r="S127" s="24"/>
      <c r="T127" s="23"/>
      <c r="U127" s="23"/>
      <c r="V127" s="23"/>
      <c r="W127" s="24"/>
      <c r="X127" s="23"/>
      <c r="Y127" s="23"/>
      <c r="Z127" s="23"/>
      <c r="AA127" s="24"/>
      <c r="AB127" s="23"/>
      <c r="AC127" s="23"/>
      <c r="AD127" s="23"/>
      <c r="AE127" s="24"/>
      <c r="AF127" s="165">
        <f>AF29</f>
        <v>5832</v>
      </c>
      <c r="AG127" s="132">
        <f>Drivers!H19</f>
        <v>122.39999999999999</v>
      </c>
      <c r="AH127" s="132">
        <f>Drivers!I19</f>
        <v>1278.5700000000002</v>
      </c>
      <c r="AI127" s="132">
        <f>Drivers!J19</f>
        <v>1872.5</v>
      </c>
      <c r="AJ127" s="132">
        <f>Drivers!K19</f>
        <v>3199.9800000000005</v>
      </c>
      <c r="AK127" s="131">
        <f>SUM(AG127:AJ127)</f>
        <v>6473.4500000000007</v>
      </c>
      <c r="AL127" s="132">
        <f>Drivers!M19</f>
        <v>142.92239999999998</v>
      </c>
      <c r="AM127" s="132">
        <f>Drivers!N19</f>
        <v>1403.6587200000004</v>
      </c>
      <c r="AN127" s="132">
        <f>Drivers!O19</f>
        <v>2067.7300000000005</v>
      </c>
      <c r="AO127" s="132">
        <f>Drivers!P19</f>
        <v>3672.0051200000003</v>
      </c>
      <c r="AP127" s="131">
        <f>SUM(AL127:AO127)</f>
        <v>7286.316240000001</v>
      </c>
      <c r="AQ127" s="132">
        <f>Drivers!R19</f>
        <v>165.35362799999999</v>
      </c>
      <c r="AR127" s="132">
        <f>Drivers!S19</f>
        <v>1551.9786580800005</v>
      </c>
      <c r="AS127" s="132">
        <f>Drivers!T19</f>
        <v>2294.6775950000006</v>
      </c>
      <c r="AT127" s="132">
        <f>Drivers!U19</f>
        <v>4233.9530463999999</v>
      </c>
      <c r="AU127" s="131">
        <f>SUM(AQ127:AT127)</f>
        <v>8245.9629274800009</v>
      </c>
      <c r="AV127" s="132">
        <f>Drivers!W19</f>
        <v>185.07580617599999</v>
      </c>
      <c r="AW127" s="132">
        <f>Drivers!X19</f>
        <v>1704.0725665718408</v>
      </c>
      <c r="AX127" s="132">
        <f>Drivers!Y19</f>
        <v>2519.555999310001</v>
      </c>
      <c r="AY127" s="132">
        <f>Drivers!Z19</f>
        <v>4738.9481733887997</v>
      </c>
      <c r="AZ127" s="131">
        <f>SUM(AV127:AY127)</f>
        <v>9147.6525454466428</v>
      </c>
      <c r="BA127" s="12"/>
      <c r="BB127" s="12"/>
      <c r="BC127" s="22"/>
      <c r="BD127" s="22"/>
      <c r="BE127" s="22"/>
      <c r="BF127" s="22"/>
    </row>
    <row r="128" spans="3:58" ht="12.75" customHeight="1" outlineLevel="1">
      <c r="C128" s="1" t="s">
        <v>201</v>
      </c>
      <c r="G128" s="18" t="s">
        <v>200</v>
      </c>
      <c r="H128" s="23"/>
      <c r="I128" s="23"/>
      <c r="J128" s="23"/>
      <c r="K128" s="24"/>
      <c r="L128" s="23"/>
      <c r="M128" s="23"/>
      <c r="N128" s="23"/>
      <c r="O128" s="24"/>
      <c r="P128" s="23"/>
      <c r="Q128" s="23"/>
      <c r="R128" s="23"/>
      <c r="S128" s="24"/>
      <c r="T128" s="23"/>
      <c r="U128" s="23"/>
      <c r="V128" s="23"/>
      <c r="W128" s="24"/>
      <c r="X128" s="23"/>
      <c r="Y128" s="23"/>
      <c r="Z128" s="23"/>
      <c r="AA128" s="24"/>
      <c r="AB128" s="23"/>
      <c r="AC128" s="23"/>
      <c r="AD128" s="23"/>
      <c r="AE128" s="24"/>
      <c r="AF128" s="165">
        <f>AF30</f>
        <v>80128</v>
      </c>
      <c r="AG128" s="71">
        <f>AF128+AG127</f>
        <v>80250.399999999994</v>
      </c>
      <c r="AH128" s="71">
        <f>AG128+AH127</f>
        <v>81528.97</v>
      </c>
      <c r="AI128" s="71">
        <f>AH128+AI127</f>
        <v>83401.47</v>
      </c>
      <c r="AJ128" s="71">
        <f>AI128+AJ127</f>
        <v>86601.45</v>
      </c>
      <c r="AK128" s="57">
        <f>AJ128</f>
        <v>86601.45</v>
      </c>
      <c r="AL128" s="71">
        <f>AK128+AL127</f>
        <v>86744.372399999993</v>
      </c>
      <c r="AM128" s="71">
        <f>AL128+AM127</f>
        <v>88148.03112</v>
      </c>
      <c r="AN128" s="71">
        <f>AM128+AN127</f>
        <v>90215.761119999996</v>
      </c>
      <c r="AO128" s="71">
        <f>AN128+AO127</f>
        <v>93887.766239999997</v>
      </c>
      <c r="AP128" s="57">
        <f>AO128</f>
        <v>93887.766239999997</v>
      </c>
      <c r="AQ128" s="71">
        <f>AP128+AQ127</f>
        <v>94053.119867999994</v>
      </c>
      <c r="AR128" s="71">
        <f>AQ128+AR127</f>
        <v>95605.098526079993</v>
      </c>
      <c r="AS128" s="71">
        <f>AR128+AS127</f>
        <v>97899.776121079994</v>
      </c>
      <c r="AT128" s="71">
        <f>AS128+AT127</f>
        <v>102133.72916747999</v>
      </c>
      <c r="AU128" s="57">
        <f>AT128</f>
        <v>102133.72916747999</v>
      </c>
      <c r="AV128" s="71">
        <f>AU128+AV127</f>
        <v>102318.80497365599</v>
      </c>
      <c r="AW128" s="71">
        <f>AV128+AW127</f>
        <v>104022.87754022783</v>
      </c>
      <c r="AX128" s="71">
        <f>AW128+AX127</f>
        <v>106542.43353953783</v>
      </c>
      <c r="AY128" s="71">
        <f>AX128+AY127</f>
        <v>111281.38171292662</v>
      </c>
      <c r="AZ128" s="57">
        <f>AY128</f>
        <v>111281.38171292662</v>
      </c>
      <c r="BC128" s="22"/>
      <c r="BD128" s="22"/>
      <c r="BE128" s="22"/>
      <c r="BF128" s="22"/>
    </row>
    <row r="129" spans="3:58" ht="12.75" customHeight="1" outlineLevel="1">
      <c r="C129" s="1" t="s">
        <v>202</v>
      </c>
      <c r="G129" s="18" t="s">
        <v>200</v>
      </c>
      <c r="H129" s="23"/>
      <c r="I129" s="23"/>
      <c r="J129" s="23"/>
      <c r="K129" s="24"/>
      <c r="L129" s="23"/>
      <c r="M129" s="23"/>
      <c r="N129" s="23"/>
      <c r="O129" s="24"/>
      <c r="P129" s="23"/>
      <c r="Q129" s="23"/>
      <c r="R129" s="23"/>
      <c r="S129" s="24"/>
      <c r="T129" s="23"/>
      <c r="U129" s="23"/>
      <c r="V129" s="23"/>
      <c r="W129" s="24"/>
      <c r="X129" s="23"/>
      <c r="Y129" s="23"/>
      <c r="Z129" s="23"/>
      <c r="AA129" s="24"/>
      <c r="AB129" s="23"/>
      <c r="AC129" s="23"/>
      <c r="AD129" s="23"/>
      <c r="AE129" s="24"/>
      <c r="AF129" s="165">
        <f>AF31</f>
        <v>76125.75</v>
      </c>
      <c r="AG129" s="71">
        <f>Drivers!$I$63*Operating!AG128</f>
        <v>79586.63868936096</v>
      </c>
      <c r="AH129" s="71">
        <f>Drivers!$I$63*Operating!AH128</f>
        <v>80854.633473549664</v>
      </c>
      <c r="AI129" s="71">
        <f>Drivers!$I$63*Operating!AI128</f>
        <v>82711.645786831941</v>
      </c>
      <c r="AJ129" s="71">
        <f>Drivers!$I$63*Operating!AJ128</f>
        <v>85885.158343444506</v>
      </c>
      <c r="AK129" s="57">
        <f>AVERAGE(AG129:AJ129)</f>
        <v>82259.51907329676</v>
      </c>
      <c r="AL129" s="71">
        <f>Drivers!$I$63*Operating!AL128</f>
        <v>86026.898614015314</v>
      </c>
      <c r="AM129" s="71">
        <f>Drivers!$I$63*Operating!AM128</f>
        <v>87418.947493420419</v>
      </c>
      <c r="AN129" s="71">
        <f>Drivers!$I$63*Operating!AN128</f>
        <v>89469.575034431458</v>
      </c>
      <c r="AO129" s="71">
        <f>Drivers!$I$63*Operating!AO128</f>
        <v>93111.208530973832</v>
      </c>
      <c r="AP129" s="57">
        <f>AVERAGE(AL129:AO129)</f>
        <v>89006.657418210249</v>
      </c>
      <c r="AQ129" s="71">
        <f>Drivers!$I$63*Operating!AQ128</f>
        <v>93275.194497992197</v>
      </c>
      <c r="AR129" s="71">
        <f>Drivers!$I$63*Operating!AR128</f>
        <v>94814.336542321093</v>
      </c>
      <c r="AS129" s="71">
        <f>Drivers!$I$63*Operating!AS128</f>
        <v>97090.034565780632</v>
      </c>
      <c r="AT129" s="71">
        <f>Drivers!$I$63*Operating!AT128</f>
        <v>101288.96804563314</v>
      </c>
      <c r="AU129" s="57">
        <f>AVERAGE(AQ129:AT129)</f>
        <v>96617.133412931784</v>
      </c>
      <c r="AV129" s="71">
        <f>Drivers!$I$63*Operating!AV128</f>
        <v>101472.51306617225</v>
      </c>
      <c r="AW129" s="71">
        <f>Drivers!$I$63*Operating!AW128</f>
        <v>103162.49103084537</v>
      </c>
      <c r="AX129" s="71">
        <f>Drivers!$I$63*Operating!AX128</f>
        <v>105661.20746060394</v>
      </c>
      <c r="AY129" s="71">
        <f>Drivers!$I$63*Operating!AY128</f>
        <v>110360.95918823523</v>
      </c>
      <c r="AZ129" s="57">
        <f>AVERAGE(AV129:AY129)</f>
        <v>105164.29268646421</v>
      </c>
      <c r="BC129" s="22"/>
      <c r="BD129" s="22"/>
      <c r="BE129" s="22"/>
      <c r="BF129" s="22"/>
    </row>
    <row r="130" spans="3:58" ht="12.75" customHeight="1" outlineLevel="1">
      <c r="C130" s="1" t="s">
        <v>203</v>
      </c>
      <c r="D130" s="29"/>
      <c r="E130" s="29"/>
      <c r="F130" s="29"/>
      <c r="G130" s="18" t="s">
        <v>108</v>
      </c>
      <c r="H130" s="23"/>
      <c r="I130" s="23"/>
      <c r="J130" s="23"/>
      <c r="K130" s="24"/>
      <c r="L130" s="23"/>
      <c r="M130" s="23"/>
      <c r="N130" s="23"/>
      <c r="O130" s="24"/>
      <c r="P130" s="23"/>
      <c r="Q130" s="23"/>
      <c r="R130" s="23"/>
      <c r="S130" s="24"/>
      <c r="T130" s="23"/>
      <c r="U130" s="23"/>
      <c r="V130" s="23"/>
      <c r="W130" s="24"/>
      <c r="X130" s="23"/>
      <c r="Y130" s="23"/>
      <c r="Z130" s="23"/>
      <c r="AA130" s="24"/>
      <c r="AB130" s="23"/>
      <c r="AC130" s="23"/>
      <c r="AD130" s="23"/>
      <c r="AE130" s="24"/>
      <c r="AF130" s="166">
        <f>AF32</f>
        <v>16.2775</v>
      </c>
      <c r="AG130" s="110">
        <f>Drivers!H46</f>
        <v>16.847212499999998</v>
      </c>
      <c r="AH130" s="110">
        <f>Drivers!I46</f>
        <v>16.872440624999996</v>
      </c>
      <c r="AI130" s="110">
        <f>Drivers!J46</f>
        <v>17.110083498046873</v>
      </c>
      <c r="AJ130" s="110">
        <f>Drivers!K46</f>
        <v>17.279244241699217</v>
      </c>
      <c r="AK130" s="81">
        <f>AVERAGE(AG130:AJ130)</f>
        <v>17.027245216186522</v>
      </c>
      <c r="AL130" s="110">
        <f>Drivers!M46</f>
        <v>17.697692996573867</v>
      </c>
      <c r="AM130" s="110">
        <f>Drivers!N46</f>
        <v>17.744473372670456</v>
      </c>
      <c r="AN130" s="110">
        <f>Drivers!O46</f>
        <v>17.970524154625604</v>
      </c>
      <c r="AO130" s="110">
        <f>Drivers!P46</f>
        <v>18.14701120926064</v>
      </c>
      <c r="AP130" s="81">
        <f>AVERAGE(AL130:AO130)</f>
        <v>17.889925433282642</v>
      </c>
      <c r="AQ130" s="110">
        <f>Drivers!R46</f>
        <v>18.641302301480515</v>
      </c>
      <c r="AR130" s="110">
        <f>Drivers!S46</f>
        <v>18.691378851243151</v>
      </c>
      <c r="AS130" s="110">
        <f>Drivers!T46</f>
        <v>18.920925002319724</v>
      </c>
      <c r="AT130" s="110">
        <f>Drivers!U46</f>
        <v>19.104618911664886</v>
      </c>
      <c r="AU130" s="81">
        <f>AVERAGE(AQ130:AT130)</f>
        <v>18.839556266677068</v>
      </c>
      <c r="AV130" s="110">
        <f>Drivers!W46</f>
        <v>19.614333018144166</v>
      </c>
      <c r="AW130" s="110">
        <f>Drivers!X46</f>
        <v>19.665934808022978</v>
      </c>
      <c r="AX130" s="110">
        <f>Drivers!Y46</f>
        <v>19.895006820372615</v>
      </c>
      <c r="AY130" s="110">
        <f>Drivers!Z46</f>
        <v>20.077733903441253</v>
      </c>
      <c r="AZ130" s="81">
        <f>AVERAGE(AV130:AY130)</f>
        <v>19.813252137495255</v>
      </c>
      <c r="BA130" s="29"/>
      <c r="BB130" s="29"/>
      <c r="BC130" s="22"/>
      <c r="BD130" s="22"/>
      <c r="BE130" s="22"/>
      <c r="BF130" s="22"/>
    </row>
    <row r="131" spans="3:58" ht="12.75" customHeight="1" outlineLevel="1">
      <c r="AF131" s="165"/>
    </row>
    <row r="132" spans="3:58" ht="12.75" customHeight="1" outlineLevel="1">
      <c r="C132" s="29" t="s">
        <v>205</v>
      </c>
      <c r="G132" s="1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F132" s="165"/>
      <c r="AG132" s="111"/>
      <c r="AH132" s="111"/>
      <c r="AI132" s="111"/>
      <c r="AJ132" s="111"/>
      <c r="BC132" s="1"/>
      <c r="BD132" s="1"/>
      <c r="BE132" s="1"/>
      <c r="BF132" s="1"/>
    </row>
    <row r="133" spans="3:58" ht="12.75" customHeight="1" outlineLevel="1">
      <c r="C133" s="1" t="s">
        <v>92</v>
      </c>
      <c r="G133" s="18" t="s">
        <v>93</v>
      </c>
      <c r="H133" s="23"/>
      <c r="I133" s="23"/>
      <c r="J133" s="23"/>
      <c r="K133" s="24"/>
      <c r="L133" s="23"/>
      <c r="M133" s="23"/>
      <c r="N133" s="23"/>
      <c r="O133" s="24"/>
      <c r="P133" s="23"/>
      <c r="Q133" s="23"/>
      <c r="R133" s="23"/>
      <c r="S133" s="24"/>
      <c r="T133" s="23"/>
      <c r="U133" s="23"/>
      <c r="V133" s="23"/>
      <c r="W133" s="24"/>
      <c r="X133" s="23"/>
      <c r="Y133" s="23"/>
      <c r="Z133" s="23"/>
      <c r="AA133" s="24"/>
      <c r="AB133" s="23"/>
      <c r="AC133" s="23"/>
      <c r="AD133" s="23"/>
      <c r="AE133" s="24"/>
      <c r="AF133" s="165">
        <f>AF35</f>
        <v>4446461</v>
      </c>
      <c r="AG133" s="71">
        <f>AG137*AG136*3</f>
        <v>1222771.5116791895</v>
      </c>
      <c r="AH133" s="71">
        <f t="shared" ref="AH133:AJ133" si="206">AH137*AH136*3</f>
        <v>1259732.7970023316</v>
      </c>
      <c r="AI133" s="71">
        <f t="shared" si="206"/>
        <v>1304410.4886323642</v>
      </c>
      <c r="AJ133" s="71">
        <f t="shared" si="206"/>
        <v>1376760.6102045728</v>
      </c>
      <c r="AK133" s="57">
        <f>SUM(AG133:AJ133)</f>
        <v>5163675.4075184576</v>
      </c>
      <c r="AL133" s="71">
        <f>AL137*AL136*3</f>
        <v>1434964.9648910614</v>
      </c>
      <c r="AM133" s="71">
        <f t="shared" ref="AM133:AO133" si="207">AM137*AM136*3</f>
        <v>1477265.8929595512</v>
      </c>
      <c r="AN133" s="71">
        <f t="shared" si="207"/>
        <v>1525919.583114808</v>
      </c>
      <c r="AO133" s="71">
        <f t="shared" si="207"/>
        <v>1616282.9460448632</v>
      </c>
      <c r="AP133" s="57">
        <f>SUM(AL133:AO133)</f>
        <v>6054433.3870102838</v>
      </c>
      <c r="AQ133" s="71">
        <f>AQ137*AQ136*3</f>
        <v>1679352.9062473176</v>
      </c>
      <c r="AR133" s="71">
        <f t="shared" ref="AR133:AT133" si="208">AR137*AR136*3</f>
        <v>1728220.11705399</v>
      </c>
      <c r="AS133" s="71">
        <f t="shared" si="208"/>
        <v>1783101.5349800033</v>
      </c>
      <c r="AT133" s="71">
        <f t="shared" si="208"/>
        <v>1887996.416518976</v>
      </c>
      <c r="AU133" s="57">
        <f>SUM(AQ133:AT133)</f>
        <v>7078670.9748002868</v>
      </c>
      <c r="AV133" s="71">
        <f>AV137*AV136*3</f>
        <v>1959187.7237055474</v>
      </c>
      <c r="AW133" s="71">
        <f t="shared" ref="AW133:AY133" si="209">AW137*AW136*3</f>
        <v>2014722.0336963274</v>
      </c>
      <c r="AX133" s="71">
        <f t="shared" si="209"/>
        <v>2076603.8184064894</v>
      </c>
      <c r="AY133" s="71">
        <f t="shared" si="209"/>
        <v>2194762.4433839205</v>
      </c>
      <c r="AZ133" s="57">
        <f>SUM(AV133:AY133)</f>
        <v>8245276.019192284</v>
      </c>
      <c r="BC133" s="22"/>
      <c r="BD133" s="22"/>
      <c r="BE133" s="22"/>
      <c r="BF133" s="22"/>
    </row>
    <row r="134" spans="3:58" ht="12.75" customHeight="1" outlineLevel="1">
      <c r="C134" s="12" t="s">
        <v>199</v>
      </c>
      <c r="D134" s="12"/>
      <c r="E134" s="12"/>
      <c r="F134" s="12"/>
      <c r="G134" s="31" t="s">
        <v>200</v>
      </c>
      <c r="H134" s="23"/>
      <c r="I134" s="23"/>
      <c r="J134" s="23"/>
      <c r="K134" s="24"/>
      <c r="L134" s="23"/>
      <c r="M134" s="23"/>
      <c r="N134" s="23"/>
      <c r="O134" s="24"/>
      <c r="P134" s="23"/>
      <c r="Q134" s="23"/>
      <c r="R134" s="23"/>
      <c r="S134" s="24"/>
      <c r="T134" s="23"/>
      <c r="U134" s="23"/>
      <c r="V134" s="23"/>
      <c r="W134" s="24"/>
      <c r="X134" s="23"/>
      <c r="Y134" s="23"/>
      <c r="Z134" s="23"/>
      <c r="AA134" s="24"/>
      <c r="AB134" s="23"/>
      <c r="AC134" s="23"/>
      <c r="AD134" s="23"/>
      <c r="AE134" s="24"/>
      <c r="AF134" s="165">
        <f>AF36</f>
        <v>4298</v>
      </c>
      <c r="AG134" s="132">
        <f>Drivers!H20</f>
        <v>942.4799999999999</v>
      </c>
      <c r="AH134" s="132">
        <f>Drivers!I20</f>
        <v>1338.7</v>
      </c>
      <c r="AI134" s="132">
        <f>Drivers!J20</f>
        <v>1261.53</v>
      </c>
      <c r="AJ134" s="132">
        <f>Drivers!K20</f>
        <v>2657.7599999999998</v>
      </c>
      <c r="AK134" s="131">
        <f>SUM(AG134:AJ134)</f>
        <v>6200.4699999999993</v>
      </c>
      <c r="AL134" s="132">
        <f>Drivers!M20</f>
        <v>1081.0245600000001</v>
      </c>
      <c r="AM134" s="132">
        <f>Drivers!N20</f>
        <v>1485.7136000000003</v>
      </c>
      <c r="AN134" s="132">
        <f>Drivers!O20</f>
        <v>1354.7181600000001</v>
      </c>
      <c r="AO134" s="132">
        <f>Drivers!P20</f>
        <v>2963.6140799999998</v>
      </c>
      <c r="AP134" s="131">
        <f>SUM(AL134:AO134)</f>
        <v>6885.0704000000005</v>
      </c>
      <c r="AQ134" s="132">
        <f>Drivers!R20</f>
        <v>1196.81592492</v>
      </c>
      <c r="AR134" s="132">
        <f>Drivers!S20</f>
        <v>1650.9413088000003</v>
      </c>
      <c r="AS134" s="132">
        <f>Drivers!T20</f>
        <v>1450.6347618</v>
      </c>
      <c r="AT134" s="132">
        <f>Drivers!U20</f>
        <v>3293.2005926400002</v>
      </c>
      <c r="AU134" s="131">
        <f>SUM(AQ134:AT134)</f>
        <v>7591.5925881599997</v>
      </c>
      <c r="AV134" s="132">
        <f>Drivers!W20</f>
        <v>1293.52312573176</v>
      </c>
      <c r="AW134" s="132">
        <f>Drivers!X20</f>
        <v>1805.7629159808002</v>
      </c>
      <c r="AX134" s="132">
        <f>Drivers!Y20</f>
        <v>1559.6396024724002</v>
      </c>
      <c r="AY134" s="132">
        <f>Drivers!Z20</f>
        <v>3568.3657977139201</v>
      </c>
      <c r="AZ134" s="131">
        <f>SUM(AV134:AY134)</f>
        <v>8227.2914418988803</v>
      </c>
      <c r="BA134" s="12"/>
      <c r="BB134" s="12"/>
      <c r="BC134" s="22"/>
      <c r="BD134" s="22"/>
      <c r="BE134" s="22"/>
      <c r="BF134" s="22"/>
    </row>
    <row r="135" spans="3:58" ht="12.75" customHeight="1" outlineLevel="1">
      <c r="C135" s="1" t="s">
        <v>201</v>
      </c>
      <c r="G135" s="18" t="s">
        <v>200</v>
      </c>
      <c r="H135" s="23"/>
      <c r="I135" s="23"/>
      <c r="J135" s="23"/>
      <c r="K135" s="24"/>
      <c r="L135" s="23"/>
      <c r="M135" s="23"/>
      <c r="N135" s="23"/>
      <c r="O135" s="24"/>
      <c r="P135" s="23"/>
      <c r="Q135" s="23"/>
      <c r="R135" s="23"/>
      <c r="S135" s="24"/>
      <c r="T135" s="23"/>
      <c r="U135" s="23"/>
      <c r="V135" s="23"/>
      <c r="W135" s="24"/>
      <c r="X135" s="23"/>
      <c r="Y135" s="23"/>
      <c r="Z135" s="23"/>
      <c r="AA135" s="24"/>
      <c r="AB135" s="23"/>
      <c r="AC135" s="23"/>
      <c r="AD135" s="23"/>
      <c r="AE135" s="24"/>
      <c r="AF135" s="165">
        <f>AF37</f>
        <v>45997</v>
      </c>
      <c r="AG135" s="71">
        <f>AF135+AG134</f>
        <v>46939.48</v>
      </c>
      <c r="AH135" s="71">
        <f>AG135+AH134</f>
        <v>48278.18</v>
      </c>
      <c r="AI135" s="71">
        <f>AH135+AI134</f>
        <v>49539.71</v>
      </c>
      <c r="AJ135" s="71">
        <f>AI135+AJ134</f>
        <v>52197.47</v>
      </c>
      <c r="AK135" s="57">
        <f>AJ135</f>
        <v>52197.47</v>
      </c>
      <c r="AL135" s="71">
        <f>AK135+AL134</f>
        <v>53278.494559999999</v>
      </c>
      <c r="AM135" s="71">
        <f>AL135+AM134</f>
        <v>54764.208160000002</v>
      </c>
      <c r="AN135" s="71">
        <f>AM135+AN134</f>
        <v>56118.926319999999</v>
      </c>
      <c r="AO135" s="71">
        <f>AN135+AO134</f>
        <v>59082.540399999998</v>
      </c>
      <c r="AP135" s="57">
        <f>AO135</f>
        <v>59082.540399999998</v>
      </c>
      <c r="AQ135" s="71">
        <f>AP135+AQ134</f>
        <v>60279.356324920001</v>
      </c>
      <c r="AR135" s="71">
        <f>AQ135+AR134</f>
        <v>61930.297633720002</v>
      </c>
      <c r="AS135" s="71">
        <f>AR135+AS134</f>
        <v>63380.932395520002</v>
      </c>
      <c r="AT135" s="71">
        <f>AS135+AT134</f>
        <v>66674.132988159996</v>
      </c>
      <c r="AU135" s="57">
        <f>AT135</f>
        <v>66674.132988159996</v>
      </c>
      <c r="AV135" s="71">
        <f>AU135+AV134</f>
        <v>67967.65611389176</v>
      </c>
      <c r="AW135" s="71">
        <f>AV135+AW134</f>
        <v>69773.419029872559</v>
      </c>
      <c r="AX135" s="71">
        <f>AW135+AX134</f>
        <v>71333.058632344953</v>
      </c>
      <c r="AY135" s="71">
        <f>AX135+AY134</f>
        <v>74901.424430058876</v>
      </c>
      <c r="AZ135" s="57">
        <f>AY135</f>
        <v>74901.424430058876</v>
      </c>
      <c r="BC135" s="22"/>
      <c r="BD135" s="22"/>
      <c r="BE135" s="22"/>
      <c r="BF135" s="22"/>
    </row>
    <row r="136" spans="3:58" ht="12.75" customHeight="1" outlineLevel="1">
      <c r="C136" s="1" t="s">
        <v>202</v>
      </c>
      <c r="G136" s="18" t="s">
        <v>200</v>
      </c>
      <c r="H136" s="23"/>
      <c r="I136" s="23"/>
      <c r="J136" s="23"/>
      <c r="K136" s="24"/>
      <c r="L136" s="23"/>
      <c r="M136" s="23"/>
      <c r="N136" s="23"/>
      <c r="O136" s="24"/>
      <c r="P136" s="23"/>
      <c r="Q136" s="23"/>
      <c r="R136" s="23"/>
      <c r="S136" s="24"/>
      <c r="T136" s="23"/>
      <c r="U136" s="23"/>
      <c r="V136" s="23"/>
      <c r="W136" s="24"/>
      <c r="X136" s="23"/>
      <c r="Y136" s="23"/>
      <c r="Z136" s="23"/>
      <c r="AA136" s="24"/>
      <c r="AB136" s="23"/>
      <c r="AC136" s="23"/>
      <c r="AD136" s="23"/>
      <c r="AE136" s="24"/>
      <c r="AF136" s="165">
        <f>AF38</f>
        <v>42802.25</v>
      </c>
      <c r="AG136" s="71">
        <f>Drivers!$I$64*Operating!AG135</f>
        <v>45931.18938386294</v>
      </c>
      <c r="AH136" s="71">
        <f>Drivers!$I$64*Operating!AH135</f>
        <v>47241.13323556682</v>
      </c>
      <c r="AI136" s="71">
        <f>Drivers!$I$64*Operating!AI135</f>
        <v>48475.564749154626</v>
      </c>
      <c r="AJ136" s="71">
        <f>Drivers!$I$64*Operating!AJ135</f>
        <v>51076.234332559805</v>
      </c>
      <c r="AK136" s="57">
        <f>AVERAGE(AG136:AJ136)</f>
        <v>48181.030425286051</v>
      </c>
      <c r="AL136" s="71">
        <f>Drivers!$I$64*Operating!AL135</f>
        <v>52134.037780616047</v>
      </c>
      <c r="AM136" s="71">
        <f>Drivers!$I$64*Operating!AM135</f>
        <v>53587.837284397952</v>
      </c>
      <c r="AN136" s="71">
        <f>Drivers!$I$64*Operating!AN135</f>
        <v>54913.455215587608</v>
      </c>
      <c r="AO136" s="71">
        <f>Drivers!$I$64*Operating!AO135</f>
        <v>57813.408934060048</v>
      </c>
      <c r="AP136" s="57">
        <f>AVERAGE(AL136:AO136)</f>
        <v>54612.184803665412</v>
      </c>
      <c r="AQ136" s="71">
        <f>Drivers!$I$64*Operating!AQ135</f>
        <v>58984.51647306823</v>
      </c>
      <c r="AR136" s="71">
        <f>Drivers!$I$64*Operating!AR135</f>
        <v>60599.99448680284</v>
      </c>
      <c r="AS136" s="71">
        <f>Drivers!$I$64*Operating!AS135</f>
        <v>62019.468668686633</v>
      </c>
      <c r="AT136" s="71">
        <f>Drivers!$I$64*Operating!AT135</f>
        <v>65241.929166749185</v>
      </c>
      <c r="AU136" s="57">
        <f>AVERAGE(AQ136:AT136)</f>
        <v>61711.477198826717</v>
      </c>
      <c r="AV136" s="71">
        <f>Drivers!$I$64*Operating!AV135</f>
        <v>66507.666572881339</v>
      </c>
      <c r="AW136" s="71">
        <f>Drivers!$I$64*Operating!AW135</f>
        <v>68274.640524792834</v>
      </c>
      <c r="AX136" s="71">
        <f>Drivers!$I$64*Operating!AX135</f>
        <v>69800.778052343885</v>
      </c>
      <c r="AY136" s="71">
        <f>Drivers!$I$64*Operating!AY135</f>
        <v>73292.493027577904</v>
      </c>
      <c r="AZ136" s="57">
        <f>AVERAGE(AV136:AY136)</f>
        <v>69468.894544398994</v>
      </c>
      <c r="BC136" s="22"/>
      <c r="BD136" s="22"/>
      <c r="BE136" s="22"/>
      <c r="BF136" s="22"/>
    </row>
    <row r="137" spans="3:58" ht="12.75" customHeight="1" outlineLevel="1">
      <c r="C137" s="1" t="s">
        <v>203</v>
      </c>
      <c r="D137" s="29"/>
      <c r="E137" s="29"/>
      <c r="F137" s="29"/>
      <c r="G137" s="18" t="s">
        <v>108</v>
      </c>
      <c r="H137" s="23"/>
      <c r="I137" s="23"/>
      <c r="J137" s="23"/>
      <c r="K137" s="24"/>
      <c r="L137" s="23"/>
      <c r="M137" s="23"/>
      <c r="N137" s="23"/>
      <c r="O137" s="24"/>
      <c r="P137" s="23"/>
      <c r="Q137" s="23"/>
      <c r="R137" s="23"/>
      <c r="S137" s="24"/>
      <c r="T137" s="23"/>
      <c r="U137" s="23"/>
      <c r="V137" s="23"/>
      <c r="W137" s="24"/>
      <c r="X137" s="23"/>
      <c r="Y137" s="23"/>
      <c r="Z137" s="23"/>
      <c r="AA137" s="24"/>
      <c r="AB137" s="23"/>
      <c r="AC137" s="23"/>
      <c r="AD137" s="23"/>
      <c r="AE137" s="24"/>
      <c r="AF137" s="166">
        <f>AF39</f>
        <v>8.6575000000000006</v>
      </c>
      <c r="AG137" s="110">
        <f>Drivers!H47</f>
        <v>8.8739374999999985</v>
      </c>
      <c r="AH137" s="110">
        <f>Drivers!I47</f>
        <v>8.888671875</v>
      </c>
      <c r="AI137" s="110">
        <f>Drivers!J47</f>
        <v>8.9695395703124987</v>
      </c>
      <c r="AJ137" s="110">
        <f>Drivers!K47</f>
        <v>8.9850046582031258</v>
      </c>
      <c r="AK137" s="81">
        <f>AVERAGE(AG137:AJ137)</f>
        <v>8.9292884008789049</v>
      </c>
      <c r="AL137" s="110">
        <f>Drivers!M47</f>
        <v>9.1748438319030772</v>
      </c>
      <c r="AM137" s="110">
        <f>Drivers!N47</f>
        <v>9.1890620945663457</v>
      </c>
      <c r="AN137" s="110">
        <f>Drivers!O47</f>
        <v>9.2625725159958243</v>
      </c>
      <c r="AO137" s="110">
        <f>Drivers!P47</f>
        <v>9.3189623644135295</v>
      </c>
      <c r="AP137" s="81">
        <f>AVERAGE(AL137:AO137)</f>
        <v>9.2363602017196946</v>
      </c>
      <c r="AQ137" s="110">
        <f>Drivers!R47</f>
        <v>9.4903601072669872</v>
      </c>
      <c r="AR137" s="110">
        <f>Drivers!S47</f>
        <v>9.5061621247636303</v>
      </c>
      <c r="AS137" s="110">
        <f>Drivers!T47</f>
        <v>9.583558051776107</v>
      </c>
      <c r="AT137" s="110">
        <f>Drivers!U47</f>
        <v>9.646130132528338</v>
      </c>
      <c r="AU137" s="81">
        <f>AVERAGE(AQ137:AT137)</f>
        <v>9.5565526040837661</v>
      </c>
      <c r="AV137" s="110">
        <f>Drivers!W47</f>
        <v>9.8193578006960713</v>
      </c>
      <c r="AW137" s="110">
        <f>Drivers!X47</f>
        <v>9.8363609983158806</v>
      </c>
      <c r="AX137" s="110">
        <f>Drivers!Y47</f>
        <v>9.916813137571026</v>
      </c>
      <c r="AY137" s="110">
        <f>Drivers!Z47</f>
        <v>9.9817518944634305</v>
      </c>
      <c r="AZ137" s="81">
        <f>AVERAGE(AV137:AY137)</f>
        <v>9.8885709577616012</v>
      </c>
      <c r="BC137" s="22"/>
      <c r="BD137" s="22"/>
      <c r="BE137" s="22"/>
      <c r="BF137" s="22"/>
    </row>
    <row r="138" spans="3:58" ht="12.75" customHeight="1" outlineLevel="1">
      <c r="G138" s="1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78"/>
      <c r="S138" s="78"/>
      <c r="T138" s="78"/>
      <c r="U138" s="78"/>
      <c r="V138" s="78"/>
      <c r="W138" s="78"/>
      <c r="X138" s="78"/>
      <c r="Y138" s="78"/>
      <c r="Z138" s="78"/>
      <c r="AF138" s="165"/>
      <c r="AG138" s="111"/>
      <c r="AH138" s="111"/>
      <c r="AI138" s="111"/>
      <c r="AJ138" s="111"/>
      <c r="BC138" s="1"/>
      <c r="BD138" s="1"/>
      <c r="BE138" s="1"/>
      <c r="BF138" s="1"/>
    </row>
    <row r="139" spans="3:58" ht="12.75" customHeight="1" outlineLevel="1">
      <c r="C139" s="29" t="s">
        <v>206</v>
      </c>
      <c r="G139" s="1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F139" s="165"/>
      <c r="AG139" s="111"/>
      <c r="AH139" s="111"/>
      <c r="AI139" s="111"/>
      <c r="AJ139" s="111"/>
      <c r="BC139" s="1"/>
      <c r="BD139" s="1"/>
      <c r="BE139" s="1"/>
      <c r="BF139" s="1"/>
    </row>
    <row r="140" spans="3:58" ht="12.75" customHeight="1" outlineLevel="1">
      <c r="C140" s="1" t="s">
        <v>92</v>
      </c>
      <c r="G140" s="18" t="s">
        <v>93</v>
      </c>
      <c r="H140" s="23"/>
      <c r="I140" s="23"/>
      <c r="J140" s="23"/>
      <c r="K140" s="24"/>
      <c r="L140" s="23"/>
      <c r="M140" s="23"/>
      <c r="N140" s="23"/>
      <c r="O140" s="24"/>
      <c r="P140" s="23"/>
      <c r="Q140" s="23"/>
      <c r="R140" s="23"/>
      <c r="S140" s="24"/>
      <c r="T140" s="23"/>
      <c r="U140" s="23"/>
      <c r="V140" s="23"/>
      <c r="W140" s="24"/>
      <c r="X140" s="23"/>
      <c r="Y140" s="23"/>
      <c r="Z140" s="23"/>
      <c r="AA140" s="24"/>
      <c r="AB140" s="23"/>
      <c r="AC140" s="23"/>
      <c r="AD140" s="23"/>
      <c r="AE140" s="24"/>
      <c r="AF140" s="165">
        <f>AF42</f>
        <v>3763727</v>
      </c>
      <c r="AG140" s="71">
        <f>AG144*AG143*3</f>
        <v>1066632.7046676674</v>
      </c>
      <c r="AH140" s="71">
        <f t="shared" ref="AH140:AJ140" si="210">AH144*AH143*3</f>
        <v>1080335.5013159534</v>
      </c>
      <c r="AI140" s="71">
        <f t="shared" si="210"/>
        <v>1136832.4371944182</v>
      </c>
      <c r="AJ140" s="71">
        <f t="shared" si="210"/>
        <v>1220165.8919000074</v>
      </c>
      <c r="AK140" s="57">
        <f>SUM(AG140:AJ140)</f>
        <v>4503966.5350780468</v>
      </c>
      <c r="AL140" s="71">
        <f>AL144*AL143*3</f>
        <v>1297257.9375508798</v>
      </c>
      <c r="AM140" s="71">
        <f t="shared" ref="AM140:AO140" si="211">AM144*AM143*3</f>
        <v>1326575.7821590889</v>
      </c>
      <c r="AN140" s="71">
        <f t="shared" si="211"/>
        <v>1396357.7039211271</v>
      </c>
      <c r="AO140" s="71">
        <f t="shared" si="211"/>
        <v>1500641.4898946767</v>
      </c>
      <c r="AP140" s="57">
        <f>SUM(AL140:AO140)</f>
        <v>5520832.9135257723</v>
      </c>
      <c r="AQ140" s="71">
        <f>AQ144*AQ143*3</f>
        <v>1586320.4516710215</v>
      </c>
      <c r="AR140" s="71">
        <f t="shared" ref="AR140:AT140" si="212">AR144*AR143*3</f>
        <v>1623702.3202524055</v>
      </c>
      <c r="AS140" s="71">
        <f t="shared" si="212"/>
        <v>1705549.1174807986</v>
      </c>
      <c r="AT140" s="71">
        <f t="shared" si="212"/>
        <v>1830695.7836070326</v>
      </c>
      <c r="AU140" s="57">
        <f>SUM(AQ140:AT140)</f>
        <v>6746267.6730112582</v>
      </c>
      <c r="AV140" s="71">
        <f>AV144*AV143*3</f>
        <v>1931687.8863115362</v>
      </c>
      <c r="AW140" s="71">
        <f t="shared" ref="AW140:AY140" si="213">AW144*AW143*3</f>
        <v>1974814.698668441</v>
      </c>
      <c r="AX140" s="71">
        <f t="shared" si="213"/>
        <v>2069669.2038597399</v>
      </c>
      <c r="AY140" s="71">
        <f t="shared" si="213"/>
        <v>2216383.7625322975</v>
      </c>
      <c r="AZ140" s="57">
        <f>SUM(AV140:AY140)</f>
        <v>8192555.5513720149</v>
      </c>
      <c r="BC140" s="22"/>
      <c r="BD140" s="22"/>
      <c r="BE140" s="22"/>
      <c r="BF140" s="22"/>
    </row>
    <row r="141" spans="3:58" ht="12.75" customHeight="1" outlineLevel="1">
      <c r="C141" s="12" t="s">
        <v>199</v>
      </c>
      <c r="D141" s="12"/>
      <c r="E141" s="12"/>
      <c r="F141" s="12"/>
      <c r="G141" s="31" t="s">
        <v>200</v>
      </c>
      <c r="H141" s="23"/>
      <c r="I141" s="23"/>
      <c r="J141" s="23"/>
      <c r="K141" s="24"/>
      <c r="L141" s="23"/>
      <c r="M141" s="23"/>
      <c r="N141" s="23"/>
      <c r="O141" s="24"/>
      <c r="P141" s="23"/>
      <c r="Q141" s="23"/>
      <c r="R141" s="23"/>
      <c r="S141" s="24"/>
      <c r="T141" s="23"/>
      <c r="U141" s="23"/>
      <c r="V141" s="23"/>
      <c r="W141" s="24"/>
      <c r="X141" s="23"/>
      <c r="Y141" s="23"/>
      <c r="Z141" s="23"/>
      <c r="AA141" s="24"/>
      <c r="AB141" s="23"/>
      <c r="AC141" s="23"/>
      <c r="AD141" s="23"/>
      <c r="AE141" s="24"/>
      <c r="AF141" s="165">
        <f>AF43</f>
        <v>7315</v>
      </c>
      <c r="AG141" s="132">
        <f>Drivers!H21</f>
        <v>1746</v>
      </c>
      <c r="AH141" s="132">
        <f>Drivers!I21</f>
        <v>1196.1600000000001</v>
      </c>
      <c r="AI141" s="132">
        <f>Drivers!J21</f>
        <v>2181.96</v>
      </c>
      <c r="AJ141" s="132">
        <f>Drivers!K21</f>
        <v>3434.98</v>
      </c>
      <c r="AK141" s="131">
        <f>SUM(AG141:AJ141)</f>
        <v>8559.1</v>
      </c>
      <c r="AL141" s="132">
        <f>Drivers!M21</f>
        <v>2092.8719999999998</v>
      </c>
      <c r="AM141" s="132">
        <f>Drivers!N21</f>
        <v>1331.7532799999999</v>
      </c>
      <c r="AN141" s="132">
        <f>Drivers!O21</f>
        <v>2488.7887200000005</v>
      </c>
      <c r="AO141" s="132">
        <f>Drivers!P21</f>
        <v>4035.3446400000003</v>
      </c>
      <c r="AP141" s="131">
        <f>SUM(AL141:AO141)</f>
        <v>9948.75864</v>
      </c>
      <c r="AQ141" s="132">
        <f>Drivers!R21</f>
        <v>2441.010432</v>
      </c>
      <c r="AR141" s="132">
        <f>Drivers!S21</f>
        <v>1473.92099712</v>
      </c>
      <c r="AS141" s="132">
        <f>Drivers!T21</f>
        <v>2819.0577096000002</v>
      </c>
      <c r="AT141" s="132">
        <f>Drivers!U21</f>
        <v>4686.0970598399999</v>
      </c>
      <c r="AU141" s="131">
        <f>SUM(AQ141:AT141)</f>
        <v>11420.08619856</v>
      </c>
      <c r="AV141" s="132">
        <f>Drivers!W21</f>
        <v>2757.0341039999998</v>
      </c>
      <c r="AW141" s="132">
        <f>Drivers!X21</f>
        <v>1606.300938528</v>
      </c>
      <c r="AX141" s="132">
        <f>Drivers!Y21</f>
        <v>3142.6086512700003</v>
      </c>
      <c r="AY141" s="132">
        <f>Drivers!Z21</f>
        <v>5292.7792684799997</v>
      </c>
      <c r="AZ141" s="131">
        <f>SUM(AV141:AY141)</f>
        <v>12798.722962278</v>
      </c>
      <c r="BA141" s="12"/>
      <c r="BB141" s="12"/>
      <c r="BC141" s="22"/>
      <c r="BD141" s="22"/>
      <c r="BE141" s="22"/>
      <c r="BF141" s="22"/>
    </row>
    <row r="142" spans="3:58" ht="12.75" customHeight="1" outlineLevel="1">
      <c r="C142" s="1" t="s">
        <v>201</v>
      </c>
      <c r="G142" s="18" t="s">
        <v>200</v>
      </c>
      <c r="H142" s="23"/>
      <c r="I142" s="23"/>
      <c r="J142" s="23"/>
      <c r="K142" s="24"/>
      <c r="L142" s="23"/>
      <c r="M142" s="23"/>
      <c r="N142" s="23"/>
      <c r="O142" s="24"/>
      <c r="P142" s="23"/>
      <c r="Q142" s="23"/>
      <c r="R142" s="23"/>
      <c r="S142" s="24"/>
      <c r="T142" s="23"/>
      <c r="U142" s="23"/>
      <c r="V142" s="23"/>
      <c r="W142" s="24"/>
      <c r="X142" s="23"/>
      <c r="Y142" s="23"/>
      <c r="Z142" s="23"/>
      <c r="AA142" s="24"/>
      <c r="AB142" s="23"/>
      <c r="AC142" s="23"/>
      <c r="AD142" s="23"/>
      <c r="AE142" s="24"/>
      <c r="AF142" s="165">
        <f>AF44</f>
        <v>45338</v>
      </c>
      <c r="AG142" s="71">
        <f>AF142+AG141</f>
        <v>47084</v>
      </c>
      <c r="AH142" s="71">
        <f>AG142+AH141</f>
        <v>48280.160000000003</v>
      </c>
      <c r="AI142" s="71">
        <f>AH142+AI141</f>
        <v>50462.12</v>
      </c>
      <c r="AJ142" s="71">
        <f>AI142+AJ141</f>
        <v>53897.100000000006</v>
      </c>
      <c r="AK142" s="57">
        <f>AJ142</f>
        <v>53897.100000000006</v>
      </c>
      <c r="AL142" s="71">
        <f>AK142+AL141</f>
        <v>55989.972000000009</v>
      </c>
      <c r="AM142" s="71">
        <f>AL142+AM141</f>
        <v>57321.725280000006</v>
      </c>
      <c r="AN142" s="71">
        <f>AM142+AN141</f>
        <v>59810.51400000001</v>
      </c>
      <c r="AO142" s="71">
        <f>AN142+AO141</f>
        <v>63845.858640000013</v>
      </c>
      <c r="AP142" s="57">
        <f>AO142</f>
        <v>63845.858640000013</v>
      </c>
      <c r="AQ142" s="71">
        <f>AP142+AQ141</f>
        <v>66286.869072000016</v>
      </c>
      <c r="AR142" s="71">
        <f>AQ142+AR141</f>
        <v>67760.790069120019</v>
      </c>
      <c r="AS142" s="71">
        <f>AR142+AS141</f>
        <v>70579.847778720025</v>
      </c>
      <c r="AT142" s="71">
        <f>AS142+AT141</f>
        <v>75265.944838560026</v>
      </c>
      <c r="AU142" s="57">
        <f>AT142</f>
        <v>75265.944838560026</v>
      </c>
      <c r="AV142" s="71">
        <f>AU142+AV141</f>
        <v>78022.978942560032</v>
      </c>
      <c r="AW142" s="71">
        <f>AV142+AW141</f>
        <v>79629.279881088034</v>
      </c>
      <c r="AX142" s="71">
        <f>AW142+AX141</f>
        <v>82771.888532358033</v>
      </c>
      <c r="AY142" s="71">
        <f>AX142+AY141</f>
        <v>88064.667800838026</v>
      </c>
      <c r="AZ142" s="57">
        <f>AY142</f>
        <v>88064.667800838026</v>
      </c>
      <c r="BA142" s="12"/>
      <c r="BB142" s="12"/>
      <c r="BC142" s="22"/>
      <c r="BD142" s="22"/>
      <c r="BE142" s="22"/>
      <c r="BF142" s="22"/>
    </row>
    <row r="143" spans="3:58" ht="12.75" customHeight="1" outlineLevel="1">
      <c r="C143" s="1" t="s">
        <v>202</v>
      </c>
      <c r="G143" s="18" t="s">
        <v>200</v>
      </c>
      <c r="H143" s="23"/>
      <c r="I143" s="23"/>
      <c r="J143" s="23"/>
      <c r="K143" s="24"/>
      <c r="L143" s="23"/>
      <c r="M143" s="23"/>
      <c r="N143" s="23"/>
      <c r="O143" s="24"/>
      <c r="P143" s="23"/>
      <c r="Q143" s="23"/>
      <c r="R143" s="23"/>
      <c r="S143" s="24"/>
      <c r="T143" s="23"/>
      <c r="U143" s="23"/>
      <c r="V143" s="23"/>
      <c r="W143" s="24"/>
      <c r="X143" s="23"/>
      <c r="Y143" s="23"/>
      <c r="Z143" s="23"/>
      <c r="AA143" s="24"/>
      <c r="AB143" s="23"/>
      <c r="AC143" s="23"/>
      <c r="AD143" s="23"/>
      <c r="AE143" s="24"/>
      <c r="AF143" s="165">
        <f>AF45</f>
        <v>41033.25</v>
      </c>
      <c r="AG143" s="71">
        <f>Drivers!$I$65*Operating!AG142</f>
        <v>45313.184099564765</v>
      </c>
      <c r="AH143" s="71">
        <f>Drivers!$I$65*Operating!AH142</f>
        <v>46464.356860853855</v>
      </c>
      <c r="AI143" s="71">
        <f>Drivers!$I$65*Operating!AI142</f>
        <v>48564.253963434057</v>
      </c>
      <c r="AJ143" s="71">
        <f>Drivers!$I$65*Operating!AJ142</f>
        <v>51870.045338812597</v>
      </c>
      <c r="AK143" s="57">
        <f>AVERAGE(AG143:AJ143)</f>
        <v>48052.960065666317</v>
      </c>
      <c r="AL143" s="71">
        <f>Drivers!$I$65*Operating!AL142</f>
        <v>53884.205015832915</v>
      </c>
      <c r="AM143" s="71">
        <f>Drivers!$I$65*Operating!AM142</f>
        <v>55165.871432276697</v>
      </c>
      <c r="AN143" s="71">
        <f>Drivers!$I$65*Operating!AN142</f>
        <v>57561.057513626634</v>
      </c>
      <c r="AO143" s="71">
        <f>Drivers!$I$65*Operating!AO142</f>
        <v>61444.633984986584</v>
      </c>
      <c r="AP143" s="57">
        <f>AVERAGE(AL143:AO143)</f>
        <v>57013.941986680707</v>
      </c>
      <c r="AQ143" s="71">
        <f>Drivers!$I$65*Operating!AQ142</f>
        <v>63793.838706211929</v>
      </c>
      <c r="AR143" s="71">
        <f>Drivers!$I$65*Operating!AR142</f>
        <v>65212.325952212967</v>
      </c>
      <c r="AS143" s="71">
        <f>Drivers!$I$65*Operating!AS142</f>
        <v>67925.359700033936</v>
      </c>
      <c r="AT143" s="71">
        <f>Drivers!$I$65*Operating!AT142</f>
        <v>72435.213977091087</v>
      </c>
      <c r="AU143" s="57">
        <f>AVERAGE(AQ143:AT143)</f>
        <v>67341.684583887472</v>
      </c>
      <c r="AV143" s="71">
        <f>Drivers!$I$65*Operating!AV142</f>
        <v>75088.556809546513</v>
      </c>
      <c r="AW143" s="71">
        <f>Drivers!$I$65*Operating!AW142</f>
        <v>76634.445224864307</v>
      </c>
      <c r="AX143" s="71">
        <f>Drivers!$I$65*Operating!AX142</f>
        <v>79658.861255105629</v>
      </c>
      <c r="AY143" s="71">
        <f>Drivers!$I$65*Operating!AY142</f>
        <v>84752.580594817497</v>
      </c>
      <c r="AZ143" s="57">
        <f>AVERAGE(AV143:AY143)</f>
        <v>79033.610971083486</v>
      </c>
      <c r="BC143" s="22"/>
      <c r="BD143" s="22"/>
      <c r="BE143" s="22"/>
      <c r="BF143" s="22"/>
    </row>
    <row r="144" spans="3:58" ht="12.75" customHeight="1" outlineLevel="1">
      <c r="C144" s="1" t="s">
        <v>203</v>
      </c>
      <c r="D144" s="29"/>
      <c r="E144" s="29"/>
      <c r="F144" s="29"/>
      <c r="G144" s="18" t="s">
        <v>108</v>
      </c>
      <c r="H144" s="23"/>
      <c r="I144" s="23"/>
      <c r="J144" s="23"/>
      <c r="K144" s="24"/>
      <c r="L144" s="23"/>
      <c r="M144" s="23"/>
      <c r="N144" s="23"/>
      <c r="O144" s="24"/>
      <c r="P144" s="23"/>
      <c r="Q144" s="23"/>
      <c r="R144" s="23"/>
      <c r="S144" s="24"/>
      <c r="T144" s="23"/>
      <c r="U144" s="23"/>
      <c r="V144" s="23"/>
      <c r="W144" s="24"/>
      <c r="X144" s="23"/>
      <c r="Y144" s="23"/>
      <c r="Z144" s="23"/>
      <c r="AA144" s="24"/>
      <c r="AB144" s="23"/>
      <c r="AC144" s="23"/>
      <c r="AD144" s="23"/>
      <c r="AE144" s="24"/>
      <c r="AF144" s="166">
        <f>AF46</f>
        <v>7.6549999999999994</v>
      </c>
      <c r="AG144" s="110">
        <f>Drivers!H48</f>
        <v>7.8463750000000001</v>
      </c>
      <c r="AH144" s="110">
        <f>Drivers!I48</f>
        <v>7.7502812499999996</v>
      </c>
      <c r="AI144" s="110">
        <f>Drivers!J48</f>
        <v>7.8029438281249988</v>
      </c>
      <c r="AJ144" s="110">
        <f>Drivers!K48</f>
        <v>7.8411723242187499</v>
      </c>
      <c r="AK144" s="81">
        <f>AVERAGE(AG144:AJ144)</f>
        <v>7.8101931005859369</v>
      </c>
      <c r="AL144" s="110">
        <f>Drivers!M48</f>
        <v>8.0249734108520521</v>
      </c>
      <c r="AM144" s="110">
        <f>Drivers!N48</f>
        <v>8.0156791854400637</v>
      </c>
      <c r="AN144" s="110">
        <f>Drivers!O48</f>
        <v>8.0862407342589346</v>
      </c>
      <c r="AO144" s="110">
        <f>Drivers!P48</f>
        <v>8.1408871291692417</v>
      </c>
      <c r="AP144" s="81">
        <f>AVERAGE(AL144:AO144)</f>
        <v>8.066945114930073</v>
      </c>
      <c r="AQ144" s="110">
        <f>Drivers!R48</f>
        <v>8.2887861055906509</v>
      </c>
      <c r="AR144" s="110">
        <f>Drivers!S48</f>
        <v>8.2995675870756926</v>
      </c>
      <c r="AS144" s="110">
        <f>Drivers!T48</f>
        <v>8.3697219271893744</v>
      </c>
      <c r="AT144" s="110">
        <f>Drivers!U48</f>
        <v>8.4245202625066788</v>
      </c>
      <c r="AU144" s="81">
        <f>AVERAGE(AQ144:AT144)</f>
        <v>8.3456489705905987</v>
      </c>
      <c r="AV144" s="110">
        <f>Drivers!W48</f>
        <v>8.5751543172818394</v>
      </c>
      <c r="AW144" s="110">
        <f>Drivers!X48</f>
        <v>8.5897609657287006</v>
      </c>
      <c r="AX144" s="110">
        <f>Drivers!Y48</f>
        <v>8.6605523070504056</v>
      </c>
      <c r="AY144" s="110">
        <f>Drivers!Z48</f>
        <v>8.717074835075195</v>
      </c>
      <c r="AZ144" s="81">
        <f>AVERAGE(AV144:AY144)</f>
        <v>8.6356356062840351</v>
      </c>
      <c r="BC144" s="22"/>
      <c r="BD144" s="22"/>
      <c r="BE144" s="22"/>
      <c r="BF144" s="22"/>
    </row>
    <row r="145" spans="3:58" ht="12.75" customHeight="1" outlineLevel="1">
      <c r="D145" s="29"/>
      <c r="E145" s="29"/>
      <c r="F145" s="29"/>
      <c r="H145" s="42"/>
      <c r="I145" s="42"/>
      <c r="J145" s="42"/>
      <c r="K145" s="12"/>
      <c r="L145" s="42"/>
      <c r="M145" s="42"/>
      <c r="N145" s="42"/>
      <c r="O145" s="12"/>
      <c r="P145" s="42"/>
      <c r="Q145" s="42"/>
      <c r="R145" s="42"/>
      <c r="S145" s="12"/>
      <c r="T145" s="42"/>
      <c r="U145" s="42"/>
      <c r="V145" s="42"/>
      <c r="W145" s="12"/>
      <c r="X145" s="42"/>
      <c r="Y145" s="42"/>
      <c r="Z145" s="42"/>
      <c r="AA145" s="12"/>
      <c r="AB145" s="42"/>
      <c r="AC145" s="42"/>
      <c r="AD145" s="42"/>
      <c r="AE145" s="12"/>
      <c r="AF145" s="166"/>
      <c r="AG145" s="173"/>
      <c r="AH145" s="173"/>
      <c r="AI145" s="173"/>
      <c r="AJ145" s="173"/>
      <c r="AK145" s="81"/>
      <c r="AL145" s="173"/>
      <c r="AM145" s="173"/>
      <c r="AN145" s="173"/>
      <c r="AO145" s="173"/>
      <c r="AP145" s="81"/>
      <c r="AQ145" s="173"/>
      <c r="AR145" s="173"/>
      <c r="AS145" s="173"/>
      <c r="AT145" s="173"/>
      <c r="AU145" s="81"/>
      <c r="AV145" s="173"/>
      <c r="AW145" s="173"/>
      <c r="AX145" s="173"/>
      <c r="AY145" s="173"/>
      <c r="AZ145" s="81"/>
      <c r="BC145" s="22"/>
      <c r="BD145" s="22"/>
      <c r="BE145" s="22"/>
      <c r="BF145" s="22"/>
    </row>
    <row r="146" spans="3:58" ht="12.75" customHeight="1" outlineLevel="1">
      <c r="C146" s="64" t="s">
        <v>214</v>
      </c>
      <c r="D146" s="13"/>
      <c r="E146" s="13"/>
      <c r="F146" s="13"/>
      <c r="G146" s="14"/>
      <c r="H146" s="15"/>
      <c r="I146" s="15"/>
      <c r="J146" s="15"/>
      <c r="K146" s="16"/>
      <c r="L146" s="15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C146" s="22"/>
      <c r="BD146" s="22"/>
      <c r="BE146" s="22"/>
      <c r="BF146" s="22"/>
    </row>
    <row r="147" spans="3:58" ht="12.75" customHeight="1" outlineLevel="1">
      <c r="C147" s="32" t="s">
        <v>214</v>
      </c>
      <c r="D147" s="32"/>
      <c r="E147" s="32"/>
      <c r="F147" s="32"/>
      <c r="G147" s="18" t="s">
        <v>93</v>
      </c>
      <c r="H147" s="23"/>
      <c r="I147" s="23"/>
      <c r="J147" s="23"/>
      <c r="K147" s="24"/>
      <c r="L147" s="23"/>
      <c r="M147" s="23"/>
      <c r="N147" s="23"/>
      <c r="O147" s="24"/>
      <c r="P147" s="23"/>
      <c r="Q147" s="23"/>
      <c r="R147" s="23"/>
      <c r="S147" s="24"/>
      <c r="T147" s="23"/>
      <c r="U147" s="23"/>
      <c r="V147" s="23"/>
      <c r="W147" s="24"/>
      <c r="X147" s="23"/>
      <c r="Y147" s="23"/>
      <c r="Z147" s="23"/>
      <c r="AA147" s="24"/>
      <c r="AB147" s="23"/>
      <c r="AC147" s="23"/>
      <c r="AD147" s="23"/>
      <c r="AE147" s="24"/>
      <c r="AF147" s="24"/>
      <c r="AG147" s="101">
        <f>AG148*AG13</f>
        <v>3864950.1632006057</v>
      </c>
      <c r="AH147" s="101">
        <f>AH148*AH13</f>
        <v>3896275.6832513507</v>
      </c>
      <c r="AI147" s="101">
        <f>AI148*AI13</f>
        <v>4011042.3888285668</v>
      </c>
      <c r="AJ147" s="101">
        <f>AJ148*AJ13</f>
        <v>4177719.4625355182</v>
      </c>
      <c r="AK147" s="45">
        <f>SUM(AG147:AJ147)</f>
        <v>15949987.69781604</v>
      </c>
      <c r="AL147" s="101">
        <f>AL148*AL13</f>
        <v>4360332.5481880745</v>
      </c>
      <c r="AM147" s="101">
        <f>AM148*AM13</f>
        <v>4513989.9184573954</v>
      </c>
      <c r="AN147" s="101">
        <f>AN148*AN13</f>
        <v>4693839.3328920742</v>
      </c>
      <c r="AO147" s="101">
        <f>AO148*AO13</f>
        <v>4943583.744362127</v>
      </c>
      <c r="AP147" s="45">
        <f>SUM(AL147:AO147)</f>
        <v>18511745.54389967</v>
      </c>
      <c r="AQ147" s="101">
        <f>AQ148*AQ13</f>
        <v>5069682.8962835567</v>
      </c>
      <c r="AR147" s="101">
        <f>AR148*AR13</f>
        <v>5130324.5824394142</v>
      </c>
      <c r="AS147" s="101">
        <f>AS148*AS13</f>
        <v>5295511.5969697274</v>
      </c>
      <c r="AT147" s="101">
        <f>AT148*AT13</f>
        <v>5563522.4947044365</v>
      </c>
      <c r="AU147" s="45">
        <f>SUM(AQ147:AT147)</f>
        <v>21059041.570397135</v>
      </c>
      <c r="AV147" s="101">
        <f>AV148*AV13</f>
        <v>5669732.1268884996</v>
      </c>
      <c r="AW147" s="101">
        <f>AW148*AW13</f>
        <v>5728943.480197168</v>
      </c>
      <c r="AX147" s="101">
        <f>AX148*AX13</f>
        <v>5901232.4515841315</v>
      </c>
      <c r="AY147" s="101">
        <f>AY148*AY13</f>
        <v>6187163.8154810462</v>
      </c>
      <c r="AZ147" s="45">
        <f>SUM(AV147:AY147)</f>
        <v>23487071.874150842</v>
      </c>
      <c r="BC147" s="22"/>
      <c r="BD147" s="22"/>
      <c r="BE147" s="22"/>
      <c r="BF147" s="22"/>
    </row>
    <row r="148" spans="3:58" ht="12.75" customHeight="1" outlineLevel="1">
      <c r="C148" s="41" t="s">
        <v>216</v>
      </c>
      <c r="D148" s="32"/>
      <c r="E148" s="32"/>
      <c r="F148" s="32"/>
      <c r="G148" s="31" t="s">
        <v>102</v>
      </c>
      <c r="H148" s="23"/>
      <c r="I148" s="23"/>
      <c r="J148" s="23"/>
      <c r="K148" s="24"/>
      <c r="L148" s="23"/>
      <c r="M148" s="23"/>
      <c r="N148" s="23"/>
      <c r="O148" s="24"/>
      <c r="P148" s="23"/>
      <c r="Q148" s="23"/>
      <c r="R148" s="23"/>
      <c r="S148" s="24"/>
      <c r="T148" s="23"/>
      <c r="U148" s="23"/>
      <c r="V148" s="23"/>
      <c r="W148" s="24"/>
      <c r="X148" s="23"/>
      <c r="Y148" s="23"/>
      <c r="Z148" s="23"/>
      <c r="AA148" s="24"/>
      <c r="AB148" s="23"/>
      <c r="AC148" s="23"/>
      <c r="AD148" s="23"/>
      <c r="AE148" s="24"/>
      <c r="AF148" s="24"/>
      <c r="AG148" s="134">
        <f>AE69+AG71</f>
        <v>0.41701453385525017</v>
      </c>
      <c r="AH148" s="134">
        <f>AG69+AH71</f>
        <v>0.41101453385525016</v>
      </c>
      <c r="AI148" s="134">
        <f>AH69+AI71</f>
        <v>0.40451453385525016</v>
      </c>
      <c r="AJ148" s="134">
        <f>AI69+AJ71</f>
        <v>0.39751453385525015</v>
      </c>
      <c r="AK148" s="134"/>
      <c r="AL148" s="134">
        <f>AJ69+AL71</f>
        <v>0.40001453385525015</v>
      </c>
      <c r="AM148" s="134">
        <f>AL69+AM71</f>
        <v>0.40401453385525016</v>
      </c>
      <c r="AN148" s="134">
        <f>AM69+AN71</f>
        <v>0.40151453385525016</v>
      </c>
      <c r="AO148" s="134">
        <f>AN69+AO71</f>
        <v>0.39751453385525015</v>
      </c>
      <c r="AP148" s="134"/>
      <c r="AQ148" s="134">
        <f>AO69+AQ71</f>
        <v>0.39401453385525015</v>
      </c>
      <c r="AR148" s="134">
        <f>AQ69+AR71</f>
        <v>0.38901453385525014</v>
      </c>
      <c r="AS148" s="134">
        <f>AR69+AS71</f>
        <v>0.38401453385525014</v>
      </c>
      <c r="AT148" s="134">
        <f>AS69+AT71</f>
        <v>0.37901453385525014</v>
      </c>
      <c r="AU148" s="134"/>
      <c r="AV148" s="134">
        <f>AT69+AV71</f>
        <v>0.37401453385525013</v>
      </c>
      <c r="AW148" s="134">
        <f>AV69+AW71</f>
        <v>0.36901453385525013</v>
      </c>
      <c r="AX148" s="134">
        <f>AW69+AX71</f>
        <v>0.36401453385525012</v>
      </c>
      <c r="AY148" s="134">
        <f>AX69+AY71</f>
        <v>0.35901453385525012</v>
      </c>
      <c r="AZ148" s="134"/>
      <c r="BC148" s="22"/>
      <c r="BD148" s="22"/>
      <c r="BE148" s="22"/>
      <c r="BF148" s="22"/>
    </row>
    <row r="149" spans="3:58" ht="12.75" customHeight="1" outlineLevel="1">
      <c r="D149" s="29"/>
      <c r="E149" s="29"/>
      <c r="F149" s="29"/>
      <c r="H149" s="42"/>
      <c r="I149" s="42"/>
      <c r="J149" s="42"/>
      <c r="K149" s="12"/>
      <c r="L149" s="42"/>
      <c r="M149" s="42"/>
      <c r="N149" s="42"/>
      <c r="O149" s="12"/>
      <c r="P149" s="42"/>
      <c r="Q149" s="42"/>
      <c r="R149" s="42"/>
      <c r="S149" s="12"/>
      <c r="T149" s="42"/>
      <c r="U149" s="42"/>
      <c r="V149" s="42"/>
      <c r="W149" s="12"/>
      <c r="X149" s="42"/>
      <c r="Y149" s="42"/>
      <c r="Z149" s="42"/>
      <c r="AA149" s="12"/>
      <c r="AB149" s="42"/>
      <c r="AC149" s="42"/>
      <c r="AD149" s="42"/>
      <c r="AE149" s="12"/>
      <c r="AF149" s="166"/>
      <c r="AG149" s="173"/>
      <c r="AH149" s="173"/>
      <c r="AI149" s="173"/>
      <c r="AJ149" s="173"/>
      <c r="AK149" s="81"/>
      <c r="AL149" s="173"/>
      <c r="AM149" s="173"/>
      <c r="AN149" s="173"/>
      <c r="AO149" s="173"/>
      <c r="AP149" s="81"/>
      <c r="AQ149" s="173"/>
      <c r="AR149" s="173"/>
      <c r="AS149" s="173"/>
      <c r="AT149" s="173"/>
      <c r="AU149" s="81"/>
      <c r="AV149" s="173"/>
      <c r="AW149" s="173"/>
      <c r="AX149" s="173"/>
      <c r="AY149" s="173"/>
      <c r="AZ149" s="81"/>
      <c r="BC149" s="22"/>
      <c r="BD149" s="22"/>
      <c r="BE149" s="22"/>
      <c r="BF149" s="22"/>
    </row>
    <row r="150" spans="3:58" ht="12.75" customHeight="1" outlineLevel="1">
      <c r="C150" s="64" t="s">
        <v>220</v>
      </c>
      <c r="D150" s="13"/>
      <c r="E150" s="13"/>
      <c r="F150" s="13"/>
      <c r="G150" s="14"/>
      <c r="H150" s="15"/>
      <c r="I150" s="15"/>
      <c r="J150" s="15"/>
      <c r="K150" s="16"/>
      <c r="L150" s="15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C150" s="22"/>
      <c r="BD150" s="22"/>
      <c r="BE150" s="22"/>
      <c r="BF150" s="22"/>
    </row>
    <row r="151" spans="3:58" ht="12.75" customHeight="1" outlineLevel="1">
      <c r="C151" s="32" t="s">
        <v>220</v>
      </c>
      <c r="D151" s="32"/>
      <c r="E151" s="32"/>
      <c r="F151" s="32"/>
      <c r="G151" s="18" t="s">
        <v>93</v>
      </c>
      <c r="H151" s="23"/>
      <c r="I151" s="23"/>
      <c r="J151" s="23"/>
      <c r="K151" s="24"/>
      <c r="L151" s="23"/>
      <c r="M151" s="23"/>
      <c r="N151" s="23"/>
      <c r="O151" s="24"/>
      <c r="P151" s="23"/>
      <c r="Q151" s="23"/>
      <c r="R151" s="23"/>
      <c r="S151" s="24"/>
      <c r="T151" s="23"/>
      <c r="U151" s="23"/>
      <c r="V151" s="23"/>
      <c r="W151" s="24"/>
      <c r="X151" s="23"/>
      <c r="Y151" s="23"/>
      <c r="Z151" s="23"/>
      <c r="AA151" s="24"/>
      <c r="AB151" s="23"/>
      <c r="AC151" s="23"/>
      <c r="AD151" s="23"/>
      <c r="AE151" s="24"/>
      <c r="AF151" s="24"/>
      <c r="AG151" s="101">
        <f>AG152*AG13</f>
        <v>1555819.0341484663</v>
      </c>
      <c r="AH151" s="101">
        <f>AH152*AH13</f>
        <v>1534447.0254945175</v>
      </c>
      <c r="AI151" s="101">
        <f>AI152*AI13</f>
        <v>1540575.6527568419</v>
      </c>
      <c r="AJ151" s="101">
        <f>AJ152*AJ13</f>
        <v>1559282.3336320329</v>
      </c>
      <c r="AK151" s="45">
        <f>SUM(AG151:AJ151)</f>
        <v>6190124.0460318588</v>
      </c>
      <c r="AL151" s="101">
        <f>AL152*AL13</f>
        <v>1644520.3738749817</v>
      </c>
      <c r="AM151" s="101">
        <f>AM152*AM13</f>
        <v>1730308.7893510091</v>
      </c>
      <c r="AN151" s="101">
        <f>AN152*AN13</f>
        <v>1781225.9636648567</v>
      </c>
      <c r="AO151" s="101">
        <f>AO152*AO13</f>
        <v>1845131.743895507</v>
      </c>
      <c r="AP151" s="45">
        <f>SUM(AL151:AO151)</f>
        <v>7001186.8707863539</v>
      </c>
      <c r="AQ151" s="101">
        <f>AQ152*AQ13</f>
        <v>1863971.3401716407</v>
      </c>
      <c r="AR151" s="101">
        <f>AR152*AR13</f>
        <v>1844571.6470348511</v>
      </c>
      <c r="AS151" s="101">
        <f>AS152*AS13</f>
        <v>1859804.3493945561</v>
      </c>
      <c r="AT151" s="101">
        <f>AT152*AT13</f>
        <v>1906312.7062966318</v>
      </c>
      <c r="AU151" s="45">
        <f>SUM(AQ151:AT151)</f>
        <v>7474660.0428976798</v>
      </c>
      <c r="AV151" s="101">
        <f>AV152*AV13</f>
        <v>1892880.2659244963</v>
      </c>
      <c r="AW151" s="101">
        <f>AW152*AW13</f>
        <v>1860939.117180069</v>
      </c>
      <c r="AX151" s="101">
        <f>AX152*AX13</f>
        <v>1862176.3342983592</v>
      </c>
      <c r="AY151" s="101">
        <f>AY152*AY13</f>
        <v>1893426.4786255243</v>
      </c>
      <c r="AZ151" s="45">
        <f>SUM(AV151:AY151)</f>
        <v>7509422.1960284486</v>
      </c>
      <c r="BC151" s="22"/>
      <c r="BD151" s="22"/>
      <c r="BE151" s="22"/>
      <c r="BF151" s="22"/>
    </row>
    <row r="152" spans="3:58" ht="12.75" customHeight="1" outlineLevel="1">
      <c r="C152" s="41" t="s">
        <v>216</v>
      </c>
      <c r="D152" s="32"/>
      <c r="E152" s="32"/>
      <c r="F152" s="32"/>
      <c r="G152" s="31" t="s">
        <v>102</v>
      </c>
      <c r="H152" s="23"/>
      <c r="I152" s="23"/>
      <c r="J152" s="23"/>
      <c r="K152" s="24"/>
      <c r="L152" s="23"/>
      <c r="M152" s="23"/>
      <c r="N152" s="23"/>
      <c r="O152" s="24"/>
      <c r="P152" s="23"/>
      <c r="Q152" s="23"/>
      <c r="R152" s="23"/>
      <c r="S152" s="24"/>
      <c r="T152" s="23"/>
      <c r="U152" s="23"/>
      <c r="V152" s="23"/>
      <c r="W152" s="24"/>
      <c r="X152" s="23"/>
      <c r="Y152" s="23"/>
      <c r="Z152" s="23"/>
      <c r="AA152" s="24"/>
      <c r="AB152" s="23"/>
      <c r="AC152" s="23"/>
      <c r="AD152" s="23"/>
      <c r="AE152" s="24"/>
      <c r="AF152" s="24"/>
      <c r="AG152" s="134">
        <f>AE78+AG80</f>
        <v>0.16786740369021236</v>
      </c>
      <c r="AH152" s="134">
        <f>AG78+AH80</f>
        <v>0.16186740369021235</v>
      </c>
      <c r="AI152" s="134">
        <f>AH78+AI80</f>
        <v>0.15536740369021235</v>
      </c>
      <c r="AJ152" s="134">
        <f>AI78+AJ80</f>
        <v>0.14836740369021234</v>
      </c>
      <c r="AK152" s="134"/>
      <c r="AL152" s="134">
        <f>AJ78+AL80</f>
        <v>0.15086740369021234</v>
      </c>
      <c r="AM152" s="134">
        <f>AL78+AM80</f>
        <v>0.15486740369021235</v>
      </c>
      <c r="AN152" s="134">
        <f>AM78+AN80</f>
        <v>0.15236740369021234</v>
      </c>
      <c r="AO152" s="134">
        <f>AN78+AO80</f>
        <v>0.14836740369021234</v>
      </c>
      <c r="AP152" s="134"/>
      <c r="AQ152" s="134">
        <f>AO78+AQ80</f>
        <v>0.14486740369021234</v>
      </c>
      <c r="AR152" s="134">
        <f>AQ78+AR80</f>
        <v>0.13986740369021233</v>
      </c>
      <c r="AS152" s="134">
        <f>AR78+AS80</f>
        <v>0.13486740369021233</v>
      </c>
      <c r="AT152" s="134">
        <f>AS78+AT80</f>
        <v>0.12986740369021232</v>
      </c>
      <c r="AU152" s="134"/>
      <c r="AV152" s="134">
        <f>AT78+AV80</f>
        <v>0.12486740369021232</v>
      </c>
      <c r="AW152" s="134">
        <f>AV78+AW80</f>
        <v>0.11986740369021232</v>
      </c>
      <c r="AX152" s="134">
        <f>AW78+AX80</f>
        <v>0.11486740369021231</v>
      </c>
      <c r="AY152" s="134">
        <f>AX78+AY80</f>
        <v>0.10986740369021231</v>
      </c>
      <c r="AZ152" s="134"/>
      <c r="BC152" s="22"/>
      <c r="BD152" s="22"/>
      <c r="BE152" s="22"/>
      <c r="BF152" s="22"/>
    </row>
    <row r="153" spans="3:58" ht="12.75" customHeight="1" outlineLevel="1">
      <c r="D153" s="29"/>
      <c r="E153" s="29"/>
      <c r="F153" s="29"/>
      <c r="H153" s="42"/>
      <c r="I153" s="42"/>
      <c r="J153" s="42"/>
      <c r="K153" s="12"/>
      <c r="L153" s="42"/>
      <c r="M153" s="42"/>
      <c r="N153" s="42"/>
      <c r="O153" s="12"/>
      <c r="P153" s="42"/>
      <c r="Q153" s="42"/>
      <c r="R153" s="42"/>
      <c r="S153" s="12"/>
      <c r="T153" s="42"/>
      <c r="U153" s="42"/>
      <c r="V153" s="42"/>
      <c r="W153" s="12"/>
      <c r="X153" s="42"/>
      <c r="Y153" s="42"/>
      <c r="Z153" s="42"/>
      <c r="AA153" s="12"/>
      <c r="AB153" s="42"/>
      <c r="AC153" s="42"/>
      <c r="AD153" s="42"/>
      <c r="AE153" s="12"/>
      <c r="AF153" s="166"/>
      <c r="AG153" s="173"/>
      <c r="AH153" s="173"/>
      <c r="AI153" s="173"/>
      <c r="AJ153" s="173"/>
      <c r="AK153" s="81"/>
      <c r="AL153" s="173"/>
      <c r="AM153" s="173"/>
      <c r="AN153" s="173"/>
      <c r="AO153" s="173"/>
      <c r="AP153" s="81"/>
      <c r="AQ153" s="173"/>
      <c r="AR153" s="173"/>
      <c r="AS153" s="173"/>
      <c r="AT153" s="173"/>
      <c r="AU153" s="81"/>
      <c r="AV153" s="173"/>
      <c r="AW153" s="173"/>
      <c r="AX153" s="173"/>
      <c r="AY153" s="173"/>
      <c r="AZ153" s="81"/>
      <c r="BC153" s="22"/>
      <c r="BD153" s="22"/>
      <c r="BE153" s="22"/>
      <c r="BF153" s="22"/>
    </row>
    <row r="154" spans="3:58" ht="12.75" customHeight="1" outlineLevel="1">
      <c r="C154" s="64" t="s">
        <v>243</v>
      </c>
      <c r="D154" s="13"/>
      <c r="E154" s="13"/>
      <c r="F154" s="13"/>
      <c r="G154" s="14"/>
      <c r="H154" s="15"/>
      <c r="I154" s="15"/>
      <c r="J154" s="15"/>
      <c r="K154" s="16"/>
      <c r="L154" s="15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C154" s="22"/>
      <c r="BD154" s="22"/>
      <c r="BE154" s="22"/>
      <c r="BF154" s="22"/>
    </row>
    <row r="155" spans="3:58" ht="12.75" customHeight="1" outlineLevel="1">
      <c r="C155" s="97" t="s">
        <v>233</v>
      </c>
      <c r="D155" s="12"/>
      <c r="E155" s="12"/>
      <c r="F155" s="12"/>
      <c r="G155" s="31" t="s">
        <v>102</v>
      </c>
      <c r="H155" s="23"/>
      <c r="I155" s="23"/>
      <c r="J155" s="23"/>
      <c r="K155" s="24"/>
      <c r="L155" s="23"/>
      <c r="M155" s="23"/>
      <c r="N155" s="23"/>
      <c r="O155" s="24"/>
      <c r="P155" s="23"/>
      <c r="Q155" s="23"/>
      <c r="R155" s="23"/>
      <c r="S155" s="24"/>
      <c r="T155" s="23"/>
      <c r="U155" s="23"/>
      <c r="V155" s="23"/>
      <c r="W155" s="24"/>
      <c r="X155" s="23"/>
      <c r="Y155" s="23"/>
      <c r="Z155" s="23"/>
      <c r="AA155" s="24"/>
      <c r="AB155" s="23"/>
      <c r="AC155" s="23"/>
      <c r="AD155" s="23"/>
      <c r="AE155" s="24"/>
      <c r="AF155" s="24"/>
      <c r="AG155" s="151">
        <f>AG87-AG103</f>
        <v>7.4960246270045036E-2</v>
      </c>
      <c r="AH155" s="151">
        <f t="shared" ref="AH155:AJ155" si="214">AH87-AH103</f>
        <v>7.3460246270045035E-2</v>
      </c>
      <c r="AI155" s="151">
        <f t="shared" si="214"/>
        <v>7.1960246270045033E-2</v>
      </c>
      <c r="AJ155" s="151">
        <f t="shared" si="214"/>
        <v>6.9460246270045031E-2</v>
      </c>
      <c r="AK155" s="109">
        <f>AVERAGE(AG155:AJ155)</f>
        <v>7.2460246270045034E-2</v>
      </c>
      <c r="AL155" s="151">
        <f>AL87-AL103</f>
        <v>6.7460246270045029E-2</v>
      </c>
      <c r="AM155" s="151">
        <f t="shared" ref="AM155:AO155" si="215">AM87-AM103</f>
        <v>6.9960246270045032E-2</v>
      </c>
      <c r="AN155" s="151">
        <f t="shared" si="215"/>
        <v>7.2460246270045034E-2</v>
      </c>
      <c r="AO155" s="151">
        <f t="shared" si="215"/>
        <v>7.1960246270045033E-2</v>
      </c>
      <c r="AP155" s="109">
        <f>AVERAGE(AL155:AO155)</f>
        <v>7.0460246270045032E-2</v>
      </c>
      <c r="AQ155" s="151">
        <f>AQ87-AQ103</f>
        <v>7.1960246270045033E-2</v>
      </c>
      <c r="AR155" s="151">
        <f t="shared" ref="AR155:AT155" si="216">AR87-AR103</f>
        <v>6.9460246270045031E-2</v>
      </c>
      <c r="AS155" s="151">
        <f t="shared" si="216"/>
        <v>6.6960246270045029E-2</v>
      </c>
      <c r="AT155" s="151">
        <f t="shared" si="216"/>
        <v>6.4460246270045027E-2</v>
      </c>
      <c r="AU155" s="109">
        <f>AVERAGE(AQ155:AT155)</f>
        <v>6.821024627004503E-2</v>
      </c>
      <c r="AV155" s="151">
        <f>AV87-AV103</f>
        <v>6.2460246270045025E-2</v>
      </c>
      <c r="AW155" s="151">
        <f t="shared" ref="AW155:AY155" si="217">AW87-AW103</f>
        <v>6.0460246270045023E-2</v>
      </c>
      <c r="AX155" s="151">
        <f t="shared" si="217"/>
        <v>5.8460246270045021E-2</v>
      </c>
      <c r="AY155" s="151">
        <f t="shared" si="217"/>
        <v>5.646024627004502E-2</v>
      </c>
      <c r="AZ155" s="109">
        <f>AVERAGE(AV155:AY155)</f>
        <v>5.9460246270045022E-2</v>
      </c>
      <c r="BC155" s="22"/>
      <c r="BD155" s="22"/>
      <c r="BE155" s="22"/>
      <c r="BF155" s="22"/>
    </row>
    <row r="156" spans="3:58" ht="12.75" customHeight="1" outlineLevel="1">
      <c r="C156" s="97" t="s">
        <v>234</v>
      </c>
      <c r="D156" s="29"/>
      <c r="E156" s="29"/>
      <c r="F156" s="29"/>
      <c r="G156" s="31" t="s">
        <v>102</v>
      </c>
      <c r="H156" s="23"/>
      <c r="I156" s="23"/>
      <c r="J156" s="23"/>
      <c r="K156" s="24"/>
      <c r="L156" s="23"/>
      <c r="M156" s="23"/>
      <c r="N156" s="23"/>
      <c r="O156" s="24"/>
      <c r="P156" s="23"/>
      <c r="Q156" s="23"/>
      <c r="R156" s="23"/>
      <c r="S156" s="24"/>
      <c r="T156" s="23"/>
      <c r="U156" s="23"/>
      <c r="V156" s="23"/>
      <c r="W156" s="24"/>
      <c r="X156" s="23"/>
      <c r="Y156" s="23"/>
      <c r="Z156" s="23"/>
      <c r="AA156" s="24"/>
      <c r="AB156" s="23"/>
      <c r="AC156" s="23"/>
      <c r="AD156" s="23"/>
      <c r="AE156" s="24"/>
      <c r="AF156" s="24"/>
      <c r="AG156" s="151">
        <f t="shared" ref="AG156:AJ157" si="218">AG88-AG104</f>
        <v>7.5937312862713074E-2</v>
      </c>
      <c r="AH156" s="151">
        <f t="shared" si="218"/>
        <v>7.4437312862713073E-2</v>
      </c>
      <c r="AI156" s="151">
        <f t="shared" si="218"/>
        <v>7.2937312862713072E-2</v>
      </c>
      <c r="AJ156" s="151">
        <f t="shared" si="218"/>
        <v>7.043731286271307E-2</v>
      </c>
      <c r="AK156" s="109">
        <f t="shared" ref="AK156:AK157" si="219">AVERAGE(AG156:AJ156)</f>
        <v>7.3437312862713072E-2</v>
      </c>
      <c r="AL156" s="151">
        <f t="shared" ref="AL156:AO156" si="220">AL88-AL104</f>
        <v>6.8437312862713068E-2</v>
      </c>
      <c r="AM156" s="151">
        <f t="shared" si="220"/>
        <v>7.093731286271307E-2</v>
      </c>
      <c r="AN156" s="151">
        <f t="shared" si="220"/>
        <v>7.3437312862713072E-2</v>
      </c>
      <c r="AO156" s="151">
        <f t="shared" si="220"/>
        <v>7.2937312862713072E-2</v>
      </c>
      <c r="AP156" s="109">
        <f t="shared" ref="AP156:AP157" si="221">AVERAGE(AL156:AO156)</f>
        <v>7.143731286271307E-2</v>
      </c>
      <c r="AQ156" s="151">
        <f t="shared" ref="AQ156:AT156" si="222">AQ88-AQ104</f>
        <v>7.2937312862713072E-2</v>
      </c>
      <c r="AR156" s="151">
        <f t="shared" si="222"/>
        <v>7.043731286271307E-2</v>
      </c>
      <c r="AS156" s="151">
        <f t="shared" si="222"/>
        <v>6.7937312862713067E-2</v>
      </c>
      <c r="AT156" s="151">
        <f t="shared" si="222"/>
        <v>6.5437312862713065E-2</v>
      </c>
      <c r="AU156" s="109">
        <f t="shared" ref="AU156:AU157" si="223">AVERAGE(AQ156:AT156)</f>
        <v>6.9187312862713068E-2</v>
      </c>
      <c r="AV156" s="151">
        <f t="shared" ref="AV156:AY156" si="224">AV88-AV104</f>
        <v>6.3437312862713063E-2</v>
      </c>
      <c r="AW156" s="151">
        <f t="shared" si="224"/>
        <v>6.1437312862713062E-2</v>
      </c>
      <c r="AX156" s="151">
        <f t="shared" si="224"/>
        <v>5.943731286271306E-2</v>
      </c>
      <c r="AY156" s="151">
        <f t="shared" si="224"/>
        <v>5.7437312862713058E-2</v>
      </c>
      <c r="AZ156" s="109">
        <f t="shared" ref="AZ156:AZ157" si="225">AVERAGE(AV156:AY156)</f>
        <v>6.0437312862713061E-2</v>
      </c>
      <c r="BC156" s="22"/>
      <c r="BD156" s="22"/>
      <c r="BE156" s="22"/>
      <c r="BF156" s="22"/>
    </row>
    <row r="157" spans="3:58" ht="12.65" customHeight="1" outlineLevel="1">
      <c r="C157" s="97" t="s">
        <v>235</v>
      </c>
      <c r="G157" s="31" t="s">
        <v>102</v>
      </c>
      <c r="H157" s="23"/>
      <c r="I157" s="23"/>
      <c r="J157" s="23"/>
      <c r="K157" s="24"/>
      <c r="L157" s="23"/>
      <c r="M157" s="23"/>
      <c r="N157" s="23"/>
      <c r="O157" s="24"/>
      <c r="P157" s="23"/>
      <c r="Q157" s="23"/>
      <c r="R157" s="23"/>
      <c r="S157" s="24"/>
      <c r="T157" s="23"/>
      <c r="U157" s="23"/>
      <c r="V157" s="23"/>
      <c r="W157" s="24"/>
      <c r="X157" s="23"/>
      <c r="Y157" s="23"/>
      <c r="Z157" s="23"/>
      <c r="AA157" s="24"/>
      <c r="AB157" s="23"/>
      <c r="AC157" s="23"/>
      <c r="AD157" s="23"/>
      <c r="AE157" s="24"/>
      <c r="AF157" s="24"/>
      <c r="AG157" s="151">
        <f t="shared" si="218"/>
        <v>4.7480495256949341E-2</v>
      </c>
      <c r="AH157" s="151">
        <f t="shared" si="218"/>
        <v>4.598049525694934E-2</v>
      </c>
      <c r="AI157" s="151">
        <f t="shared" si="218"/>
        <v>4.4480495256949339E-2</v>
      </c>
      <c r="AJ157" s="151">
        <f t="shared" si="218"/>
        <v>4.1980495256949336E-2</v>
      </c>
      <c r="AK157" s="109">
        <f t="shared" si="219"/>
        <v>4.4980495256949339E-2</v>
      </c>
      <c r="AL157" s="151">
        <f t="shared" ref="AL157:AO157" si="226">AL89-AL105</f>
        <v>3.9980495256949342E-2</v>
      </c>
      <c r="AM157" s="151">
        <f t="shared" si="226"/>
        <v>4.2480495256949344E-2</v>
      </c>
      <c r="AN157" s="151">
        <f t="shared" si="226"/>
        <v>4.4980495256949339E-2</v>
      </c>
      <c r="AO157" s="151">
        <f t="shared" si="226"/>
        <v>4.4480495256949339E-2</v>
      </c>
      <c r="AP157" s="109">
        <f t="shared" si="221"/>
        <v>4.2980495256949337E-2</v>
      </c>
      <c r="AQ157" s="151">
        <f t="shared" ref="AQ157:AT157" si="227">AQ89-AQ105</f>
        <v>4.4480495256949339E-2</v>
      </c>
      <c r="AR157" s="151">
        <f t="shared" si="227"/>
        <v>4.1980495256949336E-2</v>
      </c>
      <c r="AS157" s="151">
        <f t="shared" si="227"/>
        <v>3.9480495256949334E-2</v>
      </c>
      <c r="AT157" s="151">
        <f t="shared" si="227"/>
        <v>3.6980495256949332E-2</v>
      </c>
      <c r="AU157" s="109">
        <f t="shared" si="223"/>
        <v>4.0730495256949335E-2</v>
      </c>
      <c r="AV157" s="151">
        <f t="shared" ref="AV157:AY157" si="228">AV89-AV105</f>
        <v>3.498049525694933E-2</v>
      </c>
      <c r="AW157" s="151">
        <f t="shared" si="228"/>
        <v>3.2980495256949328E-2</v>
      </c>
      <c r="AX157" s="151">
        <f t="shared" si="228"/>
        <v>3.0980495256949327E-2</v>
      </c>
      <c r="AY157" s="151">
        <f t="shared" si="228"/>
        <v>2.8980495256949325E-2</v>
      </c>
      <c r="AZ157" s="109">
        <f t="shared" si="225"/>
        <v>3.1980495256949328E-2</v>
      </c>
    </row>
    <row r="158" spans="3:58" ht="12.75" customHeight="1" outlineLevel="1">
      <c r="C158" s="97"/>
      <c r="G158" s="31"/>
      <c r="H158" s="42"/>
      <c r="I158" s="42"/>
      <c r="J158" s="42"/>
      <c r="K158" s="12"/>
      <c r="L158" s="42"/>
      <c r="M158" s="42"/>
      <c r="N158" s="42"/>
      <c r="O158" s="12"/>
      <c r="P158" s="42"/>
      <c r="Q158" s="42"/>
      <c r="R158" s="42"/>
      <c r="S158" s="12"/>
      <c r="T158" s="42"/>
      <c r="U158" s="42"/>
      <c r="V158" s="42"/>
      <c r="W158" s="12"/>
      <c r="X158" s="42"/>
      <c r="Y158" s="42"/>
      <c r="Z158" s="42"/>
      <c r="AA158" s="12"/>
      <c r="AB158" s="42"/>
      <c r="AC158" s="42"/>
      <c r="AD158" s="42"/>
      <c r="AE158" s="12"/>
      <c r="AF158" s="12"/>
      <c r="AG158" s="174"/>
      <c r="AH158" s="174"/>
      <c r="AI158" s="174"/>
      <c r="AJ158" s="174"/>
      <c r="AK158" s="113"/>
      <c r="AL158" s="174"/>
      <c r="AM158" s="174"/>
      <c r="AN158" s="174"/>
      <c r="AO158" s="174"/>
      <c r="AP158" s="113"/>
      <c r="AQ158" s="174"/>
      <c r="AR158" s="174"/>
      <c r="AS158" s="174"/>
      <c r="AT158" s="174"/>
      <c r="AU158" s="113"/>
      <c r="AV158" s="174"/>
      <c r="AW158" s="174"/>
      <c r="AX158" s="174"/>
      <c r="AY158" s="174"/>
      <c r="AZ158" s="113"/>
    </row>
    <row r="159" spans="3:58" ht="12.75" customHeight="1" outlineLevel="1">
      <c r="C159" s="64" t="s">
        <v>244</v>
      </c>
      <c r="D159" s="13"/>
      <c r="E159" s="13"/>
      <c r="F159" s="13"/>
      <c r="G159" s="14"/>
      <c r="H159" s="15"/>
      <c r="I159" s="15"/>
      <c r="J159" s="15"/>
      <c r="K159" s="16"/>
      <c r="L159" s="15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</row>
    <row r="160" spans="3:58" ht="12.75" customHeight="1" outlineLevel="1">
      <c r="C160" s="97" t="s">
        <v>96</v>
      </c>
      <c r="D160" s="12"/>
      <c r="E160" s="12"/>
      <c r="F160" s="12"/>
      <c r="G160" s="31" t="s">
        <v>102</v>
      </c>
      <c r="H160" s="23"/>
      <c r="I160" s="23"/>
      <c r="J160" s="23"/>
      <c r="K160" s="24"/>
      <c r="L160" s="23"/>
      <c r="M160" s="23"/>
      <c r="N160" s="23"/>
      <c r="O160" s="24"/>
      <c r="P160" s="23"/>
      <c r="Q160" s="23"/>
      <c r="R160" s="23"/>
      <c r="S160" s="24"/>
      <c r="T160" s="23"/>
      <c r="U160" s="23"/>
      <c r="V160" s="23"/>
      <c r="W160" s="24"/>
      <c r="X160" s="23"/>
      <c r="Y160" s="23"/>
      <c r="Z160" s="23"/>
      <c r="AA160" s="24"/>
      <c r="AB160" s="23"/>
      <c r="AC160" s="23"/>
      <c r="AD160" s="23"/>
      <c r="AE160" s="24"/>
      <c r="AF160" s="24"/>
      <c r="AG160" s="71">
        <f>AG155*AG$85</f>
        <v>694742.25125096482</v>
      </c>
      <c r="AH160" s="71">
        <f t="shared" ref="AH160:AJ160" si="229">AH155*AH$85</f>
        <v>696377.73765059304</v>
      </c>
      <c r="AI160" s="71">
        <f t="shared" si="229"/>
        <v>713535.79152974905</v>
      </c>
      <c r="AJ160" s="71">
        <f t="shared" si="229"/>
        <v>729999.5295783187</v>
      </c>
      <c r="AK160" s="469">
        <f>SUM(AG160:AJ160)</f>
        <v>2834655.3100096257</v>
      </c>
      <c r="AL160" s="71">
        <f>AL155*AL$85</f>
        <v>735346.0502675178</v>
      </c>
      <c r="AM160" s="71">
        <f t="shared" ref="AM160:AO160" si="230">AM155*AM$85</f>
        <v>781654.66806925379</v>
      </c>
      <c r="AN160" s="71">
        <f t="shared" si="230"/>
        <v>847084.53950012918</v>
      </c>
      <c r="AO160" s="71">
        <f t="shared" si="230"/>
        <v>894914.45822312695</v>
      </c>
      <c r="AP160" s="469">
        <f>SUM(AL160:AO160)</f>
        <v>3258999.7160600275</v>
      </c>
      <c r="AQ160" s="71">
        <f>AQ155*AQ$85</f>
        <v>925893.83989988279</v>
      </c>
      <c r="AR160" s="71">
        <f t="shared" ref="AR160:AT160" si="231">AR155*AR$85</f>
        <v>916041.89028604422</v>
      </c>
      <c r="AS160" s="71">
        <f t="shared" si="231"/>
        <v>923373.28251391277</v>
      </c>
      <c r="AT160" s="71">
        <f t="shared" si="231"/>
        <v>946206.53854542307</v>
      </c>
      <c r="AU160" s="469">
        <f>SUM(AQ160:AT160)</f>
        <v>3711515.5512452628</v>
      </c>
      <c r="AV160" s="71">
        <f>AV155*AV$85</f>
        <v>946842.52315097791</v>
      </c>
      <c r="AW160" s="71">
        <f t="shared" ref="AW160:AY160" si="232">AW155*AW$85</f>
        <v>938644.15057364164</v>
      </c>
      <c r="AX160" s="71">
        <f t="shared" si="232"/>
        <v>947730.02265226492</v>
      </c>
      <c r="AY160" s="71">
        <f t="shared" si="232"/>
        <v>973021.31193389499</v>
      </c>
      <c r="AZ160" s="469">
        <f>SUM(AV160:AY160)</f>
        <v>3806238.0083107795</v>
      </c>
    </row>
    <row r="161" spans="2:53" ht="12.75" customHeight="1" outlineLevel="1">
      <c r="C161" s="97" t="s">
        <v>245</v>
      </c>
      <c r="D161" s="29"/>
      <c r="E161" s="29"/>
      <c r="F161" s="29"/>
      <c r="G161" s="31" t="s">
        <v>102</v>
      </c>
      <c r="H161" s="23"/>
      <c r="I161" s="23"/>
      <c r="J161" s="23"/>
      <c r="K161" s="24"/>
      <c r="L161" s="23"/>
      <c r="M161" s="23"/>
      <c r="N161" s="23"/>
      <c r="O161" s="24"/>
      <c r="P161" s="23"/>
      <c r="Q161" s="23"/>
      <c r="R161" s="23"/>
      <c r="S161" s="24"/>
      <c r="T161" s="23"/>
      <c r="U161" s="23"/>
      <c r="V161" s="23"/>
      <c r="W161" s="24"/>
      <c r="X161" s="23"/>
      <c r="Y161" s="23"/>
      <c r="Z161" s="23"/>
      <c r="AA161" s="24"/>
      <c r="AB161" s="23"/>
      <c r="AC161" s="23"/>
      <c r="AD161" s="23"/>
      <c r="AE161" s="24"/>
      <c r="AF161" s="24"/>
      <c r="AG161" s="71">
        <f t="shared" ref="AG161:AJ162" si="233">AG156*AG$85</f>
        <v>703797.84375484858</v>
      </c>
      <c r="AH161" s="71">
        <f t="shared" si="233"/>
        <v>705639.9911534593</v>
      </c>
      <c r="AI161" s="71">
        <f t="shared" si="233"/>
        <v>723224.08500723913</v>
      </c>
      <c r="AJ161" s="71">
        <f t="shared" si="233"/>
        <v>740268.11040426884</v>
      </c>
      <c r="AK161" s="469">
        <f t="shared" ref="AK161:AK162" si="234">SUM(AG161:AJ161)</f>
        <v>2872930.030319816</v>
      </c>
      <c r="AL161" s="71">
        <f t="shared" ref="AL161:AO161" si="235">AL156*AL$85</f>
        <v>745996.50145162235</v>
      </c>
      <c r="AM161" s="71">
        <f t="shared" si="235"/>
        <v>792571.27719932341</v>
      </c>
      <c r="AN161" s="71">
        <f t="shared" si="235"/>
        <v>858506.77510262292</v>
      </c>
      <c r="AO161" s="71">
        <f t="shared" si="235"/>
        <v>907065.48696119024</v>
      </c>
      <c r="AP161" s="469">
        <f t="shared" ref="AP161:AP162" si="236">SUM(AL161:AO161)</f>
        <v>3304140.0407147589</v>
      </c>
      <c r="AQ161" s="71">
        <f t="shared" ref="AQ161:AT161" si="237">AQ156*AQ$85</f>
        <v>938465.50253606099</v>
      </c>
      <c r="AR161" s="71">
        <f t="shared" si="237"/>
        <v>928927.44679563807</v>
      </c>
      <c r="AS161" s="71">
        <f t="shared" si="237"/>
        <v>936846.90659928543</v>
      </c>
      <c r="AT161" s="71">
        <f t="shared" si="237"/>
        <v>960548.81695844268</v>
      </c>
      <c r="AU161" s="469">
        <f t="shared" ref="AU161:AU162" si="238">SUM(AQ161:AT161)</f>
        <v>3764788.6728894273</v>
      </c>
      <c r="AV161" s="71">
        <f t="shared" ref="AV161:AY161" si="239">AV156*AV$85</f>
        <v>961653.99529741437</v>
      </c>
      <c r="AW161" s="71">
        <f t="shared" si="239"/>
        <v>953813.09047230624</v>
      </c>
      <c r="AX161" s="71">
        <f t="shared" si="239"/>
        <v>963569.76680463483</v>
      </c>
      <c r="AY161" s="71">
        <f t="shared" si="239"/>
        <v>989859.82541287411</v>
      </c>
      <c r="AZ161" s="469">
        <f t="shared" ref="AZ161:AZ162" si="240">SUM(AV161:AY161)</f>
        <v>3868896.6779872295</v>
      </c>
    </row>
    <row r="162" spans="2:53" ht="12.75" customHeight="1" outlineLevel="1">
      <c r="C162" s="97" t="s">
        <v>232</v>
      </c>
      <c r="G162" s="31" t="s">
        <v>102</v>
      </c>
      <c r="H162" s="23"/>
      <c r="I162" s="23"/>
      <c r="J162" s="23"/>
      <c r="K162" s="24"/>
      <c r="L162" s="23"/>
      <c r="M162" s="23"/>
      <c r="N162" s="23"/>
      <c r="O162" s="24"/>
      <c r="P162" s="23"/>
      <c r="Q162" s="23"/>
      <c r="R162" s="23"/>
      <c r="S162" s="24"/>
      <c r="T162" s="23"/>
      <c r="U162" s="23"/>
      <c r="V162" s="23"/>
      <c r="W162" s="24"/>
      <c r="X162" s="23"/>
      <c r="Y162" s="23"/>
      <c r="Z162" s="23"/>
      <c r="AA162" s="24"/>
      <c r="AB162" s="23"/>
      <c r="AC162" s="23"/>
      <c r="AD162" s="23"/>
      <c r="AE162" s="24"/>
      <c r="AF162" s="24"/>
      <c r="AG162" s="71">
        <f t="shared" si="233"/>
        <v>440056.00043640204</v>
      </c>
      <c r="AH162" s="71">
        <f t="shared" si="233"/>
        <v>435879.19846308697</v>
      </c>
      <c r="AI162" s="71">
        <f t="shared" si="233"/>
        <v>441054.98571666755</v>
      </c>
      <c r="AJ162" s="71">
        <f t="shared" si="233"/>
        <v>441198.28872898681</v>
      </c>
      <c r="AK162" s="469">
        <f t="shared" si="234"/>
        <v>1758188.4733451435</v>
      </c>
      <c r="AL162" s="71">
        <f t="shared" ref="AL162:AO162" si="241">AL157*AL$85</f>
        <v>435804.80209411046</v>
      </c>
      <c r="AM162" s="71">
        <f t="shared" si="241"/>
        <v>474627.794923954</v>
      </c>
      <c r="AN162" s="71">
        <f t="shared" si="241"/>
        <v>525837.04959021241</v>
      </c>
      <c r="AO162" s="71">
        <f t="shared" si="241"/>
        <v>553169.84554205684</v>
      </c>
      <c r="AP162" s="469">
        <f t="shared" si="236"/>
        <v>1989439.4921503337</v>
      </c>
      <c r="AQ162" s="71">
        <f t="shared" ref="AQ162:AT162" si="242">AQ157*AQ$85</f>
        <v>572319.00512893521</v>
      </c>
      <c r="AR162" s="71">
        <f t="shared" si="242"/>
        <v>553638.86964657099</v>
      </c>
      <c r="AS162" s="71">
        <f t="shared" si="242"/>
        <v>544431.00991091609</v>
      </c>
      <c r="AT162" s="71">
        <f t="shared" si="242"/>
        <v>542833.58248716511</v>
      </c>
      <c r="AU162" s="469">
        <f t="shared" si="238"/>
        <v>2213222.4671735871</v>
      </c>
      <c r="AV162" s="71">
        <f t="shared" ref="AV162:AY162" si="243">AV157*AV$85</f>
        <v>530273.61190609087</v>
      </c>
      <c r="AW162" s="71">
        <f t="shared" si="243"/>
        <v>512021.54912979266</v>
      </c>
      <c r="AX162" s="71">
        <f t="shared" si="243"/>
        <v>502241.22108585085</v>
      </c>
      <c r="AY162" s="71">
        <f t="shared" si="243"/>
        <v>499442.3754465917</v>
      </c>
      <c r="AZ162" s="469">
        <f t="shared" si="240"/>
        <v>2043978.7575683261</v>
      </c>
    </row>
    <row r="163" spans="2:53" ht="12.75" customHeight="1" outlineLevel="1"/>
    <row r="164" spans="2:53" ht="12.75" customHeight="1">
      <c r="C164" s="62" t="s">
        <v>246</v>
      </c>
      <c r="D164" s="62"/>
      <c r="E164" s="62"/>
      <c r="F164" s="62"/>
      <c r="G164" s="63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</row>
    <row r="165" spans="2:53" ht="12.75" customHeight="1" outlineLevel="1"/>
    <row r="166" spans="2:53" ht="12.75" customHeight="1" outlineLevel="1">
      <c r="C166" s="64" t="s">
        <v>190</v>
      </c>
      <c r="D166" s="13"/>
      <c r="E166" s="13"/>
      <c r="F166" s="13"/>
      <c r="G166" s="14"/>
      <c r="H166" s="15"/>
      <c r="I166" s="15"/>
      <c r="J166" s="15"/>
      <c r="K166" s="16"/>
      <c r="L166" s="15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43"/>
    </row>
    <row r="167" spans="2:53" ht="12.75" customHeight="1" outlineLevel="1">
      <c r="C167" s="1" t="s">
        <v>247</v>
      </c>
      <c r="G167" s="18" t="s">
        <v>93</v>
      </c>
      <c r="H167" s="23"/>
      <c r="I167" s="23"/>
      <c r="J167" s="23"/>
      <c r="K167" s="24"/>
      <c r="L167" s="23"/>
      <c r="M167" s="23"/>
      <c r="N167" s="23"/>
      <c r="O167" s="24"/>
      <c r="P167" s="23"/>
      <c r="Q167" s="23"/>
      <c r="R167" s="23"/>
      <c r="S167" s="24"/>
      <c r="T167" s="23"/>
      <c r="U167" s="23"/>
      <c r="V167" s="23"/>
      <c r="W167" s="24"/>
      <c r="X167" s="23"/>
      <c r="Y167" s="23"/>
      <c r="Z167" s="23"/>
      <c r="AA167" s="24"/>
      <c r="AB167" s="23"/>
      <c r="AC167" s="23"/>
      <c r="AD167" s="23"/>
      <c r="AE167" s="24"/>
      <c r="AF167" s="24"/>
      <c r="AG167" s="101">
        <f>SUM(AG177:AG180)</f>
        <v>36407.727006864734</v>
      </c>
      <c r="AH167" s="101">
        <f t="shared" ref="AH167:AJ167" si="244">SUM(AH177:AH180)</f>
        <v>40994.271750580054</v>
      </c>
      <c r="AI167" s="101">
        <f t="shared" si="244"/>
        <v>49281.793459007284</v>
      </c>
      <c r="AJ167" s="101">
        <f t="shared" si="244"/>
        <v>65485.219240177888</v>
      </c>
      <c r="AK167" s="57">
        <f>SUM(AG167:AJ167)</f>
        <v>192169.01145662996</v>
      </c>
      <c r="AL167" s="101">
        <f>SUM(AL177:AL180)</f>
        <v>89287.866588270059</v>
      </c>
      <c r="AM167" s="101">
        <f t="shared" ref="AM167:AO167" si="245">SUM(AM177:AM180)</f>
        <v>98378.614711825503</v>
      </c>
      <c r="AN167" s="101">
        <f t="shared" si="245"/>
        <v>114921.45020640478</v>
      </c>
      <c r="AO167" s="101">
        <f t="shared" si="245"/>
        <v>146336.15295114205</v>
      </c>
      <c r="AP167" s="57">
        <f>SUM(AL167:AO167)</f>
        <v>448924.0844576424</v>
      </c>
      <c r="AQ167" s="101">
        <f>SUM(AQ177:AQ180)</f>
        <v>146774.46563082258</v>
      </c>
      <c r="AR167" s="101">
        <f t="shared" ref="AR167:AT167" si="246">SUM(AR177:AR180)</f>
        <v>155325.39362763311</v>
      </c>
      <c r="AS167" s="101">
        <f t="shared" si="246"/>
        <v>171160.48535570339</v>
      </c>
      <c r="AT167" s="101">
        <f t="shared" si="246"/>
        <v>200954.58744314266</v>
      </c>
      <c r="AU167" s="57">
        <f>SUM(AQ167:AT167)</f>
        <v>674214.93205730175</v>
      </c>
      <c r="AV167" s="101">
        <f>SUM(AV177:AV180)</f>
        <v>186159.26959765167</v>
      </c>
      <c r="AW167" s="101">
        <f t="shared" ref="AW167:AY167" si="247">SUM(AW177:AW180)</f>
        <v>192231.52802444506</v>
      </c>
      <c r="AX167" s="101">
        <f t="shared" si="247"/>
        <v>204207.89022490592</v>
      </c>
      <c r="AY167" s="101">
        <f t="shared" si="247"/>
        <v>223983.39770282665</v>
      </c>
      <c r="AZ167" s="57">
        <f>SUM(AV167:AY167)</f>
        <v>806582.08554982929</v>
      </c>
      <c r="BA167" s="21"/>
    </row>
    <row r="168" spans="2:53" ht="12.75" customHeight="1" outlineLevel="1">
      <c r="C168" s="1" t="s">
        <v>248</v>
      </c>
      <c r="G168" s="18" t="s">
        <v>93</v>
      </c>
      <c r="H168" s="23"/>
      <c r="I168" s="23"/>
      <c r="J168" s="23"/>
      <c r="K168" s="24"/>
      <c r="L168" s="23"/>
      <c r="M168" s="23"/>
      <c r="N168" s="23"/>
      <c r="O168" s="24"/>
      <c r="P168" s="23"/>
      <c r="Q168" s="23"/>
      <c r="R168" s="23"/>
      <c r="S168" s="24"/>
      <c r="T168" s="23"/>
      <c r="U168" s="23"/>
      <c r="V168" s="23"/>
      <c r="W168" s="24"/>
      <c r="X168" s="23"/>
      <c r="Y168" s="23"/>
      <c r="Z168" s="23"/>
      <c r="AA168" s="24"/>
      <c r="AB168" s="23"/>
      <c r="AC168" s="23"/>
      <c r="AD168" s="23"/>
      <c r="AE168" s="24"/>
      <c r="AF168" s="24"/>
      <c r="AG168" s="101">
        <f t="shared" ref="AG168:AZ168" si="248">AG197</f>
        <v>5457841.7677218076</v>
      </c>
      <c r="AH168" s="101">
        <f t="shared" si="248"/>
        <v>5468641.3258488197</v>
      </c>
      <c r="AI168" s="101">
        <f t="shared" si="248"/>
        <v>5581365.123975263</v>
      </c>
      <c r="AJ168" s="101">
        <f t="shared" si="248"/>
        <v>5768530.6015826762</v>
      </c>
      <c r="AK168" s="57">
        <f t="shared" si="248"/>
        <v>22276378.819128565</v>
      </c>
      <c r="AL168" s="101">
        <f t="shared" si="248"/>
        <v>6190160.3222837206</v>
      </c>
      <c r="AM168" s="101">
        <f t="shared" si="248"/>
        <v>6311335.7503927397</v>
      </c>
      <c r="AN168" s="101">
        <f t="shared" si="248"/>
        <v>6521826.6358073242</v>
      </c>
      <c r="AO168" s="101">
        <f t="shared" si="248"/>
        <v>6826024.1901288638</v>
      </c>
      <c r="AP168" s="57">
        <f t="shared" si="248"/>
        <v>25849346.898612648</v>
      </c>
      <c r="AQ168" s="101">
        <f t="shared" si="248"/>
        <v>6933654.2364551974</v>
      </c>
      <c r="AR168" s="101">
        <f t="shared" si="248"/>
        <v>6974896.2294742651</v>
      </c>
      <c r="AS168" s="101">
        <f t="shared" si="248"/>
        <v>7155315.9463642836</v>
      </c>
      <c r="AT168" s="101">
        <f t="shared" si="248"/>
        <v>7469835.2010010686</v>
      </c>
      <c r="AU168" s="57">
        <f t="shared" si="248"/>
        <v>28533701.613294814</v>
      </c>
      <c r="AV168" s="101">
        <f t="shared" si="248"/>
        <v>7562612.3928129962</v>
      </c>
      <c r="AW168" s="101">
        <f t="shared" si="248"/>
        <v>7589882.5973772369</v>
      </c>
      <c r="AX168" s="101">
        <f t="shared" si="248"/>
        <v>7763408.7858824907</v>
      </c>
      <c r="AY168" s="101">
        <f t="shared" si="248"/>
        <v>8080590.294106571</v>
      </c>
      <c r="AZ168" s="57">
        <f t="shared" si="248"/>
        <v>30996494.070179291</v>
      </c>
      <c r="BA168" s="21"/>
    </row>
    <row r="169" spans="2:53" ht="12.75" customHeight="1" outlineLevel="1">
      <c r="C169" s="25" t="s">
        <v>249</v>
      </c>
      <c r="D169" s="25"/>
      <c r="E169" s="25"/>
      <c r="F169" s="25"/>
      <c r="G169" s="26" t="s">
        <v>93</v>
      </c>
      <c r="H169" s="23"/>
      <c r="I169" s="23"/>
      <c r="J169" s="23"/>
      <c r="K169" s="24"/>
      <c r="L169" s="23"/>
      <c r="M169" s="23"/>
      <c r="N169" s="23"/>
      <c r="O169" s="24"/>
      <c r="P169" s="23"/>
      <c r="Q169" s="23"/>
      <c r="R169" s="23"/>
      <c r="S169" s="24"/>
      <c r="T169" s="23"/>
      <c r="U169" s="23"/>
      <c r="V169" s="23"/>
      <c r="W169" s="24"/>
      <c r="X169" s="23"/>
      <c r="Y169" s="23"/>
      <c r="Z169" s="23"/>
      <c r="AA169" s="24"/>
      <c r="AB169" s="23"/>
      <c r="AC169" s="23"/>
      <c r="AD169" s="23"/>
      <c r="AE169" s="24"/>
      <c r="AF169" s="24"/>
      <c r="AG169" s="28">
        <f t="shared" ref="AG169:AZ169" si="249">SUM(AG167:AG168)</f>
        <v>5494249.4947286723</v>
      </c>
      <c r="AH169" s="28">
        <f t="shared" si="249"/>
        <v>5509635.5975994002</v>
      </c>
      <c r="AI169" s="28">
        <f t="shared" si="249"/>
        <v>5630646.9174342705</v>
      </c>
      <c r="AJ169" s="28">
        <f t="shared" si="249"/>
        <v>5834015.8208228536</v>
      </c>
      <c r="AK169" s="79">
        <f t="shared" si="249"/>
        <v>22468547.830585197</v>
      </c>
      <c r="AL169" s="28">
        <f t="shared" si="249"/>
        <v>6279448.1888719909</v>
      </c>
      <c r="AM169" s="28">
        <f t="shared" si="249"/>
        <v>6409714.3651045654</v>
      </c>
      <c r="AN169" s="28">
        <f t="shared" si="249"/>
        <v>6636748.0860137288</v>
      </c>
      <c r="AO169" s="28">
        <f t="shared" si="249"/>
        <v>6972360.3430800056</v>
      </c>
      <c r="AP169" s="79">
        <f t="shared" si="249"/>
        <v>26298270.983070292</v>
      </c>
      <c r="AQ169" s="28">
        <f t="shared" si="249"/>
        <v>7080428.7020860203</v>
      </c>
      <c r="AR169" s="28">
        <f t="shared" si="249"/>
        <v>7130221.6231018985</v>
      </c>
      <c r="AS169" s="28">
        <f t="shared" si="249"/>
        <v>7326476.4317199867</v>
      </c>
      <c r="AT169" s="28">
        <f t="shared" si="249"/>
        <v>7670789.7884442117</v>
      </c>
      <c r="AU169" s="79">
        <f t="shared" si="249"/>
        <v>29207916.545352116</v>
      </c>
      <c r="AV169" s="28">
        <f t="shared" si="249"/>
        <v>7748771.6624106476</v>
      </c>
      <c r="AW169" s="28">
        <f t="shared" si="249"/>
        <v>7782114.1254016822</v>
      </c>
      <c r="AX169" s="28">
        <f t="shared" si="249"/>
        <v>7967616.6761073964</v>
      </c>
      <c r="AY169" s="28">
        <f t="shared" si="249"/>
        <v>8304573.6918093972</v>
      </c>
      <c r="AZ169" s="79">
        <f t="shared" si="249"/>
        <v>31803076.155729119</v>
      </c>
      <c r="BA169" s="72"/>
    </row>
    <row r="170" spans="2:53" ht="12.75" customHeight="1" outlineLevel="1"/>
    <row r="171" spans="2:53" ht="12.75" customHeight="1" outlineLevel="1">
      <c r="C171" s="1" t="s">
        <v>250</v>
      </c>
      <c r="G171" s="18" t="s">
        <v>93</v>
      </c>
      <c r="H171" s="23"/>
      <c r="I171" s="23"/>
      <c r="J171" s="23"/>
      <c r="K171" s="24"/>
      <c r="L171" s="23"/>
      <c r="M171" s="23"/>
      <c r="N171" s="23"/>
      <c r="O171" s="24"/>
      <c r="P171" s="23"/>
      <c r="Q171" s="23"/>
      <c r="R171" s="23"/>
      <c r="S171" s="24"/>
      <c r="T171" s="23"/>
      <c r="U171" s="23"/>
      <c r="V171" s="23"/>
      <c r="W171" s="24"/>
      <c r="X171" s="23"/>
      <c r="Y171" s="23"/>
      <c r="Z171" s="23"/>
      <c r="AA171" s="24"/>
      <c r="AB171" s="23"/>
      <c r="AC171" s="23"/>
      <c r="AD171" s="23"/>
      <c r="AE171" s="24"/>
      <c r="AF171" s="24"/>
      <c r="AG171" s="101">
        <f>AG95-AG160</f>
        <v>18536.285186367924</v>
      </c>
      <c r="AH171" s="101">
        <f t="shared" ref="AH171:AJ171" si="250">AH95-AH160</f>
        <v>18959.308551475871</v>
      </c>
      <c r="AI171" s="101">
        <f t="shared" si="250"/>
        <v>9915.6941299514147</v>
      </c>
      <c r="AJ171" s="101">
        <f t="shared" si="250"/>
        <v>10509.601805041893</v>
      </c>
      <c r="AK171" s="45">
        <f>SUM(AG171:AJ171)</f>
        <v>57920.889672837104</v>
      </c>
      <c r="AL171" s="101">
        <f>AL95-AL160</f>
        <v>59952.39418903843</v>
      </c>
      <c r="AM171" s="101">
        <f t="shared" ref="AM171:AO171" si="251">AM95-AM160</f>
        <v>61450.622368973214</v>
      </c>
      <c r="AN171" s="101">
        <f t="shared" si="251"/>
        <v>29225.837031494942</v>
      </c>
      <c r="AO171" s="101">
        <f t="shared" si="251"/>
        <v>31090.584892691462</v>
      </c>
      <c r="AP171" s="45">
        <f>SUM(AL171:AO171)</f>
        <v>181719.43848219805</v>
      </c>
      <c r="AQ171" s="101">
        <f>AQ95-AQ160</f>
        <v>0</v>
      </c>
      <c r="AR171" s="101">
        <f t="shared" ref="AR171:AT171" si="252">AR95-AR160</f>
        <v>0</v>
      </c>
      <c r="AS171" s="101">
        <f t="shared" si="252"/>
        <v>0</v>
      </c>
      <c r="AT171" s="101">
        <f t="shared" si="252"/>
        <v>0</v>
      </c>
      <c r="AU171" s="45">
        <f>SUM(AQ171:AT171)</f>
        <v>0</v>
      </c>
      <c r="AV171" s="101">
        <f>AV95-AV160</f>
        <v>0</v>
      </c>
      <c r="AW171" s="101">
        <f t="shared" ref="AW171:AY171" si="253">AW95-AW160</f>
        <v>0</v>
      </c>
      <c r="AX171" s="101">
        <f t="shared" si="253"/>
        <v>0</v>
      </c>
      <c r="AY171" s="101">
        <f t="shared" si="253"/>
        <v>0</v>
      </c>
      <c r="AZ171" s="45">
        <f>SUM(AV171:AY171)</f>
        <v>0</v>
      </c>
    </row>
    <row r="172" spans="2:53" ht="12.75" customHeight="1" outlineLevel="1">
      <c r="C172" s="1" t="s">
        <v>251</v>
      </c>
      <c r="G172" s="18" t="s">
        <v>93</v>
      </c>
      <c r="H172" s="23"/>
      <c r="I172" s="23"/>
      <c r="J172" s="23"/>
      <c r="K172" s="24"/>
      <c r="L172" s="23"/>
      <c r="M172" s="23"/>
      <c r="N172" s="23"/>
      <c r="O172" s="24"/>
      <c r="P172" s="23"/>
      <c r="Q172" s="23"/>
      <c r="R172" s="23"/>
      <c r="S172" s="24"/>
      <c r="T172" s="23"/>
      <c r="U172" s="23"/>
      <c r="V172" s="23"/>
      <c r="W172" s="24"/>
      <c r="X172" s="23"/>
      <c r="Y172" s="23"/>
      <c r="Z172" s="23"/>
      <c r="AA172" s="24"/>
      <c r="AB172" s="23"/>
      <c r="AC172" s="23"/>
      <c r="AD172" s="23"/>
      <c r="AE172" s="24"/>
      <c r="AF172" s="24"/>
      <c r="AG172" s="101">
        <f t="shared" ref="AG172:AJ173" si="254">AG96-AG161</f>
        <v>18536.285186367924</v>
      </c>
      <c r="AH172" s="101">
        <f t="shared" si="254"/>
        <v>18959.308551475871</v>
      </c>
      <c r="AI172" s="101">
        <f t="shared" si="254"/>
        <v>9915.6941299515311</v>
      </c>
      <c r="AJ172" s="101">
        <f t="shared" si="254"/>
        <v>10509.601805041893</v>
      </c>
      <c r="AK172" s="45">
        <f t="shared" ref="AK172:AK173" si="255">SUM(AG172:AJ172)</f>
        <v>57920.88967283722</v>
      </c>
      <c r="AL172" s="101">
        <f t="shared" ref="AL172:AO172" si="256">AL96-AL161</f>
        <v>59952.39418903843</v>
      </c>
      <c r="AM172" s="101">
        <f t="shared" si="256"/>
        <v>61450.622368973214</v>
      </c>
      <c r="AN172" s="101">
        <f t="shared" si="256"/>
        <v>29225.837031494826</v>
      </c>
      <c r="AO172" s="101">
        <f t="shared" si="256"/>
        <v>31090.584892691462</v>
      </c>
      <c r="AP172" s="45">
        <f t="shared" ref="AP172:AP173" si="257">SUM(AL172:AO172)</f>
        <v>181719.43848219793</v>
      </c>
      <c r="AQ172" s="101">
        <f t="shared" ref="AQ172:AT172" si="258">AQ96-AQ161</f>
        <v>0</v>
      </c>
      <c r="AR172" s="101">
        <f t="shared" si="258"/>
        <v>0</v>
      </c>
      <c r="AS172" s="101">
        <f t="shared" si="258"/>
        <v>0</v>
      </c>
      <c r="AT172" s="101">
        <f t="shared" si="258"/>
        <v>0</v>
      </c>
      <c r="AU172" s="45">
        <f t="shared" ref="AU172:AU173" si="259">SUM(AQ172:AT172)</f>
        <v>0</v>
      </c>
      <c r="AV172" s="101">
        <f t="shared" ref="AV172:AY172" si="260">AV96-AV161</f>
        <v>0</v>
      </c>
      <c r="AW172" s="101">
        <f t="shared" si="260"/>
        <v>0</v>
      </c>
      <c r="AX172" s="101">
        <f t="shared" si="260"/>
        <v>0</v>
      </c>
      <c r="AY172" s="101">
        <f t="shared" si="260"/>
        <v>0</v>
      </c>
      <c r="AZ172" s="45">
        <f t="shared" ref="AZ172:AZ173" si="261">SUM(AV172:AY172)</f>
        <v>0</v>
      </c>
    </row>
    <row r="173" spans="2:53" ht="12.75" customHeight="1" outlineLevel="1">
      <c r="C173" s="1" t="s">
        <v>252</v>
      </c>
      <c r="G173" s="18" t="s">
        <v>93</v>
      </c>
      <c r="H173" s="23"/>
      <c r="I173" s="23"/>
      <c r="J173" s="23"/>
      <c r="K173" s="24"/>
      <c r="L173" s="23"/>
      <c r="M173" s="23"/>
      <c r="N173" s="23"/>
      <c r="O173" s="24"/>
      <c r="P173" s="23"/>
      <c r="Q173" s="23"/>
      <c r="R173" s="23"/>
      <c r="S173" s="24"/>
      <c r="T173" s="23"/>
      <c r="U173" s="23"/>
      <c r="V173" s="23"/>
      <c r="W173" s="24"/>
      <c r="X173" s="23"/>
      <c r="Y173" s="23"/>
      <c r="Z173" s="23"/>
      <c r="AA173" s="24"/>
      <c r="AB173" s="23"/>
      <c r="AC173" s="23"/>
      <c r="AD173" s="23"/>
      <c r="AE173" s="24"/>
      <c r="AF173" s="24"/>
      <c r="AG173" s="101">
        <f t="shared" si="254"/>
        <v>18536.285186367924</v>
      </c>
      <c r="AH173" s="101">
        <f t="shared" si="254"/>
        <v>18959.308551475871</v>
      </c>
      <c r="AI173" s="101">
        <f t="shared" si="254"/>
        <v>9915.6941299515311</v>
      </c>
      <c r="AJ173" s="101">
        <f t="shared" si="254"/>
        <v>10509.601805041893</v>
      </c>
      <c r="AK173" s="45">
        <f t="shared" si="255"/>
        <v>57920.88967283722</v>
      </c>
      <c r="AL173" s="101">
        <f t="shared" ref="AL173:AO173" si="262">AL97-AL162</f>
        <v>59952.394189038372</v>
      </c>
      <c r="AM173" s="101">
        <f t="shared" si="262"/>
        <v>61450.62236897304</v>
      </c>
      <c r="AN173" s="101">
        <f t="shared" si="262"/>
        <v>29225.837031494942</v>
      </c>
      <c r="AO173" s="101">
        <f t="shared" si="262"/>
        <v>31090.584892691462</v>
      </c>
      <c r="AP173" s="45">
        <f t="shared" si="257"/>
        <v>181719.43848219782</v>
      </c>
      <c r="AQ173" s="101">
        <f t="shared" ref="AQ173:AT173" si="263">AQ97-AQ162</f>
        <v>0</v>
      </c>
      <c r="AR173" s="101">
        <f t="shared" si="263"/>
        <v>0</v>
      </c>
      <c r="AS173" s="101">
        <f t="shared" si="263"/>
        <v>0</v>
      </c>
      <c r="AT173" s="101">
        <f t="shared" si="263"/>
        <v>0</v>
      </c>
      <c r="AU173" s="45">
        <f t="shared" si="259"/>
        <v>0</v>
      </c>
      <c r="AV173" s="101">
        <f t="shared" ref="AV173:AY173" si="264">AV97-AV162</f>
        <v>0</v>
      </c>
      <c r="AW173" s="101">
        <f t="shared" si="264"/>
        <v>0</v>
      </c>
      <c r="AX173" s="101">
        <f t="shared" si="264"/>
        <v>0</v>
      </c>
      <c r="AY173" s="101">
        <f t="shared" si="264"/>
        <v>0</v>
      </c>
      <c r="AZ173" s="45">
        <f t="shared" si="261"/>
        <v>0</v>
      </c>
    </row>
    <row r="174" spans="2:53" ht="12.75" customHeight="1" outlineLevel="1">
      <c r="B174" s="1" t="s">
        <v>91</v>
      </c>
      <c r="C174" s="25" t="s">
        <v>249</v>
      </c>
      <c r="D174" s="25"/>
      <c r="E174" s="25"/>
      <c r="F174" s="25"/>
      <c r="G174" s="26" t="s">
        <v>93</v>
      </c>
      <c r="H174" s="23"/>
      <c r="I174" s="23"/>
      <c r="J174" s="23"/>
      <c r="K174" s="24"/>
      <c r="L174" s="23"/>
      <c r="M174" s="23"/>
      <c r="N174" s="23"/>
      <c r="O174" s="24"/>
      <c r="P174" s="23"/>
      <c r="Q174" s="23"/>
      <c r="R174" s="23"/>
      <c r="S174" s="24"/>
      <c r="T174" s="23"/>
      <c r="U174" s="23"/>
      <c r="V174" s="23"/>
      <c r="W174" s="24"/>
      <c r="X174" s="23"/>
      <c r="Y174" s="23"/>
      <c r="Z174" s="23"/>
      <c r="AA174" s="24"/>
      <c r="AB174" s="23"/>
      <c r="AC174" s="23"/>
      <c r="AD174" s="23"/>
      <c r="AE174" s="24"/>
      <c r="AF174" s="24"/>
      <c r="AG174" s="28">
        <f t="shared" ref="AG174" si="265">SUM(AG172:AG173)</f>
        <v>37072.570372735849</v>
      </c>
      <c r="AH174" s="28">
        <f t="shared" ref="AH174:AJ174" si="266">SUM(AH172:AH173)</f>
        <v>37918.617102951743</v>
      </c>
      <c r="AI174" s="28">
        <f t="shared" si="266"/>
        <v>19831.388259903062</v>
      </c>
      <c r="AJ174" s="28">
        <f t="shared" si="266"/>
        <v>21019.203610083787</v>
      </c>
      <c r="AK174" s="79">
        <f t="shared" ref="AK174:AL174" si="267">SUM(AK172:AK173)</f>
        <v>115841.77934567444</v>
      </c>
      <c r="AL174" s="28">
        <f t="shared" si="267"/>
        <v>119904.7883780768</v>
      </c>
      <c r="AM174" s="28">
        <f t="shared" ref="AM174:AO174" si="268">SUM(AM172:AM173)</f>
        <v>122901.24473794625</v>
      </c>
      <c r="AN174" s="28">
        <f t="shared" si="268"/>
        <v>58451.674062989769</v>
      </c>
      <c r="AO174" s="28">
        <f t="shared" si="268"/>
        <v>62181.169785382925</v>
      </c>
      <c r="AP174" s="79">
        <f t="shared" ref="AP174:AQ174" si="269">SUM(AP172:AP173)</f>
        <v>363438.87696439575</v>
      </c>
      <c r="AQ174" s="28">
        <f t="shared" si="269"/>
        <v>0</v>
      </c>
      <c r="AR174" s="28">
        <f t="shared" ref="AR174:AT174" si="270">SUM(AR172:AR173)</f>
        <v>0</v>
      </c>
      <c r="AS174" s="28">
        <f t="shared" si="270"/>
        <v>0</v>
      </c>
      <c r="AT174" s="28">
        <f t="shared" si="270"/>
        <v>0</v>
      </c>
      <c r="AU174" s="79">
        <f t="shared" ref="AU174:AV174" si="271">SUM(AU172:AU173)</f>
        <v>0</v>
      </c>
      <c r="AV174" s="28">
        <f t="shared" si="271"/>
        <v>0</v>
      </c>
      <c r="AW174" s="28">
        <f t="shared" ref="AW174:AY174" si="272">SUM(AW172:AW173)</f>
        <v>0</v>
      </c>
      <c r="AX174" s="28">
        <f t="shared" si="272"/>
        <v>0</v>
      </c>
      <c r="AY174" s="28">
        <f t="shared" si="272"/>
        <v>0</v>
      </c>
      <c r="AZ174" s="79">
        <f t="shared" ref="AZ174" si="273">SUM(AZ172:AZ173)</f>
        <v>0</v>
      </c>
      <c r="BA174" s="72"/>
    </row>
    <row r="175" spans="2:53" ht="12.75" customHeight="1" outlineLevel="1"/>
    <row r="176" spans="2:53" ht="12.75" customHeight="1" outlineLevel="1">
      <c r="C176" s="64" t="s">
        <v>253</v>
      </c>
      <c r="D176" s="13"/>
      <c r="E176" s="13"/>
      <c r="F176" s="13"/>
      <c r="G176" s="14"/>
      <c r="H176" s="15"/>
      <c r="I176" s="15"/>
      <c r="J176" s="15"/>
      <c r="K176" s="16"/>
      <c r="L176" s="15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43"/>
    </row>
    <row r="177" spans="3:53" ht="12.75" customHeight="1" outlineLevel="1">
      <c r="C177" s="1" t="s">
        <v>254</v>
      </c>
      <c r="G177" s="18" t="s">
        <v>93</v>
      </c>
      <c r="H177" s="23"/>
      <c r="I177" s="23"/>
      <c r="J177" s="23"/>
      <c r="K177" s="24"/>
      <c r="L177" s="23"/>
      <c r="M177" s="23"/>
      <c r="N177" s="23"/>
      <c r="O177" s="24"/>
      <c r="P177" s="23"/>
      <c r="Q177" s="23"/>
      <c r="R177" s="23"/>
      <c r="S177" s="24"/>
      <c r="T177" s="23"/>
      <c r="U177" s="23"/>
      <c r="V177" s="23"/>
      <c r="W177" s="24"/>
      <c r="X177" s="23"/>
      <c r="Y177" s="23"/>
      <c r="Z177" s="23"/>
      <c r="AA177" s="24"/>
      <c r="AB177" s="23"/>
      <c r="AC177" s="23"/>
      <c r="AD177" s="23"/>
      <c r="AE177" s="24"/>
      <c r="AF177" s="24"/>
      <c r="AG177" s="71">
        <f>AG21-AG119</f>
        <v>11473.33202977851</v>
      </c>
      <c r="AH177" s="71">
        <f>AH21-AH119</f>
        <v>13378.075136682019</v>
      </c>
      <c r="AI177" s="71">
        <f>AI21-AI119</f>
        <v>17680.833351133391</v>
      </c>
      <c r="AJ177" s="71">
        <f>AJ21-AJ119</f>
        <v>24534.650101650041</v>
      </c>
      <c r="AK177" s="57">
        <f>SUM(AG177:AJ177)</f>
        <v>67066.890619243961</v>
      </c>
      <c r="AL177" s="71">
        <f>AL21-AL119</f>
        <v>32135.308694061823</v>
      </c>
      <c r="AM177" s="71">
        <f>AM21-AM119</f>
        <v>36038.256745227147</v>
      </c>
      <c r="AN177" s="71">
        <f>AN21-AN119</f>
        <v>44299.876429818571</v>
      </c>
      <c r="AO177" s="71">
        <f>AO21-AO119</f>
        <v>57856.7095595547</v>
      </c>
      <c r="AP177" s="57">
        <f>SUM(AL177:AO177)</f>
        <v>170330.15142866224</v>
      </c>
      <c r="AQ177" s="71">
        <f>AQ21-AQ119</f>
        <v>57743.145153524354</v>
      </c>
      <c r="AR177" s="71">
        <f>AR21-AR119</f>
        <v>61433.208674210124</v>
      </c>
      <c r="AS177" s="71">
        <f>AS21-AS119</f>
        <v>69688.606690805405</v>
      </c>
      <c r="AT177" s="71">
        <f>AT21-AT119</f>
        <v>82747.924820545129</v>
      </c>
      <c r="AU177" s="57">
        <f>SUM(AQ177:AT177)</f>
        <v>271612.88533908501</v>
      </c>
      <c r="AV177" s="71">
        <f>AV21-AV119</f>
        <v>76708.592322086915</v>
      </c>
      <c r="AW177" s="71">
        <f>AW21-AW119</f>
        <v>79214.594559472054</v>
      </c>
      <c r="AX177" s="71">
        <f>AX21-AX119</f>
        <v>85223.273695548996</v>
      </c>
      <c r="AY177" s="71">
        <f>AY21-AY119</f>
        <v>94060.247526095249</v>
      </c>
      <c r="AZ177" s="57">
        <f>SUM(AV177:AY177)</f>
        <v>335206.70810320321</v>
      </c>
    </row>
    <row r="178" spans="3:53" ht="12.75" customHeight="1" outlineLevel="1">
      <c r="C178" s="1" t="s">
        <v>255</v>
      </c>
      <c r="G178" s="18" t="s">
        <v>93</v>
      </c>
      <c r="H178" s="23"/>
      <c r="I178" s="23"/>
      <c r="J178" s="23"/>
      <c r="K178" s="24"/>
      <c r="L178" s="23"/>
      <c r="M178" s="23"/>
      <c r="N178" s="23"/>
      <c r="O178" s="24"/>
      <c r="P178" s="23"/>
      <c r="Q178" s="23"/>
      <c r="R178" s="23"/>
      <c r="S178" s="24"/>
      <c r="T178" s="23"/>
      <c r="U178" s="23"/>
      <c r="V178" s="23"/>
      <c r="W178" s="24"/>
      <c r="X178" s="23"/>
      <c r="Y178" s="23"/>
      <c r="Z178" s="23"/>
      <c r="AA178" s="24"/>
      <c r="AB178" s="23"/>
      <c r="AC178" s="23"/>
      <c r="AD178" s="23"/>
      <c r="AE178" s="24"/>
      <c r="AF178" s="24"/>
      <c r="AG178" s="71">
        <f>AG28-AG126</f>
        <v>17208.432328610681</v>
      </c>
      <c r="AH178" s="71">
        <f>AH28-AH126</f>
        <v>18569.878934537061</v>
      </c>
      <c r="AI178" s="71">
        <f>AI28-AI126</f>
        <v>20486.817593896762</v>
      </c>
      <c r="AJ178" s="71">
        <f>AJ28-AJ126</f>
        <v>25442.365037965588</v>
      </c>
      <c r="AK178" s="57">
        <f t="shared" ref="AK178:AK180" si="274">SUM(AG178:AJ178)</f>
        <v>81707.493895010091</v>
      </c>
      <c r="AL178" s="71">
        <f>AL28-AL126</f>
        <v>38083.736004900187</v>
      </c>
      <c r="AM178" s="71">
        <f>AM28-AM126</f>
        <v>41172.409664184786</v>
      </c>
      <c r="AN178" s="71">
        <f>AN28-AN126</f>
        <v>46580.080706879497</v>
      </c>
      <c r="AO178" s="71">
        <f>AO28-AO126</f>
        <v>58001.72736884933</v>
      </c>
      <c r="AP178" s="57">
        <f t="shared" ref="AP178:AP180" si="275">SUM(AL178:AO178)</f>
        <v>183837.9537448138</v>
      </c>
      <c r="AQ178" s="71">
        <f>AQ28-AQ126</f>
        <v>55548.680403329432</v>
      </c>
      <c r="AR178" s="71">
        <f>AR28-AR126</f>
        <v>58480.492249364033</v>
      </c>
      <c r="AS178" s="71">
        <f>AS28-AS126</f>
        <v>63363.406587218866</v>
      </c>
      <c r="AT178" s="71">
        <f>AT28-AT126</f>
        <v>74205.703462780453</v>
      </c>
      <c r="AU178" s="57">
        <f t="shared" ref="AU178:AU180" si="276">SUM(AQ178:AT178)</f>
        <v>251598.28270269278</v>
      </c>
      <c r="AV178" s="71">
        <f>AV28-AV126</f>
        <v>63256.314892333932</v>
      </c>
      <c r="AW178" s="71">
        <f>AW28-AW126</f>
        <v>65594.044618612155</v>
      </c>
      <c r="AX178" s="71">
        <f>AX28-AX126</f>
        <v>69605.88520654384</v>
      </c>
      <c r="AY178" s="71">
        <f>AY28-AY126</f>
        <v>77086.109167329967</v>
      </c>
      <c r="AZ178" s="57">
        <f t="shared" ref="AZ178:AZ180" si="277">SUM(AV178:AY178)</f>
        <v>275542.3538848199</v>
      </c>
    </row>
    <row r="179" spans="3:53" ht="12.75" customHeight="1" outlineLevel="1">
      <c r="C179" s="1" t="s">
        <v>256</v>
      </c>
      <c r="G179" s="18" t="s">
        <v>93</v>
      </c>
      <c r="H179" s="23"/>
      <c r="I179" s="23"/>
      <c r="J179" s="23"/>
      <c r="K179" s="24"/>
      <c r="L179" s="23"/>
      <c r="M179" s="23"/>
      <c r="N179" s="23"/>
      <c r="O179" s="24"/>
      <c r="P179" s="23"/>
      <c r="Q179" s="23"/>
      <c r="R179" s="23"/>
      <c r="S179" s="24"/>
      <c r="T179" s="23"/>
      <c r="U179" s="23"/>
      <c r="V179" s="23"/>
      <c r="W179" s="24"/>
      <c r="X179" s="23"/>
      <c r="Y179" s="23"/>
      <c r="Z179" s="23"/>
      <c r="AA179" s="24"/>
      <c r="AB179" s="23"/>
      <c r="AC179" s="23"/>
      <c r="AD179" s="23"/>
      <c r="AE179" s="24"/>
      <c r="AF179" s="24"/>
      <c r="AG179" s="71">
        <f>AG35-AG133</f>
        <v>3802.7511029054876</v>
      </c>
      <c r="AH179" s="71">
        <f>AH35-AH133</f>
        <v>4530.9205806835089</v>
      </c>
      <c r="AI179" s="71">
        <f>AI35-AI133</f>
        <v>5088.8318431898952</v>
      </c>
      <c r="AJ179" s="71">
        <f>AJ35-AJ133</f>
        <v>6885.4634847249836</v>
      </c>
      <c r="AK179" s="57">
        <f t="shared" si="274"/>
        <v>20307.967011503875</v>
      </c>
      <c r="AL179" s="71">
        <f>AL35-AL133</f>
        <v>8114.2826975514181</v>
      </c>
      <c r="AM179" s="71">
        <f>AM35-AM133</f>
        <v>9385.6246504939627</v>
      </c>
      <c r="AN179" s="71">
        <f>AN35-AN133</f>
        <v>10282.098863505293</v>
      </c>
      <c r="AO179" s="71">
        <f>AO35-AO133</f>
        <v>12891.105650403071</v>
      </c>
      <c r="AP179" s="57">
        <f t="shared" si="275"/>
        <v>40673.111861953745</v>
      </c>
      <c r="AQ179" s="71">
        <f>AQ35-AQ133</f>
        <v>13865.512649913551</v>
      </c>
      <c r="AR179" s="71">
        <f>AR35-AR133</f>
        <v>15027.264620623784</v>
      </c>
      <c r="AS179" s="71">
        <f>AS35-AS133</f>
        <v>15833.584088674514</v>
      </c>
      <c r="AT179" s="71">
        <f>AT35-AT133</f>
        <v>18241.748404377606</v>
      </c>
      <c r="AU179" s="57">
        <f t="shared" si="276"/>
        <v>62968.109763589455</v>
      </c>
      <c r="AV179" s="71">
        <f>AV35-AV133</f>
        <v>19030.525425355183</v>
      </c>
      <c r="AW179" s="71">
        <f>AW35-AW133</f>
        <v>19789.060027026571</v>
      </c>
      <c r="AX179" s="71">
        <f>AX35-AX133</f>
        <v>20512.501747617265</v>
      </c>
      <c r="AY179" s="71">
        <f>AY35-AY133</f>
        <v>21940.114881751593</v>
      </c>
      <c r="AZ179" s="57">
        <f t="shared" si="277"/>
        <v>81272.202081750613</v>
      </c>
    </row>
    <row r="180" spans="3:53" ht="12.75" customHeight="1" outlineLevel="1">
      <c r="C180" s="1" t="s">
        <v>257</v>
      </c>
      <c r="G180" s="18" t="s">
        <v>93</v>
      </c>
      <c r="H180" s="23"/>
      <c r="I180" s="23"/>
      <c r="J180" s="23"/>
      <c r="K180" s="24"/>
      <c r="L180" s="23"/>
      <c r="M180" s="23"/>
      <c r="N180" s="23"/>
      <c r="O180" s="24"/>
      <c r="P180" s="23"/>
      <c r="Q180" s="23"/>
      <c r="R180" s="23"/>
      <c r="S180" s="24"/>
      <c r="T180" s="23"/>
      <c r="U180" s="23"/>
      <c r="V180" s="23"/>
      <c r="W180" s="24"/>
      <c r="X180" s="23"/>
      <c r="Y180" s="23"/>
      <c r="Z180" s="23"/>
      <c r="AA180" s="24"/>
      <c r="AB180" s="23"/>
      <c r="AC180" s="23"/>
      <c r="AD180" s="23"/>
      <c r="AE180" s="24"/>
      <c r="AF180" s="24"/>
      <c r="AG180" s="71">
        <f>AG42-AG140</f>
        <v>3923.211545570055</v>
      </c>
      <c r="AH180" s="71">
        <f>AH42-AH140</f>
        <v>4515.3970986774657</v>
      </c>
      <c r="AI180" s="71">
        <f>AI42-AI140</f>
        <v>6025.3106707872357</v>
      </c>
      <c r="AJ180" s="71">
        <f>AJ42-AJ140</f>
        <v>8622.740615837276</v>
      </c>
      <c r="AK180" s="57">
        <f t="shared" si="274"/>
        <v>23086.659930872032</v>
      </c>
      <c r="AL180" s="71">
        <f>AL42-AL140</f>
        <v>10954.53919175663</v>
      </c>
      <c r="AM180" s="71">
        <f>AM42-AM140</f>
        <v>11782.323651919607</v>
      </c>
      <c r="AN180" s="71">
        <f>AN42-AN140</f>
        <v>13759.394206201425</v>
      </c>
      <c r="AO180" s="71">
        <f>AO42-AO140</f>
        <v>17586.610372334952</v>
      </c>
      <c r="AP180" s="57">
        <f t="shared" si="275"/>
        <v>54082.867422212614</v>
      </c>
      <c r="AQ180" s="71">
        <f>AQ42-AQ140</f>
        <v>19617.127424055245</v>
      </c>
      <c r="AR180" s="71">
        <f>AR42-AR140</f>
        <v>20384.428083435167</v>
      </c>
      <c r="AS180" s="71">
        <f>AS42-AS140</f>
        <v>22274.887989004608</v>
      </c>
      <c r="AT180" s="71">
        <f>AT42-AT140</f>
        <v>25759.210755439475</v>
      </c>
      <c r="AU180" s="57">
        <f t="shared" si="276"/>
        <v>88035.654251934495</v>
      </c>
      <c r="AV180" s="71">
        <f>AV42-AV140</f>
        <v>27163.836957875639</v>
      </c>
      <c r="AW180" s="71">
        <f>AW42-AW140</f>
        <v>27633.828819334274</v>
      </c>
      <c r="AX180" s="71">
        <f>AX42-AX140</f>
        <v>28866.229575195815</v>
      </c>
      <c r="AY180" s="71">
        <f>AY42-AY140</f>
        <v>30896.926127649844</v>
      </c>
      <c r="AZ180" s="57">
        <f t="shared" si="277"/>
        <v>114560.82148005557</v>
      </c>
    </row>
    <row r="181" spans="3:53" ht="12.75" customHeight="1" outlineLevel="1">
      <c r="G181" s="1"/>
      <c r="H181" s="42"/>
      <c r="I181" s="42"/>
      <c r="J181" s="42"/>
      <c r="K181" s="12"/>
      <c r="L181" s="42"/>
      <c r="M181" s="42"/>
      <c r="N181" s="42"/>
      <c r="O181" s="12"/>
      <c r="P181" s="42"/>
      <c r="Q181" s="42"/>
      <c r="R181" s="42"/>
      <c r="S181" s="12"/>
      <c r="T181" s="42"/>
      <c r="U181" s="42"/>
      <c r="V181" s="42"/>
      <c r="W181" s="12"/>
      <c r="X181" s="42"/>
      <c r="Y181" s="42"/>
      <c r="Z181" s="42"/>
      <c r="AA181" s="12"/>
      <c r="AB181" s="42"/>
      <c r="AC181" s="42"/>
      <c r="AD181" s="42"/>
      <c r="AE181" s="12"/>
      <c r="AF181" s="12"/>
    </row>
    <row r="182" spans="3:53" ht="12.75" customHeight="1" outlineLevel="1">
      <c r="C182" s="1" t="s">
        <v>258</v>
      </c>
      <c r="G182" s="31" t="s">
        <v>200</v>
      </c>
      <c r="H182" s="23"/>
      <c r="I182" s="23"/>
      <c r="J182" s="23"/>
      <c r="K182" s="24"/>
      <c r="L182" s="23"/>
      <c r="M182" s="23"/>
      <c r="N182" s="23"/>
      <c r="O182" s="24"/>
      <c r="P182" s="23"/>
      <c r="Q182" s="23"/>
      <c r="R182" s="23"/>
      <c r="S182" s="24"/>
      <c r="T182" s="23"/>
      <c r="U182" s="23"/>
      <c r="V182" s="23"/>
      <c r="W182" s="24"/>
      <c r="X182" s="23"/>
      <c r="Y182" s="23"/>
      <c r="Z182" s="23"/>
      <c r="AA182" s="24"/>
      <c r="AB182" s="23"/>
      <c r="AC182" s="23"/>
      <c r="AD182" s="23"/>
      <c r="AE182" s="24"/>
      <c r="AF182" s="24"/>
      <c r="AG182" s="71">
        <f>AG22-AG120</f>
        <v>25.759999999999991</v>
      </c>
      <c r="AH182" s="71">
        <f>AH22-AH120</f>
        <v>48.680000000000291</v>
      </c>
      <c r="AI182" s="71">
        <f>AI22-AI120</f>
        <v>110.68399999999929</v>
      </c>
      <c r="AJ182" s="71">
        <f>AJ22-AJ120</f>
        <v>181.90799999999945</v>
      </c>
      <c r="AK182" s="131">
        <f>SUM(AG182:AJ182)</f>
        <v>367.03199999999902</v>
      </c>
      <c r="AL182" s="71">
        <f>AL22-AL120</f>
        <v>51.10784000000001</v>
      </c>
      <c r="AM182" s="71">
        <f>AM22-AM120</f>
        <v>98.138879999999517</v>
      </c>
      <c r="AN182" s="71">
        <f>AN22-AN120</f>
        <v>203.1525759999995</v>
      </c>
      <c r="AO182" s="71">
        <f>AO22-AO120</f>
        <v>344.08908799999881</v>
      </c>
      <c r="AP182" s="131">
        <f>SUM(AL182:AO182)</f>
        <v>696.48838399999784</v>
      </c>
      <c r="AQ182" s="71">
        <f>AQ22-AQ120</f>
        <v>41.052372480000031</v>
      </c>
      <c r="AR182" s="71">
        <f>AR22-AR120</f>
        <v>85.947850239999752</v>
      </c>
      <c r="AS182" s="71">
        <f>AS22-AS120</f>
        <v>186.48483055999986</v>
      </c>
      <c r="AT182" s="71">
        <f>AT22-AT120</f>
        <v>308.64791193599922</v>
      </c>
      <c r="AU182" s="131">
        <f>SUM(AQ182:AT182)</f>
        <v>622.13296521599887</v>
      </c>
      <c r="AV182" s="71">
        <f>AV22-AV120</f>
        <v>25.555101868799966</v>
      </c>
      <c r="AW182" s="71">
        <f>AW22-AW120</f>
        <v>53.566997662079757</v>
      </c>
      <c r="AX182" s="71">
        <f>AX22-AX120</f>
        <v>122.4605921252396</v>
      </c>
      <c r="AY182" s="71">
        <f>AY22-AY120</f>
        <v>192.13332518015886</v>
      </c>
      <c r="AZ182" s="131">
        <f>SUM(AV182:AY182)</f>
        <v>393.71601683627819</v>
      </c>
    </row>
    <row r="183" spans="3:53" ht="12.75" customHeight="1" outlineLevel="1">
      <c r="C183" s="1" t="s">
        <v>259</v>
      </c>
      <c r="G183" s="31" t="s">
        <v>200</v>
      </c>
      <c r="H183" s="23"/>
      <c r="I183" s="23"/>
      <c r="J183" s="23"/>
      <c r="K183" s="24"/>
      <c r="L183" s="23"/>
      <c r="M183" s="23"/>
      <c r="N183" s="23"/>
      <c r="O183" s="24"/>
      <c r="P183" s="23"/>
      <c r="Q183" s="23"/>
      <c r="R183" s="23"/>
      <c r="S183" s="24"/>
      <c r="T183" s="23"/>
      <c r="U183" s="23"/>
      <c r="V183" s="23"/>
      <c r="W183" s="24"/>
      <c r="X183" s="23"/>
      <c r="Y183" s="23"/>
      <c r="Z183" s="23"/>
      <c r="AA183" s="24"/>
      <c r="AB183" s="23"/>
      <c r="AC183" s="23"/>
      <c r="AD183" s="23"/>
      <c r="AE183" s="24"/>
      <c r="AF183" s="24"/>
      <c r="AG183" s="71">
        <f>AG29-AG127</f>
        <v>4.0800000000000125</v>
      </c>
      <c r="AH183" s="71">
        <f>AH29-AH127</f>
        <v>21.114000000000033</v>
      </c>
      <c r="AI183" s="71">
        <f>AI29-AI127</f>
        <v>24.500000000000227</v>
      </c>
      <c r="AJ183" s="71">
        <f>AJ29-AJ127</f>
        <v>78.595999999999549</v>
      </c>
      <c r="AK183" s="131">
        <f t="shared" ref="AK183:AK185" si="278">SUM(AG183:AJ183)</f>
        <v>128.28999999999982</v>
      </c>
      <c r="AL183" s="71">
        <f>AL29-AL127</f>
        <v>7.3990799999999979</v>
      </c>
      <c r="AM183" s="71">
        <f>AM29-AM127</f>
        <v>46.788624000000027</v>
      </c>
      <c r="AN183" s="71">
        <f>AN29-AN127</f>
        <v>76.828500000000076</v>
      </c>
      <c r="AO183" s="71">
        <f>AO29-AO127</f>
        <v>177.0431039999994</v>
      </c>
      <c r="AP183" s="131">
        <f t="shared" ref="AP183:AP185" si="279">SUM(AL183:AO183)</f>
        <v>308.05930799999953</v>
      </c>
      <c r="AQ183" s="71">
        <f>AQ29-AQ127</f>
        <v>6.0128591999999799</v>
      </c>
      <c r="AR183" s="71">
        <f>AR29-AR127</f>
        <v>40.612525632000143</v>
      </c>
      <c r="AS183" s="71">
        <f>AS29-AS127</f>
        <v>60.047638000000006</v>
      </c>
      <c r="AT183" s="71">
        <f>AT29-AT127</f>
        <v>153.96192895999957</v>
      </c>
      <c r="AU183" s="131">
        <f t="shared" ref="AU183:AU185" si="280">SUM(AQ183:AT183)</f>
        <v>260.6349517919997</v>
      </c>
      <c r="AV183" s="71">
        <f>AV29-AV127</f>
        <v>3.7700627183999984</v>
      </c>
      <c r="AW183" s="71">
        <f>AW29-AW127</f>
        <v>30.657380286456146</v>
      </c>
      <c r="AX183" s="71">
        <f>AX29-AX127</f>
        <v>45.328460735249791</v>
      </c>
      <c r="AY183" s="71">
        <f>AY29-AY127</f>
        <v>96.534129457920244</v>
      </c>
      <c r="AZ183" s="131">
        <f t="shared" ref="AZ183:AZ185" si="281">SUM(AV183:AY183)</f>
        <v>176.29003319802618</v>
      </c>
    </row>
    <row r="184" spans="3:53" ht="12.75" customHeight="1" outlineLevel="1">
      <c r="C184" s="1" t="s">
        <v>260</v>
      </c>
      <c r="G184" s="31" t="s">
        <v>200</v>
      </c>
      <c r="H184" s="23"/>
      <c r="I184" s="23"/>
      <c r="J184" s="23"/>
      <c r="K184" s="24"/>
      <c r="L184" s="23"/>
      <c r="M184" s="23"/>
      <c r="N184" s="23"/>
      <c r="O184" s="24"/>
      <c r="P184" s="23"/>
      <c r="Q184" s="23"/>
      <c r="R184" s="23"/>
      <c r="S184" s="24"/>
      <c r="T184" s="23"/>
      <c r="U184" s="23"/>
      <c r="V184" s="23"/>
      <c r="W184" s="24"/>
      <c r="X184" s="23"/>
      <c r="Y184" s="23"/>
      <c r="Z184" s="23"/>
      <c r="AA184" s="24"/>
      <c r="AB184" s="23"/>
      <c r="AC184" s="23"/>
      <c r="AD184" s="23"/>
      <c r="AE184" s="24"/>
      <c r="AF184" s="24"/>
      <c r="AG184" s="71">
        <f>AG36-AG134</f>
        <v>31.416000000000054</v>
      </c>
      <c r="AH184" s="71">
        <f>AH36-AH134</f>
        <v>24.340000000000146</v>
      </c>
      <c r="AI184" s="71">
        <f>AI36-AI134</f>
        <v>16.506000000000085</v>
      </c>
      <c r="AJ184" s="71">
        <f>AJ36-AJ134</f>
        <v>61.152000000000044</v>
      </c>
      <c r="AK184" s="131">
        <f t="shared" si="278"/>
        <v>133.41400000000033</v>
      </c>
      <c r="AL184" s="71">
        <f>AL36-AL134</f>
        <v>37.494995999999901</v>
      </c>
      <c r="AM184" s="71">
        <f>AM36-AM134</f>
        <v>42.935759999999846</v>
      </c>
      <c r="AN184" s="71">
        <f>AN36-AN134</f>
        <v>26.838755999999876</v>
      </c>
      <c r="AO184" s="71">
        <f>AO36-AO134</f>
        <v>85.645727999999963</v>
      </c>
      <c r="AP184" s="131">
        <f t="shared" si="279"/>
        <v>192.91523999999959</v>
      </c>
      <c r="AQ184" s="71">
        <f>AQ36-AQ134</f>
        <v>23.488910675999932</v>
      </c>
      <c r="AR184" s="71">
        <f>AR36-AR134</f>
        <v>36.687584639999841</v>
      </c>
      <c r="AS184" s="71">
        <f>AS36-AS134</f>
        <v>20.723353739999993</v>
      </c>
      <c r="AT184" s="71">
        <f>AT36-AT134</f>
        <v>73.182235391999711</v>
      </c>
      <c r="AU184" s="131">
        <f t="shared" si="280"/>
        <v>154.08208444799948</v>
      </c>
      <c r="AV184" s="71">
        <f>AV36-AV134</f>
        <v>12.813200773757899</v>
      </c>
      <c r="AW184" s="71">
        <f>AW36-AW134</f>
        <v>20.673453944639732</v>
      </c>
      <c r="AX184" s="71">
        <f>AX36-AX134</f>
        <v>15.449260213169737</v>
      </c>
      <c r="AY184" s="71">
        <f>AY36-AY134</f>
        <v>35.347019694335813</v>
      </c>
      <c r="AZ184" s="131">
        <f t="shared" si="281"/>
        <v>84.282934625903181</v>
      </c>
    </row>
    <row r="185" spans="3:53" ht="12.75" customHeight="1" outlineLevel="1">
      <c r="C185" s="1" t="s">
        <v>261</v>
      </c>
      <c r="G185" s="31" t="s">
        <v>200</v>
      </c>
      <c r="H185" s="23"/>
      <c r="I185" s="23"/>
      <c r="J185" s="23"/>
      <c r="K185" s="24"/>
      <c r="L185" s="23"/>
      <c r="M185" s="23"/>
      <c r="N185" s="23"/>
      <c r="O185" s="24"/>
      <c r="P185" s="23"/>
      <c r="Q185" s="23"/>
      <c r="R185" s="23"/>
      <c r="S185" s="24"/>
      <c r="T185" s="23"/>
      <c r="U185" s="23"/>
      <c r="V185" s="23"/>
      <c r="W185" s="24"/>
      <c r="X185" s="23"/>
      <c r="Y185" s="23"/>
      <c r="Z185" s="23"/>
      <c r="AA185" s="24"/>
      <c r="AB185" s="23"/>
      <c r="AC185" s="23"/>
      <c r="AD185" s="23"/>
      <c r="AE185" s="24"/>
      <c r="AF185" s="24"/>
      <c r="AG185" s="71">
        <f>AG43-AG141</f>
        <v>58.200000000000045</v>
      </c>
      <c r="AH185" s="71">
        <f>AH43-AH141</f>
        <v>25.631999999999834</v>
      </c>
      <c r="AI185" s="71">
        <f>AI43-AI141</f>
        <v>60.192000000000007</v>
      </c>
      <c r="AJ185" s="71">
        <f>AJ43-AJ141</f>
        <v>104.79599999999982</v>
      </c>
      <c r="AK185" s="131">
        <f t="shared" si="278"/>
        <v>248.81999999999971</v>
      </c>
      <c r="AL185" s="71">
        <f>AL43-AL141</f>
        <v>86.601599999999962</v>
      </c>
      <c r="AM185" s="71">
        <f>AM43-AM141</f>
        <v>32.988383999999996</v>
      </c>
      <c r="AN185" s="71">
        <f>AN43-AN141</f>
        <v>73.99101599999949</v>
      </c>
      <c r="AO185" s="71">
        <f>AO43-AO141</f>
        <v>148.67059199999949</v>
      </c>
      <c r="AP185" s="131">
        <f t="shared" si="279"/>
        <v>342.25159199999894</v>
      </c>
      <c r="AQ185" s="71">
        <f>AQ43-AQ141</f>
        <v>65.384207999999489</v>
      </c>
      <c r="AR185" s="71">
        <f>AR43-AR141</f>
        <v>27.294833279999921</v>
      </c>
      <c r="AS185" s="71">
        <f>AS43-AS141</f>
        <v>64.069493399999828</v>
      </c>
      <c r="AT185" s="71">
        <f>AT43-AT141</f>
        <v>125.52045695999914</v>
      </c>
      <c r="AU185" s="131">
        <f t="shared" si="280"/>
        <v>282.26899163999838</v>
      </c>
      <c r="AV185" s="71">
        <f>AV43-AV141</f>
        <v>31.329932999999528</v>
      </c>
      <c r="AW185" s="71">
        <f>AW43-AW141</f>
        <v>13.135638516000199</v>
      </c>
      <c r="AX185" s="71">
        <f>AX43-AX141</f>
        <v>32.435181033749814</v>
      </c>
      <c r="AY185" s="71">
        <f>AY43-AY141</f>
        <v>60.145218959999511</v>
      </c>
      <c r="AZ185" s="131">
        <f t="shared" si="281"/>
        <v>137.04597150974905</v>
      </c>
    </row>
    <row r="186" spans="3:53" ht="12.75" customHeight="1" outlineLevel="1">
      <c r="G186" s="1"/>
      <c r="H186" s="42"/>
      <c r="I186" s="42"/>
      <c r="J186" s="42"/>
      <c r="K186" s="12"/>
      <c r="L186" s="42"/>
      <c r="M186" s="42"/>
      <c r="N186" s="42"/>
      <c r="O186" s="12"/>
      <c r="P186" s="42"/>
      <c r="Q186" s="42"/>
      <c r="R186" s="42"/>
      <c r="S186" s="12"/>
      <c r="T186" s="42"/>
      <c r="U186" s="42"/>
      <c r="V186" s="42"/>
      <c r="W186" s="12"/>
      <c r="X186" s="42"/>
      <c r="Y186" s="42"/>
      <c r="Z186" s="42"/>
      <c r="AA186" s="12"/>
      <c r="AB186" s="42"/>
      <c r="AC186" s="42"/>
      <c r="AD186" s="42"/>
      <c r="AE186" s="12"/>
      <c r="AF186" s="12"/>
    </row>
    <row r="187" spans="3:53" ht="12.75" customHeight="1" outlineLevel="1">
      <c r="C187" s="1" t="s">
        <v>262</v>
      </c>
      <c r="G187" s="18" t="s">
        <v>108</v>
      </c>
      <c r="H187" s="23"/>
      <c r="I187" s="23"/>
      <c r="J187" s="23"/>
      <c r="K187" s="24"/>
      <c r="L187" s="23"/>
      <c r="M187" s="23"/>
      <c r="N187" s="23"/>
      <c r="O187" s="24"/>
      <c r="P187" s="23"/>
      <c r="Q187" s="23"/>
      <c r="R187" s="23"/>
      <c r="S187" s="24"/>
      <c r="T187" s="23"/>
      <c r="U187" s="23"/>
      <c r="V187" s="23"/>
      <c r="W187" s="24"/>
      <c r="X187" s="23"/>
      <c r="Y187" s="23"/>
      <c r="Z187" s="23"/>
      <c r="AA187" s="24"/>
      <c r="AB187" s="23"/>
      <c r="AC187" s="23"/>
      <c r="AD187" s="23"/>
      <c r="AE187" s="24"/>
      <c r="AF187" s="24"/>
      <c r="AG187" s="110">
        <f>AG25-AG123</f>
        <v>4.0771874999999014E-2</v>
      </c>
      <c r="AH187" s="110">
        <f>AH25-AH123</f>
        <v>4.0755468749999579E-2</v>
      </c>
      <c r="AI187" s="110">
        <f>AI25-AI123</f>
        <v>4.1101825195310582E-2</v>
      </c>
      <c r="AJ187" s="110">
        <f>AJ25-AJ123</f>
        <v>4.1340816650389911E-2</v>
      </c>
      <c r="AK187" s="81">
        <f>AVERAGE(AG187:AJ187)</f>
        <v>4.0992496398924771E-2</v>
      </c>
      <c r="AL187" s="110">
        <f>AL25-AL123</f>
        <v>5.9326390413344754E-2</v>
      </c>
      <c r="AM187" s="110">
        <f>AM25-AM123</f>
        <v>5.9406213993243639E-2</v>
      </c>
      <c r="AN187" s="110">
        <f>AN25-AN123</f>
        <v>6.0014787374988998E-2</v>
      </c>
      <c r="AO187" s="110">
        <f>AO25-AO123</f>
        <v>6.0518704005634305E-2</v>
      </c>
      <c r="AP187" s="81">
        <f>AVERAGE(AL187:AO187)</f>
        <v>5.9816523946802924E-2</v>
      </c>
      <c r="AQ187" s="110">
        <f>AQ25-AQ123</f>
        <v>5.3078619785081216E-2</v>
      </c>
      <c r="AR187" s="110">
        <f>AR25-AR123</f>
        <v>5.3187350658047805E-2</v>
      </c>
      <c r="AS187" s="110">
        <f>AS25-AS123</f>
        <v>5.3736176620713394E-2</v>
      </c>
      <c r="AT187" s="110">
        <f>AT25-AT123</f>
        <v>5.4178117621090038E-2</v>
      </c>
      <c r="AU187" s="81">
        <f>AVERAGE(AQ187:AT187)</f>
        <v>5.3545066171233113E-2</v>
      </c>
      <c r="AV187" s="110">
        <f>AV25-AV123</f>
        <v>3.3235422572484907E-2</v>
      </c>
      <c r="AW187" s="110">
        <f>AW25-AW123</f>
        <v>3.3307803390453472E-2</v>
      </c>
      <c r="AX187" s="110">
        <f>AX25-AX123</f>
        <v>3.3635011474745014E-2</v>
      </c>
      <c r="AY187" s="110">
        <f>AY25-AY123</f>
        <v>3.3895742407956675E-2</v>
      </c>
      <c r="AZ187" s="81">
        <f>AVERAGE(AV187:AY187)</f>
        <v>3.3518494961410017E-2</v>
      </c>
    </row>
    <row r="188" spans="3:53" ht="12.75" customHeight="1" outlineLevel="1">
      <c r="C188" s="1" t="s">
        <v>263</v>
      </c>
      <c r="G188" s="18" t="s">
        <v>108</v>
      </c>
      <c r="H188" s="23"/>
      <c r="I188" s="23"/>
      <c r="J188" s="23"/>
      <c r="K188" s="24"/>
      <c r="L188" s="23"/>
      <c r="M188" s="23"/>
      <c r="N188" s="23"/>
      <c r="O188" s="24"/>
      <c r="P188" s="23"/>
      <c r="Q188" s="23"/>
      <c r="R188" s="23"/>
      <c r="S188" s="24"/>
      <c r="T188" s="23"/>
      <c r="U188" s="23"/>
      <c r="V188" s="23"/>
      <c r="W188" s="24"/>
      <c r="X188" s="23"/>
      <c r="Y188" s="23"/>
      <c r="Z188" s="23"/>
      <c r="AA188" s="24"/>
      <c r="AB188" s="23"/>
      <c r="AC188" s="23"/>
      <c r="AD188" s="23"/>
      <c r="AE188" s="24"/>
      <c r="AF188" s="24"/>
      <c r="AG188" s="110">
        <f>AG32-AG130</f>
        <v>7.1214062500001063E-2</v>
      </c>
      <c r="AH188" s="110">
        <f>AH32-AH130</f>
        <v>7.1320703125003604E-2</v>
      </c>
      <c r="AI188" s="110">
        <f>AI32-AI130</f>
        <v>7.2325232177735899E-2</v>
      </c>
      <c r="AJ188" s="110">
        <f>AJ32-AJ130</f>
        <v>7.3040283630369629E-2</v>
      </c>
      <c r="AK188" s="81">
        <f t="shared" ref="AK188:AK190" si="282">AVERAGE(AG188:AJ188)</f>
        <v>7.1975070358277549E-2</v>
      </c>
      <c r="AL188" s="110">
        <f>AL32-AL130</f>
        <v>0.11969454200581353</v>
      </c>
      <c r="AM188" s="110">
        <f>AM32-AM130</f>
        <v>0.12001093102289673</v>
      </c>
      <c r="AN188" s="110">
        <f>AN32-AN130</f>
        <v>0.12153977689119344</v>
      </c>
      <c r="AO188" s="110">
        <f>AO32-AO130</f>
        <v>0.12273340914476449</v>
      </c>
      <c r="AP188" s="81">
        <f t="shared" ref="AP188:AP190" si="283">AVERAGE(AL188:AO188)</f>
        <v>0.12099466476616705</v>
      </c>
      <c r="AQ188" s="110">
        <f>AQ32-AQ130</f>
        <v>0.11031688560055386</v>
      </c>
      <c r="AR188" s="110">
        <f>AR32-AR130</f>
        <v>0.11061323233223774</v>
      </c>
      <c r="AS188" s="110">
        <f>AS32-AS130</f>
        <v>0.11197165762242633</v>
      </c>
      <c r="AT188" s="110">
        <f>AT32-AT130</f>
        <v>0.11305873510526254</v>
      </c>
      <c r="AU188" s="81">
        <f t="shared" ref="AU188:AU190" si="284">AVERAGE(AQ188:AT188)</f>
        <v>0.11149012766512012</v>
      </c>
      <c r="AV188" s="110">
        <f>AV32-AV130</f>
        <v>7.2961528618215254E-2</v>
      </c>
      <c r="AW188" s="110">
        <f>AW32-AW130</f>
        <v>7.315347730520827E-2</v>
      </c>
      <c r="AX188" s="110">
        <f>AX32-AX130</f>
        <v>7.4005580926026937E-2</v>
      </c>
      <c r="AY188" s="110">
        <f>AY32-AY130</f>
        <v>7.4685290365458457E-2</v>
      </c>
      <c r="AZ188" s="81">
        <f t="shared" ref="AZ188:AZ190" si="285">AVERAGE(AV188:AY188)</f>
        <v>7.3701469303727229E-2</v>
      </c>
    </row>
    <row r="189" spans="3:53" ht="12.75" customHeight="1" outlineLevel="1">
      <c r="C189" s="1" t="s">
        <v>264</v>
      </c>
      <c r="G189" s="18" t="s">
        <v>108</v>
      </c>
      <c r="H189" s="23"/>
      <c r="I189" s="23"/>
      <c r="J189" s="23"/>
      <c r="K189" s="24"/>
      <c r="L189" s="23"/>
      <c r="M189" s="23"/>
      <c r="N189" s="23"/>
      <c r="O189" s="24"/>
      <c r="P189" s="23"/>
      <c r="Q189" s="23"/>
      <c r="R189" s="23"/>
      <c r="S189" s="24"/>
      <c r="T189" s="23"/>
      <c r="U189" s="23"/>
      <c r="V189" s="23"/>
      <c r="W189" s="24"/>
      <c r="X189" s="23"/>
      <c r="Y189" s="23"/>
      <c r="Z189" s="23"/>
      <c r="AA189" s="24"/>
      <c r="AB189" s="23"/>
      <c r="AC189" s="23"/>
      <c r="AD189" s="23"/>
      <c r="AE189" s="24"/>
      <c r="AF189" s="24"/>
      <c r="AG189" s="110">
        <f>AG39-AG137</f>
        <v>2.1643750000002626E-2</v>
      </c>
      <c r="AH189" s="110">
        <f>AH39-AH137</f>
        <v>2.1679687500000711E-2</v>
      </c>
      <c r="AI189" s="110">
        <f>AI39-AI137</f>
        <v>2.187692578125322E-2</v>
      </c>
      <c r="AJ189" s="110">
        <f>AJ39-AJ137</f>
        <v>2.1914645507813191E-2</v>
      </c>
      <c r="AK189" s="81">
        <f t="shared" si="282"/>
        <v>2.1778752197267437E-2</v>
      </c>
      <c r="AL189" s="110">
        <f>AL39-AL137</f>
        <v>2.237766788269191E-2</v>
      </c>
      <c r="AM189" s="110">
        <f>AM39-AM137</f>
        <v>2.2412346572114217E-2</v>
      </c>
      <c r="AN189" s="110">
        <f>AN39-AN137</f>
        <v>2.259164028291849E-2</v>
      </c>
      <c r="AO189" s="110">
        <f>AO39-AO137</f>
        <v>2.2729176498572201E-2</v>
      </c>
      <c r="AP189" s="81">
        <f t="shared" si="283"/>
        <v>2.2527707809074204E-2</v>
      </c>
      <c r="AQ189" s="110">
        <f>AQ39-AQ137</f>
        <v>2.3147219773822059E-2</v>
      </c>
      <c r="AR189" s="110">
        <f>AR39-AR137</f>
        <v>2.3185761279913564E-2</v>
      </c>
      <c r="AS189" s="110">
        <f>AS39-AS137</f>
        <v>2.3374531833601608E-2</v>
      </c>
      <c r="AT189" s="110">
        <f>AT39-AT137</f>
        <v>2.3527146664704901E-2</v>
      </c>
      <c r="AU189" s="81">
        <f t="shared" si="284"/>
        <v>2.3308664888010533E-2</v>
      </c>
      <c r="AV189" s="110">
        <f>AV39-AV137</f>
        <v>2.3949653172429919E-2</v>
      </c>
      <c r="AW189" s="110">
        <f>AW39-AW137</f>
        <v>2.3991124386137486E-2</v>
      </c>
      <c r="AX189" s="110">
        <f>AX39-AX137</f>
        <v>2.4187349116028045E-2</v>
      </c>
      <c r="AY189" s="110">
        <f>AY39-AY137</f>
        <v>2.4345736327960665E-2</v>
      </c>
      <c r="AZ189" s="81">
        <f t="shared" si="285"/>
        <v>2.4118465750639029E-2</v>
      </c>
    </row>
    <row r="190" spans="3:53" ht="12.75" customHeight="1" outlineLevel="1">
      <c r="C190" s="1" t="s">
        <v>265</v>
      </c>
      <c r="G190" s="18" t="s">
        <v>108</v>
      </c>
      <c r="H190" s="23"/>
      <c r="I190" s="23"/>
      <c r="J190" s="23"/>
      <c r="K190" s="24"/>
      <c r="L190" s="23"/>
      <c r="M190" s="23"/>
      <c r="N190" s="23"/>
      <c r="O190" s="24"/>
      <c r="P190" s="23"/>
      <c r="Q190" s="23"/>
      <c r="R190" s="23"/>
      <c r="S190" s="24"/>
      <c r="T190" s="23"/>
      <c r="U190" s="23"/>
      <c r="V190" s="23"/>
      <c r="W190" s="24"/>
      <c r="X190" s="23"/>
      <c r="Y190" s="23"/>
      <c r="Z190" s="23"/>
      <c r="AA190" s="24"/>
      <c r="AB190" s="23"/>
      <c r="AC190" s="23"/>
      <c r="AD190" s="23"/>
      <c r="AE190" s="24"/>
      <c r="AF190" s="24"/>
      <c r="AG190" s="110">
        <f>AG46-AG144</f>
        <v>1.9137500000000252E-2</v>
      </c>
      <c r="AH190" s="110">
        <f>AH46-AH144</f>
        <v>1.8903125000001353E-2</v>
      </c>
      <c r="AI190" s="110">
        <f>AI46-AI144</f>
        <v>1.9031570312502133E-2</v>
      </c>
      <c r="AJ190" s="110">
        <f>AJ46-AJ144</f>
        <v>1.9124810546876425E-2</v>
      </c>
      <c r="AK190" s="81">
        <f t="shared" si="282"/>
        <v>1.9049251464845041E-2</v>
      </c>
      <c r="AL190" s="110">
        <f>AL46-AL144</f>
        <v>1.9573105880127173E-2</v>
      </c>
      <c r="AM190" s="110">
        <f>AM46-AM144</f>
        <v>1.9550437037660018E-2</v>
      </c>
      <c r="AN190" s="110">
        <f>AN46-AN144</f>
        <v>1.9722538376241161E-2</v>
      </c>
      <c r="AO190" s="110">
        <f>AO46-AO144</f>
        <v>1.9855822266267253E-2</v>
      </c>
      <c r="AP190" s="81">
        <f t="shared" si="283"/>
        <v>1.9675475890073901E-2</v>
      </c>
      <c r="AQ190" s="110">
        <f>AQ46-AQ144</f>
        <v>2.021655147705026E-2</v>
      </c>
      <c r="AR190" s="110">
        <f>AR46-AR144</f>
        <v>2.0242847773355166E-2</v>
      </c>
      <c r="AS190" s="110">
        <f>AS46-AS144</f>
        <v>2.0413955919973858E-2</v>
      </c>
      <c r="AT190" s="110">
        <f>AT46-AT144</f>
        <v>2.0547610396357996E-2</v>
      </c>
      <c r="AU190" s="81">
        <f t="shared" si="284"/>
        <v>2.035524139168432E-2</v>
      </c>
      <c r="AV190" s="110">
        <f>AV46-AV144</f>
        <v>2.0915010529957812E-2</v>
      </c>
      <c r="AW190" s="110">
        <f>AW46-AW144</f>
        <v>2.0950636501778419E-2</v>
      </c>
      <c r="AX190" s="110">
        <f>AX46-AX144</f>
        <v>2.1123298309881022E-2</v>
      </c>
      <c r="AY190" s="110">
        <f>AY46-AY144</f>
        <v>2.1261158134331382E-2</v>
      </c>
      <c r="AZ190" s="81">
        <f t="shared" si="285"/>
        <v>2.1062525868987159E-2</v>
      </c>
    </row>
    <row r="191" spans="3:53" ht="12.75" customHeight="1" outlineLevel="1">
      <c r="L191" s="42"/>
      <c r="M191" s="42"/>
      <c r="N191" s="42"/>
      <c r="O191" s="12"/>
      <c r="P191" s="42"/>
      <c r="Q191" s="42"/>
      <c r="R191" s="42"/>
      <c r="S191" s="12"/>
      <c r="T191" s="42"/>
      <c r="U191" s="42"/>
      <c r="V191" s="42"/>
      <c r="W191" s="12"/>
      <c r="X191" s="42"/>
      <c r="Y191" s="42"/>
      <c r="Z191" s="42"/>
      <c r="AA191" s="12"/>
      <c r="AB191" s="42"/>
      <c r="AC191" s="42"/>
      <c r="AD191" s="42"/>
      <c r="AE191" s="12"/>
    </row>
    <row r="192" spans="3:53" ht="12.75" customHeight="1">
      <c r="C192" s="62" t="s">
        <v>266</v>
      </c>
      <c r="D192" s="62"/>
      <c r="E192" s="62"/>
      <c r="F192" s="62"/>
      <c r="G192" s="63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</row>
    <row r="193" spans="2:53" ht="12.75" customHeight="1" outlineLevel="1"/>
    <row r="194" spans="2:53" ht="12.75" customHeight="1" outlineLevel="1">
      <c r="C194" s="64" t="s">
        <v>267</v>
      </c>
      <c r="D194" s="13"/>
      <c r="E194" s="13"/>
      <c r="F194" s="13"/>
      <c r="G194" s="14"/>
      <c r="H194" s="15"/>
      <c r="I194" s="15"/>
      <c r="J194" s="15"/>
      <c r="K194" s="16"/>
      <c r="L194" s="15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</row>
    <row r="195" spans="2:53" ht="12.75" customHeight="1" outlineLevel="1">
      <c r="C195" s="1" t="s">
        <v>268</v>
      </c>
      <c r="G195" s="18" t="s">
        <v>269</v>
      </c>
      <c r="H195" s="23"/>
      <c r="I195" s="23"/>
      <c r="J195" s="23"/>
      <c r="K195" s="24"/>
      <c r="L195" s="23"/>
      <c r="M195" s="23"/>
      <c r="N195" s="23"/>
      <c r="O195" s="24"/>
      <c r="P195" s="23"/>
      <c r="Q195" s="23"/>
      <c r="R195" s="23"/>
      <c r="S195" s="24"/>
      <c r="T195" s="23"/>
      <c r="U195" s="23"/>
      <c r="V195" s="23"/>
      <c r="W195" s="24"/>
      <c r="X195" s="23"/>
      <c r="Y195" s="23"/>
      <c r="Z195" s="23"/>
      <c r="AA195" s="24"/>
      <c r="AB195" s="23"/>
      <c r="AC195" s="23"/>
      <c r="AD195" s="23"/>
      <c r="AE195" s="24"/>
      <c r="AF195" s="177">
        <v>365</v>
      </c>
      <c r="AG195" s="101">
        <f>$AF$195</f>
        <v>365</v>
      </c>
      <c r="AH195" s="101">
        <f t="shared" ref="AH195:AJ195" si="286">$AF$195</f>
        <v>365</v>
      </c>
      <c r="AI195" s="101">
        <f t="shared" si="286"/>
        <v>365</v>
      </c>
      <c r="AJ195" s="101">
        <f t="shared" si="286"/>
        <v>365</v>
      </c>
      <c r="AK195" s="57">
        <f>$AF$195</f>
        <v>365</v>
      </c>
      <c r="AL195" s="101">
        <f>$AF$195</f>
        <v>365</v>
      </c>
      <c r="AM195" s="101">
        <f t="shared" ref="AM195:AO195" si="287">$AF$195</f>
        <v>365</v>
      </c>
      <c r="AN195" s="101">
        <f t="shared" si="287"/>
        <v>365</v>
      </c>
      <c r="AO195" s="101">
        <f t="shared" si="287"/>
        <v>365</v>
      </c>
      <c r="AP195" s="57">
        <f>$AF$195</f>
        <v>365</v>
      </c>
      <c r="AQ195" s="101">
        <f>$AF$195</f>
        <v>365</v>
      </c>
      <c r="AR195" s="101">
        <f t="shared" ref="AR195:AT195" si="288">$AF$195</f>
        <v>365</v>
      </c>
      <c r="AS195" s="101">
        <f t="shared" si="288"/>
        <v>365</v>
      </c>
      <c r="AT195" s="101">
        <f t="shared" si="288"/>
        <v>365</v>
      </c>
      <c r="AU195" s="57">
        <f>$AF$195</f>
        <v>365</v>
      </c>
      <c r="AV195" s="101">
        <f>$AF$195</f>
        <v>365</v>
      </c>
      <c r="AW195" s="101">
        <f t="shared" ref="AW195:BA195" si="289">$AF$195</f>
        <v>365</v>
      </c>
      <c r="AX195" s="101">
        <f t="shared" si="289"/>
        <v>365</v>
      </c>
      <c r="AY195" s="101">
        <f t="shared" si="289"/>
        <v>365</v>
      </c>
      <c r="AZ195" s="57">
        <f>$AF$195</f>
        <v>365</v>
      </c>
      <c r="BA195" s="101">
        <f t="shared" si="289"/>
        <v>365</v>
      </c>
    </row>
    <row r="196" spans="2:53" ht="12.75" customHeight="1" outlineLevel="1">
      <c r="C196" s="1" t="s">
        <v>193</v>
      </c>
      <c r="G196" s="18" t="s">
        <v>93</v>
      </c>
      <c r="H196" s="57">
        <f t="shared" ref="H196:AZ196" si="290">H13</f>
        <v>4520992</v>
      </c>
      <c r="I196" s="57">
        <f t="shared" si="290"/>
        <v>4923116</v>
      </c>
      <c r="J196" s="57">
        <f t="shared" si="290"/>
        <v>5244905</v>
      </c>
      <c r="K196" s="57">
        <f t="shared" si="290"/>
        <v>5467434</v>
      </c>
      <c r="L196" s="57">
        <f t="shared" si="290"/>
        <v>20156447</v>
      </c>
      <c r="M196" s="57">
        <f t="shared" si="290"/>
        <v>5767691</v>
      </c>
      <c r="N196" s="57">
        <f t="shared" si="290"/>
        <v>6148286</v>
      </c>
      <c r="O196" s="57">
        <f t="shared" si="290"/>
        <v>6435637</v>
      </c>
      <c r="P196" s="57">
        <f t="shared" si="290"/>
        <v>6644442</v>
      </c>
      <c r="Q196" s="57">
        <f t="shared" si="290"/>
        <v>24996056</v>
      </c>
      <c r="R196" s="57">
        <f t="shared" si="290"/>
        <v>7163282</v>
      </c>
      <c r="S196" s="57">
        <f t="shared" si="290"/>
        <v>7341777</v>
      </c>
      <c r="T196" s="57">
        <f t="shared" si="290"/>
        <v>7483467</v>
      </c>
      <c r="U196" s="57">
        <f t="shared" si="290"/>
        <v>7709318</v>
      </c>
      <c r="V196" s="57">
        <f t="shared" si="290"/>
        <v>29697844</v>
      </c>
      <c r="W196" s="57">
        <f t="shared" si="290"/>
        <v>7867767</v>
      </c>
      <c r="X196" s="57">
        <f t="shared" si="290"/>
        <v>7970141</v>
      </c>
      <c r="Y196" s="57">
        <f t="shared" si="290"/>
        <v>7925589</v>
      </c>
      <c r="Z196" s="57">
        <f t="shared" si="290"/>
        <v>7852052</v>
      </c>
      <c r="AA196" s="57">
        <f t="shared" si="290"/>
        <v>31615549</v>
      </c>
      <c r="AB196" s="57">
        <f t="shared" si="290"/>
        <v>8157614</v>
      </c>
      <c r="AC196" s="57">
        <f t="shared" si="290"/>
        <v>8185939</v>
      </c>
      <c r="AD196" s="57">
        <f t="shared" si="290"/>
        <v>8546919</v>
      </c>
      <c r="AE196" s="57">
        <f t="shared" si="290"/>
        <v>8832825</v>
      </c>
      <c r="AF196" s="57">
        <f t="shared" si="290"/>
        <v>33723297</v>
      </c>
      <c r="AG196" s="101">
        <f t="shared" si="290"/>
        <v>9268142.5931839775</v>
      </c>
      <c r="AH196" s="101">
        <f t="shared" si="290"/>
        <v>9479654.2757379208</v>
      </c>
      <c r="AI196" s="101">
        <f t="shared" si="290"/>
        <v>9915694.1299514882</v>
      </c>
      <c r="AJ196" s="101">
        <f t="shared" si="290"/>
        <v>10509601.805041879</v>
      </c>
      <c r="AK196" s="57">
        <f t="shared" si="290"/>
        <v>39173092.803915262</v>
      </c>
      <c r="AL196" s="101">
        <f t="shared" si="290"/>
        <v>10900435.307097893</v>
      </c>
      <c r="AM196" s="101">
        <f t="shared" si="290"/>
        <v>11172840.430722382</v>
      </c>
      <c r="AN196" s="101">
        <f t="shared" si="290"/>
        <v>11690334.812597964</v>
      </c>
      <c r="AO196" s="101">
        <f t="shared" si="290"/>
        <v>12436233.957076574</v>
      </c>
      <c r="AP196" s="57">
        <f t="shared" si="290"/>
        <v>46199844.507494815</v>
      </c>
      <c r="AQ196" s="101">
        <f t="shared" si="290"/>
        <v>12866740.845011611</v>
      </c>
      <c r="AR196" s="101">
        <f t="shared" si="290"/>
        <v>13188002.33913208</v>
      </c>
      <c r="AS196" s="101">
        <f t="shared" si="290"/>
        <v>13789872.856650289</v>
      </c>
      <c r="AT196" s="101">
        <f t="shared" si="290"/>
        <v>14678915.972201763</v>
      </c>
      <c r="AU196" s="57">
        <f t="shared" si="290"/>
        <v>54523532.01299575</v>
      </c>
      <c r="AV196" s="101">
        <f t="shared" si="290"/>
        <v>15159122.476996524</v>
      </c>
      <c r="AW196" s="101">
        <f t="shared" si="290"/>
        <v>15524980.602645876</v>
      </c>
      <c r="AX196" s="101">
        <f t="shared" si="290"/>
        <v>16211529.76801401</v>
      </c>
      <c r="AY196" s="101">
        <f t="shared" si="290"/>
        <v>17233741.901868597</v>
      </c>
      <c r="AZ196" s="57">
        <f t="shared" si="290"/>
        <v>64129374.749525011</v>
      </c>
      <c r="BA196" s="101">
        <f t="shared" ref="BA196" si="291">BA13</f>
        <v>71196533.632238418</v>
      </c>
    </row>
    <row r="197" spans="2:53" ht="12.75" customHeight="1" outlineLevel="1">
      <c r="C197" s="1" t="s">
        <v>270</v>
      </c>
      <c r="G197" s="18" t="s">
        <v>93</v>
      </c>
      <c r="H197" s="57">
        <f t="shared" ref="H197:AZ197" si="292">H62</f>
        <v>2870614</v>
      </c>
      <c r="I197" s="57">
        <f t="shared" si="292"/>
        <v>3005657</v>
      </c>
      <c r="J197" s="57">
        <f t="shared" si="292"/>
        <v>3097919</v>
      </c>
      <c r="K197" s="57">
        <f t="shared" si="292"/>
        <v>3466023</v>
      </c>
      <c r="L197" s="57">
        <f t="shared" si="292"/>
        <v>12440213</v>
      </c>
      <c r="M197" s="57">
        <f t="shared" si="292"/>
        <v>3599701</v>
      </c>
      <c r="N197" s="57">
        <f t="shared" si="292"/>
        <v>3643707</v>
      </c>
      <c r="O197" s="57">
        <f t="shared" si="292"/>
        <v>3867751</v>
      </c>
      <c r="P197" s="57">
        <f t="shared" si="292"/>
        <v>4165160</v>
      </c>
      <c r="Q197" s="57">
        <f t="shared" si="292"/>
        <v>15276319</v>
      </c>
      <c r="R197" s="57">
        <f t="shared" si="292"/>
        <v>3868511</v>
      </c>
      <c r="S197" s="57">
        <f t="shared" si="292"/>
        <v>4018008</v>
      </c>
      <c r="T197" s="57">
        <f t="shared" si="292"/>
        <v>4206589</v>
      </c>
      <c r="U197" s="57">
        <f t="shared" si="292"/>
        <v>5239575</v>
      </c>
      <c r="V197" s="57">
        <f t="shared" si="292"/>
        <v>17332683</v>
      </c>
      <c r="W197" s="57">
        <f t="shared" si="292"/>
        <v>4284705</v>
      </c>
      <c r="X197" s="57">
        <f t="shared" si="292"/>
        <v>4690755</v>
      </c>
      <c r="Y197" s="57">
        <f t="shared" si="292"/>
        <v>4788665</v>
      </c>
      <c r="Z197" s="57">
        <f t="shared" si="292"/>
        <v>5404160</v>
      </c>
      <c r="AA197" s="57">
        <f t="shared" si="292"/>
        <v>19168285</v>
      </c>
      <c r="AB197" s="57">
        <f t="shared" si="292"/>
        <v>4803625</v>
      </c>
      <c r="AC197" s="57">
        <f t="shared" si="292"/>
        <v>4673470</v>
      </c>
      <c r="AD197" s="57">
        <f t="shared" si="292"/>
        <v>4930788</v>
      </c>
      <c r="AE197" s="57">
        <f t="shared" si="292"/>
        <v>5307485</v>
      </c>
      <c r="AF197" s="57">
        <f t="shared" si="292"/>
        <v>19715368</v>
      </c>
      <c r="AG197" s="101">
        <f t="shared" si="292"/>
        <v>5457841.7677218076</v>
      </c>
      <c r="AH197" s="101">
        <f t="shared" si="292"/>
        <v>5468641.3258488197</v>
      </c>
      <c r="AI197" s="101">
        <f t="shared" si="292"/>
        <v>5581365.123975263</v>
      </c>
      <c r="AJ197" s="101">
        <f t="shared" si="292"/>
        <v>5768530.6015826762</v>
      </c>
      <c r="AK197" s="57">
        <f t="shared" si="292"/>
        <v>22276378.819128565</v>
      </c>
      <c r="AL197" s="101">
        <f t="shared" si="292"/>
        <v>6190160.3222837206</v>
      </c>
      <c r="AM197" s="101">
        <f t="shared" si="292"/>
        <v>6311335.7503927397</v>
      </c>
      <c r="AN197" s="101">
        <f t="shared" si="292"/>
        <v>6521826.6358073242</v>
      </c>
      <c r="AO197" s="101">
        <f t="shared" si="292"/>
        <v>6826024.1901288638</v>
      </c>
      <c r="AP197" s="57">
        <f t="shared" si="292"/>
        <v>25849346.898612648</v>
      </c>
      <c r="AQ197" s="101">
        <f t="shared" si="292"/>
        <v>6933654.2364551974</v>
      </c>
      <c r="AR197" s="101">
        <f t="shared" si="292"/>
        <v>6974896.2294742651</v>
      </c>
      <c r="AS197" s="101">
        <f t="shared" si="292"/>
        <v>7155315.9463642836</v>
      </c>
      <c r="AT197" s="101">
        <f t="shared" si="292"/>
        <v>7469835.2010010686</v>
      </c>
      <c r="AU197" s="57">
        <f t="shared" si="292"/>
        <v>28533701.613294814</v>
      </c>
      <c r="AV197" s="101">
        <f t="shared" si="292"/>
        <v>7562612.3928129962</v>
      </c>
      <c r="AW197" s="101">
        <f t="shared" si="292"/>
        <v>7589882.5973772369</v>
      </c>
      <c r="AX197" s="101">
        <f t="shared" si="292"/>
        <v>7763408.7858824907</v>
      </c>
      <c r="AY197" s="101">
        <f t="shared" si="292"/>
        <v>8080590.294106571</v>
      </c>
      <c r="AZ197" s="57">
        <f t="shared" si="292"/>
        <v>30996494.070179291</v>
      </c>
      <c r="BA197" s="101">
        <f t="shared" ref="BA197" si="293">BA62</f>
        <v>33700391.577625915</v>
      </c>
    </row>
    <row r="198" spans="2:53" ht="12.75" customHeight="1" outlineLevel="1">
      <c r="B198" s="1" t="s">
        <v>91</v>
      </c>
    </row>
    <row r="199" spans="2:53" ht="12.75" customHeight="1" outlineLevel="1">
      <c r="C199" s="64" t="s">
        <v>271</v>
      </c>
      <c r="D199" s="13"/>
      <c r="E199" s="13"/>
      <c r="F199" s="13"/>
      <c r="G199" s="14"/>
      <c r="H199" s="15"/>
      <c r="I199" s="15"/>
      <c r="J199" s="15"/>
      <c r="K199" s="16"/>
      <c r="L199" s="15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</row>
    <row r="200" spans="2:53" ht="12.75" customHeight="1" outlineLevel="1">
      <c r="C200" s="1" t="s">
        <v>272</v>
      </c>
      <c r="G200" s="18" t="s">
        <v>269</v>
      </c>
      <c r="H200" s="23"/>
      <c r="I200" s="23"/>
      <c r="J200" s="23"/>
      <c r="K200" s="24"/>
      <c r="L200" s="81">
        <f>L203*$AF$195/L196</f>
        <v>8.2284161985492776</v>
      </c>
      <c r="M200" s="23"/>
      <c r="N200" s="23"/>
      <c r="O200" s="23"/>
      <c r="P200" s="24"/>
      <c r="Q200" s="81">
        <f>Q203*$AF$195/Q196</f>
        <v>8.9193645189465087</v>
      </c>
      <c r="R200" s="23"/>
      <c r="S200" s="23"/>
      <c r="T200" s="23"/>
      <c r="U200" s="24"/>
      <c r="V200" s="81">
        <f>V203*$AF$195/V196</f>
        <v>9.8854583517914634</v>
      </c>
      <c r="W200" s="23"/>
      <c r="X200" s="23"/>
      <c r="Y200" s="23"/>
      <c r="Z200" s="24"/>
      <c r="AA200" s="81">
        <f>AA203*$AF$195/AA196</f>
        <v>11.416780078688497</v>
      </c>
      <c r="AB200" s="23"/>
      <c r="AC200" s="23"/>
      <c r="AD200" s="23"/>
      <c r="AE200" s="24"/>
      <c r="AF200" s="81">
        <f>AF203*$AF$195/AF196</f>
        <v>19.937247238904309</v>
      </c>
      <c r="AG200" s="179">
        <f>AF200*(1+AG206)</f>
        <v>17.943522515013878</v>
      </c>
      <c r="AH200" s="179">
        <f t="shared" ref="AH200:AK201" si="294">AG200*(1+AH206)</f>
        <v>16.149170263512492</v>
      </c>
      <c r="AI200" s="179">
        <f t="shared" si="294"/>
        <v>14.534253237161243</v>
      </c>
      <c r="AJ200" s="179">
        <f t="shared" si="294"/>
        <v>13.08082791344512</v>
      </c>
      <c r="AK200" s="181">
        <f t="shared" si="294"/>
        <v>11.772745122100607</v>
      </c>
      <c r="AL200" s="179">
        <f>AK200*(1+AL206)</f>
        <v>11.184107865995577</v>
      </c>
      <c r="AM200" s="179">
        <f t="shared" ref="AM200:AP200" si="295">AL200*(1+AM206)</f>
        <v>10.624902472695798</v>
      </c>
      <c r="AN200" s="179">
        <f t="shared" si="295"/>
        <v>10.093657349061008</v>
      </c>
      <c r="AO200" s="179">
        <f t="shared" si="295"/>
        <v>9.5889744816079574</v>
      </c>
      <c r="AP200" s="181">
        <f t="shared" si="295"/>
        <v>9.1095257575275586</v>
      </c>
      <c r="AQ200" s="179">
        <f>AP200*(1+AQ206)</f>
        <v>8.8817876135893687</v>
      </c>
      <c r="AR200" s="179">
        <f t="shared" ref="AR200:AU200" si="296">AQ200*(1+AR206)</f>
        <v>8.6597429232496346</v>
      </c>
      <c r="AS200" s="179">
        <f t="shared" si="296"/>
        <v>8.4432493501683936</v>
      </c>
      <c r="AT200" s="179">
        <f t="shared" si="296"/>
        <v>8.2321681164141829</v>
      </c>
      <c r="AU200" s="181">
        <f t="shared" si="296"/>
        <v>8.0263639135038289</v>
      </c>
      <c r="AV200" s="179">
        <f>AU200*(1+AV206)</f>
        <v>8.2270230113414247</v>
      </c>
      <c r="AW200" s="179">
        <f t="shared" ref="AW200:BA200" si="297">AV200*(1+AW206)</f>
        <v>8.4326985866249604</v>
      </c>
      <c r="AX200" s="179">
        <f t="shared" si="297"/>
        <v>8.6435160512905842</v>
      </c>
      <c r="AY200" s="179">
        <f t="shared" si="297"/>
        <v>8.8596039525728472</v>
      </c>
      <c r="AZ200" s="181">
        <f t="shared" si="297"/>
        <v>9.0810940513871667</v>
      </c>
      <c r="BA200" s="179">
        <f t="shared" si="297"/>
        <v>9.308121402671846</v>
      </c>
    </row>
    <row r="201" spans="2:53" ht="12.75" customHeight="1" outlineLevel="1">
      <c r="C201" s="1" t="s">
        <v>273</v>
      </c>
      <c r="G201" s="18" t="s">
        <v>269</v>
      </c>
      <c r="H201" s="23"/>
      <c r="I201" s="23"/>
      <c r="J201" s="23"/>
      <c r="K201" s="24"/>
      <c r="L201" s="81">
        <f>L204*$AF$195/L197</f>
        <v>19.785565970614812</v>
      </c>
      <c r="M201" s="23"/>
      <c r="N201" s="23"/>
      <c r="O201" s="23"/>
      <c r="P201" s="24"/>
      <c r="Q201" s="81">
        <f>Q204*$AF$195/Q197</f>
        <v>15.678305421613675</v>
      </c>
      <c r="R201" s="23"/>
      <c r="S201" s="23"/>
      <c r="T201" s="23"/>
      <c r="U201" s="24"/>
      <c r="V201" s="81">
        <f>V204*$AF$195/V197</f>
        <v>17.636121020617523</v>
      </c>
      <c r="W201" s="23"/>
      <c r="X201" s="23"/>
      <c r="Y201" s="23"/>
      <c r="Z201" s="24"/>
      <c r="AA201" s="81">
        <f>AA204*$AF$195/AA197</f>
        <v>12.786863561346255</v>
      </c>
      <c r="AB201" s="23"/>
      <c r="AC201" s="23"/>
      <c r="AD201" s="23"/>
      <c r="AE201" s="24"/>
      <c r="AF201" s="81">
        <f>AF204*$AF$195/AF197</f>
        <v>13.837194416051478</v>
      </c>
      <c r="AG201" s="179">
        <f>AF201*(1+AG207)</f>
        <v>15.220913857656626</v>
      </c>
      <c r="AH201" s="179">
        <f t="shared" ref="AH201:AJ201" si="298">AG201*(1+AH207)</f>
        <v>16.743005243422289</v>
      </c>
      <c r="AI201" s="179">
        <f t="shared" si="298"/>
        <v>18.417305767764518</v>
      </c>
      <c r="AJ201" s="179">
        <f t="shared" si="298"/>
        <v>20.25903634454097</v>
      </c>
      <c r="AK201" s="181">
        <f t="shared" si="294"/>
        <v>22.28493997899507</v>
      </c>
      <c r="AL201" s="179">
        <f>AK201*(1+AL207)</f>
        <v>23.399186977944822</v>
      </c>
      <c r="AM201" s="179">
        <f t="shared" ref="AM201:AP201" si="299">AL201*(1+AM207)</f>
        <v>24.569146326842063</v>
      </c>
      <c r="AN201" s="179">
        <f t="shared" si="299"/>
        <v>25.797603643184168</v>
      </c>
      <c r="AO201" s="179">
        <f t="shared" si="299"/>
        <v>27.087483825343377</v>
      </c>
      <c r="AP201" s="181">
        <f t="shared" si="299"/>
        <v>28.441858016610546</v>
      </c>
      <c r="AQ201" s="179">
        <f>AP201*(1+AQ207)</f>
        <v>29.152904467025806</v>
      </c>
      <c r="AR201" s="179">
        <f t="shared" ref="AR201:AU201" si="300">AQ201*(1+AR207)</f>
        <v>29.881727078701449</v>
      </c>
      <c r="AS201" s="179">
        <f t="shared" si="300"/>
        <v>30.628770255668982</v>
      </c>
      <c r="AT201" s="179">
        <f t="shared" si="300"/>
        <v>31.394489512060705</v>
      </c>
      <c r="AU201" s="181">
        <f t="shared" si="300"/>
        <v>32.179351749862221</v>
      </c>
      <c r="AV201" s="179">
        <f>AU201*(1+AV207)</f>
        <v>31.374867956115665</v>
      </c>
      <c r="AW201" s="179">
        <f t="shared" ref="AW201:BA201" si="301">AV201*(1+AW207)</f>
        <v>30.590496257212774</v>
      </c>
      <c r="AX201" s="179">
        <f t="shared" si="301"/>
        <v>29.825733850782452</v>
      </c>
      <c r="AY201" s="179">
        <f t="shared" si="301"/>
        <v>29.080090504512889</v>
      </c>
      <c r="AZ201" s="181">
        <f t="shared" si="301"/>
        <v>28.353088241900064</v>
      </c>
      <c r="BA201" s="179">
        <f t="shared" si="301"/>
        <v>27.644261035852562</v>
      </c>
    </row>
    <row r="202" spans="2:53" ht="12.75" customHeight="1" outlineLevel="1"/>
    <row r="203" spans="2:53" ht="12.75" customHeight="1" outlineLevel="1">
      <c r="C203" s="1" t="s">
        <v>180</v>
      </c>
      <c r="G203" s="18" t="s">
        <v>93</v>
      </c>
      <c r="H203" s="23"/>
      <c r="I203" s="23"/>
      <c r="J203" s="23"/>
      <c r="K203" s="24"/>
      <c r="L203" s="57">
        <f>'Financial Statements'!L128</f>
        <v>454399</v>
      </c>
      <c r="M203" s="23"/>
      <c r="N203" s="23"/>
      <c r="O203" s="23"/>
      <c r="P203" s="24"/>
      <c r="Q203" s="57">
        <f>'Financial Statements'!Q126</f>
        <v>610819</v>
      </c>
      <c r="R203" s="23"/>
      <c r="S203" s="23"/>
      <c r="T203" s="23"/>
      <c r="U203" s="24"/>
      <c r="V203" s="57">
        <f>'Financial Statements'!V126</f>
        <v>804320</v>
      </c>
      <c r="W203" s="23"/>
      <c r="X203" s="23"/>
      <c r="Y203" s="23"/>
      <c r="Z203" s="24"/>
      <c r="AA203" s="57">
        <f>'Financial Statements'!AA126</f>
        <v>988898</v>
      </c>
      <c r="AB203" s="23"/>
      <c r="AC203" s="23"/>
      <c r="AD203" s="23"/>
      <c r="AE203" s="24"/>
      <c r="AF203" s="57">
        <f>'Financial Statements'!AF128</f>
        <v>1842054</v>
      </c>
      <c r="AG203" s="180">
        <f>AG200*AG196/AG195</f>
        <v>455625.00080316665</v>
      </c>
      <c r="AH203" s="180">
        <f t="shared" ref="AH203:AJ203" si="302">AH200*AH196/AH195</f>
        <v>419420.68750171474</v>
      </c>
      <c r="AI203" s="180">
        <f t="shared" si="302"/>
        <v>394841.66988204973</v>
      </c>
      <c r="AJ203" s="180">
        <f t="shared" si="302"/>
        <v>376641.89767283568</v>
      </c>
      <c r="AK203" s="57">
        <f t="shared" ref="AK203" si="303">AK200*AK196/AK195</f>
        <v>1263492.70472572</v>
      </c>
      <c r="AL203" s="180">
        <f>AL200*AL196/AL195</f>
        <v>334004.50482435466</v>
      </c>
      <c r="AM203" s="180">
        <f t="shared" ref="AM203:AP203" si="304">AM200*AM196/AM195</f>
        <v>325233.80799840495</v>
      </c>
      <c r="AN203" s="180">
        <f t="shared" si="304"/>
        <v>323282.83258674841</v>
      </c>
      <c r="AO203" s="180">
        <f t="shared" si="304"/>
        <v>326714.32893620169</v>
      </c>
      <c r="AP203" s="57">
        <f t="shared" si="304"/>
        <v>1153037.4617391564</v>
      </c>
      <c r="AQ203" s="180">
        <f>AQ200*AQ196/AQ195</f>
        <v>313094.95743695489</v>
      </c>
      <c r="AR203" s="180">
        <f t="shared" ref="AR203:AU203" si="305">AR200*AR196/AR195</f>
        <v>312889.61624136614</v>
      </c>
      <c r="AS203" s="180">
        <f t="shared" si="305"/>
        <v>318989.95900223922</v>
      </c>
      <c r="AT203" s="180">
        <f t="shared" si="305"/>
        <v>331066.58643803356</v>
      </c>
      <c r="AU203" s="57">
        <f t="shared" si="305"/>
        <v>1198974.547358575</v>
      </c>
      <c r="AV203" s="180">
        <f>AV200*AV196/AV195</f>
        <v>341683.42315066687</v>
      </c>
      <c r="AW203" s="180">
        <f t="shared" ref="AW203:AZ203" si="306">AW200*AW196/AW195</f>
        <v>358678.03283647069</v>
      </c>
      <c r="AX203" s="180">
        <f t="shared" si="306"/>
        <v>383903.06237206637</v>
      </c>
      <c r="AY203" s="180">
        <f t="shared" si="306"/>
        <v>418312.67909976799</v>
      </c>
      <c r="AZ203" s="57">
        <f t="shared" si="306"/>
        <v>1595520.228923534</v>
      </c>
      <c r="BA203" s="180">
        <f t="shared" ref="BA203" si="307">BA200*BA196/BA195</f>
        <v>1815632.8178035188</v>
      </c>
    </row>
    <row r="204" spans="2:53" ht="12.75" customHeight="1" outlineLevel="1">
      <c r="C204" s="1" t="s">
        <v>127</v>
      </c>
      <c r="G204" s="18" t="s">
        <v>93</v>
      </c>
      <c r="H204" s="23"/>
      <c r="I204" s="23"/>
      <c r="J204" s="23"/>
      <c r="K204" s="24"/>
      <c r="L204" s="57">
        <f>'Financial Statements'!L53</f>
        <v>674347</v>
      </c>
      <c r="M204" s="23"/>
      <c r="N204" s="23"/>
      <c r="O204" s="23"/>
      <c r="P204" s="24"/>
      <c r="Q204" s="57">
        <f>'Financial Statements'!Q53</f>
        <v>656183</v>
      </c>
      <c r="R204" s="23"/>
      <c r="S204" s="23"/>
      <c r="T204" s="23"/>
      <c r="U204" s="24"/>
      <c r="V204" s="57">
        <f>'Financial Statements'!V53</f>
        <v>837483</v>
      </c>
      <c r="W204" s="23"/>
      <c r="X204" s="23"/>
      <c r="Y204" s="23"/>
      <c r="Z204" s="24"/>
      <c r="AA204" s="57">
        <f>'Financial Statements'!AA53</f>
        <v>671513</v>
      </c>
      <c r="AB204" s="23"/>
      <c r="AC204" s="23"/>
      <c r="AD204" s="23"/>
      <c r="AE204" s="24"/>
      <c r="AF204" s="57">
        <f>'Financial Statements'!AF53</f>
        <v>747412</v>
      </c>
      <c r="AG204" s="180">
        <f>AG201*AG197/AG195</f>
        <v>227598.19012387394</v>
      </c>
      <c r="AH204" s="180">
        <f t="shared" ref="AH204:AJ204" si="308">AH201*AH197/AH195</f>
        <v>250853.39833721262</v>
      </c>
      <c r="AI204" s="180">
        <f t="shared" si="308"/>
        <v>281626.59750627214</v>
      </c>
      <c r="AJ204" s="180">
        <f t="shared" si="308"/>
        <v>320177.72907413758</v>
      </c>
      <c r="AK204" s="57">
        <f t="shared" ref="AK204" si="309">AK201*AK197/AK195</f>
        <v>1360076.0683113346</v>
      </c>
      <c r="AL204" s="180">
        <f>AL201*AL197/AL195</f>
        <v>396834.84603992314</v>
      </c>
      <c r="AM204" s="180">
        <f t="shared" ref="AM204:AP204" si="310">AM201*AM197/AM195</f>
        <v>424833.23717596923</v>
      </c>
      <c r="AN204" s="180">
        <f t="shared" si="310"/>
        <v>460952.05090443441</v>
      </c>
      <c r="AO204" s="180">
        <f t="shared" si="310"/>
        <v>506574.84888087184</v>
      </c>
      <c r="AP204" s="57">
        <f t="shared" si="310"/>
        <v>2014256.0392122003</v>
      </c>
      <c r="AQ204" s="180">
        <f>AQ201*AQ197/AQ195</f>
        <v>553797.69743223873</v>
      </c>
      <c r="AR204" s="180">
        <f t="shared" ref="AR204:AU204" si="311">AR201*AR197/AR195</f>
        <v>571019.0288531885</v>
      </c>
      <c r="AS204" s="180">
        <f t="shared" si="311"/>
        <v>600434.32391209959</v>
      </c>
      <c r="AT204" s="180">
        <f t="shared" si="311"/>
        <v>642497.70650589012</v>
      </c>
      <c r="AU204" s="57">
        <f t="shared" si="311"/>
        <v>2515605.536821438</v>
      </c>
      <c r="AV204" s="180">
        <f>AV201*AV197/AV195</f>
        <v>650071.13761038822</v>
      </c>
      <c r="AW204" s="180">
        <f t="shared" ref="AW204:AZ204" si="312">AW201*AW197/AW195</f>
        <v>636104.8635280896</v>
      </c>
      <c r="AX204" s="180">
        <f t="shared" si="312"/>
        <v>634381.81978782825</v>
      </c>
      <c r="AY204" s="180">
        <f t="shared" si="312"/>
        <v>643792.59474659583</v>
      </c>
      <c r="AZ204" s="57">
        <f t="shared" si="312"/>
        <v>2407798.168661166</v>
      </c>
      <c r="BA204" s="180">
        <f t="shared" ref="BA204" si="313">BA201*BA197/BA195</f>
        <v>2552390.1966639394</v>
      </c>
    </row>
    <row r="205" spans="2:53" ht="12.75" customHeight="1" outlineLevel="1"/>
    <row r="206" spans="2:53" ht="12.75" customHeight="1" outlineLevel="1">
      <c r="C206" s="1" t="s">
        <v>274</v>
      </c>
      <c r="G206" s="18" t="s">
        <v>269</v>
      </c>
      <c r="H206" s="23"/>
      <c r="I206" s="23"/>
      <c r="J206" s="23"/>
      <c r="K206" s="24"/>
      <c r="L206" s="23"/>
      <c r="M206" s="23"/>
      <c r="N206" s="23"/>
      <c r="O206" s="24"/>
      <c r="P206" s="23"/>
      <c r="Q206" s="23"/>
      <c r="R206" s="23"/>
      <c r="S206" s="23"/>
      <c r="T206" s="24"/>
      <c r="U206" s="23"/>
      <c r="V206" s="23"/>
      <c r="W206" s="23"/>
      <c r="X206" s="23"/>
      <c r="Y206" s="23"/>
      <c r="Z206" s="23"/>
      <c r="AA206" s="23"/>
      <c r="AB206" s="24"/>
      <c r="AC206" s="23"/>
      <c r="AD206" s="23"/>
      <c r="AE206" s="24"/>
      <c r="AF206" s="24"/>
      <c r="AG206" s="178">
        <f>Drivers!H120</f>
        <v>-0.1</v>
      </c>
      <c r="AH206" s="178">
        <f>Drivers!I120</f>
        <v>-0.1</v>
      </c>
      <c r="AI206" s="178">
        <f>Drivers!J120</f>
        <v>-0.1</v>
      </c>
      <c r="AJ206" s="178">
        <f>Drivers!K120</f>
        <v>-0.1</v>
      </c>
      <c r="AK206" s="129">
        <f>Drivers!L120</f>
        <v>-0.1</v>
      </c>
      <c r="AL206" s="178">
        <f>Drivers!M120</f>
        <v>-0.05</v>
      </c>
      <c r="AM206" s="178">
        <f>Drivers!N120</f>
        <v>-0.05</v>
      </c>
      <c r="AN206" s="178">
        <f>Drivers!O120</f>
        <v>-0.05</v>
      </c>
      <c r="AO206" s="178">
        <f>Drivers!P120</f>
        <v>-0.05</v>
      </c>
      <c r="AP206" s="129">
        <f>Drivers!Q120</f>
        <v>-0.05</v>
      </c>
      <c r="AQ206" s="178">
        <f>Drivers!R120</f>
        <v>-2.5000000000000001E-2</v>
      </c>
      <c r="AR206" s="178">
        <f>Drivers!S120</f>
        <v>-2.5000000000000001E-2</v>
      </c>
      <c r="AS206" s="178">
        <f>Drivers!T120</f>
        <v>-2.5000000000000001E-2</v>
      </c>
      <c r="AT206" s="178">
        <f>Drivers!U120</f>
        <v>-2.5000000000000001E-2</v>
      </c>
      <c r="AU206" s="129">
        <f>Drivers!V120</f>
        <v>-2.5000000000000001E-2</v>
      </c>
      <c r="AV206" s="178">
        <f>Drivers!W120</f>
        <v>2.5000000000000001E-2</v>
      </c>
      <c r="AW206" s="178">
        <f>Drivers!X120</f>
        <v>2.5000000000000001E-2</v>
      </c>
      <c r="AX206" s="178">
        <f>Drivers!Y120</f>
        <v>2.5000000000000001E-2</v>
      </c>
      <c r="AY206" s="178">
        <f>Drivers!Z120</f>
        <v>2.5000000000000001E-2</v>
      </c>
      <c r="AZ206" s="129">
        <f>Drivers!AA120</f>
        <v>2.5000000000000001E-2</v>
      </c>
      <c r="BA206" s="178">
        <f>Drivers!AB120</f>
        <v>2.5000000000000001E-2</v>
      </c>
    </row>
    <row r="207" spans="2:53" ht="12.75" customHeight="1" outlineLevel="1">
      <c r="C207" s="1" t="s">
        <v>275</v>
      </c>
      <c r="G207" s="18" t="s">
        <v>269</v>
      </c>
      <c r="H207" s="23"/>
      <c r="I207" s="23"/>
      <c r="J207" s="23"/>
      <c r="K207" s="24"/>
      <c r="L207" s="23"/>
      <c r="M207" s="23"/>
      <c r="N207" s="23"/>
      <c r="O207" s="24"/>
      <c r="P207" s="23"/>
      <c r="Q207" s="23"/>
      <c r="R207" s="23"/>
      <c r="S207" s="23"/>
      <c r="T207" s="24"/>
      <c r="U207" s="23"/>
      <c r="V207" s="23"/>
      <c r="W207" s="23"/>
      <c r="X207" s="23"/>
      <c r="Y207" s="23"/>
      <c r="Z207" s="23"/>
      <c r="AA207" s="23"/>
      <c r="AB207" s="24"/>
      <c r="AC207" s="23"/>
      <c r="AD207" s="23"/>
      <c r="AE207" s="24"/>
      <c r="AF207" s="24"/>
      <c r="AG207" s="178">
        <f>Drivers!H121</f>
        <v>0.1</v>
      </c>
      <c r="AH207" s="178">
        <f>Drivers!I121</f>
        <v>0.1</v>
      </c>
      <c r="AI207" s="178">
        <f>Drivers!J121</f>
        <v>0.1</v>
      </c>
      <c r="AJ207" s="178">
        <f>Drivers!K121</f>
        <v>0.1</v>
      </c>
      <c r="AK207" s="129">
        <f>Drivers!L121</f>
        <v>0.1</v>
      </c>
      <c r="AL207" s="178">
        <f>Drivers!M121</f>
        <v>0.05</v>
      </c>
      <c r="AM207" s="178">
        <f>Drivers!N121</f>
        <v>0.05</v>
      </c>
      <c r="AN207" s="178">
        <f>Drivers!O121</f>
        <v>0.05</v>
      </c>
      <c r="AO207" s="178">
        <f>Drivers!P121</f>
        <v>0.05</v>
      </c>
      <c r="AP207" s="129">
        <f>Drivers!Q121</f>
        <v>0.05</v>
      </c>
      <c r="AQ207" s="178">
        <f>Drivers!R121</f>
        <v>2.5000000000000001E-2</v>
      </c>
      <c r="AR207" s="178">
        <f>Drivers!S121</f>
        <v>2.5000000000000001E-2</v>
      </c>
      <c r="AS207" s="178">
        <f>Drivers!T121</f>
        <v>2.5000000000000001E-2</v>
      </c>
      <c r="AT207" s="178">
        <f>Drivers!U121</f>
        <v>2.5000000000000001E-2</v>
      </c>
      <c r="AU207" s="129">
        <f>Drivers!V121</f>
        <v>2.5000000000000001E-2</v>
      </c>
      <c r="AV207" s="178">
        <f>Drivers!W121</f>
        <v>-2.5000000000000001E-2</v>
      </c>
      <c r="AW207" s="178">
        <f>Drivers!X121</f>
        <v>-2.5000000000000001E-2</v>
      </c>
      <c r="AX207" s="178">
        <f>Drivers!Y121</f>
        <v>-2.5000000000000001E-2</v>
      </c>
      <c r="AY207" s="178">
        <f>Drivers!Z121</f>
        <v>-2.5000000000000001E-2</v>
      </c>
      <c r="AZ207" s="129">
        <f>Drivers!AA121</f>
        <v>-2.5000000000000001E-2</v>
      </c>
      <c r="BA207" s="178">
        <f>Drivers!AB121</f>
        <v>-2.5000000000000001E-2</v>
      </c>
    </row>
    <row r="208" spans="2:53" ht="12.75" customHeight="1" outlineLevel="1"/>
    <row r="209" spans="2:53" ht="12.75" customHeight="1" outlineLevel="1">
      <c r="C209" s="64" t="s">
        <v>271</v>
      </c>
      <c r="D209" s="13"/>
      <c r="E209" s="13"/>
      <c r="F209" s="13"/>
      <c r="G209" s="14"/>
      <c r="H209" s="15"/>
      <c r="I209" s="15"/>
      <c r="J209" s="15"/>
      <c r="K209" s="16"/>
      <c r="L209" s="15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</row>
    <row r="210" spans="2:53" ht="12.75" customHeight="1" outlineLevel="1">
      <c r="C210" s="41" t="s">
        <v>276</v>
      </c>
      <c r="G210" s="18" t="s">
        <v>93</v>
      </c>
      <c r="H210" s="23"/>
      <c r="I210" s="23"/>
      <c r="J210" s="23"/>
      <c r="K210" s="24"/>
      <c r="L210" s="23"/>
      <c r="M210" s="23"/>
      <c r="N210" s="23"/>
      <c r="O210" s="24"/>
      <c r="P210" s="23"/>
      <c r="Q210" s="45">
        <f>L203-Q203</f>
        <v>-156420</v>
      </c>
      <c r="R210" s="23"/>
      <c r="S210" s="23"/>
      <c r="T210" s="24"/>
      <c r="U210" s="23"/>
      <c r="V210" s="45">
        <f>Q203-V203</f>
        <v>-193501</v>
      </c>
      <c r="W210" s="23"/>
      <c r="X210" s="23"/>
      <c r="Y210" s="23"/>
      <c r="Z210" s="23"/>
      <c r="AA210" s="45">
        <f>V203-AA203</f>
        <v>-184578</v>
      </c>
      <c r="AB210" s="24"/>
      <c r="AC210" s="23"/>
      <c r="AD210" s="23"/>
      <c r="AE210" s="24"/>
      <c r="AF210" s="45">
        <f>AA203-AF203</f>
        <v>-853156</v>
      </c>
      <c r="AG210" s="24"/>
      <c r="AH210" s="23"/>
      <c r="AI210" s="23"/>
      <c r="AJ210" s="24"/>
      <c r="AK210" s="45">
        <f>AF203-AK203</f>
        <v>578561.29527428001</v>
      </c>
      <c r="AL210" s="24"/>
      <c r="AM210" s="23"/>
      <c r="AN210" s="23"/>
      <c r="AO210" s="24"/>
      <c r="AP210" s="45">
        <f>AK203-AP203</f>
        <v>110455.24298656359</v>
      </c>
      <c r="AQ210" s="24"/>
      <c r="AR210" s="23"/>
      <c r="AS210" s="23"/>
      <c r="AT210" s="24"/>
      <c r="AU210" s="45">
        <f>AP203-AU203</f>
        <v>-45937.085619418649</v>
      </c>
      <c r="AV210" s="24"/>
      <c r="AW210" s="23"/>
      <c r="AX210" s="23"/>
      <c r="AY210" s="24"/>
      <c r="AZ210" s="45">
        <f>AU203-AZ203</f>
        <v>-396545.681564959</v>
      </c>
      <c r="BA210" s="45">
        <f>AZ203-BA203</f>
        <v>-220112.5888799848</v>
      </c>
    </row>
    <row r="211" spans="2:53" ht="12.75" customHeight="1" outlineLevel="1">
      <c r="C211" s="41" t="s">
        <v>277</v>
      </c>
      <c r="G211" s="18" t="s">
        <v>93</v>
      </c>
      <c r="H211" s="23"/>
      <c r="I211" s="23"/>
      <c r="J211" s="23"/>
      <c r="K211" s="24"/>
      <c r="L211" s="23"/>
      <c r="M211" s="23"/>
      <c r="N211" s="23"/>
      <c r="O211" s="24"/>
      <c r="P211" s="23"/>
      <c r="Q211" s="45">
        <f>Q204-L204</f>
        <v>-18164</v>
      </c>
      <c r="R211" s="23"/>
      <c r="S211" s="23"/>
      <c r="T211" s="24"/>
      <c r="U211" s="23"/>
      <c r="V211" s="45">
        <f>V204-Q204</f>
        <v>181300</v>
      </c>
      <c r="W211" s="23"/>
      <c r="X211" s="23"/>
      <c r="Y211" s="23"/>
      <c r="Z211" s="23"/>
      <c r="AA211" s="45">
        <f>AA204-V204</f>
        <v>-165970</v>
      </c>
      <c r="AB211" s="24"/>
      <c r="AC211" s="23"/>
      <c r="AD211" s="23"/>
      <c r="AE211" s="24"/>
      <c r="AF211" s="45">
        <f>AF204-AA204</f>
        <v>75899</v>
      </c>
      <c r="AG211" s="24"/>
      <c r="AH211" s="23"/>
      <c r="AI211" s="23"/>
      <c r="AJ211" s="24"/>
      <c r="AK211" s="45">
        <f>AK204-AF204</f>
        <v>612664.06831133459</v>
      </c>
      <c r="AL211" s="24"/>
      <c r="AM211" s="23"/>
      <c r="AN211" s="23"/>
      <c r="AO211" s="24"/>
      <c r="AP211" s="45">
        <f>AP204-AK204</f>
        <v>654179.97090086574</v>
      </c>
      <c r="AQ211" s="24"/>
      <c r="AR211" s="23"/>
      <c r="AS211" s="23"/>
      <c r="AT211" s="24"/>
      <c r="AU211" s="45">
        <f>AU204-AP204</f>
        <v>501349.49760923767</v>
      </c>
      <c r="AV211" s="24"/>
      <c r="AW211" s="23"/>
      <c r="AX211" s="23"/>
      <c r="AY211" s="24"/>
      <c r="AZ211" s="45">
        <f>AZ204-AU204</f>
        <v>-107807.36816027202</v>
      </c>
      <c r="BA211" s="45">
        <f>AZ204-BA204</f>
        <v>-144592.02800277341</v>
      </c>
    </row>
    <row r="212" spans="2:53" ht="12.75" customHeight="1" outlineLevel="1">
      <c r="C212" s="25" t="s">
        <v>278</v>
      </c>
      <c r="D212" s="25"/>
      <c r="E212" s="25"/>
      <c r="F212" s="25"/>
      <c r="G212" s="26" t="s">
        <v>93</v>
      </c>
      <c r="H212" s="23"/>
      <c r="I212" s="23"/>
      <c r="J212" s="23"/>
      <c r="K212" s="24"/>
      <c r="L212" s="23"/>
      <c r="M212" s="23"/>
      <c r="N212" s="23"/>
      <c r="O212" s="24"/>
      <c r="P212" s="23"/>
      <c r="Q212" s="23"/>
      <c r="R212" s="23"/>
      <c r="S212" s="24"/>
      <c r="T212" s="23"/>
      <c r="U212" s="23"/>
      <c r="V212" s="23"/>
      <c r="W212" s="24"/>
      <c r="X212" s="23"/>
      <c r="Y212" s="23"/>
      <c r="Z212" s="23"/>
      <c r="AA212" s="24"/>
      <c r="AB212" s="23"/>
      <c r="AC212" s="23"/>
      <c r="AD212" s="23"/>
      <c r="AE212" s="24"/>
      <c r="AF212" s="24"/>
      <c r="AG212" s="23"/>
      <c r="AH212" s="23"/>
      <c r="AI212" s="23"/>
      <c r="AJ212" s="24"/>
      <c r="AK212" s="79">
        <f t="shared" ref="AK212:AZ212" si="314">SUM(AK210:AK211)</f>
        <v>1191225.3635856146</v>
      </c>
      <c r="AL212" s="23"/>
      <c r="AM212" s="23"/>
      <c r="AN212" s="23"/>
      <c r="AO212" s="24"/>
      <c r="AP212" s="79">
        <f t="shared" si="314"/>
        <v>764635.21388742933</v>
      </c>
      <c r="AQ212" s="23"/>
      <c r="AR212" s="23"/>
      <c r="AS212" s="23"/>
      <c r="AT212" s="24"/>
      <c r="AU212" s="79">
        <f t="shared" si="314"/>
        <v>455412.41198981903</v>
      </c>
      <c r="AV212" s="23"/>
      <c r="AW212" s="23"/>
      <c r="AX212" s="23"/>
      <c r="AY212" s="24"/>
      <c r="AZ212" s="79">
        <f t="shared" si="314"/>
        <v>-504353.04972523102</v>
      </c>
      <c r="BA212" s="79">
        <f t="shared" ref="BA212" si="315">SUM(BA210:BA211)</f>
        <v>-364704.61688275822</v>
      </c>
    </row>
    <row r="213" spans="2:53" ht="12.75" customHeight="1" outlineLevel="1"/>
    <row r="214" spans="2:53" ht="12.75" customHeight="1">
      <c r="C214" s="62" t="s">
        <v>279</v>
      </c>
      <c r="D214" s="62"/>
      <c r="E214" s="62"/>
      <c r="F214" s="62"/>
      <c r="G214" s="63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</row>
    <row r="215" spans="2:53" ht="12.75" customHeight="1" outlineLevel="1"/>
    <row r="216" spans="2:53" ht="12.75" customHeight="1" outlineLevel="1">
      <c r="B216" s="1" t="s">
        <v>91</v>
      </c>
      <c r="C216" s="64" t="s">
        <v>280</v>
      </c>
      <c r="D216" s="13"/>
      <c r="E216" s="13"/>
      <c r="F216" s="13"/>
      <c r="G216" s="14"/>
      <c r="H216" s="15"/>
      <c r="I216" s="15"/>
      <c r="J216" s="15"/>
      <c r="K216" s="16"/>
      <c r="L216" s="15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</row>
    <row r="217" spans="2:53" ht="12.75" customHeight="1" outlineLevel="1"/>
    <row r="218" spans="2:53" ht="12.75" customHeight="1" outlineLevel="1">
      <c r="C218" s="182" t="s">
        <v>281</v>
      </c>
      <c r="D218" s="182"/>
      <c r="E218" s="182"/>
      <c r="F218" s="182"/>
      <c r="G218" s="183"/>
    </row>
    <row r="219" spans="2:53" ht="12.75" customHeight="1" outlineLevel="1">
      <c r="C219" s="185" t="s">
        <v>282</v>
      </c>
      <c r="D219" s="186"/>
      <c r="E219" s="186"/>
      <c r="F219" s="190">
        <f>AVERAGE(3,30)</f>
        <v>16.5</v>
      </c>
      <c r="G219" s="188"/>
    </row>
    <row r="220" spans="2:53" ht="12.75" customHeight="1" outlineLevel="1">
      <c r="C220" s="222" t="s">
        <v>283</v>
      </c>
      <c r="D220" s="183"/>
      <c r="E220" s="183"/>
      <c r="F220" s="223">
        <f>Drivers!H125</f>
        <v>0</v>
      </c>
      <c r="G220" s="188"/>
    </row>
    <row r="221" spans="2:53" ht="12.75" customHeight="1" outlineLevel="1">
      <c r="C221" s="187" t="str">
        <f>"PPE at end of " &amp;RIGHT(AF6,3)</f>
        <v>PPE at end of 23A</v>
      </c>
      <c r="D221" s="184"/>
      <c r="E221" s="184"/>
      <c r="F221" s="189">
        <f>'Financial Statements'!$AF$46</f>
        <v>1491444</v>
      </c>
    </row>
    <row r="222" spans="2:53" ht="12.75" customHeight="1" outlineLevel="1">
      <c r="F222" s="192"/>
    </row>
    <row r="223" spans="2:53" ht="12.75" customHeight="1" outlineLevel="1">
      <c r="C223" s="1" t="s">
        <v>280</v>
      </c>
      <c r="G223" s="18" t="s">
        <v>93</v>
      </c>
      <c r="H223" s="101">
        <f>-'Financial Statements'!H93</f>
        <v>60381</v>
      </c>
      <c r="I223" s="101">
        <f>-'Financial Statements'!I93</f>
        <v>39584</v>
      </c>
      <c r="J223" s="101">
        <f>-'Financial Statements'!J93</f>
        <v>45333</v>
      </c>
      <c r="K223" s="101">
        <f>-'Financial Statements'!K93</f>
        <v>107737</v>
      </c>
      <c r="L223" s="57">
        <f>-'Financial Statements'!L93</f>
        <v>253035</v>
      </c>
      <c r="M223" s="101">
        <f>-'Financial Statements'!M93</f>
        <v>98015</v>
      </c>
      <c r="N223" s="101">
        <f>-'Financial Statements'!N93</f>
        <v>141741</v>
      </c>
      <c r="O223" s="101">
        <f>-'Financial Statements'!O93</f>
        <v>109811</v>
      </c>
      <c r="P223" s="101">
        <f>-'Financial Statements'!P93</f>
        <v>148356</v>
      </c>
      <c r="Q223" s="57">
        <f>-'Financial Statements'!Q93</f>
        <v>497923</v>
      </c>
      <c r="R223" s="101">
        <f>-'Financial Statements'!R93</f>
        <v>81001</v>
      </c>
      <c r="S223" s="101">
        <f>-'Financial Statements'!S93</f>
        <v>110278</v>
      </c>
      <c r="T223" s="101">
        <f>-'Financial Statements'!T93</f>
        <v>167327</v>
      </c>
      <c r="U223" s="101">
        <f>-'Financial Statements'!U93</f>
        <v>165979</v>
      </c>
      <c r="V223" s="57">
        <f>-'Financial Statements'!V93</f>
        <v>524585</v>
      </c>
      <c r="W223" s="101">
        <f>-'Financial Statements'!W93</f>
        <v>121158</v>
      </c>
      <c r="X223" s="101">
        <f>-'Financial Statements'!X93</f>
        <v>90018</v>
      </c>
      <c r="Y223" s="101">
        <f>-'Financial Statements'!Y93</f>
        <v>84960</v>
      </c>
      <c r="Z223" s="101">
        <f>-'Financial Statements'!Z93</f>
        <v>111593</v>
      </c>
      <c r="AA223" s="57">
        <f>-'Financial Statements'!AA93</f>
        <v>407729</v>
      </c>
      <c r="AB223" s="101">
        <f>-'Financial Statements'!AB93</f>
        <v>62019</v>
      </c>
      <c r="AC223" s="101">
        <f>-'Financial Statements'!AC93</f>
        <v>100972</v>
      </c>
      <c r="AD223" s="101">
        <f>-'Financial Statements'!AD93</f>
        <v>103929</v>
      </c>
      <c r="AE223" s="101">
        <f>-'Financial Statements'!AE93</f>
        <v>81632</v>
      </c>
      <c r="AF223" s="57">
        <f>-'Financial Statements'!AF93</f>
        <v>348552</v>
      </c>
      <c r="AG223" s="101">
        <f>IF(AG224=0,AVERAGE(AB223:AE223),AE223*(1+AG224))</f>
        <v>89795.200000000012</v>
      </c>
      <c r="AH223" s="101">
        <f>IF(AH224=0,AVERAGE(AC223:AE223,AG223),AG223*(1+AH224))</f>
        <v>98774.720000000016</v>
      </c>
      <c r="AI223" s="101">
        <f>IF(AI224=0,AVERAGE(AD223:AE223,AG223:AH223),AH223*(1+AI224))</f>
        <v>108652.19200000002</v>
      </c>
      <c r="AJ223" s="101">
        <f>IF(AJ224=0,AVERAGE(AE223,AG223:AI223,AI223),AI223*(1+AJ224))</f>
        <v>119517.41120000003</v>
      </c>
      <c r="AK223" s="45">
        <f>SUM(AG223:AJ223)</f>
        <v>416739.52320000011</v>
      </c>
      <c r="AL223" s="101">
        <f>IF(AL224=0,AVERAGE(AG223:AJ223),AJ223*(1+AL224))</f>
        <v>125493.28176000004</v>
      </c>
      <c r="AM223" s="101">
        <f>IF(AM224=0,AVERAGE(AH223:AJ223,AL223),AL223*(1+AM224))</f>
        <v>131767.94584800006</v>
      </c>
      <c r="AN223" s="101">
        <f>IF(AN224=0,AVERAGE(AI223:AJ223,AL223:AM223),AM223*(1+AN224))</f>
        <v>138356.34314040007</v>
      </c>
      <c r="AO223" s="101">
        <f>IF(AO224=0,AVERAGE(AJ223,AL223:AN223,AN223),AN223*(1+AO224))</f>
        <v>145274.16029742008</v>
      </c>
      <c r="AP223" s="45">
        <f>SUM(AL223:AO223)</f>
        <v>540891.73104582028</v>
      </c>
      <c r="AQ223" s="101">
        <f>IF(AQ224=0,AVERAGE(AL223:AO223),AO223*(1+AQ224))</f>
        <v>135222.93276145507</v>
      </c>
      <c r="AR223" s="101">
        <f>IF(AR224=0,AVERAGE(AM223:AO223,AQ223),AQ223*(1+AR224))</f>
        <v>137655.34551181883</v>
      </c>
      <c r="AS223" s="101">
        <f>IF(AS224=0,AVERAGE(AN223:AO223,AQ223:AR223),AR223*(1+AS224))</f>
        <v>139127.19542777352</v>
      </c>
      <c r="AT223" s="101">
        <f>IF(AT224=0,AVERAGE(AO223,AQ223:AS223,AS223),AS223*(1+AT224))</f>
        <v>139281.36588524823</v>
      </c>
      <c r="AU223" s="45">
        <f>SUM(AQ223:AT223)</f>
        <v>551286.83958629565</v>
      </c>
      <c r="AV223" s="101">
        <f>IF(AV224=0,AVERAGE(AQ223:AT223),AT223*(1+AV224))</f>
        <v>137821.70989657391</v>
      </c>
      <c r="AW223" s="101">
        <f>IF(AW224=0,AVERAGE(AR223:AT223,AV223),AV223*(1+AW224))</f>
        <v>138471.40418035362</v>
      </c>
      <c r="AX223" s="101">
        <f>IF(AX224=0,AVERAGE(AS223:AT223,AV223:AW223),AW223*(1+AX224))</f>
        <v>138675.41884748731</v>
      </c>
      <c r="AY223" s="101">
        <f>IF(AY224=0,AVERAGE(AT223,AV223:AX223,AX223),AX223*(1+AY224))</f>
        <v>138585.06353143006</v>
      </c>
      <c r="AZ223" s="45">
        <f>SUM(AV223:AY223)</f>
        <v>553553.59645584493</v>
      </c>
      <c r="BA223" s="57">
        <f>AZ223*(1+BA224)</f>
        <v>553553.59645584493</v>
      </c>
    </row>
    <row r="224" spans="2:53" ht="12.75" customHeight="1" outlineLevel="1">
      <c r="C224" s="1" t="s">
        <v>284</v>
      </c>
      <c r="G224" s="18" t="s">
        <v>102</v>
      </c>
      <c r="H224" s="23"/>
      <c r="I224" s="23"/>
      <c r="J224" s="23"/>
      <c r="K224" s="24"/>
      <c r="L224" s="23"/>
      <c r="M224" s="23"/>
      <c r="N224" s="23"/>
      <c r="O224" s="24"/>
      <c r="P224" s="23"/>
      <c r="Q224" s="23"/>
      <c r="R224" s="23"/>
      <c r="S224" s="23"/>
      <c r="T224" s="24"/>
      <c r="U224" s="23"/>
      <c r="V224" s="23"/>
      <c r="W224" s="23"/>
      <c r="X224" s="23"/>
      <c r="Y224" s="23"/>
      <c r="Z224" s="23"/>
      <c r="AA224" s="23"/>
      <c r="AB224" s="24"/>
      <c r="AC224" s="23"/>
      <c r="AD224" s="23"/>
      <c r="AE224" s="24"/>
      <c r="AF224" s="24"/>
      <c r="AG224" s="178">
        <f>Drivers!H124</f>
        <v>0.1</v>
      </c>
      <c r="AH224" s="178">
        <f>Drivers!I124</f>
        <v>0.1</v>
      </c>
      <c r="AI224" s="178">
        <f>Drivers!J124</f>
        <v>0.1</v>
      </c>
      <c r="AJ224" s="178">
        <f>Drivers!K124</f>
        <v>0.1</v>
      </c>
      <c r="AK224" s="191">
        <f>Drivers!L124</f>
        <v>0.1</v>
      </c>
      <c r="AL224" s="178">
        <f>Drivers!M124</f>
        <v>0.05</v>
      </c>
      <c r="AM224" s="178">
        <f>Drivers!N124</f>
        <v>0.05</v>
      </c>
      <c r="AN224" s="178">
        <f>Drivers!O124</f>
        <v>0.05</v>
      </c>
      <c r="AO224" s="178">
        <f>Drivers!P124</f>
        <v>0.05</v>
      </c>
      <c r="AP224" s="191">
        <f>Drivers!Q124</f>
        <v>0.05</v>
      </c>
      <c r="AQ224" s="178">
        <f>Drivers!R124</f>
        <v>0</v>
      </c>
      <c r="AR224" s="178">
        <f>Drivers!S124</f>
        <v>0</v>
      </c>
      <c r="AS224" s="178">
        <f>Drivers!T124</f>
        <v>0</v>
      </c>
      <c r="AT224" s="178">
        <f>Drivers!U124</f>
        <v>0</v>
      </c>
      <c r="AU224" s="191">
        <f>Drivers!V124</f>
        <v>0</v>
      </c>
      <c r="AV224" s="178">
        <f>Drivers!W124</f>
        <v>0</v>
      </c>
      <c r="AW224" s="178">
        <f>Drivers!X124</f>
        <v>0</v>
      </c>
      <c r="AX224" s="178">
        <f>Drivers!Y124</f>
        <v>0</v>
      </c>
      <c r="AY224" s="178">
        <f>Drivers!Z124</f>
        <v>0</v>
      </c>
      <c r="AZ224" s="191">
        <f>Drivers!AA124</f>
        <v>0</v>
      </c>
      <c r="BA224" s="224">
        <f>F220</f>
        <v>0</v>
      </c>
    </row>
    <row r="225" spans="1:58" ht="12.75" customHeight="1" outlineLevel="1"/>
    <row r="226" spans="1:58" ht="12.75" customHeight="1" outlineLevel="1">
      <c r="C226" s="64" t="s">
        <v>285</v>
      </c>
      <c r="D226" s="13"/>
      <c r="E226" s="13"/>
      <c r="F226" s="13"/>
      <c r="G226" s="14"/>
      <c r="H226" s="15"/>
      <c r="I226" s="15"/>
      <c r="J226" s="15"/>
      <c r="K226" s="16"/>
      <c r="L226" s="15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</row>
    <row r="227" spans="1:58" ht="12.75" customHeight="1" outlineLevel="1"/>
    <row r="228" spans="1:58" s="29" customFormat="1" ht="12.75" customHeight="1" outlineLevel="1">
      <c r="A228" s="147"/>
      <c r="C228" s="29" t="s">
        <v>286</v>
      </c>
      <c r="G228" s="34"/>
      <c r="H228" s="195"/>
      <c r="I228" s="195"/>
      <c r="J228" s="195"/>
      <c r="K228" s="196"/>
      <c r="L228" s="195"/>
      <c r="M228" s="195"/>
      <c r="N228" s="195"/>
      <c r="O228" s="195"/>
      <c r="P228" s="196"/>
      <c r="Q228" s="195"/>
      <c r="R228" s="195"/>
      <c r="S228" s="195"/>
      <c r="T228" s="195"/>
      <c r="U228" s="196"/>
      <c r="V228" s="195"/>
      <c r="W228" s="195"/>
      <c r="X228" s="195"/>
      <c r="Y228" s="195"/>
      <c r="Z228" s="196"/>
      <c r="AA228" s="195"/>
      <c r="AB228" s="195"/>
      <c r="AC228" s="195"/>
      <c r="AD228" s="195"/>
      <c r="AE228" s="196"/>
      <c r="AF228" s="195"/>
      <c r="AG228" s="196"/>
      <c r="AH228" s="195"/>
      <c r="AI228" s="195"/>
      <c r="AJ228" s="196"/>
      <c r="AK228" s="200">
        <f>AF244</f>
        <v>1491444</v>
      </c>
      <c r="AL228" s="23"/>
      <c r="AM228" s="23"/>
      <c r="AN228" s="24"/>
      <c r="AO228" s="24"/>
      <c r="AP228" s="200">
        <f t="shared" ref="AP228:AZ228" si="316">AK244</f>
        <v>1792536.0369454548</v>
      </c>
      <c r="AQ228" s="23"/>
      <c r="AR228" s="23"/>
      <c r="AS228" s="24"/>
      <c r="AT228" s="24"/>
      <c r="AU228" s="200">
        <f t="shared" si="316"/>
        <v>2184998.9647036497</v>
      </c>
      <c r="AV228" s="23"/>
      <c r="AW228" s="23"/>
      <c r="AX228" s="24"/>
      <c r="AY228" s="24"/>
      <c r="AZ228" s="200">
        <f t="shared" si="316"/>
        <v>2554445.6773910294</v>
      </c>
      <c r="BA228" s="200">
        <f>AZ244</f>
        <v>2892610.4441324524</v>
      </c>
      <c r="BC228" s="36"/>
      <c r="BD228" s="36"/>
      <c r="BE228" s="36"/>
      <c r="BF228" s="36"/>
    </row>
    <row r="229" spans="1:58" ht="12.75" customHeight="1" outlineLevel="1">
      <c r="C229" s="97" t="s">
        <v>287</v>
      </c>
      <c r="H229" s="23"/>
      <c r="I229" s="23"/>
      <c r="J229" s="23"/>
      <c r="K229" s="24"/>
      <c r="L229" s="23"/>
      <c r="M229" s="23"/>
      <c r="N229" s="23"/>
      <c r="O229" s="23"/>
      <c r="P229" s="24"/>
      <c r="Q229" s="23"/>
      <c r="R229" s="23"/>
      <c r="S229" s="23"/>
      <c r="T229" s="23"/>
      <c r="U229" s="24"/>
      <c r="V229" s="23"/>
      <c r="W229" s="23"/>
      <c r="X229" s="23"/>
      <c r="Y229" s="23"/>
      <c r="Z229" s="24"/>
      <c r="AA229" s="23"/>
      <c r="AB229" s="23"/>
      <c r="AC229" s="23"/>
      <c r="AD229" s="23"/>
      <c r="AE229" s="24"/>
      <c r="AF229" s="23"/>
      <c r="AG229" s="24"/>
      <c r="AH229" s="23"/>
      <c r="AI229" s="23"/>
      <c r="AJ229" s="24"/>
      <c r="AK229" s="201">
        <f>AK223</f>
        <v>416739.52320000011</v>
      </c>
      <c r="AL229" s="23"/>
      <c r="AM229" s="23"/>
      <c r="AN229" s="24"/>
      <c r="AO229" s="24"/>
      <c r="AP229" s="201">
        <f t="shared" ref="AP229:AZ229" si="317">AP223</f>
        <v>540891.73104582028</v>
      </c>
      <c r="AQ229" s="23"/>
      <c r="AR229" s="23"/>
      <c r="AS229" s="24"/>
      <c r="AT229" s="24"/>
      <c r="AU229" s="201">
        <f t="shared" si="317"/>
        <v>551286.83958629565</v>
      </c>
      <c r="AV229" s="23"/>
      <c r="AW229" s="23"/>
      <c r="AX229" s="24"/>
      <c r="AY229" s="24"/>
      <c r="AZ229" s="201">
        <f t="shared" si="317"/>
        <v>553553.59645584493</v>
      </c>
      <c r="BA229" s="201">
        <f>BA223</f>
        <v>553553.59645584493</v>
      </c>
    </row>
    <row r="230" spans="1:58" ht="12.75" customHeight="1" outlineLevel="1">
      <c r="C230" s="97" t="s">
        <v>288</v>
      </c>
      <c r="H230" s="23"/>
      <c r="I230" s="23"/>
      <c r="J230" s="23"/>
      <c r="K230" s="24"/>
      <c r="L230" s="23"/>
      <c r="M230" s="23"/>
      <c r="N230" s="23"/>
      <c r="O230" s="23"/>
      <c r="P230" s="24"/>
      <c r="Q230" s="23"/>
      <c r="R230" s="23"/>
      <c r="S230" s="23"/>
      <c r="T230" s="23"/>
      <c r="U230" s="24"/>
      <c r="V230" s="23"/>
      <c r="W230" s="23"/>
      <c r="X230" s="23"/>
      <c r="Y230" s="23"/>
      <c r="Z230" s="24"/>
      <c r="AA230" s="23"/>
      <c r="AB230" s="23"/>
      <c r="AC230" s="23"/>
      <c r="AD230" s="23"/>
      <c r="AE230" s="24"/>
      <c r="AF230" s="23"/>
      <c r="AG230" s="23"/>
      <c r="AH230" s="23"/>
      <c r="AI230" s="23"/>
      <c r="AJ230" s="24"/>
      <c r="AK230" s="57">
        <v>0</v>
      </c>
      <c r="AL230" s="23"/>
      <c r="AM230" s="23"/>
      <c r="AN230" s="24"/>
      <c r="AO230" s="24"/>
      <c r="AP230" s="57">
        <v>0</v>
      </c>
      <c r="AQ230" s="23"/>
      <c r="AR230" s="23"/>
      <c r="AS230" s="24"/>
      <c r="AT230" s="24"/>
      <c r="AU230" s="57">
        <v>0</v>
      </c>
      <c r="AV230" s="23"/>
      <c r="AW230" s="23"/>
      <c r="AX230" s="24"/>
      <c r="AY230" s="24"/>
      <c r="AZ230" s="57">
        <v>0</v>
      </c>
      <c r="BA230" s="57">
        <v>0</v>
      </c>
    </row>
    <row r="231" spans="1:58" ht="12.75" customHeight="1" outlineLevel="1"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</row>
    <row r="232" spans="1:58" ht="12.75" customHeight="1" outlineLevel="1">
      <c r="C232" s="1" t="s">
        <v>289</v>
      </c>
      <c r="H232" s="23"/>
      <c r="I232" s="23"/>
      <c r="J232" s="23"/>
      <c r="K232" s="24"/>
      <c r="L232" s="23"/>
      <c r="M232" s="23"/>
      <c r="N232" s="23"/>
      <c r="O232" s="23"/>
      <c r="P232" s="24"/>
      <c r="Q232" s="23"/>
      <c r="R232" s="23"/>
      <c r="S232" s="23"/>
      <c r="T232" s="23"/>
      <c r="U232" s="24"/>
      <c r="V232" s="23"/>
      <c r="W232" s="23"/>
      <c r="X232" s="23"/>
      <c r="Y232" s="23"/>
      <c r="Z232" s="24"/>
      <c r="AA232" s="23"/>
      <c r="AB232" s="23"/>
      <c r="AC232" s="23"/>
      <c r="AD232" s="23"/>
      <c r="AE232" s="24"/>
      <c r="AF232" s="23"/>
      <c r="AG232" s="23"/>
      <c r="AH232" s="23"/>
      <c r="AI232" s="23"/>
      <c r="AJ232" s="24"/>
      <c r="AK232" s="131">
        <f>-($AK$228/$F$219)</f>
        <v>-90390.545454545456</v>
      </c>
      <c r="AL232" s="131">
        <f t="shared" ref="AL232:AZ232" si="318">-($AK$228/$F$219)</f>
        <v>-90390.545454545456</v>
      </c>
      <c r="AM232" s="131">
        <f t="shared" si="318"/>
        <v>-90390.545454545456</v>
      </c>
      <c r="AN232" s="131">
        <f t="shared" si="318"/>
        <v>-90390.545454545456</v>
      </c>
      <c r="AO232" s="131">
        <f t="shared" si="318"/>
        <v>-90390.545454545456</v>
      </c>
      <c r="AP232" s="131">
        <f t="shared" si="318"/>
        <v>-90390.545454545456</v>
      </c>
      <c r="AQ232" s="131">
        <f t="shared" si="318"/>
        <v>-90390.545454545456</v>
      </c>
      <c r="AR232" s="131">
        <f t="shared" si="318"/>
        <v>-90390.545454545456</v>
      </c>
      <c r="AS232" s="131">
        <f t="shared" si="318"/>
        <v>-90390.545454545456</v>
      </c>
      <c r="AT232" s="131">
        <f t="shared" si="318"/>
        <v>-90390.545454545456</v>
      </c>
      <c r="AU232" s="131">
        <f t="shared" si="318"/>
        <v>-90390.545454545456</v>
      </c>
      <c r="AV232" s="131">
        <f t="shared" si="318"/>
        <v>-90390.545454545456</v>
      </c>
      <c r="AW232" s="131">
        <f t="shared" si="318"/>
        <v>-90390.545454545456</v>
      </c>
      <c r="AX232" s="131">
        <f t="shared" si="318"/>
        <v>-90390.545454545456</v>
      </c>
      <c r="AY232" s="131">
        <f t="shared" si="318"/>
        <v>-90390.545454545456</v>
      </c>
      <c r="AZ232" s="131">
        <f t="shared" si="318"/>
        <v>-90390.545454545456</v>
      </c>
      <c r="BA232" s="131">
        <f>-($AK$228/$F$219)*4</f>
        <v>-361562.18181818182</v>
      </c>
    </row>
    <row r="233" spans="1:58" ht="12.75" customHeight="1" outlineLevel="1">
      <c r="Q233" s="45"/>
      <c r="R233" s="45"/>
      <c r="S233" s="45"/>
      <c r="T233" s="45"/>
      <c r="U233" s="45"/>
      <c r="V233" s="45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</row>
    <row r="234" spans="1:58" ht="12.75" customHeight="1" outlineLevel="1">
      <c r="C234" s="1" t="s">
        <v>290</v>
      </c>
      <c r="H234" s="42"/>
      <c r="I234" s="42"/>
      <c r="J234" s="42"/>
      <c r="K234" s="12"/>
      <c r="L234" s="42"/>
      <c r="M234" s="42"/>
      <c r="N234" s="42"/>
      <c r="O234" s="42"/>
      <c r="P234" s="12"/>
      <c r="Q234" s="42"/>
      <c r="R234" s="42"/>
      <c r="S234" s="42"/>
      <c r="T234" s="42"/>
      <c r="U234" s="12"/>
      <c r="V234" s="42"/>
      <c r="W234" s="42"/>
      <c r="X234" s="42"/>
      <c r="Y234" s="42"/>
      <c r="Z234" s="12"/>
      <c r="AA234" s="42"/>
      <c r="AB234" s="42"/>
      <c r="AC234" s="42"/>
      <c r="AD234" s="42"/>
      <c r="AE234" s="12"/>
      <c r="AF234" s="42"/>
      <c r="AG234" s="42"/>
      <c r="AH234" s="42"/>
      <c r="AI234" s="42"/>
      <c r="AJ234" s="12"/>
      <c r="AK234" s="111"/>
      <c r="AL234" s="88"/>
      <c r="AM234" s="88"/>
      <c r="AN234" s="88"/>
      <c r="AO234" s="88"/>
      <c r="AP234" s="111"/>
      <c r="AQ234" s="88"/>
      <c r="AR234" s="88"/>
      <c r="AS234" s="88"/>
      <c r="AT234" s="88"/>
      <c r="AU234" s="111"/>
      <c r="AV234" s="88"/>
      <c r="AW234" s="88"/>
      <c r="AX234" s="88"/>
      <c r="AY234" s="88"/>
      <c r="AZ234" s="111"/>
      <c r="BA234" s="111"/>
    </row>
    <row r="235" spans="1:58" ht="12.75" customHeight="1" outlineLevel="1">
      <c r="C235" s="193" t="str">
        <f>AK6</f>
        <v>2024E</v>
      </c>
      <c r="G235" s="211">
        <f>AK223</f>
        <v>416739.52320000011</v>
      </c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131">
        <f>-($G235/$F$219)</f>
        <v>-25256.940800000008</v>
      </c>
      <c r="AL235" s="23"/>
      <c r="AM235" s="23"/>
      <c r="AN235" s="24"/>
      <c r="AO235" s="24"/>
      <c r="AP235" s="131">
        <f>-($G235/$F$219)</f>
        <v>-25256.940800000008</v>
      </c>
      <c r="AQ235" s="23"/>
      <c r="AR235" s="23"/>
      <c r="AS235" s="24"/>
      <c r="AT235" s="24"/>
      <c r="AU235" s="131">
        <f>-($G235/$F$219)</f>
        <v>-25256.940800000008</v>
      </c>
      <c r="AV235" s="23"/>
      <c r="AW235" s="23"/>
      <c r="AX235" s="24"/>
      <c r="AY235" s="24"/>
      <c r="AZ235" s="131">
        <f t="shared" ref="AZ235:AZ238" si="319">-($G235/$F$219)</f>
        <v>-25256.940800000008</v>
      </c>
      <c r="BA235" s="131">
        <f>-($G235/$F$219)</f>
        <v>-25256.940800000008</v>
      </c>
    </row>
    <row r="236" spans="1:58" ht="12.75" customHeight="1" outlineLevel="1">
      <c r="C236" s="193" t="str">
        <f>AP6</f>
        <v>2025E</v>
      </c>
      <c r="G236" s="211">
        <f>AP223</f>
        <v>540891.73104582028</v>
      </c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02"/>
      <c r="AL236" s="202"/>
      <c r="AM236" s="202"/>
      <c r="AN236" s="202"/>
      <c r="AO236" s="202"/>
      <c r="AP236" s="131">
        <f>-($G236/$F$219)</f>
        <v>-32781.31703308002</v>
      </c>
      <c r="AQ236" s="23"/>
      <c r="AR236" s="23"/>
      <c r="AS236" s="24"/>
      <c r="AT236" s="24"/>
      <c r="AU236" s="131">
        <f>-($G236/$F$219)</f>
        <v>-32781.31703308002</v>
      </c>
      <c r="AV236" s="23"/>
      <c r="AW236" s="23"/>
      <c r="AX236" s="24"/>
      <c r="AY236" s="24"/>
      <c r="AZ236" s="131">
        <f t="shared" si="319"/>
        <v>-32781.31703308002</v>
      </c>
      <c r="BA236" s="131">
        <f>-($G236/$F$219)</f>
        <v>-32781.31703308002</v>
      </c>
    </row>
    <row r="237" spans="1:58" ht="12.75" customHeight="1" outlineLevel="1">
      <c r="C237" s="193" t="str">
        <f>AU6</f>
        <v>2026E</v>
      </c>
      <c r="G237" s="211">
        <f>AU223</f>
        <v>551286.83958629565</v>
      </c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02"/>
      <c r="AL237" s="202"/>
      <c r="AM237" s="202"/>
      <c r="AN237" s="202"/>
      <c r="AO237" s="202"/>
      <c r="AP237" s="202"/>
      <c r="AQ237" s="23"/>
      <c r="AR237" s="23"/>
      <c r="AS237" s="24"/>
      <c r="AT237" s="24"/>
      <c r="AU237" s="131">
        <f>-($G237/$F$219)</f>
        <v>-33411.323611290645</v>
      </c>
      <c r="AV237" s="23"/>
      <c r="AW237" s="23"/>
      <c r="AX237" s="24"/>
      <c r="AY237" s="24"/>
      <c r="AZ237" s="131">
        <f t="shared" si="319"/>
        <v>-33411.323611290645</v>
      </c>
      <c r="BA237" s="131">
        <f>-($G237/$F$219)</f>
        <v>-33411.323611290645</v>
      </c>
    </row>
    <row r="238" spans="1:58" ht="12.75" customHeight="1" outlineLevel="1">
      <c r="C238" s="193" t="str">
        <f>AZ6</f>
        <v>2027E</v>
      </c>
      <c r="G238" s="211">
        <f>AZ223</f>
        <v>553553.59645584493</v>
      </c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02"/>
      <c r="AL238" s="202"/>
      <c r="AM238" s="202"/>
      <c r="AN238" s="202"/>
      <c r="AO238" s="202"/>
      <c r="AP238" s="202"/>
      <c r="AQ238" s="202"/>
      <c r="AR238" s="202"/>
      <c r="AS238" s="202"/>
      <c r="AT238" s="202"/>
      <c r="AU238" s="202"/>
      <c r="AV238" s="202"/>
      <c r="AW238" s="202"/>
      <c r="AX238" s="202"/>
      <c r="AY238" s="202"/>
      <c r="AZ238" s="131">
        <f t="shared" si="319"/>
        <v>-33548.702815505756</v>
      </c>
      <c r="BA238" s="131">
        <f>-($G238/$F$219)</f>
        <v>-33548.702815505756</v>
      </c>
    </row>
    <row r="239" spans="1:58" ht="12.75" customHeight="1" outlineLevel="1">
      <c r="C239" s="193" t="str">
        <f>BA6</f>
        <v>2028E</v>
      </c>
      <c r="G239" s="211">
        <f>BA223</f>
        <v>553553.59645584493</v>
      </c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02"/>
      <c r="AL239" s="202"/>
      <c r="AM239" s="202"/>
      <c r="AN239" s="202"/>
      <c r="AO239" s="202"/>
      <c r="AP239" s="202"/>
      <c r="AQ239" s="202"/>
      <c r="AR239" s="202"/>
      <c r="AS239" s="202"/>
      <c r="AT239" s="202"/>
      <c r="AU239" s="202"/>
      <c r="AV239" s="202"/>
      <c r="AW239" s="202"/>
      <c r="AX239" s="202"/>
      <c r="AY239" s="202"/>
      <c r="AZ239" s="202"/>
      <c r="BA239" s="131">
        <f>-($G239/$F$219)</f>
        <v>-33548.702815505756</v>
      </c>
    </row>
    <row r="240" spans="1:58" ht="12.75" customHeight="1" outlineLevel="1">
      <c r="C240" s="197" t="s">
        <v>291</v>
      </c>
      <c r="D240" s="197"/>
      <c r="E240" s="197"/>
      <c r="F240" s="197"/>
      <c r="G240" s="198" t="s">
        <v>93</v>
      </c>
      <c r="H240" s="23"/>
      <c r="I240" s="23"/>
      <c r="J240" s="23"/>
      <c r="K240" s="24"/>
      <c r="L240" s="23"/>
      <c r="M240" s="23"/>
      <c r="N240" s="23"/>
      <c r="O240" s="24"/>
      <c r="P240" s="23"/>
      <c r="Q240" s="23"/>
      <c r="R240" s="23"/>
      <c r="S240" s="24"/>
      <c r="T240" s="23"/>
      <c r="U240" s="23"/>
      <c r="V240" s="23"/>
      <c r="W240" s="24"/>
      <c r="X240" s="23"/>
      <c r="Y240" s="23"/>
      <c r="Z240" s="23"/>
      <c r="AA240" s="24"/>
      <c r="AB240" s="23"/>
      <c r="AC240" s="23"/>
      <c r="AD240" s="23"/>
      <c r="AE240" s="24"/>
      <c r="AF240" s="24"/>
      <c r="AG240" s="23"/>
      <c r="AH240" s="23"/>
      <c r="AI240" s="23"/>
      <c r="AJ240" s="24"/>
      <c r="AK240" s="199">
        <f>SUM(AK235:AK239)</f>
        <v>-25256.940800000008</v>
      </c>
      <c r="AL240" s="23"/>
      <c r="AM240" s="23"/>
      <c r="AN240" s="24"/>
      <c r="AO240" s="24"/>
      <c r="AP240" s="199">
        <f t="shared" ref="AP240:AZ240" si="320">SUM(AP235:AP239)</f>
        <v>-58038.257833080032</v>
      </c>
      <c r="AQ240" s="23"/>
      <c r="AR240" s="23"/>
      <c r="AS240" s="24"/>
      <c r="AT240" s="24"/>
      <c r="AU240" s="199">
        <f t="shared" si="320"/>
        <v>-91449.581444370677</v>
      </c>
      <c r="AV240" s="23"/>
      <c r="AW240" s="23"/>
      <c r="AX240" s="24"/>
      <c r="AY240" s="24"/>
      <c r="AZ240" s="199">
        <f t="shared" si="320"/>
        <v>-124998.28425987644</v>
      </c>
      <c r="BA240" s="199">
        <f>SUM(BA235:BA239)</f>
        <v>-158546.9870753822</v>
      </c>
    </row>
    <row r="241" spans="1:58" ht="12.75" customHeight="1" outlineLevel="1"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</row>
    <row r="242" spans="1:58" ht="12.75" customHeight="1" outlineLevel="1">
      <c r="C242" s="1" t="s">
        <v>292</v>
      </c>
      <c r="G242" s="18" t="s">
        <v>93</v>
      </c>
      <c r="H242" s="23"/>
      <c r="I242" s="23"/>
      <c r="J242" s="23"/>
      <c r="K242" s="24"/>
      <c r="L242" s="23"/>
      <c r="M242" s="23"/>
      <c r="N242" s="23"/>
      <c r="O242" s="24"/>
      <c r="P242" s="23"/>
      <c r="Q242" s="23"/>
      <c r="R242" s="23"/>
      <c r="S242" s="24"/>
      <c r="T242" s="23"/>
      <c r="U242" s="23"/>
      <c r="V242" s="23"/>
      <c r="W242" s="24"/>
      <c r="X242" s="23"/>
      <c r="Y242" s="23"/>
      <c r="Z242" s="23"/>
      <c r="AA242" s="24"/>
      <c r="AB242" s="23"/>
      <c r="AC242" s="23"/>
      <c r="AD242" s="23"/>
      <c r="AE242" s="24"/>
      <c r="AF242" s="24"/>
      <c r="AG242" s="23"/>
      <c r="AH242" s="23"/>
      <c r="AI242" s="24"/>
      <c r="AJ242" s="24"/>
      <c r="AK242" s="201">
        <f t="shared" ref="AK242:AZ242" si="321">SUM(AK240,AK232)</f>
        <v>-115647.48625454547</v>
      </c>
      <c r="AL242" s="23"/>
      <c r="AM242" s="23"/>
      <c r="AN242" s="24"/>
      <c r="AO242" s="24"/>
      <c r="AP242" s="201">
        <f t="shared" si="321"/>
        <v>-148428.80328762549</v>
      </c>
      <c r="AQ242" s="23"/>
      <c r="AR242" s="23"/>
      <c r="AS242" s="24"/>
      <c r="AT242" s="24"/>
      <c r="AU242" s="201">
        <f t="shared" si="321"/>
        <v>-181840.12689891615</v>
      </c>
      <c r="AV242" s="23"/>
      <c r="AW242" s="23"/>
      <c r="AX242" s="24"/>
      <c r="AY242" s="24"/>
      <c r="AZ242" s="201">
        <f t="shared" si="321"/>
        <v>-215388.82971442188</v>
      </c>
      <c r="BA242" s="201">
        <f>SUM(BA240,BA232)</f>
        <v>-520109.16889356403</v>
      </c>
      <c r="BB242" s="194"/>
    </row>
    <row r="243" spans="1:58" ht="12.75" customHeight="1" outlineLevel="1"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</row>
    <row r="244" spans="1:58" s="29" customFormat="1" ht="12.75" customHeight="1" outlineLevel="1">
      <c r="A244" s="147"/>
      <c r="C244" s="29" t="s">
        <v>293</v>
      </c>
      <c r="G244" s="34" t="s">
        <v>93</v>
      </c>
      <c r="H244" s="203">
        <f>'Financial Statements'!H46</f>
        <v>434372</v>
      </c>
      <c r="I244" s="203">
        <f>'Financial Statements'!I46</f>
        <v>452399</v>
      </c>
      <c r="J244" s="203">
        <f>'Financial Statements'!J46</f>
        <v>481992</v>
      </c>
      <c r="K244" s="203">
        <f>'Financial Statements'!K46</f>
        <v>565221</v>
      </c>
      <c r="L244" s="203">
        <f>'Financial Statements'!L46</f>
        <v>565221</v>
      </c>
      <c r="M244" s="203">
        <f>'Financial Statements'!M46</f>
        <v>650455</v>
      </c>
      <c r="N244" s="203">
        <f>'Financial Statements'!N46</f>
        <v>751941</v>
      </c>
      <c r="O244" s="203">
        <f>'Financial Statements'!O46</f>
        <v>828118</v>
      </c>
      <c r="P244" s="203">
        <f>'Financial Statements'!P46</f>
        <v>960183</v>
      </c>
      <c r="Q244" s="203">
        <f>'Financial Statements'!Q46</f>
        <v>960183</v>
      </c>
      <c r="R244" s="203">
        <f>'Financial Statements'!R46</f>
        <v>1015419</v>
      </c>
      <c r="S244" s="203">
        <f>'Financial Statements'!S46</f>
        <v>1107437</v>
      </c>
      <c r="T244" s="203">
        <f>'Financial Statements'!T46</f>
        <v>1220114</v>
      </c>
      <c r="U244" s="203">
        <f>'Financial Statements'!U46</f>
        <v>1323453</v>
      </c>
      <c r="V244" s="203">
        <f>'Financial Statements'!V46</f>
        <v>1323453</v>
      </c>
      <c r="W244" s="203">
        <f>'Financial Statements'!W46</f>
        <v>1383763</v>
      </c>
      <c r="X244" s="203">
        <f>'Financial Statements'!X46</f>
        <v>1361920</v>
      </c>
      <c r="Y244" s="203">
        <f>'Financial Statements'!Y46</f>
        <v>1372754</v>
      </c>
      <c r="Z244" s="203">
        <f>'Financial Statements'!Z46</f>
        <v>1398257</v>
      </c>
      <c r="AA244" s="203">
        <f>'Financial Statements'!AA46</f>
        <v>1398257</v>
      </c>
      <c r="AB244" s="203">
        <f>'Financial Statements'!AB46</f>
        <v>1413094</v>
      </c>
      <c r="AC244" s="203">
        <f>'Financial Statements'!AC46</f>
        <v>1471968</v>
      </c>
      <c r="AD244" s="203">
        <f>'Financial Statements'!AD46</f>
        <v>1498391</v>
      </c>
      <c r="AE244" s="203">
        <f>'Financial Statements'!AE46</f>
        <v>1491444</v>
      </c>
      <c r="AF244" s="203">
        <f>'Financial Statements'!AF46</f>
        <v>1491444</v>
      </c>
      <c r="AG244" s="195"/>
      <c r="AH244" s="195"/>
      <c r="AI244" s="196"/>
      <c r="AJ244" s="196"/>
      <c r="AK244" s="200">
        <f>SUM(AK242,AK230,AK229,AK228)</f>
        <v>1792536.0369454548</v>
      </c>
      <c r="AL244" s="195"/>
      <c r="AM244" s="195"/>
      <c r="AN244" s="196"/>
      <c r="AO244" s="196"/>
      <c r="AP244" s="200">
        <f t="shared" ref="AP244:AZ244" si="322">SUM(AP242,AP230,AP229,AP228)</f>
        <v>2184998.9647036497</v>
      </c>
      <c r="AQ244" s="195"/>
      <c r="AR244" s="195"/>
      <c r="AS244" s="196"/>
      <c r="AT244" s="196"/>
      <c r="AU244" s="200">
        <f t="shared" si="322"/>
        <v>2554445.6773910294</v>
      </c>
      <c r="AV244" s="195"/>
      <c r="AW244" s="195"/>
      <c r="AX244" s="196"/>
      <c r="AY244" s="196"/>
      <c r="AZ244" s="200">
        <f t="shared" si="322"/>
        <v>2892610.4441324524</v>
      </c>
      <c r="BA244" s="200">
        <f>SUM(BA242,BA230,BA229,BA228)</f>
        <v>2926054.8716947334</v>
      </c>
      <c r="BC244" s="36"/>
      <c r="BD244" s="36"/>
      <c r="BE244" s="36"/>
      <c r="BF244" s="36"/>
    </row>
    <row r="245" spans="1:58" ht="12.75" customHeight="1" outlineLevel="1"/>
    <row r="246" spans="1:58" ht="12.75" customHeight="1">
      <c r="C246" s="5"/>
      <c r="D246" s="5"/>
      <c r="E246" s="5"/>
      <c r="F246" s="5"/>
      <c r="G246" s="3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</row>
    <row r="393" spans="2:2" ht="12.75" customHeight="1">
      <c r="B393" s="1" t="s">
        <v>91</v>
      </c>
    </row>
  </sheetData>
  <pageMargins left="0.7" right="0.7" top="0.75" bottom="0.75" header="0.3" footer="0.3"/>
  <pageSetup scale="10" orientation="portrait" r:id="rId1"/>
  <rowBreaks count="1" manualBreakCount="1">
    <brk id="568" max="16383" man="1"/>
  </rowBreaks>
  <ignoredErrors>
    <ignoredError sqref="L12 Q12 V12:W12 L54:AA54 AK119:AZ144 AK96:AZ97 AK95 AM95:AZ95" 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F70D-C6E5-4F66-8E92-8F669D8D9ED5}">
  <sheetPr>
    <tabColor rgb="FFFFFF00"/>
  </sheetPr>
  <dimension ref="A1:AB353"/>
  <sheetViews>
    <sheetView showGridLines="0" tabSelected="1" view="pageBreakPreview" zoomScale="90" zoomScaleNormal="80" zoomScaleSheetLayoutView="90" workbookViewId="0">
      <pane xSplit="1" ySplit="6" topLeftCell="B139" activePane="bottomRight" state="frozen"/>
      <selection pane="topRight" activeCell="B9" sqref="B9"/>
      <selection pane="bottomLeft" activeCell="B9" sqref="B9"/>
      <selection pane="bottomRight" activeCell="H152" sqref="H152"/>
    </sheetView>
  </sheetViews>
  <sheetFormatPr defaultColWidth="12.54296875" defaultRowHeight="12.75" customHeight="1" outlineLevelRow="1" outlineLevelCol="1"/>
  <cols>
    <col min="1" max="2" width="2.54296875" style="1" customWidth="1"/>
    <col min="3" max="6" width="12.54296875" style="1" customWidth="1"/>
    <col min="7" max="7" width="12.54296875" style="18"/>
    <col min="8" max="11" width="9.453125" style="1" customWidth="1" outlineLevel="1"/>
    <col min="12" max="12" width="9.453125" style="1" customWidth="1"/>
    <col min="13" max="16" width="9.453125" style="1" customWidth="1" outlineLevel="1"/>
    <col min="17" max="17" width="9.453125" style="1" customWidth="1"/>
    <col min="18" max="21" width="9.453125" style="1" customWidth="1" outlineLevel="1"/>
    <col min="22" max="22" width="9.453125" style="1" customWidth="1"/>
    <col min="23" max="26" width="9.453125" style="1" customWidth="1" outlineLevel="1"/>
    <col min="27" max="28" width="9.453125" style="1" customWidth="1"/>
    <col min="29" max="16384" width="12.54296875" style="1"/>
  </cols>
  <sheetData>
    <row r="1" spans="1:28" ht="12.75" customHeight="1">
      <c r="A1" s="66"/>
      <c r="G1" s="54"/>
    </row>
    <row r="2" spans="1:28" ht="12.75" customHeight="1">
      <c r="G2" s="54"/>
      <c r="H2" s="29"/>
      <c r="I2" s="60"/>
      <c r="J2" s="3"/>
      <c r="K2" s="29"/>
      <c r="L2" s="61"/>
    </row>
    <row r="3" spans="1:28" ht="12.75" customHeight="1">
      <c r="G3" s="54"/>
      <c r="H3" s="29"/>
      <c r="I3" s="60"/>
      <c r="J3" s="3"/>
      <c r="K3" s="29"/>
      <c r="L3" s="61"/>
    </row>
    <row r="4" spans="1:28" ht="12.75" customHeight="1">
      <c r="G4" s="54"/>
    </row>
    <row r="5" spans="1:28" s="5" customFormat="1" ht="15" customHeight="1">
      <c r="C5" s="65" t="s">
        <v>294</v>
      </c>
      <c r="D5" s="65"/>
      <c r="E5" s="65"/>
      <c r="F5" s="65"/>
      <c r="G5" s="68"/>
      <c r="H5" s="6"/>
      <c r="I5" s="6"/>
      <c r="J5" s="6"/>
      <c r="K5" s="6"/>
      <c r="L5" s="6" t="s">
        <v>36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s="7" customFormat="1" ht="25" customHeight="1">
      <c r="C6" s="8"/>
      <c r="D6" s="8"/>
      <c r="E6" s="8"/>
      <c r="F6" s="8"/>
      <c r="G6" s="9" t="s">
        <v>38</v>
      </c>
      <c r="H6" s="11" t="s">
        <v>64</v>
      </c>
      <c r="I6" s="11" t="s">
        <v>65</v>
      </c>
      <c r="J6" s="11" t="s">
        <v>66</v>
      </c>
      <c r="K6" s="11" t="s">
        <v>67</v>
      </c>
      <c r="L6" s="10" t="s">
        <v>68</v>
      </c>
      <c r="M6" s="11" t="s">
        <v>69</v>
      </c>
      <c r="N6" s="11" t="s">
        <v>70</v>
      </c>
      <c r="O6" s="11" t="s">
        <v>71</v>
      </c>
      <c r="P6" s="11" t="s">
        <v>72</v>
      </c>
      <c r="Q6" s="10" t="s">
        <v>73</v>
      </c>
      <c r="R6" s="11" t="s">
        <v>74</v>
      </c>
      <c r="S6" s="11" t="s">
        <v>75</v>
      </c>
      <c r="T6" s="11" t="s">
        <v>76</v>
      </c>
      <c r="U6" s="11" t="s">
        <v>77</v>
      </c>
      <c r="V6" s="10" t="s">
        <v>78</v>
      </c>
      <c r="W6" s="11" t="s">
        <v>79</v>
      </c>
      <c r="X6" s="11" t="s">
        <v>80</v>
      </c>
      <c r="Y6" s="11" t="s">
        <v>81</v>
      </c>
      <c r="Z6" s="11" t="s">
        <v>82</v>
      </c>
      <c r="AA6" s="10" t="s">
        <v>83</v>
      </c>
      <c r="AB6" s="10" t="str">
        <f>Operating!BA6</f>
        <v>2028E</v>
      </c>
    </row>
    <row r="7" spans="1:28" ht="12.75" customHeight="1">
      <c r="G7" s="54"/>
    </row>
    <row r="8" spans="1:28" ht="12.75" customHeight="1">
      <c r="C8" s="103" t="s">
        <v>295</v>
      </c>
      <c r="D8" s="103"/>
      <c r="E8" s="103"/>
      <c r="F8" s="103"/>
      <c r="G8" s="104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</row>
    <row r="9" spans="1:28" ht="12.75" customHeight="1" outlineLevel="1">
      <c r="G9" s="54"/>
    </row>
    <row r="10" spans="1:28" ht="12.75" customHeight="1" outlineLevel="1">
      <c r="C10" s="2" t="s">
        <v>296</v>
      </c>
      <c r="D10" s="59"/>
      <c r="E10" s="59"/>
      <c r="F10" s="59"/>
      <c r="G10" s="67" t="str">
        <f>IF(H10=1,"Base",IF(H10=2,"Bull","Bear"))</f>
        <v>Base</v>
      </c>
      <c r="H10" s="445">
        <f>Output!H3</f>
        <v>1</v>
      </c>
    </row>
    <row r="11" spans="1:28" s="12" customFormat="1" ht="12.75" customHeight="1" outlineLevel="1">
      <c r="G11" s="55"/>
    </row>
    <row r="12" spans="1:28" s="12" customFormat="1" ht="12.75" customHeight="1" outlineLevel="1">
      <c r="C12" s="64" t="s">
        <v>297</v>
      </c>
      <c r="D12" s="13"/>
      <c r="E12" s="13"/>
      <c r="F12" s="13"/>
      <c r="G12" s="14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s="12" customFormat="1" ht="12.75" customHeight="1" outlineLevel="1">
      <c r="C13" s="41" t="s">
        <v>298</v>
      </c>
      <c r="D13" s="41"/>
      <c r="E13" s="41"/>
      <c r="F13" s="41"/>
      <c r="G13" s="31" t="s">
        <v>111</v>
      </c>
      <c r="H13" s="168">
        <f>IF(((1+Drivers!H29)*Operating!AB22)&lt;0,((1+Drivers!H29)*AVERAGE(Operating!AB22,Operating!W22,Operating!R22,Operating!M22,Operating!H22)),((1+Drivers!H29)*Operating!AB22))</f>
        <v>798.56</v>
      </c>
      <c r="I13" s="168">
        <f>IF(((1+Drivers!I29)*Operating!AC22)&lt;0,((1+Drivers!I29)*AVERAGE(Operating!AC22,Operating!X22,Operating!S22,Operating!N22,Operating!I22)),((1+Drivers!I29)*Operating!AC22))</f>
        <v>2726.0800000000004</v>
      </c>
      <c r="J13" s="168">
        <f>IF(((1+Drivers!J29)*Operating!AD22)&lt;0,((1+Drivers!J29)*AVERAGE(Operating!AD22,Operating!Y22,Operating!T22,Operating!O22,Operating!J22)),((1+Drivers!J29)*Operating!AD22))</f>
        <v>4617.1039999999994</v>
      </c>
      <c r="K13" s="168">
        <f>IF(((1+Drivers!K29)*Operating!AE22)&lt;0,((1+Drivers!K29)*AVERAGE(Operating!AE22,Operating!Z22,Operating!U22,Operating!P22,Operating!K22)),((1+Drivers!K29)*Operating!AE22))</f>
        <v>6144.4479999999994</v>
      </c>
      <c r="L13" s="40">
        <f>SUM(H13:K13)</f>
        <v>14286.191999999999</v>
      </c>
      <c r="M13" s="168">
        <f>IF(((1+Drivers!M29)*Operating!AG22)&lt;0,((1+Drivers!M29)*AVERAGE(Operating!AG22,Operating!AB22,Operating!W22,Operating!R22,Operating!M22)),((1+Drivers!M29)*Operating!AG22))</f>
        <v>977.43743999999992</v>
      </c>
      <c r="N13" s="168">
        <f>IF(((1+Drivers!N29)*Operating!AH22)&lt;0,((1+Drivers!N29)*AVERAGE(Operating!AH22,Operating!AC22,Operating!X22,Operating!S22,Operating!N22)),((1+Drivers!N29)*Operating!AH22))</f>
        <v>3069.5660800000001</v>
      </c>
      <c r="O13" s="168">
        <f>IF(((1+Drivers!O29)*Operating!AI22)&lt;0,((1+Drivers!O29)*AVERAGE(Operating!AI22,Operating!AD22,Operating!Y22,Operating!T22,Operating!O22)),((1+Drivers!O29)*Operating!AI22))</f>
        <v>5328.138015999999</v>
      </c>
      <c r="P13" s="168">
        <f>IF(((1+Drivers!P29)*Operating!AJ22)&lt;0,((1+Drivers!P29)*AVERAGE(Operating!AJ22,Operating!AE22,Operating!Z22,Operating!U22,Operating!P22)),((1+Drivers!P29)*Operating!AJ22))</f>
        <v>7348.7598079999989</v>
      </c>
      <c r="Q13" s="40">
        <f>SUM(M13:P13)</f>
        <v>16723.901343999998</v>
      </c>
      <c r="R13" s="168">
        <f>IF(((1+Drivers!R29)*Operating!AL22)&lt;0,((1+Drivers!R29)*AVERAGE(Operating!AL22,Operating!AG22,Operating!AB22,Operating!W22,Operating!R22)),((1+Drivers!R29)*Operating!AL22))</f>
        <v>1135.7823052799999</v>
      </c>
      <c r="S13" s="168">
        <f>IF(((1+Drivers!S29)*Operating!AM22)&lt;0,((1+Drivers!S29)*AVERAGE(Operating!AM22,Operating!AH22,Operating!AC22,Operating!X22,Operating!S22)),((1+Drivers!S29)*Operating!AM22))</f>
        <v>3401.0792166400001</v>
      </c>
      <c r="T13" s="168">
        <f>IF(((1+Drivers!T29)*Operating!AN22)&lt;0,((1+Drivers!T29)*AVERAGE(Operating!AN22,Operating!AI22,Operating!AD22,Operating!Y22,Operating!T22)),((1+Drivers!T29)*Operating!AN22))</f>
        <v>6047.4366481599991</v>
      </c>
      <c r="U13" s="168">
        <f>IF(((1+Drivers!U29)*Operating!AO22)&lt;0,((1+Drivers!U29)*AVERAGE(Operating!AO22,Operating!AJ22,Operating!AE22,Operating!Z22,Operating!U22)),((1+Drivers!U29)*Operating!AO22))</f>
        <v>8539.258896895999</v>
      </c>
      <c r="V13" s="40">
        <f>SUM(R13:U13)</f>
        <v>19123.557066975998</v>
      </c>
      <c r="W13" s="168">
        <f>IF(((1+Drivers!W29)*Operating!AQ22)&lt;0,((1+Drivers!W29)*AVERAGE(Operating!AQ22,Operating!AL22,Operating!AG22,Operating!AB22,Operating!W22)),((1+Drivers!W29)*Operating!AQ22))</f>
        <v>1274.9156376768001</v>
      </c>
      <c r="X13" s="168">
        <f>IF(((1+Drivers!X29)*Operating!AR22)&lt;0,((1+Drivers!X29)*AVERAGE(Operating!AR22,Operating!AM22,Operating!AH22,Operating!AC22,Operating!X22)),((1+Drivers!X29)*Operating!AR22))</f>
        <v>3692.72175946688</v>
      </c>
      <c r="Y13" s="168">
        <f>IF(((1+Drivers!Y29)*Operating!AS22)&lt;0,((1+Drivers!Y29)*AVERAGE(Operating!AS22,Operating!AN22,Operating!AI22,Operating!AD22,Operating!Y22)),((1+Drivers!Y29)*Operating!AS22))</f>
        <v>6714.1665386196391</v>
      </c>
      <c r="Z13" s="168">
        <f>IF(((1+Drivers!Z29)*Operating!AT22)&lt;0,((1+Drivers!Z29)*AVERAGE(Operating!AT22,Operating!AO22,Operating!AJ22,Operating!AE22,Operating!Z22)),((1+Drivers!Z29)*Operating!AT22))</f>
        <v>9585.3181117657587</v>
      </c>
      <c r="AA13" s="57">
        <f>SUM(W13:Z13)</f>
        <v>21267.122047529079</v>
      </c>
      <c r="AB13" s="168">
        <f>IF(((1+Drivers!AB29)*Operating!AV22)&lt;0,((1+Drivers!AB29)*AVERAGE(Operating!AV22,Operating!AQ22,Operating!AL22,Operating!AG22,Operating!AB22)),((1+Drivers!AB29)*Operating!AV22))</f>
        <v>1415.4750867306673</v>
      </c>
    </row>
    <row r="14" spans="1:28" s="12" customFormat="1" ht="12.75" customHeight="1" outlineLevel="1">
      <c r="C14" s="41" t="s">
        <v>299</v>
      </c>
      <c r="D14" s="41"/>
      <c r="E14" s="107"/>
      <c r="F14" s="41"/>
      <c r="G14" s="31" t="s">
        <v>111</v>
      </c>
      <c r="H14" s="168">
        <f>IF(((1+Drivers!H30)*Operating!AB29)&lt;0,((1+Drivers!H30)*AVERAGE(Operating!AB29,Operating!W29,Operating!R29,Operating!M29,Operating!H29)),((1+Drivers!H30)*Operating!AB29))</f>
        <v>126.48</v>
      </c>
      <c r="I14" s="168">
        <f>IF(((1+Drivers!I30)*Operating!AC29)&lt;0,((1+Drivers!I30)*AVERAGE(Operating!AC29,Operating!X29,Operating!S29,Operating!N29,Operating!I29)),((1+Drivers!I30)*Operating!AC29))</f>
        <v>1299.6840000000002</v>
      </c>
      <c r="J14" s="168">
        <f>IF(((1+Drivers!J30)*Operating!AD29)&lt;0,((1+Drivers!J30)*AVERAGE(Operating!AD29,Operating!Y29,Operating!T29,Operating!O29,Operating!J29)),((1+Drivers!J30)*Operating!AD29))</f>
        <v>1897.0000000000002</v>
      </c>
      <c r="K14" s="168">
        <f>IF(((1+Drivers!K30)*Operating!AE29)&lt;0,((1+Drivers!K30)*AVERAGE(Operating!AE29,Operating!Z29,Operating!U29,Operating!P29,Operating!K29)),((1+Drivers!K30)*Operating!AE29))</f>
        <v>3278.576</v>
      </c>
      <c r="L14" s="40">
        <f>SUM(H14:K14)</f>
        <v>6601.7400000000007</v>
      </c>
      <c r="M14" s="168">
        <f>IF(((1+Drivers!M30)*Operating!AG29)&lt;0,((1+Drivers!M30)*AVERAGE(Operating!AG29,Operating!AB29,Operating!W29,Operating!R29,Operating!M29)),((1+Drivers!M30)*Operating!AG29))</f>
        <v>150.32147999999998</v>
      </c>
      <c r="N14" s="168">
        <f>IF(((1+Drivers!N30)*Operating!AH29)&lt;0,((1+Drivers!N30)*AVERAGE(Operating!AH29,Operating!AC29,Operating!X29,Operating!S29,Operating!N29)),((1+Drivers!N30)*Operating!AH29))</f>
        <v>1450.4473440000004</v>
      </c>
      <c r="O14" s="168">
        <f>IF(((1+Drivers!O30)*Operating!AI29)&lt;0,((1+Drivers!O30)*AVERAGE(Operating!AI29,Operating!AD29,Operating!Y29,Operating!T29,Operating!O29)),((1+Drivers!O30)*Operating!AI29))</f>
        <v>2144.5585000000005</v>
      </c>
      <c r="P14" s="168">
        <f>IF(((1+Drivers!P30)*Operating!AJ29)&lt;0,((1+Drivers!P30)*AVERAGE(Operating!AJ29,Operating!AE29,Operating!Z29,Operating!U29,Operating!P29)),((1+Drivers!P30)*Operating!AJ29))</f>
        <v>3849.0482239999997</v>
      </c>
      <c r="Q14" s="40">
        <f>SUM(M14:P14)</f>
        <v>7594.375548</v>
      </c>
      <c r="R14" s="168">
        <f>IF(((1+Drivers!R30)*Operating!AL29)&lt;0,((1+Drivers!R30)*AVERAGE(Operating!AL29,Operating!AG29,Operating!AB29,Operating!W29,Operating!R29)),((1+Drivers!R30)*Operating!AL29))</f>
        <v>171.36648719999997</v>
      </c>
      <c r="S14" s="168">
        <f>IF(((1+Drivers!S30)*Operating!AM29)&lt;0,((1+Drivers!S30)*AVERAGE(Operating!AM29,Operating!AH29,Operating!AC29,Operating!X29,Operating!S29)),((1+Drivers!S30)*Operating!AM29))</f>
        <v>1592.5911837120007</v>
      </c>
      <c r="T14" s="168">
        <f>IF(((1+Drivers!T30)*Operating!AN29)&lt;0,((1+Drivers!T30)*AVERAGE(Operating!AN29,Operating!AI29,Operating!AD29,Operating!Y29,Operating!T29)),((1+Drivers!T30)*Operating!AN29))</f>
        <v>2354.7252330000006</v>
      </c>
      <c r="U14" s="168">
        <f>IF(((1+Drivers!U30)*Operating!AO29)&lt;0,((1+Drivers!U30)*AVERAGE(Operating!AO29,Operating!AJ29,Operating!AE29,Operating!Z29,Operating!U29)),((1+Drivers!U30)*Operating!AO29))</f>
        <v>4387.9149753599995</v>
      </c>
      <c r="V14" s="40">
        <f>SUM(R14:U14)</f>
        <v>8506.5978792720016</v>
      </c>
      <c r="W14" s="168">
        <f>IF(((1+Drivers!W30)*Operating!AQ29)&lt;0,((1+Drivers!W30)*AVERAGE(Operating!AQ29,Operating!AL29,Operating!AG29,Operating!AB29,Operating!W29)),((1+Drivers!W30)*Operating!AQ29))</f>
        <v>188.84586889439998</v>
      </c>
      <c r="X14" s="168">
        <f>IF(((1+Drivers!X30)*Operating!AR29)&lt;0,((1+Drivers!X30)*AVERAGE(Operating!AR29,Operating!AM29,Operating!AH29,Operating!AC29,Operating!X29)),((1+Drivers!X30)*Operating!AR29))</f>
        <v>1734.7299468582969</v>
      </c>
      <c r="Y14" s="168">
        <f>IF(((1+Drivers!Y30)*Operating!AS29)&lt;0,((1+Drivers!Y30)*AVERAGE(Operating!AS29,Operating!AN29,Operating!AI29,Operating!AD29,Operating!Y29)),((1+Drivers!Y30)*Operating!AS29))</f>
        <v>2564.8844600452508</v>
      </c>
      <c r="Z14" s="168">
        <f>IF(((1+Drivers!Z30)*Operating!AT29)&lt;0,((1+Drivers!Z30)*AVERAGE(Operating!AT29,Operating!AO29,Operating!AJ29,Operating!AE29,Operating!Z29)),((1+Drivers!Z30)*Operating!AT29))</f>
        <v>4835.4823028467199</v>
      </c>
      <c r="AA14" s="57">
        <f>SUM(W14:Z14)</f>
        <v>9323.9425786446664</v>
      </c>
      <c r="AB14" s="168">
        <f>IF(((1+Drivers!AB30)*Operating!AV29)&lt;0,((1+Drivers!AB30)*AVERAGE(Operating!AV29,Operating!AQ29,Operating!AL29,Operating!AG29,Operating!AB29)),((1+Drivers!AB30)*Operating!AV29))</f>
        <v>206.90425510742699</v>
      </c>
    </row>
    <row r="15" spans="1:28" s="12" customFormat="1" ht="12.75" customHeight="1" outlineLevel="1">
      <c r="C15" s="41" t="s">
        <v>300</v>
      </c>
      <c r="D15" s="41"/>
      <c r="E15" s="41"/>
      <c r="F15" s="41"/>
      <c r="G15" s="31" t="s">
        <v>111</v>
      </c>
      <c r="H15" s="168">
        <f>IF(((1+Drivers!H31)*Operating!AB36)&lt;0,((1+Drivers!H31)*AVERAGE(Operating!AB36,Operating!W36,Operating!R36,Operating!M36,Operating!H36)),((1+Drivers!H31)*Operating!AB36))</f>
        <v>973.89599999999996</v>
      </c>
      <c r="I15" s="168">
        <f>IF(((1+Drivers!I31)*Operating!AC36)&lt;0,((1+Drivers!I31)*AVERAGE(Operating!AC36,Operating!X36,Operating!S36,Operating!N36,Operating!I36)),((1+Drivers!I31)*Operating!AC36))</f>
        <v>1363.0400000000002</v>
      </c>
      <c r="J15" s="168">
        <f>IF(((1+Drivers!J31)*Operating!AD36)&lt;0,((1+Drivers!J31)*AVERAGE(Operating!AD36,Operating!Y36,Operating!T36,Operating!O36,Operating!J36)),((1+Drivers!J31)*Operating!AD36))</f>
        <v>1278.0360000000001</v>
      </c>
      <c r="K15" s="168">
        <f>IF(((1+Drivers!K31)*Operating!AE36)&lt;0,((1+Drivers!K31)*AVERAGE(Operating!AE36,Operating!Z36,Operating!U36,Operating!P36,Operating!K36)),((1+Drivers!K31)*Operating!AE36))</f>
        <v>2718.9119999999998</v>
      </c>
      <c r="L15" s="40">
        <f>SUM(H15:K15)</f>
        <v>6333.884</v>
      </c>
      <c r="M15" s="168">
        <f>IF(((1+Drivers!M31)*Operating!AG36)&lt;0,((1+Drivers!M31)*AVERAGE(Operating!AG36,Operating!AB36,Operating!W36,Operating!R36,Operating!M36)),((1+Drivers!M31)*Operating!AG36))</f>
        <v>1118.519556</v>
      </c>
      <c r="N15" s="168">
        <f>IF(((1+Drivers!N31)*Operating!AH36)&lt;0,((1+Drivers!N31)*AVERAGE(Operating!AH36,Operating!AC36,Operating!X36,Operating!S36,Operating!N36)),((1+Drivers!N31)*Operating!AH36))</f>
        <v>1528.6493600000001</v>
      </c>
      <c r="O15" s="168">
        <f>IF(((1+Drivers!O31)*Operating!AI36)&lt;0,((1+Drivers!O31)*AVERAGE(Operating!AI36,Operating!AD36,Operating!Y36,Operating!T36,Operating!O36)),((1+Drivers!O31)*Operating!AI36))</f>
        <v>1381.556916</v>
      </c>
      <c r="P15" s="168">
        <f>IF(((1+Drivers!P31)*Operating!AJ36)&lt;0,((1+Drivers!P31)*AVERAGE(Operating!AJ36,Operating!AE36,Operating!Z36,Operating!U36,Operating!P36)),((1+Drivers!P31)*Operating!AJ36))</f>
        <v>3049.2598079999998</v>
      </c>
      <c r="Q15" s="40">
        <f>SUM(M15:P15)</f>
        <v>7077.9856399999999</v>
      </c>
      <c r="R15" s="168">
        <f>IF(((1+Drivers!R31)*Operating!AL36)&lt;0,((1+Drivers!R31)*AVERAGE(Operating!AL36,Operating!AG36,Operating!AB36,Operating!W36,Operating!R36)),((1+Drivers!R31)*Operating!AL36))</f>
        <v>1220.304835596</v>
      </c>
      <c r="S15" s="168">
        <f>IF(((1+Drivers!S31)*Operating!AM36)&lt;0,((1+Drivers!S31)*AVERAGE(Operating!AM36,Operating!AH36,Operating!AC36,Operating!X36,Operating!S36)),((1+Drivers!S31)*Operating!AM36))</f>
        <v>1687.6288934400002</v>
      </c>
      <c r="T15" s="168">
        <f>IF(((1+Drivers!T31)*Operating!AN36)&lt;0,((1+Drivers!T31)*AVERAGE(Operating!AN36,Operating!AI36,Operating!AD36,Operating!Y36,Operating!T36)),((1+Drivers!T31)*Operating!AN36))</f>
        <v>1471.35811554</v>
      </c>
      <c r="U15" s="168">
        <f>IF(((1+Drivers!U31)*Operating!AO36)&lt;0,((1+Drivers!U31)*AVERAGE(Operating!AO36,Operating!AJ36,Operating!AE36,Operating!Z36,Operating!U36)),((1+Drivers!U31)*Operating!AO36))</f>
        <v>3366.3828280319999</v>
      </c>
      <c r="V15" s="40">
        <f>SUM(R15:U15)</f>
        <v>7745.674672608</v>
      </c>
      <c r="W15" s="168">
        <f>IF(((1+Drivers!W31)*Operating!AQ36)&lt;0,((1+Drivers!W31)*AVERAGE(Operating!AQ36,Operating!AL36,Operating!AG36,Operating!AB36,Operating!W36)),((1+Drivers!W31)*Operating!AQ36))</f>
        <v>1306.3363265055179</v>
      </c>
      <c r="X15" s="168">
        <f>IF(((1+Drivers!X31)*Operating!AR36)&lt;0,((1+Drivers!X31)*AVERAGE(Operating!AR36,Operating!AM36,Operating!AH36,Operating!AC36,Operating!X36)),((1+Drivers!X31)*Operating!AR36))</f>
        <v>1826.43636992544</v>
      </c>
      <c r="Y15" s="168">
        <f>IF(((1+Drivers!Y31)*Operating!AS36)&lt;0,((1+Drivers!Y31)*AVERAGE(Operating!AS36,Operating!AN36,Operating!AI36,Operating!AD36,Operating!Y36)),((1+Drivers!Y31)*Operating!AS36))</f>
        <v>1575.0888626855699</v>
      </c>
      <c r="Z15" s="168">
        <f>IF(((1+Drivers!Z31)*Operating!AT36)&lt;0,((1+Drivers!Z31)*AVERAGE(Operating!AT36,Operating!AO36,Operating!AJ36,Operating!AE36,Operating!Z36)),((1+Drivers!Z31)*Operating!AT36))</f>
        <v>3603.7128174082559</v>
      </c>
      <c r="AA15" s="57">
        <f>SUM(W15:Z15)</f>
        <v>8311.5743765247826</v>
      </c>
      <c r="AB15" s="168">
        <f>IF(((1+Drivers!AB31)*Operating!AV36)&lt;0,((1+Drivers!AB31)*AVERAGE(Operating!AV36,Operating!AQ36,Operating!AL36,Operating!AG36,Operating!AB36)),((1+Drivers!AB31)*Operating!AV36))</f>
        <v>1402.2704004832669</v>
      </c>
    </row>
    <row r="16" spans="1:28" ht="12.75" customHeight="1" outlineLevel="1">
      <c r="B16" s="1" t="s">
        <v>91</v>
      </c>
      <c r="C16" s="41" t="s">
        <v>301</v>
      </c>
      <c r="D16" s="41"/>
      <c r="E16" s="41"/>
      <c r="F16" s="41"/>
      <c r="G16" s="31" t="s">
        <v>111</v>
      </c>
      <c r="H16" s="168">
        <f>IF(((1+Drivers!H32)*Operating!AB43)&lt;0,((1+Drivers!H32)*AVERAGE(Operating!AB43,Operating!W43,Operating!R43,Operating!M43,Operating!H43)),((1+Drivers!H32)*Operating!AB43))</f>
        <v>1804.2</v>
      </c>
      <c r="I16" s="168">
        <f>IF(((1+Drivers!I32)*Operating!AC43)&lt;0,((1+Drivers!I32)*AVERAGE(Operating!AC43,Operating!X43,Operating!S43,Operating!N43,Operating!I43)),((1+Drivers!I32)*Operating!AC43))</f>
        <v>1221.7919999999999</v>
      </c>
      <c r="J16" s="168">
        <f>IF(((1+Drivers!J32)*Operating!AD43)&lt;0,((1+Drivers!J32)*AVERAGE(Operating!AD43,Operating!Y43,Operating!T43,Operating!O43,Operating!J43)),((1+Drivers!J32)*Operating!AD43))</f>
        <v>2242.152</v>
      </c>
      <c r="K16" s="168">
        <f>IF(((1+Drivers!K32)*Operating!AE43)&lt;0,((1+Drivers!K32)*AVERAGE(Operating!AE43,Operating!Z43,Operating!U43,Operating!P43,Operating!K43)),((1+Drivers!K32)*Operating!AE43))</f>
        <v>3539.7759999999998</v>
      </c>
      <c r="L16" s="40">
        <f>SUM(H16:K16)</f>
        <v>8807.92</v>
      </c>
      <c r="M16" s="168">
        <f>IF(((1+Drivers!M32)*Operating!AG43)&lt;0,((1+Drivers!M32)*AVERAGE(Operating!AG43,Operating!AB43,Operating!W43,Operating!R43,Operating!M43)),((1+Drivers!M32)*Operating!AG43))</f>
        <v>2179.4735999999998</v>
      </c>
      <c r="N16" s="168">
        <f>IF(((1+Drivers!N32)*Operating!AH43)&lt;0,((1+Drivers!N32)*AVERAGE(Operating!AH43,Operating!AC43,Operating!X43,Operating!S43,Operating!N43)),((1+Drivers!N32)*Operating!AH43))</f>
        <v>1364.7416639999999</v>
      </c>
      <c r="O16" s="168">
        <f>IF(((1+Drivers!O32)*Operating!AI43)&lt;0,((1+Drivers!O32)*AVERAGE(Operating!AI43,Operating!AD43,Operating!Y43,Operating!T43,Operating!O43)),((1+Drivers!O32)*Operating!AI43))</f>
        <v>2562.779736</v>
      </c>
      <c r="P16" s="168">
        <f>IF(((1+Drivers!P32)*Operating!AJ43)&lt;0,((1+Drivers!P32)*AVERAGE(Operating!AJ43,Operating!AE43,Operating!Z43,Operating!U43,Operating!P43)),((1+Drivers!P32)*Operating!AJ43))</f>
        <v>4184.0152319999997</v>
      </c>
      <c r="Q16" s="40">
        <f>SUM(M16:P16)</f>
        <v>10291.010231999999</v>
      </c>
      <c r="R16" s="168">
        <f>IF(((1+Drivers!R32)*Operating!AL43)&lt;0,((1+Drivers!R32)*AVERAGE(Operating!AL43,Operating!AG43,Operating!AB43,Operating!W43,Operating!R43)),((1+Drivers!R32)*Operating!AL43))</f>
        <v>2506.3946399999995</v>
      </c>
      <c r="S16" s="168">
        <f>IF(((1+Drivers!S32)*Operating!AM43)&lt;0,((1+Drivers!S32)*AVERAGE(Operating!AM43,Operating!AH43,Operating!AC43,Operating!X43,Operating!S43)),((1+Drivers!S32)*Operating!AM43))</f>
        <v>1501.2158304</v>
      </c>
      <c r="T16" s="168">
        <f>IF(((1+Drivers!T32)*Operating!AN43)&lt;0,((1+Drivers!T32)*AVERAGE(Operating!AN43,Operating!AI43,Operating!AD43,Operating!Y43,Operating!T43)),((1+Drivers!T32)*Operating!AN43))</f>
        <v>2883.127203</v>
      </c>
      <c r="U16" s="168">
        <f>IF(((1+Drivers!U32)*Operating!AO43)&lt;0,((1+Drivers!U32)*AVERAGE(Operating!AO43,Operating!AJ43,Operating!AE43,Operating!Z43,Operating!U43)),((1+Drivers!U32)*Operating!AO43))</f>
        <v>4811.6175167999991</v>
      </c>
      <c r="V16" s="40">
        <f>SUM(R16:U16)</f>
        <v>11702.355190199998</v>
      </c>
      <c r="W16" s="168">
        <f>IF(((1+Drivers!W32)*Operating!AQ43)&lt;0,((1+Drivers!W32)*AVERAGE(Operating!AQ43,Operating!AL43,Operating!AG43,Operating!AB43,Operating!W43)),((1+Drivers!W32)*Operating!AQ43))</f>
        <v>2788.3640369999994</v>
      </c>
      <c r="X16" s="168">
        <f>IF(((1+Drivers!X32)*Operating!AR43)&lt;0,((1+Drivers!X32)*AVERAGE(Operating!AR43,Operating!AM43,Operating!AH43,Operating!AC43,Operating!X43)),((1+Drivers!X32)*Operating!AR43))</f>
        <v>1619.4365770440002</v>
      </c>
      <c r="Y16" s="168">
        <f>IF(((1+Drivers!Y32)*Operating!AS43)&lt;0,((1+Drivers!Y32)*AVERAGE(Operating!AS43,Operating!AN43,Operating!AI43,Operating!AD43,Operating!Y43)),((1+Drivers!Y32)*Operating!AS43))</f>
        <v>3175.0438323037502</v>
      </c>
      <c r="Z16" s="168">
        <f>IF(((1+Drivers!Z32)*Operating!AT43)&lt;0,((1+Drivers!Z32)*AVERAGE(Operating!AT43,Operating!AO43,Operating!AJ43,Operating!AE43,Operating!Z43)),((1+Drivers!Z32)*Operating!AT43))</f>
        <v>5352.9244874399992</v>
      </c>
      <c r="AA16" s="57">
        <f>SUM(W16:Z16)</f>
        <v>12935.768933787749</v>
      </c>
      <c r="AB16" s="168">
        <f>IF(((1+Drivers!AB32)*Operating!AV43)&lt;0,((1+Drivers!AB32)*AVERAGE(Operating!AV43,Operating!AQ43,Operating!AL43,Operating!AG43,Operating!AB43)),((1+Drivers!AB32)*Operating!AV43))</f>
        <v>3070.6858957462496</v>
      </c>
    </row>
    <row r="17" spans="3:28" ht="12.75" customHeight="1" outlineLevel="1">
      <c r="C17" s="41"/>
      <c r="D17" s="41"/>
      <c r="E17" s="41"/>
      <c r="F17" s="41"/>
      <c r="G17" s="31"/>
      <c r="H17" s="169"/>
      <c r="I17" s="169"/>
      <c r="J17" s="169"/>
      <c r="K17" s="169"/>
      <c r="L17" s="40"/>
      <c r="M17" s="169"/>
      <c r="N17" s="169"/>
      <c r="O17" s="169"/>
      <c r="P17" s="169"/>
      <c r="Q17" s="40"/>
      <c r="R17" s="169"/>
      <c r="S17" s="169"/>
      <c r="T17" s="169"/>
      <c r="U17" s="169"/>
      <c r="V17" s="40"/>
      <c r="W17" s="169"/>
      <c r="X17" s="169"/>
      <c r="Y17" s="169"/>
      <c r="Z17" s="169"/>
      <c r="AA17" s="57"/>
      <c r="AB17" s="169"/>
    </row>
    <row r="18" spans="3:28" ht="12.75" customHeight="1" outlineLevel="1">
      <c r="C18" s="41" t="s">
        <v>302</v>
      </c>
      <c r="D18" s="41"/>
      <c r="E18" s="41"/>
      <c r="F18" s="41"/>
      <c r="G18" s="31" t="s">
        <v>111</v>
      </c>
      <c r="H18" s="168">
        <f>IF(((1+Drivers!H24)*Operating!AB22)&lt;0,((1+Drivers!H24)*AVERAGE(Operating!AB22,Operating!W22,Operating!R22,Operating!M22,Operating!H22)),((1+Drivers!H24)*Operating!AB22))</f>
        <v>772.8</v>
      </c>
      <c r="I18" s="168">
        <f>IF(((1+Drivers!I24)*Operating!AC22)&lt;0,((1+Drivers!I24)*AVERAGE(Operating!AC22,Operating!X22,Operating!S22,Operating!N22,Operating!I22)),((1+Drivers!I24)*Operating!AC22))</f>
        <v>2677.4</v>
      </c>
      <c r="J18" s="168">
        <f>IF(((1+Drivers!J24)*Operating!AD22)&lt;0,((1+Drivers!J24)*AVERAGE(Operating!AD22,Operating!Y22,Operating!T22,Operating!O22,Operating!J22)),((1+Drivers!J24)*Operating!AD22))</f>
        <v>4506.42</v>
      </c>
      <c r="K18" s="168">
        <f>IF(((1+Drivers!K24)*Operating!AE22)&lt;0,((1+Drivers!K24)*AVERAGE(Operating!AE22,Operating!Z22,Operating!U22,Operating!P22,Operating!K22)),((1+Drivers!K24)*Operating!AE22))</f>
        <v>5962.54</v>
      </c>
      <c r="L18" s="40">
        <f>SUM(H18:K18)</f>
        <v>13919.16</v>
      </c>
      <c r="M18" s="168">
        <f>IF(((1+Drivers!M24)*Operating!AG22)&lt;0,((1+Drivers!M24)*AVERAGE(Operating!AG22,Operating!AB22,Operating!W22,Operating!R22,Operating!M22)),((1+Drivers!M24)*Operating!AG22))</f>
        <v>926.32959999999991</v>
      </c>
      <c r="N18" s="168">
        <f>IF(((1+Drivers!N24)*Operating!AH22)&lt;0,((1+Drivers!N24)*AVERAGE(Operating!AH22,Operating!AC22,Operating!X22,Operating!S22,Operating!N22)),((1+Drivers!N24)*Operating!AH22))</f>
        <v>2971.4272000000005</v>
      </c>
      <c r="O18" s="168">
        <f>IF(((1+Drivers!O24)*Operating!AI22)&lt;0,((1+Drivers!O24)*AVERAGE(Operating!AI22,Operating!AD22,Operating!Y22,Operating!T22,Operating!O22)),((1+Drivers!O24)*Operating!AI22))</f>
        <v>5124.9854399999995</v>
      </c>
      <c r="P18" s="168">
        <f>IF(((1+Drivers!P24)*Operating!AJ22)&lt;0,((1+Drivers!P24)*AVERAGE(Operating!AJ22,Operating!AE22,Operating!Z22,Operating!U22,Operating!P22)),((1+Drivers!P24)*Operating!AJ22))</f>
        <v>7004.6707200000001</v>
      </c>
      <c r="Q18" s="40">
        <f>SUM(M18:P18)</f>
        <v>16027.41296</v>
      </c>
      <c r="R18" s="168">
        <f>IF(((1+Drivers!R24)*Operating!AL22)&lt;0,((1+Drivers!R24)*AVERAGE(Operating!AL22,Operating!AG22,Operating!AB22,Operating!W22,Operating!R22)),((1+Drivers!R24)*Operating!AL22))</f>
        <v>1094.7299327999999</v>
      </c>
      <c r="S18" s="168">
        <f>IF(((1+Drivers!S24)*Operating!AM22)&lt;0,((1+Drivers!S24)*AVERAGE(Operating!AM22,Operating!AH22,Operating!AC22,Operating!X22,Operating!S22)),((1+Drivers!S24)*Operating!AM22))</f>
        <v>3315.1313664000004</v>
      </c>
      <c r="T18" s="168">
        <f>IF(((1+Drivers!T24)*Operating!AN22)&lt;0,((1+Drivers!T24)*AVERAGE(Operating!AN22,Operating!AI22,Operating!AD22,Operating!Y22,Operating!T22)),((1+Drivers!T24)*Operating!AN22))</f>
        <v>5860.9518175999992</v>
      </c>
      <c r="U18" s="168">
        <f>IF(((1+Drivers!U24)*Operating!AO22)&lt;0,((1+Drivers!U24)*AVERAGE(Operating!AO22,Operating!AJ22,Operating!AE22,Operating!Z22,Operating!U22)),((1+Drivers!U24)*Operating!AO22))</f>
        <v>8230.6109849599998</v>
      </c>
      <c r="V18" s="40">
        <f>SUM(R18:U18)</f>
        <v>18501.42410176</v>
      </c>
      <c r="W18" s="168">
        <f>IF(((1+Drivers!W24)*Operating!AQ22)&lt;0,((1+Drivers!W24)*AVERAGE(Operating!AQ22,Operating!AL22,Operating!AG22,Operating!AB22,Operating!W22)),((1+Drivers!W24)*Operating!AQ22))</f>
        <v>1249.3605358080001</v>
      </c>
      <c r="X18" s="168">
        <f>IF(((1+Drivers!X24)*Operating!AR22)&lt;0,((1+Drivers!X24)*AVERAGE(Operating!AR22,Operating!AM22,Operating!AH22,Operating!AC22,Operating!X22)),((1+Drivers!X24)*Operating!AR22))</f>
        <v>3639.1547618048003</v>
      </c>
      <c r="Y18" s="168">
        <f>IF(((1+Drivers!Y24)*Operating!AS22)&lt;0,((1+Drivers!Y24)*AVERAGE(Operating!AS22,Operating!AN22,Operating!AI22,Operating!AD22,Operating!Y22)),((1+Drivers!Y24)*Operating!AS22))</f>
        <v>6591.7059464943995</v>
      </c>
      <c r="Z18" s="168">
        <f>IF(((1+Drivers!Z24)*Operating!AT22)&lt;0,((1+Drivers!Z24)*AVERAGE(Operating!AT22,Operating!AO22,Operating!AJ22,Operating!AE22,Operating!Z22)),((1+Drivers!Z24)*Operating!AT22))</f>
        <v>9393.1847865855998</v>
      </c>
      <c r="AA18" s="57">
        <f>SUM(W18:Z18)</f>
        <v>20873.4060306928</v>
      </c>
      <c r="AB18" s="168">
        <f>IF(((1+Drivers!AB24)*Operating!AV22)&lt;0,((1+Drivers!AB24)*AVERAGE(Operating!AV22,Operating!AQ22,Operating!AL22,Operating!AG22,Operating!AB22)),((1+Drivers!AB24)*Operating!AV22))</f>
        <v>1389.6580450677122</v>
      </c>
    </row>
    <row r="19" spans="3:28" ht="12.75" customHeight="1" outlineLevel="1">
      <c r="C19" s="41" t="s">
        <v>303</v>
      </c>
      <c r="D19" s="41"/>
      <c r="E19" s="107"/>
      <c r="F19" s="41"/>
      <c r="G19" s="31" t="s">
        <v>111</v>
      </c>
      <c r="H19" s="168">
        <f>IF(((1+Drivers!H25)*Operating!AB29)&lt;0,((1+Drivers!H25)*AVERAGE(Operating!AB29,Operating!W29,Operating!R29,Operating!M29,Operating!H29)),((1+Drivers!H25)*Operating!AB29))</f>
        <v>122.39999999999999</v>
      </c>
      <c r="I19" s="168">
        <f>IF(((1+Drivers!I25)*Operating!AC29)&lt;0,((1+Drivers!I25)*AVERAGE(Operating!AC29,Operating!X29,Operating!S29,Operating!N29,Operating!I29)),((1+Drivers!I25)*Operating!AC29))</f>
        <v>1278.5700000000002</v>
      </c>
      <c r="J19" s="168">
        <f>IF(((1+Drivers!J25)*Operating!AD29)&lt;0,((1+Drivers!J25)*AVERAGE(Operating!AD29,Operating!Y29,Operating!T29,Operating!O29,Operating!J29)),((1+Drivers!J25)*Operating!AD29))</f>
        <v>1872.5</v>
      </c>
      <c r="K19" s="168">
        <f>IF(((1+Drivers!K25)*Operating!AE29)&lt;0,((1+Drivers!K25)*AVERAGE(Operating!AE29,Operating!Z29,Operating!U29,Operating!P29,Operating!K29)),((1+Drivers!K25)*Operating!AE29))</f>
        <v>3199.9800000000005</v>
      </c>
      <c r="L19" s="40">
        <f>SUM(H19:K19)</f>
        <v>6473.4500000000007</v>
      </c>
      <c r="M19" s="168">
        <f>IF(((1+Drivers!M25)*Operating!AG29)&lt;0,((1+Drivers!M25)*AVERAGE(Operating!AG29,Operating!AB29,Operating!W29,Operating!R29,Operating!M29)),((1+Drivers!M25)*Operating!AG29))</f>
        <v>142.92239999999998</v>
      </c>
      <c r="N19" s="168">
        <f>IF(((1+Drivers!N25)*Operating!AH29)&lt;0,((1+Drivers!N25)*AVERAGE(Operating!AH29,Operating!AC29,Operating!X29,Operating!S29,Operating!N29)),((1+Drivers!N25)*Operating!AH29))</f>
        <v>1403.6587200000004</v>
      </c>
      <c r="O19" s="168">
        <f>IF(((1+Drivers!O25)*Operating!AI29)&lt;0,((1+Drivers!O25)*AVERAGE(Operating!AI29,Operating!AD29,Operating!Y29,Operating!T29,Operating!O29)),((1+Drivers!O25)*Operating!AI29))</f>
        <v>2067.7300000000005</v>
      </c>
      <c r="P19" s="168">
        <f>IF(((1+Drivers!P25)*Operating!AJ29)&lt;0,((1+Drivers!P25)*AVERAGE(Operating!AJ29,Operating!AE29,Operating!Z29,Operating!U29,Operating!P29)),((1+Drivers!P25)*Operating!AJ29))</f>
        <v>3672.0051200000003</v>
      </c>
      <c r="Q19" s="40">
        <f>SUM(M19:P19)</f>
        <v>7286.316240000001</v>
      </c>
      <c r="R19" s="168">
        <f>IF(((1+Drivers!R25)*Operating!AL29)&lt;0,((1+Drivers!R25)*AVERAGE(Operating!AL29,Operating!AG29,Operating!AB29,Operating!W29,Operating!R29)),((1+Drivers!R25)*Operating!AL29))</f>
        <v>165.35362799999999</v>
      </c>
      <c r="S19" s="168">
        <f>IF(((1+Drivers!S25)*Operating!AM29)&lt;0,((1+Drivers!S25)*AVERAGE(Operating!AM29,Operating!AH29,Operating!AC29,Operating!X29,Operating!S29)),((1+Drivers!S25)*Operating!AM29))</f>
        <v>1551.9786580800005</v>
      </c>
      <c r="T19" s="168">
        <f>IF(((1+Drivers!T25)*Operating!AN29)&lt;0,((1+Drivers!T25)*AVERAGE(Operating!AN29,Operating!AI29,Operating!AD29,Operating!Y29,Operating!T29)),((1+Drivers!T25)*Operating!AN29))</f>
        <v>2294.6775950000006</v>
      </c>
      <c r="U19" s="168">
        <f>IF(((1+Drivers!U25)*Operating!AO29)&lt;0,((1+Drivers!U25)*AVERAGE(Operating!AO29,Operating!AJ29,Operating!AE29,Operating!Z29,Operating!U29)),((1+Drivers!U25)*Operating!AO29))</f>
        <v>4233.9530463999999</v>
      </c>
      <c r="V19" s="40">
        <f>SUM(R19:U19)</f>
        <v>8245.9629274800009</v>
      </c>
      <c r="W19" s="168">
        <f>IF(((1+Drivers!W25)*Operating!AQ29)&lt;0,((1+Drivers!W25)*AVERAGE(Operating!AQ29,Operating!AL29,Operating!AG29,Operating!AB29,Operating!W29)),((1+Drivers!W25)*Operating!AQ29))</f>
        <v>185.07580617599999</v>
      </c>
      <c r="X19" s="168">
        <f>IF(((1+Drivers!X25)*Operating!AR29)&lt;0,((1+Drivers!X25)*AVERAGE(Operating!AR29,Operating!AM29,Operating!AH29,Operating!AC29,Operating!X29)),((1+Drivers!X25)*Operating!AR29))</f>
        <v>1704.0725665718408</v>
      </c>
      <c r="Y19" s="168">
        <f>IF(((1+Drivers!Y25)*Operating!AS29)&lt;0,((1+Drivers!Y25)*AVERAGE(Operating!AS29,Operating!AN29,Operating!AI29,Operating!AD29,Operating!Y29)),((1+Drivers!Y25)*Operating!AS29))</f>
        <v>2519.555999310001</v>
      </c>
      <c r="Z19" s="168">
        <f>IF(((1+Drivers!Z25)*Operating!AT29)&lt;0,((1+Drivers!Z25)*AVERAGE(Operating!AT29,Operating!AO29,Operating!AJ29,Operating!AE29,Operating!Z29)),((1+Drivers!Z25)*Operating!AT29))</f>
        <v>4738.9481733887997</v>
      </c>
      <c r="AA19" s="57">
        <f>SUM(W19:Z19)</f>
        <v>9147.6525454466428</v>
      </c>
      <c r="AB19" s="168">
        <f>IF(((1+Drivers!AB25)*Operating!AV29)&lt;0,((1+Drivers!AB25)*AVERAGE(Operating!AV29,Operating!AQ29,Operating!AL29,Operating!AG29,Operating!AB29)),((1+Drivers!AB25)*Operating!AV29))</f>
        <v>203.00930906147997</v>
      </c>
    </row>
    <row r="20" spans="3:28" ht="12.75" customHeight="1" outlineLevel="1">
      <c r="C20" s="41" t="s">
        <v>304</v>
      </c>
      <c r="D20" s="41"/>
      <c r="E20" s="41"/>
      <c r="F20" s="41"/>
      <c r="G20" s="31" t="s">
        <v>111</v>
      </c>
      <c r="H20" s="168">
        <f>IF(((1+Drivers!H26)*Operating!AB36)&lt;0,((1+Drivers!H26)*AVERAGE(Operating!AB36,Operating!W36,Operating!R36,Operating!M36,Operating!H36)),((1+Drivers!H26)*Operating!AB36))</f>
        <v>942.4799999999999</v>
      </c>
      <c r="I20" s="168">
        <f>IF(((1+Drivers!I26)*Operating!AC36)&lt;0,((1+Drivers!I26)*AVERAGE(Operating!AC36,Operating!X36,Operating!S36,Operating!N36,Operating!I36)),((1+Drivers!I26)*Operating!AC36))</f>
        <v>1338.7</v>
      </c>
      <c r="J20" s="168">
        <f>IF(((1+Drivers!J26)*Operating!AD36)&lt;0,((1+Drivers!J26)*AVERAGE(Operating!AD36,Operating!Y36,Operating!T36,Operating!O36,Operating!J36)),((1+Drivers!J26)*Operating!AD36))</f>
        <v>1261.53</v>
      </c>
      <c r="K20" s="168">
        <f>IF(((1+Drivers!K26)*Operating!AE36)&lt;0,((1+Drivers!K26)*AVERAGE(Operating!AE36,Operating!Z36,Operating!U36,Operating!P36,Operating!K36)),((1+Drivers!K26)*Operating!AE36))</f>
        <v>2657.7599999999998</v>
      </c>
      <c r="L20" s="40">
        <f>SUM(H20:K20)</f>
        <v>6200.4699999999993</v>
      </c>
      <c r="M20" s="168">
        <f>IF(((1+Drivers!M26)*Operating!AG36)&lt;0,((1+Drivers!M26)*AVERAGE(Operating!AG36,Operating!AB36,Operating!W36,Operating!R36,Operating!M36)),((1+Drivers!M26)*Operating!AG36))</f>
        <v>1081.0245600000001</v>
      </c>
      <c r="N20" s="168">
        <f>IF(((1+Drivers!N26)*Operating!AH36)&lt;0,((1+Drivers!N26)*AVERAGE(Operating!AH36,Operating!AC36,Operating!X36,Operating!S36,Operating!N36)),((1+Drivers!N26)*Operating!AH36))</f>
        <v>1485.7136000000003</v>
      </c>
      <c r="O20" s="168">
        <f>IF(((1+Drivers!O26)*Operating!AI36)&lt;0,((1+Drivers!O26)*AVERAGE(Operating!AI36,Operating!AD36,Operating!Y36,Operating!T36,Operating!O36)),((1+Drivers!O26)*Operating!AI36))</f>
        <v>1354.7181600000001</v>
      </c>
      <c r="P20" s="168">
        <f>IF(((1+Drivers!P26)*Operating!AJ36)&lt;0,((1+Drivers!P26)*AVERAGE(Operating!AJ36,Operating!AE36,Operating!Z36,Operating!U36,Operating!P36)),((1+Drivers!P26)*Operating!AJ36))</f>
        <v>2963.6140799999998</v>
      </c>
      <c r="Q20" s="40">
        <f>SUM(M20:P20)</f>
        <v>6885.0704000000005</v>
      </c>
      <c r="R20" s="168">
        <f>IF(((1+Drivers!R26)*Operating!AL36)&lt;0,((1+Drivers!R26)*AVERAGE(Operating!AL36,Operating!AG36,Operating!AB36,Operating!W36,Operating!R36)),((1+Drivers!R26)*Operating!AL36))</f>
        <v>1196.81592492</v>
      </c>
      <c r="S20" s="168">
        <f>IF(((1+Drivers!S26)*Operating!AM36)&lt;0,((1+Drivers!S26)*AVERAGE(Operating!AM36,Operating!AH36,Operating!AC36,Operating!X36,Operating!S36)),((1+Drivers!S26)*Operating!AM36))</f>
        <v>1650.9413088000003</v>
      </c>
      <c r="T20" s="168">
        <f>IF(((1+Drivers!T26)*Operating!AN36)&lt;0,((1+Drivers!T26)*AVERAGE(Operating!AN36,Operating!AI36,Operating!AD36,Operating!Y36,Operating!T36)),((1+Drivers!T26)*Operating!AN36))</f>
        <v>1450.6347618</v>
      </c>
      <c r="U20" s="168">
        <f>IF(((1+Drivers!U26)*Operating!AO36)&lt;0,((1+Drivers!U26)*AVERAGE(Operating!AO36,Operating!AJ36,Operating!AE36,Operating!Z36,Operating!U36)),((1+Drivers!U26)*Operating!AO36))</f>
        <v>3293.2005926400002</v>
      </c>
      <c r="V20" s="40">
        <f>SUM(R20:U20)</f>
        <v>7591.5925881599997</v>
      </c>
      <c r="W20" s="168">
        <f>IF(((1+Drivers!W26)*Operating!AQ36)&lt;0,((1+Drivers!W26)*AVERAGE(Operating!AQ36,Operating!AL36,Operating!AG36,Operating!AB36,Operating!W36)),((1+Drivers!W26)*Operating!AQ36))</f>
        <v>1293.52312573176</v>
      </c>
      <c r="X20" s="168">
        <f>IF(((1+Drivers!X26)*Operating!AR36)&lt;0,((1+Drivers!X26)*AVERAGE(Operating!AR36,Operating!AM36,Operating!AH36,Operating!AC36,Operating!X36)),((1+Drivers!X26)*Operating!AR36))</f>
        <v>1805.7629159808002</v>
      </c>
      <c r="Y20" s="168">
        <f>IF(((1+Drivers!Y26)*Operating!AS36)&lt;0,((1+Drivers!Y26)*AVERAGE(Operating!AS36,Operating!AN36,Operating!AI36,Operating!AD36,Operating!Y36)),((1+Drivers!Y26)*Operating!AS36))</f>
        <v>1559.6396024724002</v>
      </c>
      <c r="Z20" s="168">
        <f>IF(((1+Drivers!Z26)*Operating!AT36)&lt;0,((1+Drivers!Z26)*AVERAGE(Operating!AT36,Operating!AO36,Operating!AJ36,Operating!AE36,Operating!Z36)),((1+Drivers!Z26)*Operating!AT36))</f>
        <v>3568.3657977139201</v>
      </c>
      <c r="AA20" s="57">
        <f>SUM(W20:Z20)</f>
        <v>8227.2914418988803</v>
      </c>
      <c r="AB20" s="168">
        <f>IF(((1+Drivers!AB26)*Operating!AV36)&lt;0,((1+Drivers!AB26)*AVERAGE(Operating!AV36,Operating!AQ36,Operating!AL36,Operating!AG36,Operating!AB36)),((1+Drivers!AB26)*Operating!AV36))</f>
        <v>1387.9823469121129</v>
      </c>
    </row>
    <row r="21" spans="3:28" ht="12.75" customHeight="1" outlineLevel="1">
      <c r="C21" s="41" t="s">
        <v>305</v>
      </c>
      <c r="D21" s="41"/>
      <c r="E21" s="41"/>
      <c r="F21" s="41"/>
      <c r="G21" s="31" t="s">
        <v>111</v>
      </c>
      <c r="H21" s="168">
        <f>IF(((1+Drivers!H27)*Operating!AB43)&lt;0,((1+Drivers!H27)*AVERAGE(Operating!AB43,Operating!W43,Operating!R43,Operating!M43,Operating!H43)),((1+Drivers!H27)*Operating!AB43))</f>
        <v>1746</v>
      </c>
      <c r="I21" s="168">
        <f>IF(((1+Drivers!I27)*Operating!AC43)&lt;0,((1+Drivers!I27)*AVERAGE(Operating!AC43,Operating!X43,Operating!S43,Operating!N43,Operating!I43)),((1+Drivers!I27)*Operating!AC43))</f>
        <v>1196.1600000000001</v>
      </c>
      <c r="J21" s="168">
        <f>IF(((1+Drivers!J27)*Operating!AD43)&lt;0,((1+Drivers!J27)*AVERAGE(Operating!AD43,Operating!Y43,Operating!T43,Operating!O43,Operating!J43)),((1+Drivers!J27)*Operating!AD43))</f>
        <v>2181.96</v>
      </c>
      <c r="K21" s="168">
        <f>IF(((1+Drivers!K27)*Operating!AE43)&lt;0,((1+Drivers!K27)*AVERAGE(Operating!AE43,Operating!Z43,Operating!U43,Operating!P43,Operating!K43)),((1+Drivers!K27)*Operating!AE43))</f>
        <v>3434.98</v>
      </c>
      <c r="L21" s="40">
        <f>SUM(H21:K21)</f>
        <v>8559.1</v>
      </c>
      <c r="M21" s="168">
        <f>IF(((1+Drivers!M27)*Operating!AG43)&lt;0,((1+Drivers!M27)*AVERAGE(Operating!AG43,Operating!AB43,Operating!W43,Operating!R43,Operating!M43)),((1+Drivers!M27)*Operating!AG43))</f>
        <v>2092.8719999999998</v>
      </c>
      <c r="N21" s="168">
        <f>IF(((1+Drivers!N27)*Operating!AH43)&lt;0,((1+Drivers!N27)*AVERAGE(Operating!AH43,Operating!AC43,Operating!X43,Operating!S43,Operating!N43)),((1+Drivers!N27)*Operating!AH43))</f>
        <v>1331.7532799999999</v>
      </c>
      <c r="O21" s="168">
        <f>IF(((1+Drivers!O27)*Operating!AI43)&lt;0,((1+Drivers!O27)*AVERAGE(Operating!AI43,Operating!AD43,Operating!Y43,Operating!T43,Operating!O43)),((1+Drivers!O27)*Operating!AI43))</f>
        <v>2488.7887200000005</v>
      </c>
      <c r="P21" s="168">
        <f>IF(((1+Drivers!P27)*Operating!AJ43)&lt;0,((1+Drivers!P27)*AVERAGE(Operating!AJ43,Operating!AE43,Operating!Z43,Operating!U43,Operating!P43)),((1+Drivers!P27)*Operating!AJ43))</f>
        <v>4035.3446400000003</v>
      </c>
      <c r="Q21" s="40">
        <f>SUM(M21:P21)</f>
        <v>9948.75864</v>
      </c>
      <c r="R21" s="168">
        <f>IF(((1+Drivers!R27)*Operating!AL43)&lt;0,((1+Drivers!R27)*AVERAGE(Operating!AL43,Operating!AG43,Operating!AB43,Operating!W43,Operating!R43)),((1+Drivers!R27)*Operating!AL43))</f>
        <v>2441.010432</v>
      </c>
      <c r="S21" s="168">
        <f>IF(((1+Drivers!S27)*Operating!AM43)&lt;0,((1+Drivers!S27)*AVERAGE(Operating!AM43,Operating!AH43,Operating!AC43,Operating!X43,Operating!S43)),((1+Drivers!S27)*Operating!AM43))</f>
        <v>1473.92099712</v>
      </c>
      <c r="T21" s="168">
        <f>IF(((1+Drivers!T27)*Operating!AN43)&lt;0,((1+Drivers!T27)*AVERAGE(Operating!AN43,Operating!AI43,Operating!AD43,Operating!Y43,Operating!T43)),((1+Drivers!T27)*Operating!AN43))</f>
        <v>2819.0577096000002</v>
      </c>
      <c r="U21" s="168">
        <f>IF(((1+Drivers!U27)*Operating!AO43)&lt;0,((1+Drivers!U27)*AVERAGE(Operating!AO43,Operating!AJ43,Operating!AE43,Operating!Z43,Operating!U43)),((1+Drivers!U27)*Operating!AO43))</f>
        <v>4686.0970598399999</v>
      </c>
      <c r="V21" s="40">
        <f>SUM(R21:U21)</f>
        <v>11420.08619856</v>
      </c>
      <c r="W21" s="168">
        <f>IF(((1+Drivers!W27)*Operating!AQ43)&lt;0,((1+Drivers!W27)*AVERAGE(Operating!AQ43,Operating!AL43,Operating!AG43,Operating!AB43,Operating!W43)),((1+Drivers!W27)*Operating!AQ43))</f>
        <v>2757.0341039999998</v>
      </c>
      <c r="X21" s="168">
        <f>IF(((1+Drivers!X27)*Operating!AR43)&lt;0,((1+Drivers!X27)*AVERAGE(Operating!AR43,Operating!AM43,Operating!AH43,Operating!AC43,Operating!X43)),((1+Drivers!X27)*Operating!AR43))</f>
        <v>1606.300938528</v>
      </c>
      <c r="Y21" s="168">
        <f>IF(((1+Drivers!Y27)*Operating!AS43)&lt;0,((1+Drivers!Y27)*AVERAGE(Operating!AS43,Operating!AN43,Operating!AI43,Operating!AD43,Operating!Y43)),((1+Drivers!Y27)*Operating!AS43))</f>
        <v>3142.6086512700003</v>
      </c>
      <c r="Z21" s="168">
        <f>IF(((1+Drivers!Z27)*Operating!AT43)&lt;0,((1+Drivers!Z27)*AVERAGE(Operating!AT43,Operating!AO43,Operating!AJ43,Operating!AE43,Operating!Z43)),((1+Drivers!Z27)*Operating!AT43))</f>
        <v>5292.7792684799997</v>
      </c>
      <c r="AA21" s="57">
        <f>SUM(W21:Z21)</f>
        <v>12798.722962278</v>
      </c>
      <c r="AB21" s="168">
        <f>IF(((1+Drivers!AB27)*Operating!AV43)&lt;0,((1+Drivers!AB27)*AVERAGE(Operating!AV43,Operating!AQ43,Operating!AL43,Operating!AG43,Operating!AB43)),((1+Drivers!AB27)*Operating!AV43))</f>
        <v>3039.3168003299998</v>
      </c>
    </row>
    <row r="22" spans="3:28" ht="12.75" customHeight="1" outlineLevel="1">
      <c r="C22" s="12"/>
      <c r="D22" s="12"/>
      <c r="E22" s="12"/>
      <c r="F22" s="12"/>
      <c r="G22" s="31"/>
      <c r="H22" s="22"/>
      <c r="I22" s="22"/>
      <c r="J22" s="22"/>
      <c r="K22" s="22"/>
      <c r="L22" s="22"/>
      <c r="M22" s="22"/>
      <c r="N22" s="22"/>
      <c r="O22" s="22"/>
    </row>
    <row r="23" spans="3:28" ht="12.75" customHeight="1" outlineLevel="1">
      <c r="C23" s="64" t="s">
        <v>306</v>
      </c>
      <c r="D23" s="13"/>
      <c r="E23" s="13"/>
      <c r="F23" s="13"/>
      <c r="G23" s="1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3:28" ht="12.75" customHeight="1" outlineLevel="1">
      <c r="C24" s="41" t="s">
        <v>307</v>
      </c>
      <c r="D24" s="41"/>
      <c r="E24" s="41"/>
      <c r="F24" s="41"/>
      <c r="G24" s="31" t="s">
        <v>102</v>
      </c>
      <c r="H24" s="151">
        <f t="shared" ref="H24:K27" si="0">CHOOSE($H$10,H130,H206,H282)</f>
        <v>0.2</v>
      </c>
      <c r="I24" s="151">
        <f t="shared" si="0"/>
        <v>0.1</v>
      </c>
      <c r="J24" s="151">
        <f t="shared" si="0"/>
        <v>0.14000000000000001</v>
      </c>
      <c r="K24" s="151">
        <f t="shared" si="0"/>
        <v>0.18</v>
      </c>
      <c r="L24" s="429">
        <f>AVERAGE(H24:K24)</f>
        <v>0.15500000000000003</v>
      </c>
      <c r="M24" s="151">
        <f t="shared" ref="M24:P27" si="1">CHOOSE($H$10,M130,M206,M282)</f>
        <v>0.16</v>
      </c>
      <c r="N24" s="151">
        <f t="shared" si="1"/>
        <v>0.09</v>
      </c>
      <c r="O24" s="151">
        <f t="shared" si="1"/>
        <v>0.11</v>
      </c>
      <c r="P24" s="151">
        <f t="shared" si="1"/>
        <v>0.14000000000000001</v>
      </c>
      <c r="Q24" s="429">
        <f>AVERAGE(M24:P24)</f>
        <v>0.125</v>
      </c>
      <c r="R24" s="151">
        <f t="shared" ref="R24:U27" si="2">CHOOSE($H$10,R130,R206,R282)</f>
        <v>0.12</v>
      </c>
      <c r="S24" s="151">
        <f t="shared" si="2"/>
        <v>0.08</v>
      </c>
      <c r="T24" s="151">
        <f t="shared" si="2"/>
        <v>0.1</v>
      </c>
      <c r="U24" s="151">
        <f t="shared" si="2"/>
        <v>0.12</v>
      </c>
      <c r="V24" s="429">
        <f>AVERAGE(R24:U24)</f>
        <v>0.10500000000000001</v>
      </c>
      <c r="W24" s="151">
        <f t="shared" ref="W24:Z27" si="3">CHOOSE($H$10,W130,W206,W282)</f>
        <v>0.1</v>
      </c>
      <c r="X24" s="151">
        <f t="shared" si="3"/>
        <v>7.0000000000000007E-2</v>
      </c>
      <c r="Y24" s="151">
        <f t="shared" si="3"/>
        <v>0.09</v>
      </c>
      <c r="Z24" s="151">
        <f t="shared" si="3"/>
        <v>0.1</v>
      </c>
      <c r="AA24" s="429">
        <f>AVERAGE(W24:Z24)</f>
        <v>0.09</v>
      </c>
      <c r="AB24" s="151">
        <f>CHOOSE($H$10,AB130,AB206,AB282)</f>
        <v>0.09</v>
      </c>
    </row>
    <row r="25" spans="3:28" ht="12.75" customHeight="1" outlineLevel="1">
      <c r="C25" s="41" t="s">
        <v>308</v>
      </c>
      <c r="D25" s="41"/>
      <c r="E25" s="41"/>
      <c r="F25" s="41"/>
      <c r="G25" s="31" t="s">
        <v>102</v>
      </c>
      <c r="H25" s="151">
        <f t="shared" si="0"/>
        <v>0.2</v>
      </c>
      <c r="I25" s="151">
        <f t="shared" si="0"/>
        <v>0.09</v>
      </c>
      <c r="J25" s="151">
        <f t="shared" si="0"/>
        <v>7.0000000000000007E-2</v>
      </c>
      <c r="K25" s="151">
        <f t="shared" si="0"/>
        <v>0.14000000000000001</v>
      </c>
      <c r="L25" s="429">
        <f>AVERAGE(H25:K25)</f>
        <v>0.125</v>
      </c>
      <c r="M25" s="151">
        <f t="shared" si="1"/>
        <v>0.13</v>
      </c>
      <c r="N25" s="151">
        <f t="shared" si="1"/>
        <v>0.08</v>
      </c>
      <c r="O25" s="151">
        <f t="shared" si="1"/>
        <v>0.09</v>
      </c>
      <c r="P25" s="151">
        <f t="shared" si="1"/>
        <v>0.12</v>
      </c>
      <c r="Q25" s="429">
        <f>AVERAGE(M25:P25)</f>
        <v>0.10500000000000001</v>
      </c>
      <c r="R25" s="151">
        <f>CHOOSE($H$10,R131,R207,R283)</f>
        <v>0.1</v>
      </c>
      <c r="S25" s="151">
        <f t="shared" si="2"/>
        <v>7.0000000000000007E-2</v>
      </c>
      <c r="T25" s="151">
        <f t="shared" si="2"/>
        <v>7.0000000000000007E-2</v>
      </c>
      <c r="U25" s="151">
        <f t="shared" si="2"/>
        <v>0.1</v>
      </c>
      <c r="V25" s="429">
        <f>AVERAGE(R25:U25)</f>
        <v>8.5000000000000006E-2</v>
      </c>
      <c r="W25" s="151">
        <f t="shared" si="3"/>
        <v>0.08</v>
      </c>
      <c r="X25" s="151">
        <f t="shared" si="3"/>
        <v>7.0000000000000007E-2</v>
      </c>
      <c r="Y25" s="151">
        <f t="shared" si="3"/>
        <v>7.0000000000000007E-2</v>
      </c>
      <c r="Z25" s="151">
        <f t="shared" si="3"/>
        <v>0.08</v>
      </c>
      <c r="AA25" s="429">
        <f>AVERAGE(W25:Z25)</f>
        <v>7.5000000000000011E-2</v>
      </c>
      <c r="AB25" s="151">
        <f>CHOOSE($H$10,AB131,AB207,AB283)</f>
        <v>7.5000000000000011E-2</v>
      </c>
    </row>
    <row r="26" spans="3:28" ht="12.75" customHeight="1" outlineLevel="1">
      <c r="C26" s="41" t="s">
        <v>309</v>
      </c>
      <c r="D26" s="41"/>
      <c r="E26" s="41"/>
      <c r="F26" s="41"/>
      <c r="G26" s="31" t="s">
        <v>102</v>
      </c>
      <c r="H26" s="151">
        <f t="shared" si="0"/>
        <v>0.2</v>
      </c>
      <c r="I26" s="151">
        <f t="shared" si="0"/>
        <v>0.1</v>
      </c>
      <c r="J26" s="151">
        <f t="shared" si="0"/>
        <v>7.0000000000000007E-2</v>
      </c>
      <c r="K26" s="151">
        <f t="shared" si="0"/>
        <v>0.13</v>
      </c>
      <c r="L26" s="429">
        <f>AVERAGE(H26:K26)</f>
        <v>0.125</v>
      </c>
      <c r="M26" s="151">
        <f t="shared" si="1"/>
        <v>0.11</v>
      </c>
      <c r="N26" s="151">
        <f t="shared" si="1"/>
        <v>0.09</v>
      </c>
      <c r="O26" s="151">
        <f t="shared" si="1"/>
        <v>0.06</v>
      </c>
      <c r="P26" s="151">
        <f t="shared" si="1"/>
        <v>0.09</v>
      </c>
      <c r="Q26" s="429">
        <f>AVERAGE(M26:P26)</f>
        <v>8.7499999999999994E-2</v>
      </c>
      <c r="R26" s="151">
        <f t="shared" si="2"/>
        <v>7.0000000000000007E-2</v>
      </c>
      <c r="S26" s="151">
        <f t="shared" si="2"/>
        <v>0.08</v>
      </c>
      <c r="T26" s="151">
        <f t="shared" si="2"/>
        <v>0.05</v>
      </c>
      <c r="U26" s="151">
        <f t="shared" si="2"/>
        <v>0.08</v>
      </c>
      <c r="V26" s="429">
        <f>AVERAGE(R26:U26)</f>
        <v>7.0000000000000007E-2</v>
      </c>
      <c r="W26" s="151">
        <f t="shared" si="3"/>
        <v>0.06</v>
      </c>
      <c r="X26" s="151">
        <f t="shared" si="3"/>
        <v>7.0000000000000007E-2</v>
      </c>
      <c r="Y26" s="151">
        <f t="shared" si="3"/>
        <v>0.06</v>
      </c>
      <c r="Z26" s="151">
        <f t="shared" si="3"/>
        <v>0.06</v>
      </c>
      <c r="AA26" s="429">
        <f>AVERAGE(W26:Z26)</f>
        <v>6.25E-2</v>
      </c>
      <c r="AB26" s="151">
        <f>CHOOSE($H$10,AB132,AB208,AB284)</f>
        <v>6.25E-2</v>
      </c>
    </row>
    <row r="27" spans="3:28" ht="12.75" customHeight="1" outlineLevel="1">
      <c r="C27" s="41" t="s">
        <v>310</v>
      </c>
      <c r="D27" s="41"/>
      <c r="E27" s="41"/>
      <c r="F27" s="41"/>
      <c r="G27" s="31" t="s">
        <v>102</v>
      </c>
      <c r="H27" s="151">
        <f>CHOOSE($H$10,H133,H209,H285)</f>
        <v>0.2</v>
      </c>
      <c r="I27" s="151">
        <f t="shared" si="0"/>
        <v>0.12</v>
      </c>
      <c r="J27" s="151">
        <f t="shared" si="0"/>
        <v>0.16</v>
      </c>
      <c r="K27" s="151">
        <f t="shared" si="0"/>
        <v>0.18</v>
      </c>
      <c r="L27" s="429">
        <f>AVERAGE(H27:K27)</f>
        <v>0.16499999999999998</v>
      </c>
      <c r="M27" s="151">
        <f t="shared" si="1"/>
        <v>0.16</v>
      </c>
      <c r="N27" s="151">
        <f t="shared" si="1"/>
        <v>0.09</v>
      </c>
      <c r="O27" s="151">
        <f t="shared" si="1"/>
        <v>0.11</v>
      </c>
      <c r="P27" s="151">
        <f t="shared" si="1"/>
        <v>0.14000000000000001</v>
      </c>
      <c r="Q27" s="429">
        <f>AVERAGE(M27:P27)</f>
        <v>0.125</v>
      </c>
      <c r="R27" s="151">
        <f t="shared" si="2"/>
        <v>0.12</v>
      </c>
      <c r="S27" s="151">
        <f t="shared" si="2"/>
        <v>0.08</v>
      </c>
      <c r="T27" s="151">
        <f t="shared" si="2"/>
        <v>0.1</v>
      </c>
      <c r="U27" s="151">
        <f t="shared" si="2"/>
        <v>0.12</v>
      </c>
      <c r="V27" s="429">
        <f>AVERAGE(R27:U27)</f>
        <v>0.10500000000000001</v>
      </c>
      <c r="W27" s="151">
        <f t="shared" si="3"/>
        <v>0.1</v>
      </c>
      <c r="X27" s="151">
        <f t="shared" si="3"/>
        <v>7.0000000000000007E-2</v>
      </c>
      <c r="Y27" s="151">
        <f t="shared" si="3"/>
        <v>0.09</v>
      </c>
      <c r="Z27" s="151">
        <f t="shared" si="3"/>
        <v>0.1</v>
      </c>
      <c r="AA27" s="429">
        <f>AVERAGE(W27:Z27)</f>
        <v>0.09</v>
      </c>
      <c r="AB27" s="151">
        <f>CHOOSE($H$10,AB133,AB209,AB285)</f>
        <v>0.09</v>
      </c>
    </row>
    <row r="28" spans="3:28" ht="12.75" customHeight="1" outlineLevel="1">
      <c r="C28" s="100"/>
      <c r="D28" s="53"/>
      <c r="E28" s="53"/>
      <c r="F28" s="53"/>
      <c r="AB28" s="153">
        <v>4</v>
      </c>
    </row>
    <row r="29" spans="3:28" ht="12.75" customHeight="1" outlineLevel="1">
      <c r="C29" s="41" t="s">
        <v>311</v>
      </c>
      <c r="D29" s="41"/>
      <c r="E29" s="41"/>
      <c r="F29" s="41"/>
      <c r="G29" s="31" t="s">
        <v>102</v>
      </c>
      <c r="H29" s="161">
        <f>H24*(1+H34)</f>
        <v>0.24</v>
      </c>
      <c r="I29" s="161">
        <f t="shared" ref="H29:K32" si="4">I24*(1+I34)</f>
        <v>0.12</v>
      </c>
      <c r="J29" s="161">
        <f t="shared" si="4"/>
        <v>0.16800000000000001</v>
      </c>
      <c r="K29" s="161">
        <f t="shared" si="4"/>
        <v>0.216</v>
      </c>
      <c r="L29" s="109">
        <f>AVERAGE(H29:K29)</f>
        <v>0.186</v>
      </c>
      <c r="M29" s="161">
        <f>M24*(1+M34)</f>
        <v>0.22399999999999998</v>
      </c>
      <c r="N29" s="161">
        <f t="shared" ref="N29:P29" si="5">N24*(1+N34)</f>
        <v>0.126</v>
      </c>
      <c r="O29" s="161">
        <f t="shared" si="5"/>
        <v>0.154</v>
      </c>
      <c r="P29" s="161">
        <f t="shared" si="5"/>
        <v>0.19600000000000001</v>
      </c>
      <c r="Q29" s="109">
        <f>AVERAGE(M29:P29)</f>
        <v>0.17499999999999999</v>
      </c>
      <c r="R29" s="161">
        <f>R24*(1+R34)</f>
        <v>0.16200000000000001</v>
      </c>
      <c r="S29" s="161">
        <f t="shared" ref="S29:U29" si="6">S24*(1+S34)</f>
        <v>0.10800000000000001</v>
      </c>
      <c r="T29" s="161">
        <f t="shared" si="6"/>
        <v>0.13500000000000001</v>
      </c>
      <c r="U29" s="161">
        <f t="shared" si="6"/>
        <v>0.16200000000000001</v>
      </c>
      <c r="V29" s="109">
        <f>AVERAGE(R29:U29)</f>
        <v>0.14175000000000001</v>
      </c>
      <c r="W29" s="161">
        <f>W24*(1+W34)</f>
        <v>0.12250000000000001</v>
      </c>
      <c r="X29" s="161">
        <f t="shared" ref="X29:Z29" si="7">X24*(1+X34)</f>
        <v>8.5750000000000021E-2</v>
      </c>
      <c r="Y29" s="161">
        <f t="shared" si="7"/>
        <v>0.11025</v>
      </c>
      <c r="Z29" s="161">
        <f t="shared" si="7"/>
        <v>0.12250000000000001</v>
      </c>
      <c r="AA29" s="109">
        <f>AVERAGE(W29:Z29)</f>
        <v>0.11025000000000001</v>
      </c>
      <c r="AB29" s="161">
        <f>AB24*(1+AB34)</f>
        <v>0.11025</v>
      </c>
    </row>
    <row r="30" spans="3:28" ht="12.75" customHeight="1" outlineLevel="1">
      <c r="C30" s="41" t="s">
        <v>312</v>
      </c>
      <c r="D30" s="41"/>
      <c r="E30" s="41"/>
      <c r="F30" s="41"/>
      <c r="G30" s="31" t="s">
        <v>102</v>
      </c>
      <c r="H30" s="161">
        <f>H25*(1+H35)</f>
        <v>0.24</v>
      </c>
      <c r="I30" s="161">
        <f t="shared" si="4"/>
        <v>0.108</v>
      </c>
      <c r="J30" s="161">
        <f t="shared" si="4"/>
        <v>8.4000000000000005E-2</v>
      </c>
      <c r="K30" s="161">
        <f t="shared" si="4"/>
        <v>0.16800000000000001</v>
      </c>
      <c r="L30" s="109">
        <f>AVERAGE(H30:K30)</f>
        <v>0.15</v>
      </c>
      <c r="M30" s="161">
        <f t="shared" ref="M30:P32" si="8">M25*(1+M35)</f>
        <v>0.1885</v>
      </c>
      <c r="N30" s="161">
        <f t="shared" si="8"/>
        <v>0.11599999999999999</v>
      </c>
      <c r="O30" s="161">
        <f t="shared" si="8"/>
        <v>0.1305</v>
      </c>
      <c r="P30" s="161">
        <f t="shared" si="8"/>
        <v>0.17399999999999999</v>
      </c>
      <c r="Q30" s="109">
        <f>AVERAGE(M30:P30)</f>
        <v>0.15225</v>
      </c>
      <c r="R30" s="161">
        <f t="shared" ref="R30:U32" si="9">R25*(1+R35)</f>
        <v>0.13999999999999999</v>
      </c>
      <c r="S30" s="161">
        <f t="shared" si="9"/>
        <v>9.8000000000000004E-2</v>
      </c>
      <c r="T30" s="161">
        <f t="shared" si="9"/>
        <v>9.8000000000000004E-2</v>
      </c>
      <c r="U30" s="161">
        <f t="shared" si="9"/>
        <v>0.13999999999999999</v>
      </c>
      <c r="V30" s="109">
        <f>AVERAGE(R30:U30)</f>
        <v>0.11899999999999999</v>
      </c>
      <c r="W30" s="161">
        <f t="shared" ref="W30:Z32" si="10">W25*(1+W35)</f>
        <v>0.10199999999999999</v>
      </c>
      <c r="X30" s="161">
        <f t="shared" si="10"/>
        <v>8.9249999999999996E-2</v>
      </c>
      <c r="Y30" s="161">
        <f t="shared" si="10"/>
        <v>8.9249999999999996E-2</v>
      </c>
      <c r="Z30" s="161">
        <f t="shared" si="10"/>
        <v>0.10199999999999999</v>
      </c>
      <c r="AA30" s="109">
        <f>AVERAGE(W30:Z30)</f>
        <v>9.5624999999999988E-2</v>
      </c>
      <c r="AB30" s="161">
        <f t="shared" ref="AB30:AB32" si="11">AB25*(1+AB35)</f>
        <v>9.5625000000000002E-2</v>
      </c>
    </row>
    <row r="31" spans="3:28" ht="12.75" customHeight="1" outlineLevel="1">
      <c r="C31" s="41" t="s">
        <v>313</v>
      </c>
      <c r="D31" s="41"/>
      <c r="E31" s="41"/>
      <c r="F31" s="41"/>
      <c r="G31" s="31" t="s">
        <v>102</v>
      </c>
      <c r="H31" s="161">
        <f t="shared" si="4"/>
        <v>0.24</v>
      </c>
      <c r="I31" s="161">
        <f t="shared" si="4"/>
        <v>0.12</v>
      </c>
      <c r="J31" s="161">
        <f t="shared" si="4"/>
        <v>8.4000000000000005E-2</v>
      </c>
      <c r="K31" s="161">
        <f>K26*(1+K36)</f>
        <v>0.156</v>
      </c>
      <c r="L31" s="109">
        <f>AVERAGE(H31:K31)</f>
        <v>0.15</v>
      </c>
      <c r="M31" s="161">
        <f t="shared" si="8"/>
        <v>0.14850000000000002</v>
      </c>
      <c r="N31" s="161">
        <f t="shared" si="8"/>
        <v>0.1215</v>
      </c>
      <c r="O31" s="161">
        <f t="shared" si="8"/>
        <v>8.1000000000000003E-2</v>
      </c>
      <c r="P31" s="161">
        <f t="shared" si="8"/>
        <v>0.1215</v>
      </c>
      <c r="Q31" s="109">
        <f>AVERAGE(M31:P31)</f>
        <v>0.11812500000000001</v>
      </c>
      <c r="R31" s="161">
        <f t="shared" si="9"/>
        <v>9.1000000000000011E-2</v>
      </c>
      <c r="S31" s="161">
        <f t="shared" si="9"/>
        <v>0.10400000000000001</v>
      </c>
      <c r="T31" s="161">
        <f t="shared" si="9"/>
        <v>6.5000000000000002E-2</v>
      </c>
      <c r="U31" s="161">
        <f t="shared" si="9"/>
        <v>0.10400000000000001</v>
      </c>
      <c r="V31" s="109">
        <f>AVERAGE(R31:U31)</f>
        <v>9.0999999999999998E-2</v>
      </c>
      <c r="W31" s="161">
        <f t="shared" si="10"/>
        <v>7.0499999999999993E-2</v>
      </c>
      <c r="X31" s="161">
        <f t="shared" si="10"/>
        <v>8.2250000000000018E-2</v>
      </c>
      <c r="Y31" s="161">
        <f t="shared" si="10"/>
        <v>7.0499999999999993E-2</v>
      </c>
      <c r="Z31" s="161">
        <f t="shared" si="10"/>
        <v>7.0499999999999993E-2</v>
      </c>
      <c r="AA31" s="109">
        <f>AVERAGE(W31:Z31)</f>
        <v>7.3437500000000003E-2</v>
      </c>
      <c r="AB31" s="161">
        <f t="shared" si="11"/>
        <v>7.3437500000000003E-2</v>
      </c>
    </row>
    <row r="32" spans="3:28" ht="12.75" customHeight="1" outlineLevel="1">
      <c r="C32" s="41" t="s">
        <v>314</v>
      </c>
      <c r="D32" s="41"/>
      <c r="E32" s="41"/>
      <c r="F32" s="41"/>
      <c r="G32" s="31" t="s">
        <v>102</v>
      </c>
      <c r="H32" s="161">
        <f>H27*(1+H37)</f>
        <v>0.24</v>
      </c>
      <c r="I32" s="161">
        <f t="shared" si="4"/>
        <v>0.14399999999999999</v>
      </c>
      <c r="J32" s="161">
        <f t="shared" si="4"/>
        <v>0.192</v>
      </c>
      <c r="K32" s="161">
        <f t="shared" si="4"/>
        <v>0.216</v>
      </c>
      <c r="L32" s="109">
        <f>AVERAGE(H32:K32)</f>
        <v>0.19800000000000001</v>
      </c>
      <c r="M32" s="161">
        <f t="shared" si="8"/>
        <v>0.20800000000000002</v>
      </c>
      <c r="N32" s="161">
        <f t="shared" si="8"/>
        <v>0.11699999999999999</v>
      </c>
      <c r="O32" s="161">
        <f t="shared" si="8"/>
        <v>0.14300000000000002</v>
      </c>
      <c r="P32" s="161">
        <f t="shared" si="8"/>
        <v>0.18200000000000002</v>
      </c>
      <c r="Q32" s="109">
        <f>AVERAGE(M32:P32)</f>
        <v>0.16250000000000001</v>
      </c>
      <c r="R32" s="161">
        <f t="shared" si="9"/>
        <v>0.15</v>
      </c>
      <c r="S32" s="161">
        <f t="shared" si="9"/>
        <v>0.1</v>
      </c>
      <c r="T32" s="161">
        <f t="shared" si="9"/>
        <v>0.125</v>
      </c>
      <c r="U32" s="161">
        <f t="shared" si="9"/>
        <v>0.15</v>
      </c>
      <c r="V32" s="109">
        <f>AVERAGE(R32:U32)</f>
        <v>0.13125000000000001</v>
      </c>
      <c r="W32" s="161">
        <f t="shared" si="10"/>
        <v>0.1125</v>
      </c>
      <c r="X32" s="161">
        <f t="shared" si="10"/>
        <v>7.8750000000000014E-2</v>
      </c>
      <c r="Y32" s="161">
        <f t="shared" si="10"/>
        <v>0.10124999999999999</v>
      </c>
      <c r="Z32" s="161">
        <f t="shared" si="10"/>
        <v>0.1125</v>
      </c>
      <c r="AA32" s="109">
        <f>AVERAGE(W32:Z32)</f>
        <v>0.10125000000000001</v>
      </c>
      <c r="AB32" s="161">
        <f t="shared" si="11"/>
        <v>0.10124999999999999</v>
      </c>
    </row>
    <row r="33" spans="3:28" ht="12.75" customHeight="1" outlineLevel="1">
      <c r="C33" s="41"/>
      <c r="D33" s="41"/>
      <c r="E33" s="41"/>
      <c r="F33" s="41"/>
      <c r="G33" s="31"/>
      <c r="H33" s="112"/>
      <c r="I33" s="112"/>
      <c r="J33" s="112"/>
      <c r="K33" s="112"/>
      <c r="L33" s="113"/>
      <c r="M33" s="112"/>
      <c r="N33" s="112"/>
      <c r="O33" s="112"/>
      <c r="P33" s="112"/>
      <c r="Q33" s="113"/>
      <c r="R33" s="112"/>
      <c r="S33" s="112"/>
      <c r="T33" s="112"/>
      <c r="U33" s="112"/>
      <c r="V33" s="113"/>
      <c r="W33" s="112"/>
      <c r="X33" s="112"/>
      <c r="Y33" s="112"/>
      <c r="Z33" s="112"/>
      <c r="AA33" s="109"/>
      <c r="AB33" s="112"/>
    </row>
    <row r="34" spans="3:28" ht="12.75" customHeight="1" outlineLevel="1">
      <c r="C34" s="41" t="s">
        <v>315</v>
      </c>
      <c r="D34" s="41"/>
      <c r="E34" s="41"/>
      <c r="F34" s="41"/>
      <c r="G34" s="31" t="s">
        <v>102</v>
      </c>
      <c r="H34" s="151">
        <f>H89+H107</f>
        <v>0.2</v>
      </c>
      <c r="I34" s="151">
        <f t="shared" ref="I34:K37" si="12">I89+I107</f>
        <v>0.2</v>
      </c>
      <c r="J34" s="151">
        <f t="shared" si="12"/>
        <v>0.2</v>
      </c>
      <c r="K34" s="151">
        <f t="shared" si="12"/>
        <v>0.2</v>
      </c>
      <c r="L34" s="109">
        <f>AVERAGE(H34:K34)</f>
        <v>0.2</v>
      </c>
      <c r="M34" s="151">
        <f>M89+M107</f>
        <v>0.4</v>
      </c>
      <c r="N34" s="151">
        <f t="shared" ref="N34:P34" si="13">N89+N107</f>
        <v>0.4</v>
      </c>
      <c r="O34" s="151">
        <f t="shared" si="13"/>
        <v>0.4</v>
      </c>
      <c r="P34" s="151">
        <f t="shared" si="13"/>
        <v>0.4</v>
      </c>
      <c r="Q34" s="109">
        <f>AVERAGE(M34:P34)</f>
        <v>0.4</v>
      </c>
      <c r="R34" s="151">
        <f>R89+R107</f>
        <v>0.35</v>
      </c>
      <c r="S34" s="151">
        <f t="shared" ref="S34:U34" si="14">S89+S107</f>
        <v>0.35</v>
      </c>
      <c r="T34" s="151">
        <f t="shared" si="14"/>
        <v>0.35</v>
      </c>
      <c r="U34" s="151">
        <f t="shared" si="14"/>
        <v>0.35</v>
      </c>
      <c r="V34" s="109">
        <f>AVERAGE(R34:U34)</f>
        <v>0.35</v>
      </c>
      <c r="W34" s="151">
        <f>W89+W107</f>
        <v>0.22499999999999998</v>
      </c>
      <c r="X34" s="151">
        <f t="shared" ref="X34:Z34" si="15">X89+X107</f>
        <v>0.22499999999999998</v>
      </c>
      <c r="Y34" s="151">
        <f t="shared" si="15"/>
        <v>0.22499999999999998</v>
      </c>
      <c r="Z34" s="151">
        <f t="shared" si="15"/>
        <v>0.22499999999999998</v>
      </c>
      <c r="AA34" s="109">
        <f>AVERAGE(W34:Z34)</f>
        <v>0.22499999999999998</v>
      </c>
      <c r="AB34" s="151">
        <f t="shared" ref="AB34:AB37" si="16">AB89+AB107</f>
        <v>0.22499999999999998</v>
      </c>
    </row>
    <row r="35" spans="3:28" ht="12.75" customHeight="1" outlineLevel="1">
      <c r="C35" s="41" t="s">
        <v>316</v>
      </c>
      <c r="D35" s="41"/>
      <c r="E35" s="41"/>
      <c r="F35" s="41"/>
      <c r="G35" s="31" t="s">
        <v>102</v>
      </c>
      <c r="H35" s="151">
        <f>H90+H108</f>
        <v>0.2</v>
      </c>
      <c r="I35" s="151">
        <f t="shared" si="12"/>
        <v>0.2</v>
      </c>
      <c r="J35" s="151">
        <f t="shared" si="12"/>
        <v>0.2</v>
      </c>
      <c r="K35" s="151">
        <f t="shared" si="12"/>
        <v>0.2</v>
      </c>
      <c r="L35" s="109">
        <f>AVERAGE(H35:K35)</f>
        <v>0.2</v>
      </c>
      <c r="M35" s="151">
        <f t="shared" ref="M35:P37" si="17">M90+M108</f>
        <v>0.44999999999999996</v>
      </c>
      <c r="N35" s="151">
        <f t="shared" si="17"/>
        <v>0.44999999999999996</v>
      </c>
      <c r="O35" s="151">
        <f t="shared" si="17"/>
        <v>0.44999999999999996</v>
      </c>
      <c r="P35" s="151">
        <f t="shared" si="17"/>
        <v>0.44999999999999996</v>
      </c>
      <c r="Q35" s="109">
        <f>AVERAGE(M35:P35)</f>
        <v>0.44999999999999996</v>
      </c>
      <c r="R35" s="151">
        <f t="shared" ref="R35:U37" si="18">R90+R108</f>
        <v>0.4</v>
      </c>
      <c r="S35" s="151">
        <f t="shared" si="18"/>
        <v>0.4</v>
      </c>
      <c r="T35" s="151">
        <f t="shared" si="18"/>
        <v>0.4</v>
      </c>
      <c r="U35" s="151">
        <f t="shared" si="18"/>
        <v>0.4</v>
      </c>
      <c r="V35" s="109">
        <f>AVERAGE(R35:U35)</f>
        <v>0.4</v>
      </c>
      <c r="W35" s="151">
        <f t="shared" ref="W35:Z37" si="19">W90+W108</f>
        <v>0.27500000000000002</v>
      </c>
      <c r="X35" s="151">
        <f t="shared" si="19"/>
        <v>0.27500000000000002</v>
      </c>
      <c r="Y35" s="151">
        <f t="shared" si="19"/>
        <v>0.27500000000000002</v>
      </c>
      <c r="Z35" s="151">
        <f t="shared" si="19"/>
        <v>0.27500000000000002</v>
      </c>
      <c r="AA35" s="109">
        <f>AVERAGE(W35:Z35)</f>
        <v>0.27500000000000002</v>
      </c>
      <c r="AB35" s="151">
        <f t="shared" si="16"/>
        <v>0.27500000000000002</v>
      </c>
    </row>
    <row r="36" spans="3:28" ht="12.75" customHeight="1" outlineLevel="1">
      <c r="C36" s="41" t="s">
        <v>317</v>
      </c>
      <c r="D36" s="41"/>
      <c r="E36" s="41"/>
      <c r="F36" s="41"/>
      <c r="G36" s="31" t="s">
        <v>102</v>
      </c>
      <c r="H36" s="151">
        <f>H91+H109</f>
        <v>0.2</v>
      </c>
      <c r="I36" s="151">
        <f t="shared" si="12"/>
        <v>0.2</v>
      </c>
      <c r="J36" s="151">
        <f t="shared" si="12"/>
        <v>0.2</v>
      </c>
      <c r="K36" s="151">
        <f t="shared" si="12"/>
        <v>0.2</v>
      </c>
      <c r="L36" s="109">
        <f>AVERAGE(H36:K36)</f>
        <v>0.2</v>
      </c>
      <c r="M36" s="151">
        <f t="shared" si="17"/>
        <v>0.35</v>
      </c>
      <c r="N36" s="151">
        <f t="shared" si="17"/>
        <v>0.35</v>
      </c>
      <c r="O36" s="151">
        <f t="shared" si="17"/>
        <v>0.35</v>
      </c>
      <c r="P36" s="151">
        <f t="shared" si="17"/>
        <v>0.35</v>
      </c>
      <c r="Q36" s="109">
        <f>AVERAGE(M36:P36)</f>
        <v>0.35</v>
      </c>
      <c r="R36" s="151">
        <f t="shared" si="18"/>
        <v>0.30000000000000004</v>
      </c>
      <c r="S36" s="151">
        <f t="shared" si="18"/>
        <v>0.30000000000000004</v>
      </c>
      <c r="T36" s="151">
        <f t="shared" si="18"/>
        <v>0.30000000000000004</v>
      </c>
      <c r="U36" s="151">
        <f t="shared" si="18"/>
        <v>0.30000000000000004</v>
      </c>
      <c r="V36" s="109">
        <f>AVERAGE(R36:U36)</f>
        <v>0.30000000000000004</v>
      </c>
      <c r="W36" s="151">
        <f t="shared" si="19"/>
        <v>0.17499999999999999</v>
      </c>
      <c r="X36" s="151">
        <f t="shared" si="19"/>
        <v>0.17499999999999999</v>
      </c>
      <c r="Y36" s="151">
        <f t="shared" si="19"/>
        <v>0.17499999999999999</v>
      </c>
      <c r="Z36" s="151">
        <f t="shared" si="19"/>
        <v>0.17499999999999999</v>
      </c>
      <c r="AA36" s="109">
        <f>AVERAGE(W36:Z36)</f>
        <v>0.17499999999999999</v>
      </c>
      <c r="AB36" s="151">
        <f t="shared" si="16"/>
        <v>0.17499999999999999</v>
      </c>
    </row>
    <row r="37" spans="3:28" ht="12.75" customHeight="1" outlineLevel="1">
      <c r="C37" s="41" t="s">
        <v>318</v>
      </c>
      <c r="D37" s="41"/>
      <c r="E37" s="41"/>
      <c r="F37" s="41"/>
      <c r="G37" s="31" t="s">
        <v>102</v>
      </c>
      <c r="H37" s="151">
        <f>H92+H110</f>
        <v>0.2</v>
      </c>
      <c r="I37" s="151">
        <f t="shared" si="12"/>
        <v>0.2</v>
      </c>
      <c r="J37" s="151">
        <f t="shared" si="12"/>
        <v>0.2</v>
      </c>
      <c r="K37" s="151">
        <f t="shared" si="12"/>
        <v>0.2</v>
      </c>
      <c r="L37" s="109">
        <f>AVERAGE(H37:K37)</f>
        <v>0.2</v>
      </c>
      <c r="M37" s="151">
        <f t="shared" si="17"/>
        <v>0.3</v>
      </c>
      <c r="N37" s="151">
        <f t="shared" si="17"/>
        <v>0.3</v>
      </c>
      <c r="O37" s="151">
        <f t="shared" si="17"/>
        <v>0.3</v>
      </c>
      <c r="P37" s="151">
        <f t="shared" si="17"/>
        <v>0.3</v>
      </c>
      <c r="Q37" s="109">
        <f>AVERAGE(M37:P37)</f>
        <v>0.3</v>
      </c>
      <c r="R37" s="151">
        <f t="shared" si="18"/>
        <v>0.25</v>
      </c>
      <c r="S37" s="151">
        <f t="shared" si="18"/>
        <v>0.25</v>
      </c>
      <c r="T37" s="151">
        <f t="shared" si="18"/>
        <v>0.25</v>
      </c>
      <c r="U37" s="151">
        <f t="shared" si="18"/>
        <v>0.25</v>
      </c>
      <c r="V37" s="109">
        <f>AVERAGE(R37:U37)</f>
        <v>0.25</v>
      </c>
      <c r="W37" s="151">
        <f t="shared" si="19"/>
        <v>0.125</v>
      </c>
      <c r="X37" s="151">
        <f t="shared" si="19"/>
        <v>0.125</v>
      </c>
      <c r="Y37" s="151">
        <f t="shared" si="19"/>
        <v>0.125</v>
      </c>
      <c r="Z37" s="151">
        <f t="shared" si="19"/>
        <v>0.125</v>
      </c>
      <c r="AA37" s="109">
        <f>AVERAGE(W37:Z37)</f>
        <v>0.125</v>
      </c>
      <c r="AB37" s="151">
        <f t="shared" si="16"/>
        <v>0.125</v>
      </c>
    </row>
    <row r="38" spans="3:28" ht="12.75" customHeight="1" outlineLevel="1">
      <c r="C38" s="41"/>
      <c r="D38" s="41"/>
      <c r="E38" s="41"/>
      <c r="F38" s="41"/>
      <c r="G38" s="31"/>
      <c r="H38" s="112"/>
      <c r="I38" s="112"/>
      <c r="J38" s="112"/>
      <c r="K38" s="112"/>
      <c r="L38" s="113"/>
      <c r="M38" s="112"/>
      <c r="N38" s="112"/>
      <c r="O38" s="112"/>
      <c r="P38" s="112"/>
      <c r="Q38" s="113"/>
      <c r="R38" s="112"/>
      <c r="S38" s="112"/>
      <c r="T38" s="112"/>
      <c r="U38" s="112"/>
      <c r="V38" s="113"/>
      <c r="W38" s="112"/>
      <c r="X38" s="112"/>
      <c r="Y38" s="112"/>
      <c r="Z38" s="112"/>
      <c r="AA38" s="113"/>
      <c r="AB38" s="112"/>
    </row>
    <row r="39" spans="3:28" ht="12.75" customHeight="1" outlineLevel="1">
      <c r="C39" s="64" t="s">
        <v>319</v>
      </c>
      <c r="D39" s="13"/>
      <c r="E39" s="13"/>
      <c r="F39" s="13"/>
      <c r="G39" s="14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3:28" ht="12.75" customHeight="1" outlineLevel="1">
      <c r="C40" s="41" t="s">
        <v>320</v>
      </c>
      <c r="D40" s="41"/>
      <c r="E40" s="41"/>
      <c r="F40" s="41"/>
      <c r="G40" s="31" t="s">
        <v>321</v>
      </c>
      <c r="H40" s="164" cm="1">
        <f t="array" ref="H40">AVERAGE(Operating!AB25:AE25*(1+H50))</f>
        <v>11.239446874999999</v>
      </c>
      <c r="I40" s="164" cm="1">
        <f t="array" ref="I40">AVERAGE(Operating!AC25:AF25*(1+I50))</f>
        <v>11.234924218749999</v>
      </c>
      <c r="J40" s="164" cm="1">
        <f t="array" ref="J40">AVERAGE(Operating!AD25:AG25*(1+J50))</f>
        <v>11.330403145507811</v>
      </c>
      <c r="K40" s="164" cm="1">
        <f t="array" ref="K40">AVERAGE(Operating!AE25:AH25*(1+K50))</f>
        <v>11.396285123291014</v>
      </c>
      <c r="L40" s="96">
        <f>AVERAGE(H40:K40)</f>
        <v>11.300264840637206</v>
      </c>
      <c r="M40" s="164" cm="1">
        <f t="array" ref="M40">AVERAGE(Operating!AG25:AJ25*(1+M50))</f>
        <v>11.698599176269667</v>
      </c>
      <c r="N40" s="164" cm="1">
        <f t="array" ref="N40">AVERAGE(Operating!AH25:AK25*(1+N50))</f>
        <v>11.714339626001147</v>
      </c>
      <c r="O40" s="164" cm="1">
        <f t="array" ref="O40">AVERAGE(Operating!AI25:AL25*(1+O50))</f>
        <v>11.834344500944205</v>
      </c>
      <c r="P40" s="164" cm="1">
        <f t="array" ref="P40">AVERAGE(Operating!AJ25:AM25*(1+P50))</f>
        <v>11.933712061301886</v>
      </c>
      <c r="Q40" s="96">
        <f>AVERAGE(M40:P40)</f>
        <v>11.795248841129226</v>
      </c>
      <c r="R40" s="164" cm="1">
        <f t="array" ref="R40">AVERAGE(Operating!AL25:AO25*(1+R50))</f>
        <v>12.202184926148185</v>
      </c>
      <c r="S40" s="164" cm="1">
        <f t="array" ref="S40">AVERAGE(Operating!AM25:AP25*(1+S50))</f>
        <v>12.227180945722488</v>
      </c>
      <c r="T40" s="164" cm="1">
        <f t="array" ref="T40">AVERAGE(Operating!AN25:AQ25*(1+T50))</f>
        <v>12.353349936473014</v>
      </c>
      <c r="U40" s="164" cm="1">
        <f t="array" ref="U40">AVERAGE(Operating!AO25:AR25*(1+U50))</f>
        <v>12.454947262003799</v>
      </c>
      <c r="V40" s="96">
        <f>AVERAGE(R40:U40)</f>
        <v>12.309415767586872</v>
      </c>
      <c r="W40" s="164" cm="1">
        <f t="array" ref="W40">AVERAGE(Operating!AQ25:AT25*(1+W50))</f>
        <v>12.711933663186961</v>
      </c>
      <c r="X40" s="164" cm="1">
        <f t="array" ref="X40">AVERAGE(Operating!AR25:AU25*(1+X50))</f>
        <v>12.739617985675395</v>
      </c>
      <c r="Y40" s="164" cm="1">
        <f t="array" ref="Y40">AVERAGE(Operating!AS25:AV25*(1+Y50))</f>
        <v>12.864769018506786</v>
      </c>
      <c r="Z40" s="164" cm="1">
        <f t="array" ref="Z40">AVERAGE(Operating!AT25:AW25*(1+Z50))</f>
        <v>12.964493772109609</v>
      </c>
      <c r="AA40" s="96">
        <f>AVERAGE(W40:Z40)</f>
        <v>12.820203609869687</v>
      </c>
      <c r="AB40" s="164" cm="1">
        <f t="array" ref="AB40">AVERAGE(Operating!AV25:AY25*(1+AB50))</f>
        <v>13.239424267912426</v>
      </c>
    </row>
    <row r="41" spans="3:28" ht="12.75" customHeight="1" outlineLevel="1">
      <c r="C41" s="41" t="s">
        <v>322</v>
      </c>
      <c r="D41" s="41"/>
      <c r="E41" s="107"/>
      <c r="F41" s="41"/>
      <c r="G41" s="31" t="s">
        <v>321</v>
      </c>
      <c r="H41" s="164" cm="1">
        <f t="array" ref="H41">AVERAGE(Operating!AB32:AE32*(1+H51))</f>
        <v>16.918426562499999</v>
      </c>
      <c r="I41" s="164" cm="1">
        <f t="array" ref="I41">AVERAGE(Operating!AC32:AF32*(1+I51))</f>
        <v>16.943761328124999</v>
      </c>
      <c r="J41" s="164" cm="1">
        <f t="array" ref="J41">AVERAGE(Operating!AD32:AG32*(1+J51))</f>
        <v>17.182408730224608</v>
      </c>
      <c r="K41" s="164" cm="1">
        <f t="array" ref="K41">AVERAGE(Operating!AE32:AH32*(1+K51))</f>
        <v>17.352284525329587</v>
      </c>
      <c r="L41" s="96">
        <f t="shared" ref="L41:L43" si="20">AVERAGE(H41:K41)</f>
        <v>17.099220286544799</v>
      </c>
      <c r="M41" s="164" cm="1">
        <f t="array" ref="M41">AVERAGE(Operating!AG32:AJ32*(1+M51))</f>
        <v>17.81738753857968</v>
      </c>
      <c r="N41" s="164" cm="1">
        <f t="array" ref="N41">AVERAGE(Operating!AH32:AK32*(1+N51))</f>
        <v>17.864484303693352</v>
      </c>
      <c r="O41" s="164" cm="1">
        <f t="array" ref="O41">AVERAGE(Operating!AI32:AL32*(1+O51))</f>
        <v>18.092063931516797</v>
      </c>
      <c r="P41" s="164" cm="1">
        <f t="array" ref="P41">AVERAGE(Operating!AJ32:AM32*(1+P51))</f>
        <v>18.269744618405404</v>
      </c>
      <c r="Q41" s="96">
        <f t="shared" ref="Q41:Q43" si="21">AVERAGE(M41:P41)</f>
        <v>18.010920098048807</v>
      </c>
      <c r="R41" s="164" cm="1">
        <f t="array" ref="R41">AVERAGE(Operating!AL32:AO32*(1+R51))</f>
        <v>18.751619187081069</v>
      </c>
      <c r="S41" s="164" cm="1">
        <f t="array" ref="S41">AVERAGE(Operating!AM32:AP32*(1+S51))</f>
        <v>18.801992083575389</v>
      </c>
      <c r="T41" s="164" cm="1">
        <f t="array" ref="T41">AVERAGE(Operating!AN32:AQ32*(1+T51))</f>
        <v>19.03289665994215</v>
      </c>
      <c r="U41" s="164" cm="1">
        <f t="array" ref="U41">AVERAGE(Operating!AO32:AR32*(1+U51))</f>
        <v>19.217677646770149</v>
      </c>
      <c r="V41" s="96">
        <f t="shared" ref="V41:V43" si="22">AVERAGE(R41:U41)</f>
        <v>18.951046394342193</v>
      </c>
      <c r="W41" s="164" cm="1">
        <f t="array" ref="W41">AVERAGE(Operating!AQ32:AT32*(1+W51))</f>
        <v>19.687294546762381</v>
      </c>
      <c r="X41" s="164" cm="1">
        <f t="array" ref="X41">AVERAGE(Operating!AR32:AU32*(1+X51))</f>
        <v>19.739088285328187</v>
      </c>
      <c r="Y41" s="164" cm="1">
        <f t="array" ref="Y41">AVERAGE(Operating!AS32:AV32*(1+Y51))</f>
        <v>19.969012401298642</v>
      </c>
      <c r="Z41" s="164" cm="1">
        <f t="array" ref="Z41">AVERAGE(Operating!AT32:AW32*(1+Z51))</f>
        <v>20.152419193806711</v>
      </c>
      <c r="AA41" s="96">
        <f t="shared" ref="AA41:AA43" si="23">AVERAGE(W41:Z41)</f>
        <v>19.886953606798979</v>
      </c>
      <c r="AB41" s="164" cm="1">
        <f t="array" ref="AB41">AVERAGE(Operating!AV32:AY32*(1+AB51))</f>
        <v>20.659561754423123</v>
      </c>
    </row>
    <row r="42" spans="3:28" ht="12.75" customHeight="1" outlineLevel="1">
      <c r="C42" s="41" t="s">
        <v>323</v>
      </c>
      <c r="D42" s="41"/>
      <c r="E42" s="41"/>
      <c r="F42" s="41"/>
      <c r="G42" s="31" t="s">
        <v>321</v>
      </c>
      <c r="H42" s="164" cm="1">
        <f t="array" ref="H42">AVERAGE(Operating!AB39:AE39*(1+Drivers!$H$52))</f>
        <v>8.8955812500000011</v>
      </c>
      <c r="I42" s="164" cm="1">
        <f t="array" ref="I42">AVERAGE(Operating!AC39:AF39*(1+Drivers!$H$52))</f>
        <v>8.9103515625000007</v>
      </c>
      <c r="J42" s="164" cm="1">
        <f t="array" ref="J42">AVERAGE(Operating!AD39:AG39*(1+Drivers!$H$52))</f>
        <v>8.9914164960937519</v>
      </c>
      <c r="K42" s="164" cm="1">
        <f t="array" ref="K42">AVERAGE(Operating!AE39:AH39*(1+Drivers!$H$52))</f>
        <v>9.006919303710939</v>
      </c>
      <c r="L42" s="96">
        <f t="shared" si="20"/>
        <v>8.9510671530761741</v>
      </c>
      <c r="M42" s="164" cm="1">
        <f t="array" ref="M42">AVERAGE(Operating!AG39:AJ39*(1+Drivers!$H$52))</f>
        <v>9.1972214997857691</v>
      </c>
      <c r="N42" s="164" cm="1">
        <f t="array" ref="N42">AVERAGE(Operating!AH39:AK39*(1+Drivers!$H$52))</f>
        <v>9.2114744411384599</v>
      </c>
      <c r="O42" s="164" cm="1">
        <f t="array" ref="O42">AVERAGE(Operating!AI39:AL39*(1+Drivers!$H$52))</f>
        <v>9.2851641562787428</v>
      </c>
      <c r="P42" s="164" cm="1">
        <f t="array" ref="P42">AVERAGE(Operating!AJ39:AM39*(1+Drivers!$H$52))</f>
        <v>9.3416915409121017</v>
      </c>
      <c r="Q42" s="96">
        <f t="shared" si="21"/>
        <v>9.2588879095287684</v>
      </c>
      <c r="R42" s="164" cm="1">
        <f t="array" ref="R42">AVERAGE(Operating!AL39:AO39*(1+Drivers!$H$52))</f>
        <v>9.5135073270408093</v>
      </c>
      <c r="S42" s="164" cm="1">
        <f t="array" ref="S42">AVERAGE(Operating!AM39:AP39*(1+Drivers!$H$52))</f>
        <v>9.5293478860435439</v>
      </c>
      <c r="T42" s="164" cm="1">
        <f t="array" ref="T42">AVERAGE(Operating!AN39:AQ39*(1+Drivers!$H$52))</f>
        <v>9.6069325836097086</v>
      </c>
      <c r="U42" s="164" cm="1">
        <f t="array" ref="U42">AVERAGE(Operating!AO39:AR39*(1+Drivers!$H$52))</f>
        <v>9.6696572791930429</v>
      </c>
      <c r="V42" s="96">
        <f t="shared" si="22"/>
        <v>9.5798612689717757</v>
      </c>
      <c r="W42" s="164" cm="1">
        <f t="array" ref="W42">AVERAGE(Operating!AQ39:AT39*(1+Drivers!$H$52))</f>
        <v>9.8433074538685013</v>
      </c>
      <c r="X42" s="164" cm="1">
        <f t="array" ref="X42">AVERAGE(Operating!AR39:AU39*(1+Drivers!$H$52))</f>
        <v>9.8603521227020181</v>
      </c>
      <c r="Y42" s="164" cm="1">
        <f t="array" ref="Y42">AVERAGE(Operating!AS39:AV39*(1+Drivers!$H$52))</f>
        <v>9.941000486687054</v>
      </c>
      <c r="Z42" s="164" cm="1">
        <f t="array" ref="Z42">AVERAGE(Operating!AT39:AW39*(1+Drivers!$H$52))</f>
        <v>10.006097630791391</v>
      </c>
      <c r="AA42" s="96">
        <f t="shared" si="23"/>
        <v>9.9126894235122407</v>
      </c>
      <c r="AB42" s="164" cm="1">
        <f t="array" ref="AB42">AVERAGE(Operating!AV39:AY39*(1+Drivers!$H$52))</f>
        <v>10.185288382658829</v>
      </c>
    </row>
    <row r="43" spans="3:28" ht="12.75" customHeight="1" outlineLevel="1">
      <c r="C43" s="41" t="s">
        <v>324</v>
      </c>
      <c r="D43" s="41"/>
      <c r="E43" s="41"/>
      <c r="F43" s="41"/>
      <c r="G43" s="31" t="s">
        <v>321</v>
      </c>
      <c r="H43" s="164" cm="1">
        <f t="array" ref="H43">AVERAGE(Operating!AB46:AE46*(1+Drivers!$H$53))</f>
        <v>7.8655125000000004</v>
      </c>
      <c r="I43" s="164" cm="1">
        <f t="array" ref="I43">AVERAGE(Operating!AC46:AF46*(1+Drivers!$H$53))</f>
        <v>7.7691843750000009</v>
      </c>
      <c r="J43" s="164" cm="1">
        <f t="array" ref="J43">AVERAGE(Operating!AD46:AG46*(1+Drivers!$H$53))</f>
        <v>7.8219753984375009</v>
      </c>
      <c r="K43" s="164" cm="1">
        <f t="array" ref="K43">AVERAGE(Operating!AE46:AH46*(1+Drivers!$H$53))</f>
        <v>7.8602971347656263</v>
      </c>
      <c r="L43" s="96">
        <f t="shared" si="20"/>
        <v>7.8292423520507821</v>
      </c>
      <c r="M43" s="164" cm="1">
        <f t="array" ref="M43">AVERAGE(Operating!AG46:AJ46*(1+Drivers!$H$53))</f>
        <v>8.0445465167321792</v>
      </c>
      <c r="N43" s="164" cm="1">
        <f t="array" ref="N43">AVERAGE(Operating!AH46:AK46*(1+Drivers!$H$53))</f>
        <v>8.0352296224777238</v>
      </c>
      <c r="O43" s="164" cm="1">
        <f t="array" ref="O43">AVERAGE(Operating!AI46:AL46*(1+Drivers!$H$53))</f>
        <v>8.1059632726351758</v>
      </c>
      <c r="P43" s="164" cm="1">
        <f t="array" ref="P43">AVERAGE(Operating!AJ46:AM46*(1+Drivers!$H$53))</f>
        <v>8.160742951435509</v>
      </c>
      <c r="Q43" s="96">
        <f t="shared" si="21"/>
        <v>8.0866205908201465</v>
      </c>
      <c r="R43" s="164" cm="1">
        <f t="array" ref="R43">AVERAGE(Operating!AL46:AO46*(1+Drivers!$H$53))</f>
        <v>8.3090026570677011</v>
      </c>
      <c r="S43" s="164" cm="1">
        <f t="array" ref="S43">AVERAGE(Operating!AM46:AP46*(1+Drivers!$H$53))</f>
        <v>8.3198104348490478</v>
      </c>
      <c r="T43" s="164" cm="1">
        <f t="array" ref="T43">AVERAGE(Operating!AN46:AQ46*(1+Drivers!$H$53))</f>
        <v>8.3901358831093482</v>
      </c>
      <c r="U43" s="164" cm="1">
        <f t="array" ref="U43">AVERAGE(Operating!AO46:AR46*(1+Drivers!$H$53))</f>
        <v>8.4450678729030368</v>
      </c>
      <c r="V43" s="96">
        <f t="shared" si="22"/>
        <v>8.3660042119822826</v>
      </c>
      <c r="W43" s="164" cm="1">
        <f t="array" ref="W43">AVERAGE(Operating!AQ46:AT46*(1+Drivers!$H$53))</f>
        <v>8.5960693278117972</v>
      </c>
      <c r="X43" s="164" cm="1">
        <f t="array" ref="X43">AVERAGE(Operating!AR46:AU46*(1+Drivers!$H$53))</f>
        <v>8.610711602230479</v>
      </c>
      <c r="Y43" s="164" cm="1">
        <f t="array" ref="Y43">AVERAGE(Operating!AS46:AV46*(1+Drivers!$H$53))</f>
        <v>8.6816756053602866</v>
      </c>
      <c r="Z43" s="164" cm="1">
        <f t="array" ref="Z43">AVERAGE(Operating!AT46:AW46*(1+Drivers!$H$53))</f>
        <v>8.7383359932095264</v>
      </c>
      <c r="AA43" s="96">
        <f t="shared" si="23"/>
        <v>8.6566981321530232</v>
      </c>
      <c r="AB43" s="164" cm="1">
        <f t="array" ref="AB43">AVERAGE(Operating!AV46:AY46*(1+Drivers!$H$53))</f>
        <v>8.8947573307872307</v>
      </c>
    </row>
    <row r="44" spans="3:28" ht="12.75" customHeight="1" outlineLevel="1">
      <c r="C44" s="41"/>
      <c r="D44" s="41"/>
      <c r="E44" s="41"/>
      <c r="F44" s="41"/>
      <c r="G44" s="31"/>
      <c r="H44" s="167"/>
      <c r="I44" s="167"/>
      <c r="J44" s="167"/>
      <c r="K44" s="167"/>
      <c r="L44" s="96"/>
      <c r="M44" s="167"/>
      <c r="N44" s="167"/>
      <c r="O44" s="167"/>
      <c r="P44" s="167"/>
      <c r="Q44" s="81"/>
      <c r="R44" s="167"/>
      <c r="S44" s="167"/>
      <c r="T44" s="167"/>
      <c r="U44" s="167"/>
      <c r="V44" s="96"/>
      <c r="W44" s="167"/>
      <c r="X44" s="167"/>
      <c r="Y44" s="167"/>
      <c r="Z44" s="167"/>
      <c r="AA44" s="96"/>
      <c r="AB44" s="167"/>
    </row>
    <row r="45" spans="3:28" ht="12.75" customHeight="1" outlineLevel="1">
      <c r="C45" s="41" t="s">
        <v>325</v>
      </c>
      <c r="D45" s="41"/>
      <c r="E45" s="41"/>
      <c r="F45" s="41"/>
      <c r="G45" s="31" t="s">
        <v>321</v>
      </c>
      <c r="H45" s="164" cm="1">
        <f t="array" ref="H45">AVERAGE(Operating!AB25:AE25*(1+$H$56))</f>
        <v>11.198675</v>
      </c>
      <c r="I45" s="164" cm="1">
        <f t="array" ref="I45">AVERAGE(Operating!AC25:AF25*(1+$H$56))</f>
        <v>11.194168749999999</v>
      </c>
      <c r="J45" s="164" cm="1">
        <f t="array" ref="J45">AVERAGE(Operating!AD25:AG25*(1+$H$56))</f>
        <v>11.2893013203125</v>
      </c>
      <c r="K45" s="164" cm="1">
        <f t="array" ref="K45">AVERAGE(Operating!AE25:AH25*(1+$H$56))</f>
        <v>11.354944306640624</v>
      </c>
      <c r="L45" s="96">
        <f>AVERAGE(H45:K45)</f>
        <v>11.259272344238282</v>
      </c>
      <c r="M45" s="164" cm="1">
        <f t="array" ref="M45">AVERAGE(Operating!AG25:AJ25*(1+$H$56))</f>
        <v>11.639272785856322</v>
      </c>
      <c r="N45" s="164" cm="1">
        <f t="array" ref="N45">AVERAGE(Operating!AH25:AK25*(1+$H$56))</f>
        <v>11.654933412007903</v>
      </c>
      <c r="O45" s="164" cm="1">
        <f t="array" ref="O45">AVERAGE(Operating!AI25:AL25*(1+$H$56))</f>
        <v>11.774329713569216</v>
      </c>
      <c r="P45" s="164" cm="1">
        <f t="array" ref="P45">AVERAGE(Operating!AJ25:AM25*(1+$H$56))</f>
        <v>11.873193357296252</v>
      </c>
      <c r="Q45" s="81">
        <f>AVERAGE(M45:P45)</f>
        <v>11.735432317182424</v>
      </c>
      <c r="R45" s="164" cm="1">
        <f t="array" ref="R45">AVERAGE(Operating!AL25:AO25*(1+$H$56))</f>
        <v>12.149106306363104</v>
      </c>
      <c r="S45" s="164" cm="1">
        <f t="array" ref="S45">AVERAGE(Operating!AM25:AP25*(1+$H$56))</f>
        <v>12.17399359506444</v>
      </c>
      <c r="T45" s="164" cm="1">
        <f t="array" ref="T45">AVERAGE(Operating!AN25:AQ25*(1+$H$56))</f>
        <v>12.299613759852301</v>
      </c>
      <c r="U45" s="164" cm="1">
        <f t="array" ref="U45">AVERAGE(Operating!AO25:AR25*(1+$H$56))</f>
        <v>12.400769144382709</v>
      </c>
      <c r="V45" s="96">
        <f>AVERAGE(R45:U45)</f>
        <v>12.255870701415638</v>
      </c>
      <c r="W45" s="164" cm="1">
        <f t="array" ref="W45">AVERAGE(Operating!AQ25:AT25*(1+$H$56))</f>
        <v>12.678698240614477</v>
      </c>
      <c r="X45" s="164" cm="1">
        <f t="array" ref="X45">AVERAGE(Operating!AR25:AU25*(1+$H$56))</f>
        <v>12.706310182284941</v>
      </c>
      <c r="Y45" s="164" cm="1">
        <f t="array" ref="Y45">AVERAGE(Operating!AS25:AV25*(1+$H$56))</f>
        <v>12.831134007032041</v>
      </c>
      <c r="Z45" s="164" cm="1">
        <f t="array" ref="Z45">AVERAGE(Operating!AT25:AW25*(1+$H$56))</f>
        <v>12.930598029701653</v>
      </c>
      <c r="AA45" s="96">
        <f>AVERAGE(W45:Z45)</f>
        <v>12.786685114908277</v>
      </c>
      <c r="AB45" s="164" cm="1">
        <f t="array" ref="AB45">AVERAGE(Operating!AV25:AY25*(1+$H$56))</f>
        <v>13.20480971816578</v>
      </c>
    </row>
    <row r="46" spans="3:28" ht="12.75" customHeight="1" outlineLevel="1">
      <c r="C46" s="41" t="s">
        <v>326</v>
      </c>
      <c r="D46" s="41"/>
      <c r="E46" s="107"/>
      <c r="F46" s="41"/>
      <c r="G46" s="31" t="s">
        <v>321</v>
      </c>
      <c r="H46" s="164" cm="1">
        <f t="array" ref="H46">AVERAGE(Operating!AB32:AE32*(1+$H$57))</f>
        <v>16.847212499999998</v>
      </c>
      <c r="I46" s="164" cm="1">
        <f t="array" ref="I46">AVERAGE(Operating!AC32:AF32*(1+$H$57))</f>
        <v>16.872440624999996</v>
      </c>
      <c r="J46" s="164" cm="1">
        <f t="array" ref="J46">AVERAGE(Operating!AD32:AG32*(1+$H$57))</f>
        <v>17.110083498046873</v>
      </c>
      <c r="K46" s="164" cm="1">
        <f t="array" ref="K46">AVERAGE(Operating!AE32:AH32*(1+$H$57))</f>
        <v>17.279244241699217</v>
      </c>
      <c r="L46" s="96">
        <f t="shared" ref="L46:L48" si="24">AVERAGE(H46:K46)</f>
        <v>17.027245216186522</v>
      </c>
      <c r="M46" s="164" cm="1">
        <f t="array" ref="M46">AVERAGE(Operating!AG32:AJ32*(1+$H$57))</f>
        <v>17.697692996573867</v>
      </c>
      <c r="N46" s="164" cm="1">
        <f t="array" ref="N46">AVERAGE(Operating!AH32:AK32*(1+$H$57))</f>
        <v>17.744473372670456</v>
      </c>
      <c r="O46" s="164" cm="1">
        <f t="array" ref="O46">AVERAGE(Operating!AI32:AL32*(1+$H$57))</f>
        <v>17.970524154625604</v>
      </c>
      <c r="P46" s="164" cm="1">
        <f t="array" ref="P46">AVERAGE(Operating!AJ32:AM32*(1+$H$57))</f>
        <v>18.14701120926064</v>
      </c>
      <c r="Q46" s="81">
        <f t="shared" ref="Q46:Q48" si="25">AVERAGE(M46:P46)</f>
        <v>17.889925433282642</v>
      </c>
      <c r="R46" s="164" cm="1">
        <f t="array" ref="R46">AVERAGE(Operating!AL32:AO32*(1+$H$57))</f>
        <v>18.641302301480515</v>
      </c>
      <c r="S46" s="164" cm="1">
        <f t="array" ref="S46">AVERAGE(Operating!AM32:AP32*(1+$H$57))</f>
        <v>18.691378851243151</v>
      </c>
      <c r="T46" s="164" cm="1">
        <f t="array" ref="T46">AVERAGE(Operating!AN32:AQ32*(1+$H$57))</f>
        <v>18.920925002319724</v>
      </c>
      <c r="U46" s="164" cm="1">
        <f t="array" ref="U46">AVERAGE(Operating!AO32:AR32*(1+$H$57))</f>
        <v>19.104618911664886</v>
      </c>
      <c r="V46" s="96">
        <f t="shared" ref="V46:V48" si="26">AVERAGE(R46:U46)</f>
        <v>18.839556266677068</v>
      </c>
      <c r="W46" s="164" cm="1">
        <f t="array" ref="W46">AVERAGE(Operating!AQ32:AT32*(1+$H$57))</f>
        <v>19.614333018144166</v>
      </c>
      <c r="X46" s="164" cm="1">
        <f t="array" ref="X46">AVERAGE(Operating!AR32:AU32*(1+$H$57))</f>
        <v>19.665934808022978</v>
      </c>
      <c r="Y46" s="164" cm="1">
        <f t="array" ref="Y46">AVERAGE(Operating!AS32:AV32*(1+$H$57))</f>
        <v>19.895006820372615</v>
      </c>
      <c r="Z46" s="164" cm="1">
        <f t="array" ref="Z46">AVERAGE(Operating!AT32:AW32*(1+$H$57))</f>
        <v>20.077733903441253</v>
      </c>
      <c r="AA46" s="96">
        <f t="shared" ref="AA46:AA48" si="27">AVERAGE(W46:Z46)</f>
        <v>19.813252137495255</v>
      </c>
      <c r="AB46" s="164" cm="1">
        <f t="array" ref="AB46">AVERAGE(Operating!AV32:AY32*(1+$H$57))</f>
        <v>20.582996983036942</v>
      </c>
    </row>
    <row r="47" spans="3:28" ht="12.75" customHeight="1" outlineLevel="1">
      <c r="C47" s="41" t="s">
        <v>327</v>
      </c>
      <c r="D47" s="41"/>
      <c r="E47" s="41"/>
      <c r="F47" s="41"/>
      <c r="G47" s="31" t="s">
        <v>321</v>
      </c>
      <c r="H47" s="164" cm="1">
        <f t="array" ref="H47">AVERAGE(Operating!AB39:AE39*(1+$H$58))</f>
        <v>8.8739374999999985</v>
      </c>
      <c r="I47" s="164" cm="1">
        <f t="array" ref="I47">AVERAGE(Operating!AC39:AF39*(1+$H$58))</f>
        <v>8.888671875</v>
      </c>
      <c r="J47" s="164" cm="1">
        <f t="array" ref="J47">AVERAGE(Operating!AD39:AG39*(1+$H$58))</f>
        <v>8.9695395703124987</v>
      </c>
      <c r="K47" s="164" cm="1">
        <f t="array" ref="K47">AVERAGE(Operating!AE39:AH39*(1+$H$58))</f>
        <v>8.9850046582031258</v>
      </c>
      <c r="L47" s="96">
        <f t="shared" si="24"/>
        <v>8.9292884008789049</v>
      </c>
      <c r="M47" s="164" cm="1">
        <f t="array" ref="M47">AVERAGE(Operating!AG39:AJ39*(1+$H$58))</f>
        <v>9.1748438319030772</v>
      </c>
      <c r="N47" s="164" cm="1">
        <f t="array" ref="N47">AVERAGE(Operating!AH39:AK39*(1+$H$58))</f>
        <v>9.1890620945663457</v>
      </c>
      <c r="O47" s="164" cm="1">
        <f t="array" ref="O47">AVERAGE(Operating!AI39:AL39*(1+$H$58))</f>
        <v>9.2625725159958243</v>
      </c>
      <c r="P47" s="164" cm="1">
        <f t="array" ref="P47">AVERAGE(Operating!AJ39:AM39*(1+$H$58))</f>
        <v>9.3189623644135295</v>
      </c>
      <c r="Q47" s="81">
        <f t="shared" si="25"/>
        <v>9.2363602017196946</v>
      </c>
      <c r="R47" s="164" cm="1">
        <f t="array" ref="R47">AVERAGE(Operating!AL39:AO39*(1+$H$58))</f>
        <v>9.4903601072669872</v>
      </c>
      <c r="S47" s="164" cm="1">
        <f t="array" ref="S47">AVERAGE(Operating!AM39:AP39*(1+$H$58))</f>
        <v>9.5061621247636303</v>
      </c>
      <c r="T47" s="164" cm="1">
        <f t="array" ref="T47">AVERAGE(Operating!AN39:AQ39*(1+$H$58))</f>
        <v>9.583558051776107</v>
      </c>
      <c r="U47" s="164" cm="1">
        <f t="array" ref="U47">AVERAGE(Operating!AO39:AR39*(1+$H$58))</f>
        <v>9.646130132528338</v>
      </c>
      <c r="V47" s="96">
        <f t="shared" si="26"/>
        <v>9.5565526040837661</v>
      </c>
      <c r="W47" s="164" cm="1">
        <f t="array" ref="W47">AVERAGE(Operating!AQ39:AT39*(1+$H$58))</f>
        <v>9.8193578006960713</v>
      </c>
      <c r="X47" s="164" cm="1">
        <f t="array" ref="X47">AVERAGE(Operating!AR39:AU39*(1+$H$58))</f>
        <v>9.8363609983158806</v>
      </c>
      <c r="Y47" s="164" cm="1">
        <f t="array" ref="Y47">AVERAGE(Operating!AS39:AV39*(1+$H$58))</f>
        <v>9.916813137571026</v>
      </c>
      <c r="Z47" s="164" cm="1">
        <f t="array" ref="Z47">AVERAGE(Operating!AT39:AW39*(1+$H$58))</f>
        <v>9.9817518944634305</v>
      </c>
      <c r="AA47" s="96">
        <f t="shared" si="27"/>
        <v>9.8885709577616012</v>
      </c>
      <c r="AB47" s="164" cm="1">
        <f t="array" ref="AB47">AVERAGE(Operating!AV39:AY39*(1+$H$58))</f>
        <v>10.160506659100047</v>
      </c>
    </row>
    <row r="48" spans="3:28" ht="12.75" customHeight="1" outlineLevel="1">
      <c r="C48" s="41" t="s">
        <v>328</v>
      </c>
      <c r="D48" s="41"/>
      <c r="E48" s="41"/>
      <c r="F48" s="41"/>
      <c r="G48" s="31" t="s">
        <v>321</v>
      </c>
      <c r="H48" s="164" cm="1">
        <f t="array" ref="H48">AVERAGE(Operating!AB46:AE46*(1+$H$59))</f>
        <v>7.8463750000000001</v>
      </c>
      <c r="I48" s="164" cm="1">
        <f t="array" ref="I48">AVERAGE(Operating!AC46:AF46*(1+$H$59))</f>
        <v>7.7502812499999996</v>
      </c>
      <c r="J48" s="164" cm="1">
        <f t="array" ref="J48">AVERAGE(Operating!AD46:AG46*(1+$H$59))</f>
        <v>7.8029438281249988</v>
      </c>
      <c r="K48" s="164" cm="1">
        <f t="array" ref="K48">AVERAGE(Operating!AE46:AH46*(1+$H$59))</f>
        <v>7.8411723242187499</v>
      </c>
      <c r="L48" s="96">
        <f t="shared" si="24"/>
        <v>7.8101931005859369</v>
      </c>
      <c r="M48" s="164" cm="1">
        <f t="array" ref="M48">AVERAGE(Operating!AG46:AJ46*(1+$H$59))</f>
        <v>8.0249734108520521</v>
      </c>
      <c r="N48" s="164" cm="1">
        <f t="array" ref="N48">AVERAGE(Operating!AH46:AK46*(1+$H$59))</f>
        <v>8.0156791854400637</v>
      </c>
      <c r="O48" s="164" cm="1">
        <f t="array" ref="O48">AVERAGE(Operating!AI46:AL46*(1+$H$59))</f>
        <v>8.0862407342589346</v>
      </c>
      <c r="P48" s="164" cm="1">
        <f t="array" ref="P48">AVERAGE(Operating!AJ46:AM46*(1+$H$59))</f>
        <v>8.1408871291692417</v>
      </c>
      <c r="Q48" s="81">
        <f t="shared" si="25"/>
        <v>8.066945114930073</v>
      </c>
      <c r="R48" s="164" cm="1">
        <f t="array" ref="R48">AVERAGE(Operating!AL46:AO46*(1+$H$59))</f>
        <v>8.2887861055906509</v>
      </c>
      <c r="S48" s="164" cm="1">
        <f t="array" ref="S48">AVERAGE(Operating!AM46:AP46*(1+$H$59))</f>
        <v>8.2995675870756926</v>
      </c>
      <c r="T48" s="164" cm="1">
        <f t="array" ref="T48">AVERAGE(Operating!AN46:AQ46*(1+$H$59))</f>
        <v>8.3697219271893744</v>
      </c>
      <c r="U48" s="164" cm="1">
        <f t="array" ref="U48">AVERAGE(Operating!AO46:AR46*(1+$H$59))</f>
        <v>8.4245202625066788</v>
      </c>
      <c r="V48" s="96">
        <f t="shared" si="26"/>
        <v>8.3456489705905987</v>
      </c>
      <c r="W48" s="164" cm="1">
        <f t="array" ref="W48">AVERAGE(Operating!AQ46:AT46*(1+$H$59))</f>
        <v>8.5751543172818394</v>
      </c>
      <c r="X48" s="164" cm="1">
        <f t="array" ref="X48">AVERAGE(Operating!AR46:AU46*(1+$H$59))</f>
        <v>8.5897609657287006</v>
      </c>
      <c r="Y48" s="164" cm="1">
        <f t="array" ref="Y48">AVERAGE(Operating!AS46:AV46*(1+$H$59))</f>
        <v>8.6605523070504056</v>
      </c>
      <c r="Z48" s="164" cm="1">
        <f t="array" ref="Z48">AVERAGE(Operating!AT46:AW46*(1+$H$59))</f>
        <v>8.717074835075195</v>
      </c>
      <c r="AA48" s="81">
        <f t="shared" si="27"/>
        <v>8.6356356062840351</v>
      </c>
      <c r="AB48" s="164" cm="1">
        <f t="array" ref="AB48">AVERAGE(Operating!AV46:AY46*(1+$H$59))</f>
        <v>8.873115585456846</v>
      </c>
    </row>
    <row r="49" spans="3:28" ht="12.75" customHeight="1" outlineLevel="1">
      <c r="C49" s="41"/>
      <c r="D49" s="41"/>
      <c r="E49" s="41"/>
      <c r="F49" s="41"/>
      <c r="G49" s="31"/>
      <c r="H49" s="163"/>
      <c r="I49" s="163"/>
      <c r="J49" s="163"/>
      <c r="K49" s="163"/>
      <c r="L49" s="81"/>
      <c r="M49" s="163"/>
      <c r="N49" s="163"/>
      <c r="O49" s="163"/>
      <c r="P49" s="163"/>
      <c r="Q49" s="81"/>
      <c r="R49" s="163"/>
      <c r="S49" s="163"/>
      <c r="T49" s="163"/>
      <c r="U49" s="163"/>
      <c r="V49" s="81"/>
      <c r="W49" s="163"/>
      <c r="X49" s="163"/>
      <c r="Y49" s="163"/>
      <c r="Z49" s="163"/>
      <c r="AA49" s="81"/>
      <c r="AB49" s="163"/>
    </row>
    <row r="50" spans="3:28" ht="12.75" customHeight="1" outlineLevel="1">
      <c r="C50" s="41" t="s">
        <v>329</v>
      </c>
      <c r="D50" s="41"/>
      <c r="E50" s="41"/>
      <c r="F50" s="41"/>
      <c r="G50" s="31" t="s">
        <v>102</v>
      </c>
      <c r="H50" s="151">
        <f>$H56*(1+(H84+H102))</f>
        <v>3.3750000000000002E-2</v>
      </c>
      <c r="I50" s="151">
        <f t="shared" ref="I50:K50" si="28">$H56*(1+(I84+I102))</f>
        <v>3.3750000000000002E-2</v>
      </c>
      <c r="J50" s="151">
        <f t="shared" si="28"/>
        <v>3.3750000000000002E-2</v>
      </c>
      <c r="K50" s="151">
        <f t="shared" si="28"/>
        <v>3.3750000000000002E-2</v>
      </c>
      <c r="L50" s="109">
        <f>AVERAGE(H50:K50)</f>
        <v>3.3750000000000002E-2</v>
      </c>
      <c r="M50" s="151">
        <f>$H56*(1+(M84+M102))</f>
        <v>3.5249999999999997E-2</v>
      </c>
      <c r="N50" s="151">
        <f t="shared" ref="N50:P50" si="29">$H56*(1+(N84+N102))</f>
        <v>3.5249999999999997E-2</v>
      </c>
      <c r="O50" s="151">
        <f t="shared" si="29"/>
        <v>3.5249999999999997E-2</v>
      </c>
      <c r="P50" s="151">
        <f t="shared" si="29"/>
        <v>3.5249999999999997E-2</v>
      </c>
      <c r="Q50" s="109">
        <f>AVERAGE(M50:P50)</f>
        <v>3.5249999999999997E-2</v>
      </c>
      <c r="R50" s="151">
        <f>$H56*(1+(R84+R102))</f>
        <v>3.4499999999999996E-2</v>
      </c>
      <c r="S50" s="151">
        <f t="shared" ref="S50:U50" si="30">$H56*(1+(S84+S102))</f>
        <v>3.4499999999999996E-2</v>
      </c>
      <c r="T50" s="151">
        <f t="shared" si="30"/>
        <v>3.4499999999999996E-2</v>
      </c>
      <c r="U50" s="151">
        <f t="shared" si="30"/>
        <v>3.4499999999999996E-2</v>
      </c>
      <c r="V50" s="109">
        <f>AVERAGE(R50:U50)</f>
        <v>3.4499999999999996E-2</v>
      </c>
      <c r="W50" s="151">
        <f>$H56*(1+(W84+W102))</f>
        <v>3.27E-2</v>
      </c>
      <c r="X50" s="151">
        <f t="shared" ref="X50:Z50" si="31">$H56*(1+(X84+X102))</f>
        <v>3.27E-2</v>
      </c>
      <c r="Y50" s="151">
        <f t="shared" si="31"/>
        <v>3.27E-2</v>
      </c>
      <c r="Z50" s="151">
        <f t="shared" si="31"/>
        <v>3.27E-2</v>
      </c>
      <c r="AA50" s="109">
        <f>AVERAGE(W50:Z50)</f>
        <v>3.27E-2</v>
      </c>
      <c r="AB50" s="151">
        <f>$H56*(1+(AB84+AB102))*$AB$54</f>
        <v>3.27E-2</v>
      </c>
    </row>
    <row r="51" spans="3:28" ht="12.75" customHeight="1" outlineLevel="1">
      <c r="C51" s="41" t="s">
        <v>330</v>
      </c>
      <c r="D51" s="41"/>
      <c r="E51" s="107"/>
      <c r="F51" s="41"/>
      <c r="G51" s="31" t="s">
        <v>102</v>
      </c>
      <c r="H51" s="151">
        <f>$H57*(1+(H85+H103))</f>
        <v>3.9375000000000007E-2</v>
      </c>
      <c r="I51" s="151">
        <f t="shared" ref="H51:K53" si="32">$H57*(1+(I85+I103))</f>
        <v>3.9375000000000007E-2</v>
      </c>
      <c r="J51" s="151">
        <f t="shared" si="32"/>
        <v>3.9375000000000007E-2</v>
      </c>
      <c r="K51" s="151">
        <f t="shared" si="32"/>
        <v>3.9375000000000007E-2</v>
      </c>
      <c r="L51" s="109">
        <f t="shared" ref="L51:L53" si="33">AVERAGE(H51:K51)</f>
        <v>3.9375000000000007E-2</v>
      </c>
      <c r="M51" s="151">
        <f t="shared" ref="M51:P53" si="34">$H57*(1+(M85+M103))</f>
        <v>4.2000000000000003E-2</v>
      </c>
      <c r="N51" s="151">
        <f t="shared" si="34"/>
        <v>4.2000000000000003E-2</v>
      </c>
      <c r="O51" s="151">
        <f t="shared" si="34"/>
        <v>4.2000000000000003E-2</v>
      </c>
      <c r="P51" s="151">
        <f t="shared" si="34"/>
        <v>4.2000000000000003E-2</v>
      </c>
      <c r="Q51" s="109">
        <f t="shared" ref="Q51:Q53" si="35">AVERAGE(M51:P51)</f>
        <v>4.2000000000000003E-2</v>
      </c>
      <c r="R51" s="151">
        <f t="shared" ref="R51:U53" si="36">$H57*(1+(R85+R103))</f>
        <v>4.1125000000000009E-2</v>
      </c>
      <c r="S51" s="151">
        <f t="shared" si="36"/>
        <v>4.1125000000000009E-2</v>
      </c>
      <c r="T51" s="151">
        <f t="shared" si="36"/>
        <v>4.1125000000000009E-2</v>
      </c>
      <c r="U51" s="151">
        <f t="shared" si="36"/>
        <v>4.1125000000000009E-2</v>
      </c>
      <c r="V51" s="109">
        <f t="shared" ref="V51:V53" si="37">AVERAGE(R51:U51)</f>
        <v>4.1125000000000009E-2</v>
      </c>
      <c r="W51" s="151">
        <f t="shared" ref="W51:Z53" si="38">$H57*(1+(W85+W103))</f>
        <v>3.885000000000001E-2</v>
      </c>
      <c r="X51" s="151">
        <f t="shared" si="38"/>
        <v>3.885000000000001E-2</v>
      </c>
      <c r="Y51" s="151">
        <f t="shared" si="38"/>
        <v>3.885000000000001E-2</v>
      </c>
      <c r="Z51" s="151">
        <f t="shared" si="38"/>
        <v>3.885000000000001E-2</v>
      </c>
      <c r="AA51" s="109">
        <f t="shared" ref="AA51:AA53" si="39">AVERAGE(W51:Z51)</f>
        <v>3.885000000000001E-2</v>
      </c>
      <c r="AB51" s="151">
        <f t="shared" ref="AB51:AB53" si="40">$H57*(1+(AB85+AB103))*$AB$54</f>
        <v>3.885000000000001E-2</v>
      </c>
    </row>
    <row r="52" spans="3:28" ht="12.75" customHeight="1" outlineLevel="1">
      <c r="C52" s="41" t="s">
        <v>331</v>
      </c>
      <c r="D52" s="41"/>
      <c r="E52" s="41"/>
      <c r="F52" s="41"/>
      <c r="G52" s="31" t="s">
        <v>102</v>
      </c>
      <c r="H52" s="151">
        <f t="shared" si="32"/>
        <v>2.7500000000000004E-2</v>
      </c>
      <c r="I52" s="151">
        <f t="shared" si="32"/>
        <v>2.7500000000000004E-2</v>
      </c>
      <c r="J52" s="151">
        <f t="shared" si="32"/>
        <v>2.7500000000000004E-2</v>
      </c>
      <c r="K52" s="151">
        <f t="shared" si="32"/>
        <v>2.7500000000000004E-2</v>
      </c>
      <c r="L52" s="109">
        <f t="shared" si="33"/>
        <v>2.7500000000000004E-2</v>
      </c>
      <c r="M52" s="151">
        <f t="shared" si="34"/>
        <v>2.8125000000000001E-2</v>
      </c>
      <c r="N52" s="151">
        <f t="shared" si="34"/>
        <v>2.8125000000000001E-2</v>
      </c>
      <c r="O52" s="151">
        <f t="shared" si="34"/>
        <v>2.8125000000000001E-2</v>
      </c>
      <c r="P52" s="151">
        <f t="shared" si="34"/>
        <v>2.8125000000000001E-2</v>
      </c>
      <c r="Q52" s="109">
        <f t="shared" si="35"/>
        <v>2.8125000000000001E-2</v>
      </c>
      <c r="R52" s="151">
        <f t="shared" si="36"/>
        <v>2.7500000000000004E-2</v>
      </c>
      <c r="S52" s="151">
        <f t="shared" si="36"/>
        <v>2.7500000000000004E-2</v>
      </c>
      <c r="T52" s="151">
        <f t="shared" si="36"/>
        <v>2.7500000000000004E-2</v>
      </c>
      <c r="U52" s="151">
        <f t="shared" si="36"/>
        <v>2.7500000000000004E-2</v>
      </c>
      <c r="V52" s="109">
        <f t="shared" si="37"/>
        <v>2.7500000000000004E-2</v>
      </c>
      <c r="W52" s="151">
        <f t="shared" si="38"/>
        <v>2.6124999999999999E-2</v>
      </c>
      <c r="X52" s="151">
        <f t="shared" si="38"/>
        <v>2.6124999999999999E-2</v>
      </c>
      <c r="Y52" s="151">
        <f t="shared" si="38"/>
        <v>2.6124999999999999E-2</v>
      </c>
      <c r="Z52" s="151">
        <f t="shared" si="38"/>
        <v>2.6124999999999999E-2</v>
      </c>
      <c r="AA52" s="109">
        <f t="shared" si="39"/>
        <v>2.6124999999999999E-2</v>
      </c>
      <c r="AB52" s="151">
        <f t="shared" si="40"/>
        <v>2.6124999999999999E-2</v>
      </c>
    </row>
    <row r="53" spans="3:28" ht="12.75" customHeight="1" outlineLevel="1">
      <c r="C53" s="41" t="s">
        <v>332</v>
      </c>
      <c r="D53" s="41"/>
      <c r="E53" s="41"/>
      <c r="F53" s="41"/>
      <c r="G53" s="31" t="s">
        <v>102</v>
      </c>
      <c r="H53" s="151">
        <f t="shared" si="32"/>
        <v>2.7500000000000004E-2</v>
      </c>
      <c r="I53" s="151">
        <f t="shared" si="32"/>
        <v>2.7500000000000004E-2</v>
      </c>
      <c r="J53" s="151">
        <f t="shared" si="32"/>
        <v>2.7500000000000004E-2</v>
      </c>
      <c r="K53" s="151">
        <f t="shared" si="32"/>
        <v>2.7500000000000004E-2</v>
      </c>
      <c r="L53" s="109">
        <f t="shared" si="33"/>
        <v>2.7500000000000004E-2</v>
      </c>
      <c r="M53" s="151">
        <f t="shared" si="34"/>
        <v>2.7500000000000004E-2</v>
      </c>
      <c r="N53" s="151">
        <f t="shared" si="34"/>
        <v>2.7500000000000004E-2</v>
      </c>
      <c r="O53" s="151">
        <f t="shared" si="34"/>
        <v>2.7500000000000004E-2</v>
      </c>
      <c r="P53" s="151">
        <f t="shared" si="34"/>
        <v>2.7500000000000004E-2</v>
      </c>
      <c r="Q53" s="109">
        <f t="shared" si="35"/>
        <v>2.7500000000000004E-2</v>
      </c>
      <c r="R53" s="151">
        <f t="shared" si="36"/>
        <v>2.6875E-2</v>
      </c>
      <c r="S53" s="151">
        <f t="shared" si="36"/>
        <v>2.6875E-2</v>
      </c>
      <c r="T53" s="151">
        <f t="shared" si="36"/>
        <v>2.6875E-2</v>
      </c>
      <c r="U53" s="151">
        <f t="shared" si="36"/>
        <v>2.6875E-2</v>
      </c>
      <c r="V53" s="109">
        <f t="shared" si="37"/>
        <v>2.6875E-2</v>
      </c>
      <c r="W53" s="151">
        <f t="shared" si="38"/>
        <v>2.5750000000000002E-2</v>
      </c>
      <c r="X53" s="151">
        <f t="shared" si="38"/>
        <v>2.5750000000000002E-2</v>
      </c>
      <c r="Y53" s="151">
        <f t="shared" si="38"/>
        <v>2.5750000000000002E-2</v>
      </c>
      <c r="Z53" s="151">
        <f t="shared" si="38"/>
        <v>2.5750000000000002E-2</v>
      </c>
      <c r="AA53" s="109">
        <f t="shared" si="39"/>
        <v>2.5750000000000002E-2</v>
      </c>
      <c r="AB53" s="151">
        <f t="shared" si="40"/>
        <v>2.5750000000000002E-2</v>
      </c>
    </row>
    <row r="54" spans="3:28" ht="12.75" customHeight="1" outlineLevel="1">
      <c r="C54" s="41"/>
      <c r="D54" s="41"/>
      <c r="E54" s="41"/>
      <c r="F54" s="41"/>
      <c r="G54" s="31"/>
      <c r="H54" s="163"/>
      <c r="I54" s="163"/>
      <c r="J54" s="163"/>
      <c r="K54" s="163"/>
      <c r="L54" s="81"/>
      <c r="M54" s="163"/>
      <c r="N54" s="163"/>
      <c r="O54" s="163"/>
      <c r="P54" s="163"/>
      <c r="Q54" s="81"/>
      <c r="R54" s="163"/>
      <c r="S54" s="163"/>
      <c r="T54" s="163"/>
      <c r="U54" s="163"/>
      <c r="V54" s="81"/>
      <c r="W54" s="163"/>
      <c r="X54" s="163"/>
      <c r="Y54" s="163"/>
      <c r="Z54" s="163"/>
      <c r="AA54" s="81"/>
      <c r="AB54" s="153">
        <v>1</v>
      </c>
    </row>
    <row r="55" spans="3:28" ht="12.75" customHeight="1" outlineLevel="1">
      <c r="C55" s="64" t="s">
        <v>333</v>
      </c>
      <c r="D55" s="13"/>
      <c r="E55" s="13"/>
      <c r="F55" s="13"/>
      <c r="G55" s="14"/>
      <c r="H55" s="15"/>
      <c r="I55" s="15"/>
      <c r="J55" s="15"/>
      <c r="K55" s="15"/>
      <c r="L55" s="15"/>
      <c r="M55" s="15"/>
      <c r="N55" s="15"/>
      <c r="O55" s="15"/>
      <c r="P55" s="15"/>
      <c r="Q55" s="446"/>
      <c r="R55" s="15"/>
      <c r="S55" s="15"/>
      <c r="T55" s="15"/>
      <c r="U55" s="15"/>
      <c r="V55" s="15"/>
      <c r="W55" s="15"/>
      <c r="X55" s="15"/>
      <c r="Y55" s="15"/>
      <c r="Z55" s="15"/>
      <c r="AA55" s="446"/>
      <c r="AB55" s="15"/>
    </row>
    <row r="56" spans="3:28" ht="12.75" customHeight="1" outlineLevel="1">
      <c r="C56" s="41" t="s">
        <v>334</v>
      </c>
      <c r="G56" s="18" t="s">
        <v>102</v>
      </c>
      <c r="H56" s="151">
        <f>CHOOSE($H$10,H136,H212,H288)</f>
        <v>0.03</v>
      </c>
      <c r="J56" s="40"/>
      <c r="K56" s="40"/>
      <c r="L56" s="40"/>
      <c r="Q56" s="111"/>
      <c r="AA56" s="111"/>
    </row>
    <row r="57" spans="3:28" ht="12.75" customHeight="1" outlineLevel="1">
      <c r="C57" s="41" t="s">
        <v>335</v>
      </c>
      <c r="G57" s="18" t="s">
        <v>102</v>
      </c>
      <c r="H57" s="151">
        <v>3.5000000000000003E-2</v>
      </c>
      <c r="Q57" s="111"/>
      <c r="AA57" s="111"/>
    </row>
    <row r="58" spans="3:28" ht="12.75" customHeight="1" outlineLevel="1">
      <c r="C58" s="41" t="s">
        <v>336</v>
      </c>
      <c r="G58" s="18" t="s">
        <v>102</v>
      </c>
      <c r="H58" s="151">
        <f>CHOOSE($H$10,H138,H214,H290)</f>
        <v>2.5000000000000001E-2</v>
      </c>
      <c r="Q58" s="111"/>
      <c r="AA58" s="111"/>
    </row>
    <row r="59" spans="3:28" ht="12.75" customHeight="1" outlineLevel="1">
      <c r="C59" s="41" t="s">
        <v>337</v>
      </c>
      <c r="G59" s="18" t="s">
        <v>102</v>
      </c>
      <c r="H59" s="151">
        <f>CHOOSE($H$10,H139,H215,H291)</f>
        <v>2.5000000000000001E-2</v>
      </c>
      <c r="L59" s="45"/>
      <c r="Q59" s="111"/>
      <c r="AA59" s="111"/>
    </row>
    <row r="60" spans="3:28" ht="12.75" customHeight="1" outlineLevel="1">
      <c r="C60" s="41"/>
      <c r="H60" s="112"/>
      <c r="L60" s="45"/>
      <c r="Q60" s="111"/>
      <c r="AA60" s="111"/>
    </row>
    <row r="61" spans="3:28" ht="12.75" customHeight="1" outlineLevel="1">
      <c r="C61" s="64" t="s">
        <v>202</v>
      </c>
      <c r="D61" s="13"/>
      <c r="E61" s="13"/>
      <c r="F61" s="13"/>
      <c r="G61" s="14"/>
      <c r="H61" s="15"/>
      <c r="I61" s="15"/>
      <c r="J61" s="15"/>
      <c r="K61" s="15"/>
      <c r="L61" s="15"/>
      <c r="M61" s="15"/>
      <c r="N61" s="15"/>
      <c r="O61" s="15"/>
      <c r="P61" s="15"/>
      <c r="Q61" s="446"/>
      <c r="R61" s="15"/>
      <c r="S61" s="15"/>
      <c r="T61" s="15"/>
      <c r="U61" s="15"/>
      <c r="V61" s="15"/>
      <c r="W61" s="15"/>
      <c r="X61" s="15"/>
      <c r="Y61" s="15"/>
      <c r="Z61" s="15"/>
      <c r="AA61" s="446"/>
      <c r="AB61" s="15"/>
    </row>
    <row r="62" spans="3:28" ht="12.75" customHeight="1" outlineLevel="1">
      <c r="C62" s="41" t="s">
        <v>338</v>
      </c>
      <c r="G62" s="18" t="s">
        <v>102</v>
      </c>
      <c r="H62" s="115">
        <f>I62</f>
        <v>0.97015171948531143</v>
      </c>
      <c r="I62" s="151">
        <f>CHOOSE($H$10,I142,I218,I294)</f>
        <v>0.97015171948531143</v>
      </c>
      <c r="J62" s="40"/>
      <c r="K62" s="40"/>
      <c r="L62" s="40"/>
      <c r="Q62" s="111"/>
      <c r="AA62" s="111"/>
    </row>
    <row r="63" spans="3:28" ht="12.75" customHeight="1" outlineLevel="1">
      <c r="C63" s="41" t="s">
        <v>339</v>
      </c>
      <c r="G63" s="18" t="s">
        <v>102</v>
      </c>
      <c r="H63" s="115">
        <f t="shared" ref="H63:H65" si="41">I63</f>
        <v>0.99172887224687933</v>
      </c>
      <c r="I63" s="151">
        <f>CHOOSE($H$10,I143,I219,I295)</f>
        <v>0.99172887224687933</v>
      </c>
      <c r="Q63" s="111"/>
      <c r="AA63" s="111"/>
    </row>
    <row r="64" spans="3:28" ht="12.75" customHeight="1" outlineLevel="1">
      <c r="C64" s="41" t="s">
        <v>340</v>
      </c>
      <c r="G64" s="18" t="s">
        <v>102</v>
      </c>
      <c r="H64" s="115">
        <f t="shared" si="41"/>
        <v>0.97851934840059873</v>
      </c>
      <c r="I64" s="151">
        <f>CHOOSE($H$10,I144,I220,I296)</f>
        <v>0.97851934840059873</v>
      </c>
      <c r="Q64" s="111"/>
      <c r="AA64" s="111"/>
    </row>
    <row r="65" spans="2:28" ht="12.75" customHeight="1" outlineLevel="1">
      <c r="C65" s="41" t="s">
        <v>341</v>
      </c>
      <c r="G65" s="18" t="s">
        <v>102</v>
      </c>
      <c r="H65" s="115">
        <f t="shared" si="41"/>
        <v>0.9623902833141782</v>
      </c>
      <c r="I65" s="151">
        <f>CHOOSE($H$10,I145,I221,I297)</f>
        <v>0.9623902833141782</v>
      </c>
      <c r="L65" s="45"/>
      <c r="Q65" s="111"/>
      <c r="AA65" s="111"/>
    </row>
    <row r="66" spans="2:28" ht="12.75" customHeight="1" outlineLevel="1">
      <c r="G66" s="46"/>
      <c r="Q66" s="111"/>
      <c r="AA66" s="111"/>
    </row>
    <row r="67" spans="2:28" ht="12.75" customHeight="1" outlineLevel="1">
      <c r="C67" s="64" t="s">
        <v>342</v>
      </c>
      <c r="D67" s="13"/>
      <c r="E67" s="13"/>
      <c r="F67" s="13"/>
      <c r="G67" s="14"/>
      <c r="H67" s="15"/>
      <c r="I67" s="15"/>
      <c r="J67" s="15"/>
      <c r="K67" s="15"/>
      <c r="L67" s="15"/>
      <c r="M67" s="15"/>
      <c r="N67" s="15"/>
      <c r="O67" s="15"/>
      <c r="P67" s="15"/>
      <c r="Q67" s="446"/>
      <c r="R67" s="15"/>
      <c r="S67" s="15"/>
      <c r="T67" s="15"/>
      <c r="U67" s="15"/>
      <c r="V67" s="15"/>
      <c r="W67" s="15"/>
      <c r="X67" s="15"/>
      <c r="Y67" s="15"/>
      <c r="Z67" s="15"/>
      <c r="AA67" s="446"/>
      <c r="AB67" s="15"/>
    </row>
    <row r="68" spans="2:28" ht="12.75" customHeight="1" outlineLevel="1">
      <c r="B68" s="1" t="s">
        <v>91</v>
      </c>
      <c r="C68" s="41" t="s">
        <v>343</v>
      </c>
      <c r="D68" s="41"/>
      <c r="E68" s="41"/>
      <c r="F68" s="41"/>
      <c r="G68" s="31" t="s">
        <v>102</v>
      </c>
      <c r="H68" s="151">
        <f>CHOOSE($H$10,H148,H224,H300)</f>
        <v>-0.1</v>
      </c>
      <c r="I68" s="151">
        <f>CHOOSE($H$10,I148,I224,I300)</f>
        <v>-0.1</v>
      </c>
      <c r="J68" s="151">
        <f>CHOOSE($H$10,J148,J224,J300)</f>
        <v>-0.1</v>
      </c>
      <c r="K68" s="151">
        <f>CHOOSE($H$10,K148,K224,K300)</f>
        <v>-0.1</v>
      </c>
      <c r="L68" s="109">
        <f t="shared" ref="L68" si="42">AVERAGE(H68:K68)</f>
        <v>-0.1</v>
      </c>
      <c r="M68" s="151">
        <f>CHOOSE($H$10,M148,M224,M300)</f>
        <v>0.05</v>
      </c>
      <c r="N68" s="151">
        <f>CHOOSE($H$10,N148,N224,N300)</f>
        <v>0.05</v>
      </c>
      <c r="O68" s="151">
        <f>CHOOSE($H$10,O148,O224,O300)</f>
        <v>0.05</v>
      </c>
      <c r="P68" s="151">
        <f>CHOOSE($H$10,P148,P224,P300)</f>
        <v>0.05</v>
      </c>
      <c r="Q68" s="109">
        <f t="shared" ref="Q68" si="43">AVERAGE(M68:P68)</f>
        <v>0.05</v>
      </c>
      <c r="R68" s="151">
        <f>CHOOSE($H$10,R148,R224,R300)</f>
        <v>-2.5000000000000001E-2</v>
      </c>
      <c r="S68" s="151">
        <f>CHOOSE($H$10,S148,S224,S300)</f>
        <v>-2.5000000000000001E-2</v>
      </c>
      <c r="T68" s="151">
        <f>CHOOSE($H$10,T148,T224,T300)</f>
        <v>-2.5000000000000001E-2</v>
      </c>
      <c r="U68" s="151">
        <f>CHOOSE($H$10,U148,U224,U300)</f>
        <v>-2.5000000000000001E-2</v>
      </c>
      <c r="V68" s="109">
        <f t="shared" ref="V68" si="44">AVERAGE(R68:U68)</f>
        <v>-2.5000000000000001E-2</v>
      </c>
      <c r="W68" s="151">
        <f>CHOOSE($H$10,W148,W224,W300)</f>
        <v>-5.0000000000000001E-3</v>
      </c>
      <c r="X68" s="151">
        <f>CHOOSE($H$10,X148,X224,X300)</f>
        <v>-5.0000000000000001E-3</v>
      </c>
      <c r="Y68" s="151">
        <f>CHOOSE($H$10,Y148,Y224,Y300)</f>
        <v>-5.0000000000000001E-3</v>
      </c>
      <c r="Z68" s="151">
        <f>CHOOSE($H$10,Z148,Z224,Z300)</f>
        <v>-5.0000000000000001E-3</v>
      </c>
      <c r="AA68" s="109">
        <f t="shared" ref="AA68" si="45">AVERAGE(W68:Z68)</f>
        <v>-5.0000000000000001E-3</v>
      </c>
      <c r="AB68" s="151">
        <f>CHOOSE($H$10,AB148,AB224,AB300)</f>
        <v>-5.0000000000000001E-3</v>
      </c>
    </row>
    <row r="69" spans="2:28" s="12" customFormat="1" ht="12.75" customHeight="1" outlineLevel="1">
      <c r="C69" s="1"/>
      <c r="D69" s="1"/>
      <c r="E69" s="1"/>
      <c r="F69" s="1"/>
      <c r="G69" s="54"/>
      <c r="H69" s="1"/>
      <c r="I69" s="1"/>
      <c r="J69" s="1"/>
      <c r="K69" s="1"/>
      <c r="L69" s="111"/>
      <c r="M69" s="1"/>
      <c r="N69" s="1"/>
      <c r="O69" s="1"/>
      <c r="Q69" s="89"/>
      <c r="V69" s="89"/>
      <c r="AA69" s="89"/>
    </row>
    <row r="70" spans="2:28" ht="12.75" customHeight="1" outlineLevel="1">
      <c r="C70" s="64" t="s">
        <v>344</v>
      </c>
      <c r="D70" s="13"/>
      <c r="E70" s="13"/>
      <c r="F70" s="13"/>
      <c r="G70" s="14"/>
      <c r="H70" s="15"/>
      <c r="I70" s="15"/>
      <c r="J70" s="15"/>
      <c r="K70" s="15"/>
      <c r="L70" s="446"/>
      <c r="M70" s="15"/>
      <c r="N70" s="15"/>
      <c r="O70" s="15"/>
      <c r="P70" s="15"/>
      <c r="Q70" s="446"/>
      <c r="R70" s="15"/>
      <c r="S70" s="15"/>
      <c r="T70" s="15"/>
      <c r="U70" s="15"/>
      <c r="V70" s="446"/>
      <c r="W70" s="15"/>
      <c r="X70" s="15"/>
      <c r="Y70" s="15"/>
      <c r="Z70" s="15"/>
      <c r="AA70" s="446"/>
      <c r="AB70" s="15"/>
    </row>
    <row r="71" spans="2:28" ht="12.75" customHeight="1" outlineLevel="1">
      <c r="C71" s="41" t="s">
        <v>221</v>
      </c>
      <c r="D71" s="41"/>
      <c r="E71" s="41"/>
      <c r="F71" s="41"/>
      <c r="G71" s="31" t="s">
        <v>102</v>
      </c>
      <c r="H71" s="151">
        <f t="shared" ref="H71:K72" si="46">CHOOSE($H$10,H151,H227,H303)</f>
        <v>-0.01</v>
      </c>
      <c r="I71" s="151">
        <f t="shared" si="46"/>
        <v>-0.01</v>
      </c>
      <c r="J71" s="151">
        <f t="shared" si="46"/>
        <v>-0.01</v>
      </c>
      <c r="K71" s="151">
        <f t="shared" si="46"/>
        <v>-0.01</v>
      </c>
      <c r="L71" s="109">
        <f t="shared" ref="L71:L72" si="47">AVERAGE(H71:K71)</f>
        <v>-0.01</v>
      </c>
      <c r="M71" s="151">
        <f t="shared" ref="M71:P72" si="48">CHOOSE($H$10,M151,M227,M303)</f>
        <v>-7.4999999999999997E-3</v>
      </c>
      <c r="N71" s="151">
        <f t="shared" si="48"/>
        <v>-7.4999999999999997E-3</v>
      </c>
      <c r="O71" s="151">
        <f t="shared" si="48"/>
        <v>-7.4999999999999997E-3</v>
      </c>
      <c r="P71" s="151">
        <f t="shared" si="48"/>
        <v>-7.4999999999999997E-3</v>
      </c>
      <c r="Q71" s="109">
        <f t="shared" ref="Q71:Q72" si="49">AVERAGE(M71:P71)</f>
        <v>-7.4999999999999997E-3</v>
      </c>
      <c r="R71" s="151">
        <f t="shared" ref="R71:U72" si="50">CHOOSE($H$10,R151,R227,R303)</f>
        <v>-5.0000000000000001E-3</v>
      </c>
      <c r="S71" s="151">
        <f t="shared" si="50"/>
        <v>-5.0000000000000001E-3</v>
      </c>
      <c r="T71" s="151">
        <f t="shared" si="50"/>
        <v>-5.0000000000000001E-3</v>
      </c>
      <c r="U71" s="151">
        <f t="shared" si="50"/>
        <v>-5.0000000000000001E-3</v>
      </c>
      <c r="V71" s="109">
        <f t="shared" ref="V71:V72" si="51">AVERAGE(R71:U71)</f>
        <v>-5.0000000000000001E-3</v>
      </c>
      <c r="W71" s="151">
        <f t="shared" ref="W71:Z72" si="52">CHOOSE($H$10,W151,W227,W303)</f>
        <v>-5.0000000000000001E-3</v>
      </c>
      <c r="X71" s="151">
        <f t="shared" si="52"/>
        <v>-5.0000000000000001E-3</v>
      </c>
      <c r="Y71" s="151">
        <f t="shared" si="52"/>
        <v>-5.0000000000000001E-3</v>
      </c>
      <c r="Z71" s="151">
        <f t="shared" si="52"/>
        <v>-5.0000000000000001E-3</v>
      </c>
      <c r="AA71" s="109">
        <f t="shared" ref="AA71:AA72" si="53">AVERAGE(W71:Z71)</f>
        <v>-5.0000000000000001E-3</v>
      </c>
      <c r="AB71" s="151">
        <f>CHOOSE($H$10,AB151,AB227,AB303)</f>
        <v>-5.0000000000000001E-3</v>
      </c>
    </row>
    <row r="72" spans="2:28" ht="12.75" customHeight="1" outlineLevel="1">
      <c r="C72" s="41" t="s">
        <v>217</v>
      </c>
      <c r="D72" s="41"/>
      <c r="E72" s="41"/>
      <c r="F72" s="41"/>
      <c r="G72" s="31" t="s">
        <v>102</v>
      </c>
      <c r="H72" s="151">
        <f t="shared" si="46"/>
        <v>-0.01</v>
      </c>
      <c r="I72" s="151">
        <f t="shared" si="46"/>
        <v>-0.01</v>
      </c>
      <c r="J72" s="151">
        <f t="shared" si="46"/>
        <v>-0.01</v>
      </c>
      <c r="K72" s="151">
        <f t="shared" si="46"/>
        <v>-0.01</v>
      </c>
      <c r="L72" s="109">
        <f t="shared" si="47"/>
        <v>-0.01</v>
      </c>
      <c r="M72" s="151">
        <f t="shared" si="48"/>
        <v>-7.4999999999999997E-3</v>
      </c>
      <c r="N72" s="151">
        <f t="shared" si="48"/>
        <v>-7.4999999999999997E-3</v>
      </c>
      <c r="O72" s="151">
        <f t="shared" si="48"/>
        <v>-7.4999999999999997E-3</v>
      </c>
      <c r="P72" s="151">
        <f t="shared" si="48"/>
        <v>-7.4999999999999997E-3</v>
      </c>
      <c r="Q72" s="109">
        <f t="shared" si="49"/>
        <v>-7.4999999999999997E-3</v>
      </c>
      <c r="R72" s="151">
        <f t="shared" si="50"/>
        <v>-5.0000000000000001E-3</v>
      </c>
      <c r="S72" s="151">
        <f t="shared" si="50"/>
        <v>-5.0000000000000001E-3</v>
      </c>
      <c r="T72" s="151">
        <f t="shared" si="50"/>
        <v>-5.0000000000000001E-3</v>
      </c>
      <c r="U72" s="151">
        <f t="shared" si="50"/>
        <v>-5.0000000000000001E-3</v>
      </c>
      <c r="V72" s="109">
        <f t="shared" si="51"/>
        <v>-5.0000000000000001E-3</v>
      </c>
      <c r="W72" s="151">
        <f t="shared" si="52"/>
        <v>-5.0000000000000001E-3</v>
      </c>
      <c r="X72" s="151">
        <f t="shared" si="52"/>
        <v>-5.0000000000000001E-3</v>
      </c>
      <c r="Y72" s="151">
        <f t="shared" si="52"/>
        <v>-5.0000000000000001E-3</v>
      </c>
      <c r="Z72" s="151">
        <f t="shared" si="52"/>
        <v>-5.0000000000000001E-3</v>
      </c>
      <c r="AA72" s="109">
        <f t="shared" si="53"/>
        <v>-5.0000000000000001E-3</v>
      </c>
      <c r="AB72" s="151">
        <f>CHOOSE($H$10,AB152,AB228,AB304)</f>
        <v>-5.0000000000000001E-3</v>
      </c>
    </row>
    <row r="73" spans="2:28" s="12" customFormat="1" ht="12.75" customHeight="1" outlineLevel="1">
      <c r="C73" s="1"/>
      <c r="D73" s="1"/>
      <c r="E73" s="1"/>
      <c r="F73" s="1"/>
      <c r="G73" s="54"/>
      <c r="H73" s="1"/>
      <c r="I73" s="1"/>
      <c r="J73" s="1"/>
      <c r="K73" s="1"/>
      <c r="L73" s="111"/>
      <c r="M73" s="1"/>
      <c r="N73" s="1"/>
      <c r="O73" s="1"/>
      <c r="Q73" s="89"/>
      <c r="V73" s="89"/>
      <c r="AA73" s="89"/>
      <c r="AB73" s="220">
        <v>4</v>
      </c>
    </row>
    <row r="74" spans="2:28" ht="12.75" customHeight="1" outlineLevel="1">
      <c r="C74" s="64" t="s">
        <v>99</v>
      </c>
      <c r="D74" s="13"/>
      <c r="E74" s="13"/>
      <c r="F74" s="13"/>
      <c r="G74" s="14"/>
      <c r="H74" s="15"/>
      <c r="I74" s="15"/>
      <c r="J74" s="15"/>
      <c r="K74" s="15"/>
      <c r="L74" s="446"/>
      <c r="M74" s="15"/>
      <c r="N74" s="15"/>
      <c r="O74" s="15"/>
      <c r="P74" s="15"/>
      <c r="Q74" s="446"/>
      <c r="R74" s="15"/>
      <c r="S74" s="15"/>
      <c r="T74" s="15"/>
      <c r="U74" s="15"/>
      <c r="V74" s="446"/>
      <c r="W74" s="15"/>
      <c r="X74" s="15"/>
      <c r="Y74" s="15"/>
      <c r="Z74" s="15"/>
      <c r="AA74" s="446"/>
      <c r="AB74" s="15"/>
    </row>
    <row r="75" spans="2:28" ht="12.75" customHeight="1" outlineLevel="1">
      <c r="C75" s="30" t="s">
        <v>345</v>
      </c>
      <c r="D75" s="41"/>
      <c r="E75" s="41"/>
      <c r="F75" s="41"/>
      <c r="G75" s="18" t="s">
        <v>102</v>
      </c>
      <c r="H75" s="151">
        <f t="shared" ref="H75:K77" si="54">CHOOSE($H$10,H155,H231,H307)</f>
        <v>-3.5000000000000001E-3</v>
      </c>
      <c r="I75" s="151">
        <f t="shared" si="54"/>
        <v>-3.5000000000000001E-3</v>
      </c>
      <c r="J75" s="151">
        <f t="shared" si="54"/>
        <v>-3.5000000000000001E-3</v>
      </c>
      <c r="K75" s="151">
        <f t="shared" si="54"/>
        <v>-3.5000000000000001E-3</v>
      </c>
      <c r="L75" s="109">
        <f>AVERAGE(H75:K75)</f>
        <v>-3.5000000000000001E-3</v>
      </c>
      <c r="M75" s="151">
        <f t="shared" ref="M75:P77" si="55">CHOOSE($H$10,M155,M231,M307)</f>
        <v>-3.0000000000000001E-3</v>
      </c>
      <c r="N75" s="151">
        <f t="shared" si="55"/>
        <v>-3.0000000000000001E-3</v>
      </c>
      <c r="O75" s="151">
        <f t="shared" si="55"/>
        <v>-3.0000000000000001E-3</v>
      </c>
      <c r="P75" s="151">
        <f t="shared" si="55"/>
        <v>-3.0000000000000001E-3</v>
      </c>
      <c r="Q75" s="109">
        <f>AVERAGE(M75:P75)</f>
        <v>-3.0000000000000001E-3</v>
      </c>
      <c r="R75" s="151">
        <f t="shared" ref="R75:U77" si="56">CHOOSE($H$10,R155,R231,R307)</f>
        <v>-2.5000000000000001E-3</v>
      </c>
      <c r="S75" s="151">
        <f t="shared" si="56"/>
        <v>-2.5000000000000001E-3</v>
      </c>
      <c r="T75" s="151">
        <f t="shared" si="56"/>
        <v>-2.5000000000000001E-3</v>
      </c>
      <c r="U75" s="151">
        <f t="shared" si="56"/>
        <v>-2.5000000000000001E-3</v>
      </c>
      <c r="V75" s="109">
        <f>AVERAGE(R75:U75)</f>
        <v>-2.5000000000000001E-3</v>
      </c>
      <c r="W75" s="151">
        <f t="shared" ref="W75:Z77" si="57">CHOOSE($H$10,W155,W231,W307)</f>
        <v>-2E-3</v>
      </c>
      <c r="X75" s="151">
        <f t="shared" si="57"/>
        <v>-2E-3</v>
      </c>
      <c r="Y75" s="151">
        <f t="shared" si="57"/>
        <v>-2E-3</v>
      </c>
      <c r="Z75" s="151">
        <f t="shared" si="57"/>
        <v>-2E-3</v>
      </c>
      <c r="AA75" s="109">
        <f>AVERAGE(W75:Z75)</f>
        <v>-2E-3</v>
      </c>
      <c r="AB75" s="151">
        <f>CHOOSE($H$10,AB155,AB231,AB307)</f>
        <v>-2E-3</v>
      </c>
    </row>
    <row r="76" spans="2:28" s="12" customFormat="1" ht="12.75" customHeight="1" outlineLevel="1">
      <c r="C76" s="30" t="s">
        <v>346</v>
      </c>
      <c r="D76" s="1"/>
      <c r="E76" s="1"/>
      <c r="F76" s="1"/>
      <c r="G76" s="18" t="s">
        <v>102</v>
      </c>
      <c r="H76" s="151">
        <f t="shared" si="54"/>
        <v>-3.5000000000000001E-3</v>
      </c>
      <c r="I76" s="151">
        <f t="shared" si="54"/>
        <v>-3.5000000000000001E-3</v>
      </c>
      <c r="J76" s="151">
        <f t="shared" si="54"/>
        <v>-3.5000000000000001E-3</v>
      </c>
      <c r="K76" s="151">
        <f t="shared" si="54"/>
        <v>-3.5000000000000001E-3</v>
      </c>
      <c r="L76" s="109">
        <f t="shared" ref="L76:L77" si="58">AVERAGE(H76:K76)</f>
        <v>-3.5000000000000001E-3</v>
      </c>
      <c r="M76" s="151">
        <f t="shared" si="55"/>
        <v>-3.0000000000000001E-3</v>
      </c>
      <c r="N76" s="151">
        <f t="shared" si="55"/>
        <v>-3.0000000000000001E-3</v>
      </c>
      <c r="O76" s="151">
        <f t="shared" si="55"/>
        <v>-3.0000000000000001E-3</v>
      </c>
      <c r="P76" s="151">
        <f t="shared" si="55"/>
        <v>-3.0000000000000001E-3</v>
      </c>
      <c r="Q76" s="109">
        <f t="shared" ref="Q76:Q77" si="59">AVERAGE(M76:P76)</f>
        <v>-3.0000000000000001E-3</v>
      </c>
      <c r="R76" s="151">
        <f t="shared" si="56"/>
        <v>-2.5000000000000001E-3</v>
      </c>
      <c r="S76" s="151">
        <f t="shared" si="56"/>
        <v>-2.5000000000000001E-3</v>
      </c>
      <c r="T76" s="151">
        <f t="shared" si="56"/>
        <v>-2.5000000000000001E-3</v>
      </c>
      <c r="U76" s="151">
        <f t="shared" si="56"/>
        <v>-2.5000000000000001E-3</v>
      </c>
      <c r="V76" s="109">
        <f t="shared" ref="V76:V77" si="60">AVERAGE(R76:U76)</f>
        <v>-2.5000000000000001E-3</v>
      </c>
      <c r="W76" s="151">
        <f t="shared" si="57"/>
        <v>-2E-3</v>
      </c>
      <c r="X76" s="151">
        <f t="shared" si="57"/>
        <v>-2E-3</v>
      </c>
      <c r="Y76" s="151">
        <f t="shared" si="57"/>
        <v>-2E-3</v>
      </c>
      <c r="Z76" s="151">
        <f t="shared" si="57"/>
        <v>-2E-3</v>
      </c>
      <c r="AA76" s="109">
        <f t="shared" ref="AA76:AA77" si="61">AVERAGE(W76:Z76)</f>
        <v>-2E-3</v>
      </c>
      <c r="AB76" s="151">
        <f>CHOOSE($H$10,AB156,AB232,AB308)</f>
        <v>-2E-3</v>
      </c>
    </row>
    <row r="77" spans="2:28" s="12" customFormat="1" ht="12.75" customHeight="1" outlineLevel="1">
      <c r="C77" s="30" t="s">
        <v>347</v>
      </c>
      <c r="D77" s="1"/>
      <c r="E77" s="1"/>
      <c r="F77" s="1"/>
      <c r="G77" s="18" t="s">
        <v>102</v>
      </c>
      <c r="H77" s="151">
        <f t="shared" si="54"/>
        <v>-3.5000000000000001E-3</v>
      </c>
      <c r="I77" s="151">
        <f t="shared" si="54"/>
        <v>-3.5000000000000001E-3</v>
      </c>
      <c r="J77" s="151">
        <f t="shared" si="54"/>
        <v>-3.5000000000000001E-3</v>
      </c>
      <c r="K77" s="151">
        <f t="shared" si="54"/>
        <v>-3.5000000000000001E-3</v>
      </c>
      <c r="L77" s="109">
        <f t="shared" si="58"/>
        <v>-3.5000000000000001E-3</v>
      </c>
      <c r="M77" s="151">
        <f t="shared" si="55"/>
        <v>-3.0000000000000001E-3</v>
      </c>
      <c r="N77" s="151">
        <f t="shared" si="55"/>
        <v>-3.0000000000000001E-3</v>
      </c>
      <c r="O77" s="151">
        <f t="shared" si="55"/>
        <v>-3.0000000000000001E-3</v>
      </c>
      <c r="P77" s="151">
        <f t="shared" si="55"/>
        <v>-3.0000000000000001E-3</v>
      </c>
      <c r="Q77" s="109">
        <f t="shared" si="59"/>
        <v>-3.0000000000000001E-3</v>
      </c>
      <c r="R77" s="151">
        <f t="shared" si="56"/>
        <v>-2.5000000000000001E-3</v>
      </c>
      <c r="S77" s="151">
        <f t="shared" si="56"/>
        <v>-2.5000000000000001E-3</v>
      </c>
      <c r="T77" s="151">
        <f t="shared" si="56"/>
        <v>-2.5000000000000001E-3</v>
      </c>
      <c r="U77" s="151">
        <f t="shared" si="56"/>
        <v>-2.5000000000000001E-3</v>
      </c>
      <c r="V77" s="109">
        <f t="shared" si="60"/>
        <v>-2.5000000000000001E-3</v>
      </c>
      <c r="W77" s="151">
        <f t="shared" si="57"/>
        <v>-2E-3</v>
      </c>
      <c r="X77" s="151">
        <f t="shared" si="57"/>
        <v>-2E-3</v>
      </c>
      <c r="Y77" s="151">
        <f t="shared" si="57"/>
        <v>-2E-3</v>
      </c>
      <c r="Z77" s="151">
        <f t="shared" si="57"/>
        <v>-2E-3</v>
      </c>
      <c r="AA77" s="109">
        <f t="shared" si="61"/>
        <v>-2E-3</v>
      </c>
      <c r="AB77" s="151">
        <f>CHOOSE($H$10,AB157,AB233,AB309)</f>
        <v>-2E-3</v>
      </c>
    </row>
    <row r="78" spans="2:28" s="12" customFormat="1" ht="12.75" customHeight="1" outlineLevel="1">
      <c r="C78" s="30"/>
      <c r="D78" s="1"/>
      <c r="E78" s="1"/>
      <c r="F78" s="1"/>
      <c r="G78" s="54"/>
      <c r="H78" s="112"/>
      <c r="I78" s="112"/>
      <c r="J78" s="112"/>
      <c r="K78" s="112"/>
      <c r="L78" s="113"/>
      <c r="M78" s="112"/>
      <c r="N78" s="112"/>
      <c r="O78" s="112"/>
      <c r="P78" s="112"/>
      <c r="Q78" s="113"/>
      <c r="R78" s="112"/>
      <c r="S78" s="112"/>
      <c r="T78" s="112"/>
      <c r="U78" s="112"/>
      <c r="V78" s="113"/>
      <c r="W78" s="112"/>
      <c r="X78" s="112"/>
      <c r="Y78" s="112"/>
      <c r="Z78" s="112"/>
      <c r="AA78" s="109"/>
      <c r="AB78" s="221">
        <v>4</v>
      </c>
    </row>
    <row r="79" spans="2:28" s="12" customFormat="1" ht="12.75" customHeight="1" outlineLevel="1">
      <c r="C79" s="30" t="s">
        <v>348</v>
      </c>
      <c r="D79" s="1"/>
      <c r="E79" s="1"/>
      <c r="F79" s="1"/>
      <c r="G79" s="18" t="s">
        <v>102</v>
      </c>
      <c r="H79" s="161">
        <f>Operating!AG87</f>
        <v>7.6960246270045038E-2</v>
      </c>
      <c r="I79" s="161">
        <f>Operating!AH87</f>
        <v>7.5460246270045037E-2</v>
      </c>
      <c r="J79" s="161">
        <f>Operating!AI87</f>
        <v>7.2960246270045034E-2</v>
      </c>
      <c r="K79" s="161">
        <f>Operating!AJ87</f>
        <v>7.0460246270045032E-2</v>
      </c>
      <c r="L79" s="109">
        <f>AVERAGE(H79:K79)</f>
        <v>7.3960246270045035E-2</v>
      </c>
      <c r="M79" s="161">
        <f>Operating!AL87</f>
        <v>7.2960246270045034E-2</v>
      </c>
      <c r="N79" s="161">
        <f>Operating!AM87</f>
        <v>7.5460246270045037E-2</v>
      </c>
      <c r="O79" s="161">
        <f>Operating!AN87</f>
        <v>7.4960246270045036E-2</v>
      </c>
      <c r="P79" s="161">
        <f>Operating!AO87</f>
        <v>7.4460246270045036E-2</v>
      </c>
      <c r="Q79" s="109">
        <f>AVERAGE(M79:P79)</f>
        <v>7.4460246270045036E-2</v>
      </c>
      <c r="R79" s="161">
        <f>Operating!AQ87</f>
        <v>7.1960246270045033E-2</v>
      </c>
      <c r="S79" s="161">
        <f>Operating!AR87</f>
        <v>6.9460246270045031E-2</v>
      </c>
      <c r="T79" s="161">
        <f>Operating!AS87</f>
        <v>6.6960246270045029E-2</v>
      </c>
      <c r="U79" s="161">
        <f>Operating!AT87</f>
        <v>6.4460246270045027E-2</v>
      </c>
      <c r="V79" s="109">
        <f>AVERAGE(R79:U79)</f>
        <v>6.821024627004503E-2</v>
      </c>
      <c r="W79" s="161">
        <f>Operating!AV87</f>
        <v>6.2460246270045025E-2</v>
      </c>
      <c r="X79" s="161">
        <f>Operating!AW87</f>
        <v>6.0460246270045023E-2</v>
      </c>
      <c r="Y79" s="161">
        <f>Operating!AX87</f>
        <v>5.8460246270045021E-2</v>
      </c>
      <c r="Z79" s="161">
        <f>Operating!AY87</f>
        <v>5.646024627004502E-2</v>
      </c>
      <c r="AA79" s="109">
        <f>AVERAGE(W79:Z79)</f>
        <v>5.9460246270045022E-2</v>
      </c>
      <c r="AB79" s="161">
        <f>Operating!BA87</f>
        <v>5.4460246270045018E-2</v>
      </c>
    </row>
    <row r="80" spans="2:28" s="12" customFormat="1" ht="12.75" customHeight="1" outlineLevel="1">
      <c r="C80" s="30" t="s">
        <v>349</v>
      </c>
      <c r="D80" s="1"/>
      <c r="E80" s="1"/>
      <c r="F80" s="1"/>
      <c r="G80" s="18" t="s">
        <v>102</v>
      </c>
      <c r="H80" s="161">
        <f>Operating!AG88</f>
        <v>7.7937312862713076E-2</v>
      </c>
      <c r="I80" s="161">
        <f>Operating!AH88</f>
        <v>7.6437312862713075E-2</v>
      </c>
      <c r="J80" s="161">
        <f>Operating!AI88</f>
        <v>7.3937312862713073E-2</v>
      </c>
      <c r="K80" s="161">
        <f>Operating!AJ88</f>
        <v>7.143731286271307E-2</v>
      </c>
      <c r="L80" s="109">
        <f t="shared" ref="L80:L81" si="62">AVERAGE(H80:K80)</f>
        <v>7.4937312862713074E-2</v>
      </c>
      <c r="M80" s="161">
        <f>Operating!AL88</f>
        <v>7.3937312862713073E-2</v>
      </c>
      <c r="N80" s="161">
        <f>Operating!AM88</f>
        <v>7.6437312862713075E-2</v>
      </c>
      <c r="O80" s="161">
        <f>Operating!AN88</f>
        <v>7.5937312862713074E-2</v>
      </c>
      <c r="P80" s="161">
        <f>Operating!AO88</f>
        <v>7.5437312862713074E-2</v>
      </c>
      <c r="Q80" s="109">
        <f t="shared" ref="Q80:Q81" si="63">AVERAGE(M80:P80)</f>
        <v>7.5437312862713074E-2</v>
      </c>
      <c r="R80" s="161">
        <f>Operating!AQ88</f>
        <v>7.2937312862713072E-2</v>
      </c>
      <c r="S80" s="161">
        <f>Operating!AR88</f>
        <v>7.043731286271307E-2</v>
      </c>
      <c r="T80" s="161">
        <f>Operating!AS88</f>
        <v>6.7937312862713067E-2</v>
      </c>
      <c r="U80" s="161">
        <f>Operating!AT88</f>
        <v>6.5437312862713065E-2</v>
      </c>
      <c r="V80" s="109">
        <f t="shared" ref="V80:V81" si="64">AVERAGE(R80:U80)</f>
        <v>6.9187312862713068E-2</v>
      </c>
      <c r="W80" s="161">
        <f>Operating!AV88</f>
        <v>6.3437312862713063E-2</v>
      </c>
      <c r="X80" s="161">
        <f>Operating!AW88</f>
        <v>6.1437312862713062E-2</v>
      </c>
      <c r="Y80" s="161">
        <f>Operating!AX88</f>
        <v>5.943731286271306E-2</v>
      </c>
      <c r="Z80" s="161">
        <f>Operating!AY88</f>
        <v>5.7437312862713058E-2</v>
      </c>
      <c r="AA80" s="109">
        <f t="shared" ref="AA80:AA81" si="65">AVERAGE(W80:Z80)</f>
        <v>6.0437312862713061E-2</v>
      </c>
      <c r="AB80" s="161">
        <f>Operating!BA88</f>
        <v>5.5437312862713056E-2</v>
      </c>
    </row>
    <row r="81" spans="3:28" s="12" customFormat="1" ht="12.75" customHeight="1" outlineLevel="1">
      <c r="C81" s="30" t="s">
        <v>350</v>
      </c>
      <c r="D81" s="1"/>
      <c r="E81" s="1"/>
      <c r="F81" s="1"/>
      <c r="G81" s="18" t="s">
        <v>102</v>
      </c>
      <c r="H81" s="161">
        <f>Operating!AG89</f>
        <v>4.9480495256949343E-2</v>
      </c>
      <c r="I81" s="161">
        <f>Operating!AH89</f>
        <v>4.7980495256949342E-2</v>
      </c>
      <c r="J81" s="161">
        <f>Operating!AI89</f>
        <v>4.548049525694934E-2</v>
      </c>
      <c r="K81" s="161">
        <f>Operating!AJ89</f>
        <v>4.2980495256949337E-2</v>
      </c>
      <c r="L81" s="109">
        <f t="shared" si="62"/>
        <v>4.648049525694934E-2</v>
      </c>
      <c r="M81" s="161">
        <f>Operating!AL89</f>
        <v>4.548049525694934E-2</v>
      </c>
      <c r="N81" s="161">
        <f>Operating!AM89</f>
        <v>4.7980495256949342E-2</v>
      </c>
      <c r="O81" s="161">
        <f>Operating!AN89</f>
        <v>4.7480495256949341E-2</v>
      </c>
      <c r="P81" s="161">
        <f>Operating!AO89</f>
        <v>4.6980495256949341E-2</v>
      </c>
      <c r="Q81" s="109">
        <f t="shared" si="63"/>
        <v>4.6980495256949341E-2</v>
      </c>
      <c r="R81" s="161">
        <f>Operating!AQ89</f>
        <v>4.4480495256949339E-2</v>
      </c>
      <c r="S81" s="161">
        <f>Operating!AR89</f>
        <v>4.1980495256949336E-2</v>
      </c>
      <c r="T81" s="161">
        <f>Operating!AS89</f>
        <v>3.9480495256949334E-2</v>
      </c>
      <c r="U81" s="161">
        <f>Operating!AT89</f>
        <v>3.6980495256949332E-2</v>
      </c>
      <c r="V81" s="109">
        <f t="shared" si="64"/>
        <v>4.0730495256949335E-2</v>
      </c>
      <c r="W81" s="161">
        <f>Operating!AV89</f>
        <v>3.498049525694933E-2</v>
      </c>
      <c r="X81" s="161">
        <f>Operating!AW89</f>
        <v>3.2980495256949328E-2</v>
      </c>
      <c r="Y81" s="161">
        <f>Operating!AX89</f>
        <v>3.0980495256949327E-2</v>
      </c>
      <c r="Z81" s="161">
        <f>Operating!AY89</f>
        <v>2.8980495256949325E-2</v>
      </c>
      <c r="AA81" s="109">
        <f t="shared" si="65"/>
        <v>3.1980495256949328E-2</v>
      </c>
      <c r="AB81" s="161">
        <f>Operating!BA89</f>
        <v>2.6980495256949323E-2</v>
      </c>
    </row>
    <row r="82" spans="3:28" s="12" customFormat="1" ht="12.75" customHeight="1" outlineLevel="1">
      <c r="C82" s="1"/>
      <c r="D82" s="1"/>
      <c r="E82" s="1"/>
      <c r="F82" s="1"/>
      <c r="G82" s="54"/>
      <c r="H82" s="1"/>
      <c r="I82" s="1"/>
      <c r="J82" s="1"/>
      <c r="K82" s="1"/>
      <c r="L82" s="1"/>
      <c r="M82" s="1"/>
      <c r="N82" s="1"/>
      <c r="O82" s="1"/>
      <c r="Q82" s="89"/>
      <c r="V82" s="89"/>
      <c r="AA82" s="89"/>
    </row>
    <row r="83" spans="3:28" ht="12.75" customHeight="1">
      <c r="C83" s="64" t="s">
        <v>351</v>
      </c>
      <c r="D83" s="13"/>
      <c r="E83" s="13"/>
      <c r="F83" s="13"/>
      <c r="G83" s="14"/>
      <c r="H83" s="15"/>
      <c r="I83" s="15"/>
      <c r="J83" s="15"/>
      <c r="K83" s="15"/>
      <c r="L83" s="15"/>
      <c r="M83" s="15"/>
      <c r="N83" s="15"/>
      <c r="O83" s="15"/>
      <c r="P83" s="15"/>
      <c r="Q83" s="446"/>
      <c r="R83" s="15"/>
      <c r="S83" s="15"/>
      <c r="T83" s="15"/>
      <c r="U83" s="15"/>
      <c r="V83" s="446"/>
      <c r="W83" s="15"/>
      <c r="X83" s="15"/>
      <c r="Y83" s="15"/>
      <c r="Z83" s="15"/>
      <c r="AA83" s="446"/>
      <c r="AB83" s="15"/>
    </row>
    <row r="84" spans="3:28" ht="12.75" customHeight="1">
      <c r="C84" s="41" t="s">
        <v>352</v>
      </c>
      <c r="G84" s="18" t="s">
        <v>102</v>
      </c>
      <c r="H84" s="23"/>
      <c r="I84" s="23"/>
      <c r="J84" s="24"/>
      <c r="K84" s="24"/>
      <c r="L84" s="23"/>
      <c r="M84" s="151">
        <f t="shared" ref="M84:P87" si="66">CHOOSE($H$10,M160,M236,M312)</f>
        <v>7.4999999999999997E-2</v>
      </c>
      <c r="N84" s="151">
        <f t="shared" si="66"/>
        <v>7.4999999999999997E-2</v>
      </c>
      <c r="O84" s="151">
        <f t="shared" si="66"/>
        <v>7.4999999999999997E-2</v>
      </c>
      <c r="P84" s="151">
        <f t="shared" si="66"/>
        <v>7.4999999999999997E-2</v>
      </c>
      <c r="Q84" s="109">
        <f>AVERAGE(M84:P84)</f>
        <v>7.4999999999999997E-2</v>
      </c>
      <c r="R84" s="151">
        <f t="shared" ref="R84:U87" si="67">CHOOSE($H$10,R160,R236,R312)</f>
        <v>7.4999999999999997E-2</v>
      </c>
      <c r="S84" s="151">
        <f t="shared" si="67"/>
        <v>7.4999999999999997E-2</v>
      </c>
      <c r="T84" s="151">
        <f t="shared" si="67"/>
        <v>7.4999999999999997E-2</v>
      </c>
      <c r="U84" s="151">
        <f t="shared" si="67"/>
        <v>7.4999999999999997E-2</v>
      </c>
      <c r="V84" s="109">
        <f>AVERAGE(R84:U84)</f>
        <v>7.4999999999999997E-2</v>
      </c>
      <c r="W84" s="151">
        <f t="shared" ref="W84:Z87" si="68">CHOOSE($H$10,W160,W236,W312)</f>
        <v>0.04</v>
      </c>
      <c r="X84" s="151">
        <f t="shared" si="68"/>
        <v>0.04</v>
      </c>
      <c r="Y84" s="151">
        <f t="shared" si="68"/>
        <v>0.04</v>
      </c>
      <c r="Z84" s="151">
        <f t="shared" si="68"/>
        <v>0.04</v>
      </c>
      <c r="AA84" s="109">
        <f>AVERAGE(W84:Z84)</f>
        <v>0.04</v>
      </c>
      <c r="AB84" s="151">
        <f>CHOOSE($H$10,AB160,AB236,AB312)</f>
        <v>0.04</v>
      </c>
    </row>
    <row r="85" spans="3:28" ht="12.75" customHeight="1">
      <c r="C85" s="41" t="s">
        <v>353</v>
      </c>
      <c r="G85" s="18" t="s">
        <v>102</v>
      </c>
      <c r="H85" s="23"/>
      <c r="I85" s="23"/>
      <c r="J85" s="24"/>
      <c r="K85" s="24"/>
      <c r="L85" s="23"/>
      <c r="M85" s="151">
        <f t="shared" si="66"/>
        <v>0.1</v>
      </c>
      <c r="N85" s="151">
        <f t="shared" si="66"/>
        <v>0.1</v>
      </c>
      <c r="O85" s="151">
        <f t="shared" si="66"/>
        <v>0.1</v>
      </c>
      <c r="P85" s="151">
        <f t="shared" si="66"/>
        <v>0.1</v>
      </c>
      <c r="Q85" s="109">
        <f t="shared" ref="Q85:Q87" si="69">AVERAGE(M85:P85)</f>
        <v>0.1</v>
      </c>
      <c r="R85" s="151">
        <f t="shared" si="67"/>
        <v>0.1</v>
      </c>
      <c r="S85" s="151">
        <f t="shared" si="67"/>
        <v>0.1</v>
      </c>
      <c r="T85" s="151">
        <f t="shared" si="67"/>
        <v>0.1</v>
      </c>
      <c r="U85" s="151">
        <f t="shared" si="67"/>
        <v>0.1</v>
      </c>
      <c r="V85" s="109">
        <f t="shared" ref="V85:V87" si="70">AVERAGE(R85:U85)</f>
        <v>0.1</v>
      </c>
      <c r="W85" s="151">
        <f t="shared" si="68"/>
        <v>0.06</v>
      </c>
      <c r="X85" s="151">
        <f t="shared" si="68"/>
        <v>0.06</v>
      </c>
      <c r="Y85" s="151">
        <f t="shared" si="68"/>
        <v>0.06</v>
      </c>
      <c r="Z85" s="151">
        <f t="shared" si="68"/>
        <v>0.06</v>
      </c>
      <c r="AA85" s="109">
        <f t="shared" ref="AA85:AA87" si="71">AVERAGE(W85:Z85)</f>
        <v>0.06</v>
      </c>
      <c r="AB85" s="151">
        <f>CHOOSE($H$10,AB161,AB237,AB313)</f>
        <v>0.06</v>
      </c>
    </row>
    <row r="86" spans="3:28" ht="12.75" customHeight="1">
      <c r="C86" s="41" t="s">
        <v>354</v>
      </c>
      <c r="G86" s="18" t="s">
        <v>102</v>
      </c>
      <c r="H86" s="23"/>
      <c r="I86" s="23"/>
      <c r="J86" s="24"/>
      <c r="K86" s="24"/>
      <c r="L86" s="23"/>
      <c r="M86" s="151">
        <f t="shared" si="66"/>
        <v>0.05</v>
      </c>
      <c r="N86" s="151">
        <f t="shared" si="66"/>
        <v>0.05</v>
      </c>
      <c r="O86" s="151">
        <f t="shared" si="66"/>
        <v>0.05</v>
      </c>
      <c r="P86" s="151">
        <f t="shared" si="66"/>
        <v>0.05</v>
      </c>
      <c r="Q86" s="109">
        <f t="shared" si="69"/>
        <v>0.05</v>
      </c>
      <c r="R86" s="151">
        <f t="shared" si="67"/>
        <v>0.05</v>
      </c>
      <c r="S86" s="151">
        <f t="shared" si="67"/>
        <v>0.05</v>
      </c>
      <c r="T86" s="151">
        <f t="shared" si="67"/>
        <v>0.05</v>
      </c>
      <c r="U86" s="151">
        <f t="shared" si="67"/>
        <v>0.05</v>
      </c>
      <c r="V86" s="109">
        <f t="shared" si="70"/>
        <v>0.05</v>
      </c>
      <c r="W86" s="151">
        <f t="shared" si="68"/>
        <v>0.02</v>
      </c>
      <c r="X86" s="151">
        <f t="shared" si="68"/>
        <v>0.02</v>
      </c>
      <c r="Y86" s="151">
        <f t="shared" si="68"/>
        <v>0.02</v>
      </c>
      <c r="Z86" s="151">
        <f t="shared" si="68"/>
        <v>0.02</v>
      </c>
      <c r="AA86" s="109">
        <f t="shared" si="71"/>
        <v>0.02</v>
      </c>
      <c r="AB86" s="151">
        <f>CHOOSE($H$10,AB162,AB238,AB314)</f>
        <v>0.02</v>
      </c>
    </row>
    <row r="87" spans="3:28" ht="12.75" customHeight="1">
      <c r="C87" s="41" t="s">
        <v>355</v>
      </c>
      <c r="G87" s="18" t="s">
        <v>102</v>
      </c>
      <c r="H87" s="23"/>
      <c r="I87" s="24"/>
      <c r="J87" s="24"/>
      <c r="K87" s="24"/>
      <c r="L87" s="23"/>
      <c r="M87" s="151">
        <f t="shared" si="66"/>
        <v>2.5000000000000001E-2</v>
      </c>
      <c r="N87" s="151">
        <f t="shared" si="66"/>
        <v>2.5000000000000001E-2</v>
      </c>
      <c r="O87" s="151">
        <f t="shared" si="66"/>
        <v>2.5000000000000001E-2</v>
      </c>
      <c r="P87" s="151">
        <f t="shared" si="66"/>
        <v>2.5000000000000001E-2</v>
      </c>
      <c r="Q87" s="109">
        <f t="shared" si="69"/>
        <v>2.5000000000000001E-2</v>
      </c>
      <c r="R87" s="151">
        <f t="shared" si="67"/>
        <v>2.5000000000000001E-2</v>
      </c>
      <c r="S87" s="151">
        <f t="shared" si="67"/>
        <v>2.5000000000000001E-2</v>
      </c>
      <c r="T87" s="151">
        <f t="shared" si="67"/>
        <v>2.5000000000000001E-2</v>
      </c>
      <c r="U87" s="151">
        <f t="shared" si="67"/>
        <v>2.5000000000000001E-2</v>
      </c>
      <c r="V87" s="109">
        <f t="shared" si="70"/>
        <v>2.5000000000000001E-2</v>
      </c>
      <c r="W87" s="151">
        <f t="shared" si="68"/>
        <v>5.0000000000000001E-3</v>
      </c>
      <c r="X87" s="151">
        <f t="shared" si="68"/>
        <v>5.0000000000000001E-3</v>
      </c>
      <c r="Y87" s="151">
        <f t="shared" si="68"/>
        <v>5.0000000000000001E-3</v>
      </c>
      <c r="Z87" s="151">
        <f t="shared" si="68"/>
        <v>5.0000000000000001E-3</v>
      </c>
      <c r="AA87" s="109">
        <f t="shared" si="71"/>
        <v>5.0000000000000001E-3</v>
      </c>
      <c r="AB87" s="151">
        <f>CHOOSE($H$10,AB163,AB239,AB315)</f>
        <v>5.0000000000000001E-3</v>
      </c>
    </row>
    <row r="88" spans="3:28" ht="12.75" customHeight="1">
      <c r="Q88" s="447"/>
      <c r="V88" s="447"/>
      <c r="AA88" s="447"/>
    </row>
    <row r="89" spans="3:28" ht="12.75" customHeight="1">
      <c r="C89" s="41" t="s">
        <v>356</v>
      </c>
      <c r="G89" s="18" t="s">
        <v>102</v>
      </c>
      <c r="H89" s="23"/>
      <c r="I89" s="23"/>
      <c r="J89" s="24"/>
      <c r="K89" s="24"/>
      <c r="L89" s="23"/>
      <c r="M89" s="151">
        <f>CHOOSE($H$10,M165,M241,M317)</f>
        <v>0.25</v>
      </c>
      <c r="N89" s="151">
        <f t="shared" ref="M89:P92" si="72">CHOOSE($H$10,N165,N241,N317)</f>
        <v>0.25</v>
      </c>
      <c r="O89" s="151">
        <f t="shared" si="72"/>
        <v>0.25</v>
      </c>
      <c r="P89" s="151">
        <f t="shared" si="72"/>
        <v>0.25</v>
      </c>
      <c r="Q89" s="109">
        <f>AVERAGE(M89:P89)</f>
        <v>0.25</v>
      </c>
      <c r="R89" s="151">
        <f t="shared" ref="R89:U92" si="73">CHOOSE($H$10,R165,R241,R317)</f>
        <v>0.25</v>
      </c>
      <c r="S89" s="151">
        <f t="shared" si="73"/>
        <v>0.25</v>
      </c>
      <c r="T89" s="151">
        <f t="shared" si="73"/>
        <v>0.25</v>
      </c>
      <c r="U89" s="151">
        <f t="shared" si="73"/>
        <v>0.25</v>
      </c>
      <c r="V89" s="109">
        <f>AVERAGE(R89:U89)</f>
        <v>0.25</v>
      </c>
      <c r="W89" s="151">
        <f t="shared" ref="W89:Z92" si="74">CHOOSE($H$10,W165,W241,W317)</f>
        <v>0.15</v>
      </c>
      <c r="X89" s="151">
        <f t="shared" si="74"/>
        <v>0.15</v>
      </c>
      <c r="Y89" s="151">
        <f t="shared" si="74"/>
        <v>0.15</v>
      </c>
      <c r="Z89" s="151">
        <f t="shared" si="74"/>
        <v>0.15</v>
      </c>
      <c r="AA89" s="109">
        <f>AVERAGE(W89:Z89)</f>
        <v>0.15</v>
      </c>
      <c r="AB89" s="151">
        <f>CHOOSE($H$10,AB165,AB241,AB317)</f>
        <v>0.15</v>
      </c>
    </row>
    <row r="90" spans="3:28" ht="12.75" customHeight="1">
      <c r="C90" s="41" t="s">
        <v>357</v>
      </c>
      <c r="G90" s="18" t="s">
        <v>102</v>
      </c>
      <c r="H90" s="23"/>
      <c r="I90" s="23"/>
      <c r="J90" s="24"/>
      <c r="K90" s="24"/>
      <c r="L90" s="23"/>
      <c r="M90" s="151">
        <f t="shared" si="72"/>
        <v>0.3</v>
      </c>
      <c r="N90" s="151">
        <f t="shared" si="72"/>
        <v>0.3</v>
      </c>
      <c r="O90" s="151">
        <f t="shared" si="72"/>
        <v>0.3</v>
      </c>
      <c r="P90" s="151">
        <f t="shared" si="72"/>
        <v>0.3</v>
      </c>
      <c r="Q90" s="109">
        <f t="shared" ref="Q90:Q95" si="75">AVERAGE(M90:P90)</f>
        <v>0.3</v>
      </c>
      <c r="R90" s="151">
        <f t="shared" si="73"/>
        <v>0.3</v>
      </c>
      <c r="S90" s="151">
        <f t="shared" si="73"/>
        <v>0.3</v>
      </c>
      <c r="T90" s="151">
        <f t="shared" si="73"/>
        <v>0.3</v>
      </c>
      <c r="U90" s="151">
        <f t="shared" si="73"/>
        <v>0.3</v>
      </c>
      <c r="V90" s="109">
        <f t="shared" ref="V90:V95" si="76">AVERAGE(R90:U90)</f>
        <v>0.3</v>
      </c>
      <c r="W90" s="151">
        <f t="shared" si="74"/>
        <v>0.2</v>
      </c>
      <c r="X90" s="151">
        <f t="shared" si="74"/>
        <v>0.2</v>
      </c>
      <c r="Y90" s="151">
        <f t="shared" si="74"/>
        <v>0.2</v>
      </c>
      <c r="Z90" s="151">
        <f t="shared" si="74"/>
        <v>0.2</v>
      </c>
      <c r="AA90" s="109">
        <f t="shared" ref="AA90:AA92" si="77">AVERAGE(W90:Z90)</f>
        <v>0.2</v>
      </c>
      <c r="AB90" s="151">
        <f>CHOOSE($H$10,AB166,AB242,AB318)</f>
        <v>0.2</v>
      </c>
    </row>
    <row r="91" spans="3:28" ht="12.75" customHeight="1">
      <c r="C91" s="41" t="s">
        <v>358</v>
      </c>
      <c r="G91" s="18" t="s">
        <v>102</v>
      </c>
      <c r="H91" s="23"/>
      <c r="I91" s="23"/>
      <c r="J91" s="24"/>
      <c r="K91" s="24"/>
      <c r="L91" s="23"/>
      <c r="M91" s="151">
        <f t="shared" si="72"/>
        <v>0.2</v>
      </c>
      <c r="N91" s="151">
        <f t="shared" si="72"/>
        <v>0.2</v>
      </c>
      <c r="O91" s="151">
        <f t="shared" si="72"/>
        <v>0.2</v>
      </c>
      <c r="P91" s="151">
        <f t="shared" si="72"/>
        <v>0.2</v>
      </c>
      <c r="Q91" s="109">
        <f t="shared" si="75"/>
        <v>0.2</v>
      </c>
      <c r="R91" s="151">
        <f t="shared" si="73"/>
        <v>0.2</v>
      </c>
      <c r="S91" s="151">
        <f t="shared" si="73"/>
        <v>0.2</v>
      </c>
      <c r="T91" s="151">
        <f t="shared" si="73"/>
        <v>0.2</v>
      </c>
      <c r="U91" s="151">
        <f t="shared" si="73"/>
        <v>0.2</v>
      </c>
      <c r="V91" s="109">
        <f t="shared" si="76"/>
        <v>0.2</v>
      </c>
      <c r="W91" s="151">
        <f t="shared" si="74"/>
        <v>0.1</v>
      </c>
      <c r="X91" s="151">
        <f t="shared" si="74"/>
        <v>0.1</v>
      </c>
      <c r="Y91" s="151">
        <f t="shared" si="74"/>
        <v>0.1</v>
      </c>
      <c r="Z91" s="151">
        <f t="shared" si="74"/>
        <v>0.1</v>
      </c>
      <c r="AA91" s="109">
        <f t="shared" si="77"/>
        <v>0.1</v>
      </c>
      <c r="AB91" s="151">
        <f>CHOOSE($H$10,AB167,AB243,AB319)</f>
        <v>0.1</v>
      </c>
    </row>
    <row r="92" spans="3:28" ht="12.75" customHeight="1">
      <c r="C92" s="41" t="s">
        <v>359</v>
      </c>
      <c r="G92" s="18" t="s">
        <v>102</v>
      </c>
      <c r="H92" s="23"/>
      <c r="I92" s="24"/>
      <c r="J92" s="24"/>
      <c r="K92" s="24"/>
      <c r="L92" s="23"/>
      <c r="M92" s="151">
        <f t="shared" si="72"/>
        <v>0.15</v>
      </c>
      <c r="N92" s="151">
        <f t="shared" si="72"/>
        <v>0.15</v>
      </c>
      <c r="O92" s="151">
        <f t="shared" si="72"/>
        <v>0.15</v>
      </c>
      <c r="P92" s="151">
        <f t="shared" si="72"/>
        <v>0.15</v>
      </c>
      <c r="Q92" s="109">
        <f t="shared" si="75"/>
        <v>0.15</v>
      </c>
      <c r="R92" s="151">
        <f t="shared" si="73"/>
        <v>0.15</v>
      </c>
      <c r="S92" s="151">
        <f t="shared" si="73"/>
        <v>0.15</v>
      </c>
      <c r="T92" s="151">
        <f t="shared" si="73"/>
        <v>0.15</v>
      </c>
      <c r="U92" s="151">
        <f t="shared" si="73"/>
        <v>0.15</v>
      </c>
      <c r="V92" s="109">
        <f t="shared" si="76"/>
        <v>0.15</v>
      </c>
      <c r="W92" s="151">
        <f t="shared" si="74"/>
        <v>0.05</v>
      </c>
      <c r="X92" s="151">
        <f t="shared" si="74"/>
        <v>0.05</v>
      </c>
      <c r="Y92" s="151">
        <f t="shared" si="74"/>
        <v>0.05</v>
      </c>
      <c r="Z92" s="151">
        <f t="shared" si="74"/>
        <v>0.05</v>
      </c>
      <c r="AA92" s="109">
        <f t="shared" si="77"/>
        <v>0.05</v>
      </c>
      <c r="AB92" s="151">
        <f>CHOOSE($H$10,AB168,AB244,AB320)</f>
        <v>0.05</v>
      </c>
    </row>
    <row r="93" spans="3:28" ht="12.75" customHeight="1">
      <c r="C93" s="41"/>
      <c r="H93" s="42"/>
      <c r="I93" s="12"/>
      <c r="J93" s="12"/>
      <c r="K93" s="12"/>
      <c r="L93" s="42"/>
      <c r="M93" s="112"/>
      <c r="N93" s="112"/>
      <c r="O93" s="112"/>
      <c r="P93" s="112"/>
      <c r="Q93" s="113"/>
      <c r="R93" s="112"/>
      <c r="S93" s="112"/>
      <c r="T93" s="112"/>
      <c r="U93" s="112"/>
      <c r="V93" s="113"/>
      <c r="W93" s="112"/>
      <c r="X93" s="112"/>
      <c r="Y93" s="112"/>
      <c r="Z93" s="112"/>
      <c r="AA93" s="113"/>
      <c r="AB93" s="112"/>
    </row>
    <row r="94" spans="3:28" ht="12.75" customHeight="1">
      <c r="C94" s="41" t="s">
        <v>360</v>
      </c>
      <c r="G94" s="18" t="s">
        <v>102</v>
      </c>
      <c r="H94" s="23"/>
      <c r="I94" s="24"/>
      <c r="J94" s="24"/>
      <c r="K94" s="24"/>
      <c r="L94" s="23"/>
      <c r="M94" s="151">
        <f t="shared" ref="M94:P95" si="78">CHOOSE($H$10,M170,M246,M322)</f>
        <v>7.4999999999999997E-3</v>
      </c>
      <c r="N94" s="151">
        <f t="shared" si="78"/>
        <v>2E-3</v>
      </c>
      <c r="O94" s="151">
        <f t="shared" si="78"/>
        <v>1.5E-3</v>
      </c>
      <c r="P94" s="151">
        <f t="shared" si="78"/>
        <v>1E-3</v>
      </c>
      <c r="Q94" s="109">
        <f t="shared" si="75"/>
        <v>3.0000000000000001E-3</v>
      </c>
      <c r="R94" s="151">
        <f t="shared" ref="R94:U95" si="79">CHOOSE($H$10,R170,R246,R322)</f>
        <v>0</v>
      </c>
      <c r="S94" s="151">
        <f t="shared" si="79"/>
        <v>0</v>
      </c>
      <c r="T94" s="151">
        <f t="shared" si="79"/>
        <v>0</v>
      </c>
      <c r="U94" s="151">
        <f t="shared" si="79"/>
        <v>0</v>
      </c>
      <c r="V94" s="109">
        <f t="shared" si="76"/>
        <v>0</v>
      </c>
      <c r="W94" s="151">
        <f t="shared" ref="W94:Z95" si="80">CHOOSE($H$10,W170,W246,W322)</f>
        <v>0</v>
      </c>
      <c r="X94" s="151">
        <f t="shared" si="80"/>
        <v>0</v>
      </c>
      <c r="Y94" s="151">
        <f t="shared" si="80"/>
        <v>0</v>
      </c>
      <c r="Z94" s="151">
        <f t="shared" si="80"/>
        <v>0</v>
      </c>
      <c r="AA94" s="109">
        <f t="shared" ref="AA94:AA95" si="81">AVERAGE(W94:Z94)</f>
        <v>0</v>
      </c>
      <c r="AB94" s="151">
        <f>CHOOSE($H$10,AB170,AB246,AB322)</f>
        <v>0</v>
      </c>
    </row>
    <row r="95" spans="3:28" ht="12.75" customHeight="1">
      <c r="C95" s="41" t="s">
        <v>361</v>
      </c>
      <c r="G95" s="18" t="s">
        <v>102</v>
      </c>
      <c r="H95" s="23"/>
      <c r="I95" s="24"/>
      <c r="J95" s="24"/>
      <c r="K95" s="24"/>
      <c r="L95" s="23"/>
      <c r="M95" s="151">
        <f t="shared" si="78"/>
        <v>7.4999999999999997E-3</v>
      </c>
      <c r="N95" s="151">
        <f t="shared" si="78"/>
        <v>2E-3</v>
      </c>
      <c r="O95" s="151">
        <f t="shared" si="78"/>
        <v>1.5E-3</v>
      </c>
      <c r="P95" s="151">
        <f t="shared" si="78"/>
        <v>1E-3</v>
      </c>
      <c r="Q95" s="109">
        <f t="shared" si="75"/>
        <v>3.0000000000000001E-3</v>
      </c>
      <c r="R95" s="151">
        <f t="shared" si="79"/>
        <v>0</v>
      </c>
      <c r="S95" s="151">
        <f t="shared" si="79"/>
        <v>0</v>
      </c>
      <c r="T95" s="151">
        <f t="shared" si="79"/>
        <v>0</v>
      </c>
      <c r="U95" s="151">
        <f t="shared" si="79"/>
        <v>0</v>
      </c>
      <c r="V95" s="109">
        <f t="shared" si="76"/>
        <v>0</v>
      </c>
      <c r="W95" s="151">
        <f t="shared" si="80"/>
        <v>0</v>
      </c>
      <c r="X95" s="151">
        <f t="shared" si="80"/>
        <v>0</v>
      </c>
      <c r="Y95" s="151">
        <f t="shared" si="80"/>
        <v>0</v>
      </c>
      <c r="Z95" s="151">
        <f t="shared" si="80"/>
        <v>0</v>
      </c>
      <c r="AA95" s="109">
        <f t="shared" si="81"/>
        <v>0</v>
      </c>
      <c r="AB95" s="151">
        <f>CHOOSE($H$10,AB171,AB247,AB323)</f>
        <v>0</v>
      </c>
    </row>
    <row r="96" spans="3:28" ht="12.75" customHeight="1">
      <c r="C96" s="41"/>
      <c r="H96" s="42"/>
      <c r="I96" s="12"/>
      <c r="J96" s="12"/>
      <c r="K96" s="12"/>
      <c r="L96" s="42"/>
      <c r="M96" s="112"/>
      <c r="N96" s="112"/>
      <c r="O96" s="112"/>
      <c r="P96" s="112"/>
      <c r="Q96" s="113"/>
      <c r="R96" s="112"/>
      <c r="S96" s="112"/>
      <c r="T96" s="112"/>
      <c r="U96" s="112"/>
      <c r="V96" s="113"/>
      <c r="AA96" s="113"/>
    </row>
    <row r="97" spans="3:28" ht="12.75" customHeight="1">
      <c r="C97" s="41" t="s">
        <v>362</v>
      </c>
      <c r="G97" s="18" t="s">
        <v>102</v>
      </c>
      <c r="H97" s="23"/>
      <c r="I97" s="24"/>
      <c r="J97" s="24"/>
      <c r="K97" s="24"/>
      <c r="L97" s="23"/>
      <c r="M97" s="151">
        <f t="shared" ref="M97:P99" si="82">CHOOSE($H$10,M173,M249,M325)</f>
        <v>5.0000000000000001E-3</v>
      </c>
      <c r="N97" s="151">
        <f t="shared" si="82"/>
        <v>5.0000000000000001E-3</v>
      </c>
      <c r="O97" s="151">
        <f t="shared" si="82"/>
        <v>2.5000000000000001E-3</v>
      </c>
      <c r="P97" s="151">
        <f t="shared" si="82"/>
        <v>2.5000000000000001E-3</v>
      </c>
      <c r="Q97" s="109">
        <f t="shared" ref="Q97:Q99" si="83">AVERAGE(M97:P97)</f>
        <v>3.7500000000000003E-3</v>
      </c>
      <c r="R97" s="151">
        <f t="shared" ref="R97:U99" si="84">CHOOSE($H$10,R173,R249,R325)</f>
        <v>0</v>
      </c>
      <c r="S97" s="151">
        <f t="shared" si="84"/>
        <v>0</v>
      </c>
      <c r="T97" s="151">
        <f t="shared" si="84"/>
        <v>0</v>
      </c>
      <c r="U97" s="151">
        <f t="shared" si="84"/>
        <v>0</v>
      </c>
      <c r="V97" s="109">
        <f t="shared" ref="V97:V99" si="85">AVERAGE(R97:U97)</f>
        <v>0</v>
      </c>
      <c r="W97" s="151">
        <f t="shared" ref="W97:Z99" si="86">CHOOSE($H$10,W173,W249,W325)</f>
        <v>0</v>
      </c>
      <c r="X97" s="151">
        <f t="shared" si="86"/>
        <v>0</v>
      </c>
      <c r="Y97" s="151">
        <f t="shared" si="86"/>
        <v>0</v>
      </c>
      <c r="Z97" s="151">
        <f t="shared" si="86"/>
        <v>0</v>
      </c>
      <c r="AA97" s="109">
        <f t="shared" ref="AA97:AA99" si="87">AVERAGE(W97:Z97)</f>
        <v>0</v>
      </c>
      <c r="AB97" s="151">
        <f>CHOOSE($H$10,AB173,AB249,AB325)</f>
        <v>0</v>
      </c>
    </row>
    <row r="98" spans="3:28" ht="12.75" customHeight="1">
      <c r="C98" s="41" t="s">
        <v>363</v>
      </c>
      <c r="G98" s="18" t="s">
        <v>102</v>
      </c>
      <c r="H98" s="23"/>
      <c r="I98" s="24"/>
      <c r="J98" s="24"/>
      <c r="K98" s="24"/>
      <c r="L98" s="23"/>
      <c r="M98" s="151">
        <f t="shared" si="82"/>
        <v>5.0000000000000001E-3</v>
      </c>
      <c r="N98" s="151">
        <f t="shared" si="82"/>
        <v>5.0000000000000001E-3</v>
      </c>
      <c r="O98" s="151">
        <f t="shared" si="82"/>
        <v>2.5000000000000001E-3</v>
      </c>
      <c r="P98" s="151">
        <f t="shared" si="82"/>
        <v>2.5000000000000001E-3</v>
      </c>
      <c r="Q98" s="109">
        <f t="shared" si="83"/>
        <v>3.7500000000000003E-3</v>
      </c>
      <c r="R98" s="151">
        <f t="shared" si="84"/>
        <v>0</v>
      </c>
      <c r="S98" s="151">
        <f t="shared" si="84"/>
        <v>0</v>
      </c>
      <c r="T98" s="151">
        <f t="shared" si="84"/>
        <v>0</v>
      </c>
      <c r="U98" s="151">
        <f t="shared" si="84"/>
        <v>0</v>
      </c>
      <c r="V98" s="109">
        <f t="shared" si="85"/>
        <v>0</v>
      </c>
      <c r="W98" s="151">
        <f t="shared" si="86"/>
        <v>0</v>
      </c>
      <c r="X98" s="151">
        <f t="shared" si="86"/>
        <v>0</v>
      </c>
      <c r="Y98" s="151">
        <f t="shared" si="86"/>
        <v>0</v>
      </c>
      <c r="Z98" s="151">
        <f t="shared" si="86"/>
        <v>0</v>
      </c>
      <c r="AA98" s="109">
        <f t="shared" si="87"/>
        <v>0</v>
      </c>
      <c r="AB98" s="151">
        <f>CHOOSE($H$10,AB174,AB250,AB326)</f>
        <v>0</v>
      </c>
    </row>
    <row r="99" spans="3:28" ht="12.75" customHeight="1">
      <c r="C99" s="41" t="s">
        <v>364</v>
      </c>
      <c r="G99" s="18" t="s">
        <v>102</v>
      </c>
      <c r="H99" s="23"/>
      <c r="I99" s="24"/>
      <c r="J99" s="24"/>
      <c r="K99" s="24"/>
      <c r="L99" s="23"/>
      <c r="M99" s="151">
        <f t="shared" si="82"/>
        <v>5.0000000000000001E-3</v>
      </c>
      <c r="N99" s="151">
        <f t="shared" si="82"/>
        <v>5.0000000000000001E-3</v>
      </c>
      <c r="O99" s="151">
        <f t="shared" si="82"/>
        <v>2.5000000000000001E-3</v>
      </c>
      <c r="P99" s="151">
        <f t="shared" si="82"/>
        <v>2.5000000000000001E-3</v>
      </c>
      <c r="Q99" s="109">
        <f t="shared" si="83"/>
        <v>3.7500000000000003E-3</v>
      </c>
      <c r="R99" s="151">
        <f t="shared" si="84"/>
        <v>0</v>
      </c>
      <c r="S99" s="151">
        <f t="shared" si="84"/>
        <v>0</v>
      </c>
      <c r="T99" s="151">
        <f t="shared" si="84"/>
        <v>0</v>
      </c>
      <c r="U99" s="151">
        <f t="shared" si="84"/>
        <v>0</v>
      </c>
      <c r="V99" s="109">
        <f t="shared" si="85"/>
        <v>0</v>
      </c>
      <c r="W99" s="151">
        <f t="shared" si="86"/>
        <v>0</v>
      </c>
      <c r="X99" s="151">
        <f t="shared" si="86"/>
        <v>0</v>
      </c>
      <c r="Y99" s="151">
        <f t="shared" si="86"/>
        <v>0</v>
      </c>
      <c r="Z99" s="151">
        <f t="shared" si="86"/>
        <v>0</v>
      </c>
      <c r="AA99" s="109">
        <f t="shared" si="87"/>
        <v>0</v>
      </c>
      <c r="AB99" s="151">
        <f>CHOOSE($H$10,AB175,AB251,AB327)</f>
        <v>0</v>
      </c>
    </row>
    <row r="100" spans="3:28" ht="12.75" customHeight="1">
      <c r="Q100" s="111"/>
      <c r="V100" s="111"/>
      <c r="AA100" s="111"/>
    </row>
    <row r="101" spans="3:28" ht="12.75" customHeight="1">
      <c r="C101" s="64" t="s">
        <v>365</v>
      </c>
      <c r="D101" s="13"/>
      <c r="E101" s="13"/>
      <c r="F101" s="13"/>
      <c r="G101" s="14"/>
      <c r="H101" s="15"/>
      <c r="I101" s="15"/>
      <c r="J101" s="15"/>
      <c r="K101" s="15"/>
      <c r="L101" s="15"/>
      <c r="M101" s="15"/>
      <c r="N101" s="15"/>
      <c r="O101" s="15"/>
      <c r="P101" s="15"/>
      <c r="Q101" s="446"/>
      <c r="R101" s="15"/>
      <c r="S101" s="15"/>
      <c r="T101" s="15"/>
      <c r="U101" s="15"/>
      <c r="V101" s="446"/>
      <c r="W101" s="15"/>
      <c r="X101" s="15"/>
      <c r="Y101" s="15"/>
      <c r="Z101" s="15"/>
      <c r="AA101" s="446"/>
      <c r="AB101" s="15"/>
    </row>
    <row r="102" spans="3:28" ht="12.75" customHeight="1">
      <c r="C102" s="41" t="s">
        <v>352</v>
      </c>
      <c r="G102" s="18" t="s">
        <v>102</v>
      </c>
      <c r="H102" s="151">
        <f t="shared" ref="H102:K105" si="88">CHOOSE($H$10,H178,H254,H330)</f>
        <v>0.125</v>
      </c>
      <c r="I102" s="151">
        <f t="shared" si="88"/>
        <v>0.125</v>
      </c>
      <c r="J102" s="151">
        <f t="shared" si="88"/>
        <v>0.125</v>
      </c>
      <c r="K102" s="151">
        <f t="shared" si="88"/>
        <v>0.125</v>
      </c>
      <c r="L102" s="109">
        <f>AVERAGE(H102:K102)</f>
        <v>0.125</v>
      </c>
      <c r="M102" s="151">
        <f t="shared" ref="M102:P105" si="89">CHOOSE($H$10,M178,M254,M330)</f>
        <v>0.1</v>
      </c>
      <c r="N102" s="151">
        <f t="shared" si="89"/>
        <v>0.1</v>
      </c>
      <c r="O102" s="151">
        <f t="shared" si="89"/>
        <v>0.1</v>
      </c>
      <c r="P102" s="151">
        <f t="shared" si="89"/>
        <v>0.1</v>
      </c>
      <c r="Q102" s="109">
        <f>AVERAGE(M102:P102)</f>
        <v>0.1</v>
      </c>
      <c r="R102" s="151">
        <f t="shared" ref="R102:U105" si="90">CHOOSE($H$10,R178,R254,R330)</f>
        <v>7.4999999999999997E-2</v>
      </c>
      <c r="S102" s="151">
        <f t="shared" si="90"/>
        <v>7.4999999999999997E-2</v>
      </c>
      <c r="T102" s="151">
        <f t="shared" si="90"/>
        <v>7.4999999999999997E-2</v>
      </c>
      <c r="U102" s="151">
        <f t="shared" si="90"/>
        <v>7.4999999999999997E-2</v>
      </c>
      <c r="V102" s="109">
        <f>AVERAGE(R102:U102)</f>
        <v>7.4999999999999997E-2</v>
      </c>
      <c r="W102" s="151">
        <f t="shared" ref="W102:Z105" si="91">CHOOSE($H$10,W178,W254,W330)</f>
        <v>0.05</v>
      </c>
      <c r="X102" s="151">
        <f t="shared" si="91"/>
        <v>0.05</v>
      </c>
      <c r="Y102" s="151">
        <f t="shared" si="91"/>
        <v>0.05</v>
      </c>
      <c r="Z102" s="151">
        <f t="shared" si="91"/>
        <v>0.05</v>
      </c>
      <c r="AA102" s="109">
        <f>AVERAGE(W102:Z102)</f>
        <v>0.05</v>
      </c>
      <c r="AB102" s="151">
        <f>CHOOSE($H$10,AB178,AB254,AB330)</f>
        <v>0.05</v>
      </c>
    </row>
    <row r="103" spans="3:28" ht="12.75" customHeight="1">
      <c r="C103" s="41" t="s">
        <v>353</v>
      </c>
      <c r="G103" s="18" t="s">
        <v>102</v>
      </c>
      <c r="H103" s="151">
        <f t="shared" si="88"/>
        <v>0.125</v>
      </c>
      <c r="I103" s="151">
        <f t="shared" si="88"/>
        <v>0.125</v>
      </c>
      <c r="J103" s="151">
        <f t="shared" si="88"/>
        <v>0.125</v>
      </c>
      <c r="K103" s="151">
        <f t="shared" si="88"/>
        <v>0.125</v>
      </c>
      <c r="L103" s="109">
        <f t="shared" ref="L103:L105" si="92">AVERAGE(H103:K103)</f>
        <v>0.125</v>
      </c>
      <c r="M103" s="151">
        <f t="shared" si="89"/>
        <v>0.1</v>
      </c>
      <c r="N103" s="151">
        <f t="shared" si="89"/>
        <v>0.1</v>
      </c>
      <c r="O103" s="151">
        <f t="shared" si="89"/>
        <v>0.1</v>
      </c>
      <c r="P103" s="151">
        <f t="shared" si="89"/>
        <v>0.1</v>
      </c>
      <c r="Q103" s="109">
        <f t="shared" ref="Q103:Q105" si="93">AVERAGE(M103:P103)</f>
        <v>0.1</v>
      </c>
      <c r="R103" s="151">
        <f t="shared" si="90"/>
        <v>7.4999999999999997E-2</v>
      </c>
      <c r="S103" s="151">
        <f t="shared" si="90"/>
        <v>7.4999999999999997E-2</v>
      </c>
      <c r="T103" s="151">
        <f t="shared" si="90"/>
        <v>7.4999999999999997E-2</v>
      </c>
      <c r="U103" s="151">
        <f t="shared" si="90"/>
        <v>7.4999999999999997E-2</v>
      </c>
      <c r="V103" s="109">
        <f t="shared" ref="V103:V105" si="94">AVERAGE(R103:U103)</f>
        <v>7.4999999999999997E-2</v>
      </c>
      <c r="W103" s="151">
        <f t="shared" si="91"/>
        <v>0.05</v>
      </c>
      <c r="X103" s="151">
        <f t="shared" si="91"/>
        <v>0.05</v>
      </c>
      <c r="Y103" s="151">
        <f t="shared" si="91"/>
        <v>0.05</v>
      </c>
      <c r="Z103" s="151">
        <f t="shared" si="91"/>
        <v>0.05</v>
      </c>
      <c r="AA103" s="109">
        <f t="shared" ref="AA103:AA105" si="95">AVERAGE(W103:Z103)</f>
        <v>0.05</v>
      </c>
      <c r="AB103" s="151">
        <f>CHOOSE($H$10,AB179,AB255,AB331)</f>
        <v>0.05</v>
      </c>
    </row>
    <row r="104" spans="3:28" ht="12.75" customHeight="1">
      <c r="C104" s="41" t="s">
        <v>354</v>
      </c>
      <c r="G104" s="18" t="s">
        <v>102</v>
      </c>
      <c r="H104" s="151">
        <f t="shared" si="88"/>
        <v>0.1</v>
      </c>
      <c r="I104" s="151">
        <f t="shared" si="88"/>
        <v>0.1</v>
      </c>
      <c r="J104" s="151">
        <f t="shared" si="88"/>
        <v>0.1</v>
      </c>
      <c r="K104" s="151">
        <f t="shared" si="88"/>
        <v>0.1</v>
      </c>
      <c r="L104" s="109">
        <f>AVERAGE(H104:K104)</f>
        <v>0.1</v>
      </c>
      <c r="M104" s="151">
        <f t="shared" si="89"/>
        <v>7.4999999999999997E-2</v>
      </c>
      <c r="N104" s="151">
        <f t="shared" si="89"/>
        <v>7.4999999999999997E-2</v>
      </c>
      <c r="O104" s="151">
        <f t="shared" si="89"/>
        <v>7.4999999999999997E-2</v>
      </c>
      <c r="P104" s="151">
        <f t="shared" si="89"/>
        <v>7.4999999999999997E-2</v>
      </c>
      <c r="Q104" s="109">
        <f t="shared" si="93"/>
        <v>7.4999999999999997E-2</v>
      </c>
      <c r="R104" s="151">
        <f t="shared" si="90"/>
        <v>0.05</v>
      </c>
      <c r="S104" s="151">
        <f t="shared" si="90"/>
        <v>0.05</v>
      </c>
      <c r="T104" s="151">
        <f t="shared" si="90"/>
        <v>0.05</v>
      </c>
      <c r="U104" s="151">
        <f t="shared" si="90"/>
        <v>0.05</v>
      </c>
      <c r="V104" s="109">
        <f t="shared" si="94"/>
        <v>0.05</v>
      </c>
      <c r="W104" s="151">
        <f t="shared" si="91"/>
        <v>2.5000000000000001E-2</v>
      </c>
      <c r="X104" s="151">
        <f t="shared" si="91"/>
        <v>2.5000000000000001E-2</v>
      </c>
      <c r="Y104" s="151">
        <f t="shared" si="91"/>
        <v>2.5000000000000001E-2</v>
      </c>
      <c r="Z104" s="151">
        <f t="shared" si="91"/>
        <v>2.5000000000000001E-2</v>
      </c>
      <c r="AA104" s="109">
        <f t="shared" si="95"/>
        <v>2.5000000000000001E-2</v>
      </c>
      <c r="AB104" s="151">
        <f>CHOOSE($H$10,AB180,AB256,AB332)</f>
        <v>2.5000000000000001E-2</v>
      </c>
    </row>
    <row r="105" spans="3:28" ht="12.75" customHeight="1">
      <c r="C105" s="41" t="s">
        <v>355</v>
      </c>
      <c r="G105" s="18" t="s">
        <v>102</v>
      </c>
      <c r="H105" s="151">
        <f t="shared" si="88"/>
        <v>0.1</v>
      </c>
      <c r="I105" s="151">
        <f t="shared" si="88"/>
        <v>0.1</v>
      </c>
      <c r="J105" s="151">
        <f t="shared" si="88"/>
        <v>0.1</v>
      </c>
      <c r="K105" s="151">
        <f t="shared" si="88"/>
        <v>0.1</v>
      </c>
      <c r="L105" s="109">
        <f t="shared" si="92"/>
        <v>0.1</v>
      </c>
      <c r="M105" s="151">
        <f t="shared" si="89"/>
        <v>7.4999999999999997E-2</v>
      </c>
      <c r="N105" s="151">
        <f t="shared" si="89"/>
        <v>7.4999999999999997E-2</v>
      </c>
      <c r="O105" s="151">
        <f t="shared" si="89"/>
        <v>7.4999999999999997E-2</v>
      </c>
      <c r="P105" s="151">
        <f t="shared" si="89"/>
        <v>7.4999999999999997E-2</v>
      </c>
      <c r="Q105" s="109">
        <f t="shared" si="93"/>
        <v>7.4999999999999997E-2</v>
      </c>
      <c r="R105" s="151">
        <f t="shared" si="90"/>
        <v>0.05</v>
      </c>
      <c r="S105" s="151">
        <f t="shared" si="90"/>
        <v>0.05</v>
      </c>
      <c r="T105" s="151">
        <f t="shared" si="90"/>
        <v>0.05</v>
      </c>
      <c r="U105" s="151">
        <f t="shared" si="90"/>
        <v>0.05</v>
      </c>
      <c r="V105" s="109">
        <f t="shared" si="94"/>
        <v>0.05</v>
      </c>
      <c r="W105" s="151">
        <f t="shared" si="91"/>
        <v>2.5000000000000001E-2</v>
      </c>
      <c r="X105" s="151">
        <f t="shared" si="91"/>
        <v>2.5000000000000001E-2</v>
      </c>
      <c r="Y105" s="151">
        <f t="shared" si="91"/>
        <v>2.5000000000000001E-2</v>
      </c>
      <c r="Z105" s="151">
        <f t="shared" si="91"/>
        <v>2.5000000000000001E-2</v>
      </c>
      <c r="AA105" s="109">
        <f t="shared" si="95"/>
        <v>2.5000000000000001E-2</v>
      </c>
      <c r="AB105" s="151">
        <f>CHOOSE($H$10,AB181,AB257,AB333)</f>
        <v>2.5000000000000001E-2</v>
      </c>
    </row>
    <row r="106" spans="3:28" ht="12.75" customHeight="1">
      <c r="L106" s="111"/>
      <c r="Q106" s="447"/>
      <c r="V106" s="447"/>
      <c r="AA106" s="447"/>
    </row>
    <row r="107" spans="3:28" ht="12.75" customHeight="1">
      <c r="C107" s="41" t="s">
        <v>356</v>
      </c>
      <c r="G107" s="18" t="s">
        <v>102</v>
      </c>
      <c r="H107" s="151">
        <f t="shared" ref="H107:K110" si="96">CHOOSE($H$10,H183,H259,H335)</f>
        <v>0.2</v>
      </c>
      <c r="I107" s="151">
        <f t="shared" si="96"/>
        <v>0.2</v>
      </c>
      <c r="J107" s="151">
        <f t="shared" si="96"/>
        <v>0.2</v>
      </c>
      <c r="K107" s="151">
        <f t="shared" si="96"/>
        <v>0.2</v>
      </c>
      <c r="L107" s="109">
        <f>AVERAGE(H107:K107)</f>
        <v>0.2</v>
      </c>
      <c r="M107" s="151">
        <f t="shared" ref="M107:P110" si="97">CHOOSE($H$10,M183,M259,M335)</f>
        <v>0.15</v>
      </c>
      <c r="N107" s="151">
        <f t="shared" si="97"/>
        <v>0.15</v>
      </c>
      <c r="O107" s="151">
        <f t="shared" si="97"/>
        <v>0.15</v>
      </c>
      <c r="P107" s="151">
        <f t="shared" si="97"/>
        <v>0.15</v>
      </c>
      <c r="Q107" s="109">
        <f>AVERAGE(M107:P107)</f>
        <v>0.15</v>
      </c>
      <c r="R107" s="151">
        <f t="shared" ref="R107:U110" si="98">CHOOSE($H$10,R183,R259,R335)</f>
        <v>0.1</v>
      </c>
      <c r="S107" s="151">
        <f t="shared" si="98"/>
        <v>0.1</v>
      </c>
      <c r="T107" s="151">
        <f t="shared" si="98"/>
        <v>0.1</v>
      </c>
      <c r="U107" s="151">
        <f t="shared" si="98"/>
        <v>0.1</v>
      </c>
      <c r="V107" s="109">
        <f>AVERAGE(R107:U107)</f>
        <v>0.1</v>
      </c>
      <c r="W107" s="151">
        <f t="shared" ref="W107:Z110" si="99">CHOOSE($H$10,W183,W259,W335)</f>
        <v>7.4999999999999997E-2</v>
      </c>
      <c r="X107" s="151">
        <f t="shared" si="99"/>
        <v>7.4999999999999997E-2</v>
      </c>
      <c r="Y107" s="151">
        <f t="shared" si="99"/>
        <v>7.4999999999999997E-2</v>
      </c>
      <c r="Z107" s="151">
        <f t="shared" si="99"/>
        <v>7.4999999999999997E-2</v>
      </c>
      <c r="AA107" s="109">
        <f>AVERAGE(W107:Z107)</f>
        <v>7.4999999999999997E-2</v>
      </c>
      <c r="AB107" s="151">
        <f>CHOOSE($H$10,AB183,AB259,AB335)</f>
        <v>7.4999999999999997E-2</v>
      </c>
    </row>
    <row r="108" spans="3:28" ht="12.75" customHeight="1">
      <c r="C108" s="41" t="s">
        <v>357</v>
      </c>
      <c r="G108" s="18" t="s">
        <v>102</v>
      </c>
      <c r="H108" s="151">
        <f t="shared" si="96"/>
        <v>0.2</v>
      </c>
      <c r="I108" s="151">
        <f t="shared" si="96"/>
        <v>0.2</v>
      </c>
      <c r="J108" s="151">
        <f t="shared" si="96"/>
        <v>0.2</v>
      </c>
      <c r="K108" s="151">
        <f t="shared" si="96"/>
        <v>0.2</v>
      </c>
      <c r="L108" s="109">
        <f t="shared" ref="L108:L112" si="100">AVERAGE(H108:K108)</f>
        <v>0.2</v>
      </c>
      <c r="M108" s="151">
        <f t="shared" si="97"/>
        <v>0.15</v>
      </c>
      <c r="N108" s="151">
        <f t="shared" si="97"/>
        <v>0.15</v>
      </c>
      <c r="O108" s="151">
        <f t="shared" si="97"/>
        <v>0.15</v>
      </c>
      <c r="P108" s="151">
        <f t="shared" si="97"/>
        <v>0.15</v>
      </c>
      <c r="Q108" s="109">
        <f t="shared" ref="Q108:Q110" si="101">AVERAGE(M108:P108)</f>
        <v>0.15</v>
      </c>
      <c r="R108" s="151">
        <f t="shared" si="98"/>
        <v>0.1</v>
      </c>
      <c r="S108" s="151">
        <f t="shared" si="98"/>
        <v>0.1</v>
      </c>
      <c r="T108" s="151">
        <f t="shared" si="98"/>
        <v>0.1</v>
      </c>
      <c r="U108" s="151">
        <f t="shared" si="98"/>
        <v>0.1</v>
      </c>
      <c r="V108" s="109">
        <f t="shared" ref="V108:V110" si="102">AVERAGE(R108:U108)</f>
        <v>0.1</v>
      </c>
      <c r="W108" s="151">
        <f t="shared" si="99"/>
        <v>7.4999999999999997E-2</v>
      </c>
      <c r="X108" s="151">
        <f t="shared" si="99"/>
        <v>7.4999999999999997E-2</v>
      </c>
      <c r="Y108" s="151">
        <f t="shared" si="99"/>
        <v>7.4999999999999997E-2</v>
      </c>
      <c r="Z108" s="151">
        <f t="shared" si="99"/>
        <v>7.4999999999999997E-2</v>
      </c>
      <c r="AA108" s="109">
        <f t="shared" ref="AA108:AA110" si="103">AVERAGE(W108:Z108)</f>
        <v>7.4999999999999997E-2</v>
      </c>
      <c r="AB108" s="151">
        <f>CHOOSE($H$10,AB184,AB260,AB336)</f>
        <v>7.4999999999999997E-2</v>
      </c>
    </row>
    <row r="109" spans="3:28" ht="12.75" customHeight="1">
      <c r="C109" s="41" t="s">
        <v>358</v>
      </c>
      <c r="G109" s="18" t="s">
        <v>102</v>
      </c>
      <c r="H109" s="151">
        <f t="shared" si="96"/>
        <v>0.2</v>
      </c>
      <c r="I109" s="151">
        <f t="shared" si="96"/>
        <v>0.2</v>
      </c>
      <c r="J109" s="151">
        <f t="shared" si="96"/>
        <v>0.2</v>
      </c>
      <c r="K109" s="151">
        <f t="shared" si="96"/>
        <v>0.2</v>
      </c>
      <c r="L109" s="109">
        <f t="shared" si="100"/>
        <v>0.2</v>
      </c>
      <c r="M109" s="151">
        <f t="shared" si="97"/>
        <v>0.15</v>
      </c>
      <c r="N109" s="151">
        <f t="shared" si="97"/>
        <v>0.15</v>
      </c>
      <c r="O109" s="151">
        <f t="shared" si="97"/>
        <v>0.15</v>
      </c>
      <c r="P109" s="151">
        <f t="shared" si="97"/>
        <v>0.15</v>
      </c>
      <c r="Q109" s="109">
        <f t="shared" si="101"/>
        <v>0.15</v>
      </c>
      <c r="R109" s="151">
        <f t="shared" si="98"/>
        <v>0.1</v>
      </c>
      <c r="S109" s="151">
        <f t="shared" si="98"/>
        <v>0.1</v>
      </c>
      <c r="T109" s="151">
        <f t="shared" si="98"/>
        <v>0.1</v>
      </c>
      <c r="U109" s="151">
        <f t="shared" si="98"/>
        <v>0.1</v>
      </c>
      <c r="V109" s="109">
        <f t="shared" si="102"/>
        <v>0.1</v>
      </c>
      <c r="W109" s="151">
        <f t="shared" si="99"/>
        <v>7.4999999999999997E-2</v>
      </c>
      <c r="X109" s="151">
        <f t="shared" si="99"/>
        <v>7.4999999999999997E-2</v>
      </c>
      <c r="Y109" s="151">
        <f t="shared" si="99"/>
        <v>7.4999999999999997E-2</v>
      </c>
      <c r="Z109" s="151">
        <f t="shared" si="99"/>
        <v>7.4999999999999997E-2</v>
      </c>
      <c r="AA109" s="109">
        <f t="shared" si="103"/>
        <v>7.4999999999999997E-2</v>
      </c>
      <c r="AB109" s="151">
        <f>CHOOSE($H$10,AB185,AB261,AB337)</f>
        <v>7.4999999999999997E-2</v>
      </c>
    </row>
    <row r="110" spans="3:28" ht="12.75" customHeight="1">
      <c r="C110" s="41" t="s">
        <v>359</v>
      </c>
      <c r="G110" s="18" t="s">
        <v>102</v>
      </c>
      <c r="H110" s="151">
        <f t="shared" si="96"/>
        <v>0.2</v>
      </c>
      <c r="I110" s="151">
        <f t="shared" si="96"/>
        <v>0.2</v>
      </c>
      <c r="J110" s="151">
        <f t="shared" si="96"/>
        <v>0.2</v>
      </c>
      <c r="K110" s="151">
        <f t="shared" si="96"/>
        <v>0.2</v>
      </c>
      <c r="L110" s="109">
        <f t="shared" si="100"/>
        <v>0.2</v>
      </c>
      <c r="M110" s="151">
        <f t="shared" si="97"/>
        <v>0.15</v>
      </c>
      <c r="N110" s="151">
        <f t="shared" si="97"/>
        <v>0.15</v>
      </c>
      <c r="O110" s="151">
        <f t="shared" si="97"/>
        <v>0.15</v>
      </c>
      <c r="P110" s="151">
        <f t="shared" si="97"/>
        <v>0.15</v>
      </c>
      <c r="Q110" s="109">
        <f t="shared" si="101"/>
        <v>0.15</v>
      </c>
      <c r="R110" s="151">
        <f t="shared" si="98"/>
        <v>0.1</v>
      </c>
      <c r="S110" s="151">
        <f t="shared" si="98"/>
        <v>0.1</v>
      </c>
      <c r="T110" s="151">
        <f t="shared" si="98"/>
        <v>0.1</v>
      </c>
      <c r="U110" s="151">
        <f t="shared" si="98"/>
        <v>0.1</v>
      </c>
      <c r="V110" s="109">
        <f t="shared" si="102"/>
        <v>0.1</v>
      </c>
      <c r="W110" s="151">
        <f t="shared" si="99"/>
        <v>7.4999999999999997E-2</v>
      </c>
      <c r="X110" s="151">
        <f t="shared" si="99"/>
        <v>7.4999999999999997E-2</v>
      </c>
      <c r="Y110" s="151">
        <f t="shared" si="99"/>
        <v>7.4999999999999997E-2</v>
      </c>
      <c r="Z110" s="151">
        <f t="shared" si="99"/>
        <v>7.4999999999999997E-2</v>
      </c>
      <c r="AA110" s="109">
        <f t="shared" si="103"/>
        <v>7.4999999999999997E-2</v>
      </c>
      <c r="AB110" s="151">
        <f>CHOOSE($H$10,AB186,AB262,AB338)</f>
        <v>7.4999999999999997E-2</v>
      </c>
    </row>
    <row r="111" spans="3:28" ht="12.75" customHeight="1">
      <c r="L111" s="111"/>
      <c r="Q111" s="111"/>
      <c r="V111" s="111"/>
      <c r="AA111" s="111"/>
    </row>
    <row r="112" spans="3:28" ht="12.75" customHeight="1">
      <c r="C112" s="41" t="s">
        <v>366</v>
      </c>
      <c r="G112" s="18" t="s">
        <v>102</v>
      </c>
      <c r="H112" s="151">
        <f t="shared" ref="H112:K113" si="104">CHOOSE($H$10,H188,H264,H340)</f>
        <v>2E-3</v>
      </c>
      <c r="I112" s="151">
        <f t="shared" si="104"/>
        <v>2E-3</v>
      </c>
      <c r="J112" s="151">
        <f t="shared" si="104"/>
        <v>1.5E-3</v>
      </c>
      <c r="K112" s="151">
        <f t="shared" si="104"/>
        <v>1.5E-3</v>
      </c>
      <c r="L112" s="109">
        <f t="shared" si="100"/>
        <v>1.7499999999999998E-3</v>
      </c>
      <c r="M112" s="151">
        <f t="shared" ref="M112:P113" si="105">CHOOSE($H$10,M188,M264,M340)</f>
        <v>1E-3</v>
      </c>
      <c r="N112" s="151">
        <f t="shared" si="105"/>
        <v>1E-3</v>
      </c>
      <c r="O112" s="151">
        <f t="shared" si="105"/>
        <v>5.0000000000000001E-4</v>
      </c>
      <c r="P112" s="151">
        <f t="shared" si="105"/>
        <v>5.0000000000000001E-4</v>
      </c>
      <c r="Q112" s="109">
        <f t="shared" ref="Q112" si="106">AVERAGE(M112:P112)</f>
        <v>7.5000000000000002E-4</v>
      </c>
      <c r="R112" s="151">
        <f t="shared" ref="R112:U113" si="107">CHOOSE($H$10,R188,R264,R340)</f>
        <v>0</v>
      </c>
      <c r="S112" s="151">
        <f t="shared" si="107"/>
        <v>0</v>
      </c>
      <c r="T112" s="151">
        <f t="shared" si="107"/>
        <v>0</v>
      </c>
      <c r="U112" s="151">
        <f t="shared" si="107"/>
        <v>0</v>
      </c>
      <c r="V112" s="109">
        <f t="shared" ref="V112" si="108">AVERAGE(R112:U112)</f>
        <v>0</v>
      </c>
      <c r="W112" s="151">
        <f t="shared" ref="W112:Z113" si="109">CHOOSE($H$10,W188,W264,W340)</f>
        <v>0</v>
      </c>
      <c r="X112" s="151">
        <f t="shared" si="109"/>
        <v>0</v>
      </c>
      <c r="Y112" s="151">
        <f t="shared" si="109"/>
        <v>0</v>
      </c>
      <c r="Z112" s="151">
        <f t="shared" si="109"/>
        <v>0</v>
      </c>
      <c r="AA112" s="109">
        <f t="shared" ref="AA112" si="110">AVERAGE(W112:Z112)</f>
        <v>0</v>
      </c>
      <c r="AB112" s="151">
        <f>CHOOSE($H$10,AB188,AB264,AB340)</f>
        <v>0</v>
      </c>
    </row>
    <row r="113" spans="3:28" ht="12.75" customHeight="1">
      <c r="C113" s="41" t="s">
        <v>361</v>
      </c>
      <c r="G113" s="18" t="s">
        <v>102</v>
      </c>
      <c r="H113" s="151">
        <f t="shared" si="104"/>
        <v>2E-3</v>
      </c>
      <c r="I113" s="151">
        <f t="shared" si="104"/>
        <v>2E-3</v>
      </c>
      <c r="J113" s="151">
        <f t="shared" si="104"/>
        <v>1.5E-3</v>
      </c>
      <c r="K113" s="151">
        <f t="shared" si="104"/>
        <v>1.5E-3</v>
      </c>
      <c r="L113" s="109">
        <f>AVERAGE(H113:K113)</f>
        <v>1.7499999999999998E-3</v>
      </c>
      <c r="M113" s="151">
        <f t="shared" si="105"/>
        <v>1E-3</v>
      </c>
      <c r="N113" s="151">
        <f t="shared" si="105"/>
        <v>1E-3</v>
      </c>
      <c r="O113" s="151">
        <f t="shared" si="105"/>
        <v>5.0000000000000001E-4</v>
      </c>
      <c r="P113" s="151">
        <f t="shared" si="105"/>
        <v>5.0000000000000001E-4</v>
      </c>
      <c r="Q113" s="109">
        <f>AVERAGE(M113:P113)</f>
        <v>7.5000000000000002E-4</v>
      </c>
      <c r="R113" s="151">
        <f t="shared" si="107"/>
        <v>0</v>
      </c>
      <c r="S113" s="151">
        <f t="shared" si="107"/>
        <v>0</v>
      </c>
      <c r="T113" s="151">
        <f t="shared" si="107"/>
        <v>0</v>
      </c>
      <c r="U113" s="151">
        <f t="shared" si="107"/>
        <v>0</v>
      </c>
      <c r="V113" s="109">
        <f>AVERAGE(R113:U113)</f>
        <v>0</v>
      </c>
      <c r="W113" s="151">
        <f t="shared" si="109"/>
        <v>0</v>
      </c>
      <c r="X113" s="151">
        <f t="shared" si="109"/>
        <v>0</v>
      </c>
      <c r="Y113" s="151">
        <f t="shared" si="109"/>
        <v>0</v>
      </c>
      <c r="Z113" s="151">
        <f t="shared" si="109"/>
        <v>0</v>
      </c>
      <c r="AA113" s="109">
        <f>AVERAGE(W113:Z113)</f>
        <v>0</v>
      </c>
      <c r="AB113" s="151">
        <f>CHOOSE($H$10,AB189,AB265,AB341)</f>
        <v>0</v>
      </c>
    </row>
    <row r="114" spans="3:28" ht="12.75" customHeight="1">
      <c r="L114" s="111"/>
      <c r="Q114" s="111"/>
      <c r="V114" s="111"/>
      <c r="AA114" s="111"/>
    </row>
    <row r="115" spans="3:28" ht="12.75" customHeight="1">
      <c r="C115" s="41" t="s">
        <v>362</v>
      </c>
      <c r="G115" s="18" t="s">
        <v>102</v>
      </c>
      <c r="H115" s="151">
        <f t="shared" ref="H115:K117" si="111">CHOOSE($H$10,H191,H267,H343)</f>
        <v>2E-3</v>
      </c>
      <c r="I115" s="151">
        <f t="shared" si="111"/>
        <v>2E-3</v>
      </c>
      <c r="J115" s="151">
        <f t="shared" si="111"/>
        <v>1E-3</v>
      </c>
      <c r="K115" s="151">
        <f t="shared" si="111"/>
        <v>1E-3</v>
      </c>
      <c r="L115" s="109">
        <f t="shared" ref="L115:L116" si="112">AVERAGE(H115:K115)</f>
        <v>1.5E-3</v>
      </c>
      <c r="M115" s="151">
        <f t="shared" ref="M115:P117" si="113">CHOOSE($H$10,M191,M267,M343)</f>
        <v>5.0000000000000001E-4</v>
      </c>
      <c r="N115" s="151">
        <f t="shared" si="113"/>
        <v>5.0000000000000001E-4</v>
      </c>
      <c r="O115" s="151">
        <f t="shared" si="113"/>
        <v>0</v>
      </c>
      <c r="P115" s="151">
        <f t="shared" si="113"/>
        <v>0</v>
      </c>
      <c r="Q115" s="109">
        <f t="shared" ref="Q115:Q117" si="114">AVERAGE(M115:P115)</f>
        <v>2.5000000000000001E-4</v>
      </c>
      <c r="R115" s="151">
        <f t="shared" ref="R115:U117" si="115">CHOOSE($H$10,R191,R267,R343)</f>
        <v>0</v>
      </c>
      <c r="S115" s="151">
        <f t="shared" si="115"/>
        <v>0</v>
      </c>
      <c r="T115" s="151">
        <f t="shared" si="115"/>
        <v>0</v>
      </c>
      <c r="U115" s="151">
        <f t="shared" si="115"/>
        <v>0</v>
      </c>
      <c r="V115" s="109">
        <f t="shared" ref="V115:V117" si="116">AVERAGE(R115:U115)</f>
        <v>0</v>
      </c>
      <c r="W115" s="151">
        <f t="shared" ref="W115:Z117" si="117">CHOOSE($H$10,W191,W267,W343)</f>
        <v>0</v>
      </c>
      <c r="X115" s="151">
        <f t="shared" si="117"/>
        <v>0</v>
      </c>
      <c r="Y115" s="151">
        <f t="shared" si="117"/>
        <v>0</v>
      </c>
      <c r="Z115" s="151">
        <f t="shared" si="117"/>
        <v>0</v>
      </c>
      <c r="AA115" s="109">
        <f t="shared" ref="AA115:AA117" si="118">AVERAGE(W115:Z115)</f>
        <v>0</v>
      </c>
      <c r="AB115" s="151">
        <f>CHOOSE($H$10,AB191,AB267,AB343)</f>
        <v>0</v>
      </c>
    </row>
    <row r="116" spans="3:28" ht="12.75" customHeight="1">
      <c r="C116" s="41" t="s">
        <v>363</v>
      </c>
      <c r="G116" s="18" t="s">
        <v>102</v>
      </c>
      <c r="H116" s="151">
        <f t="shared" si="111"/>
        <v>2E-3</v>
      </c>
      <c r="I116" s="151">
        <f t="shared" si="111"/>
        <v>2E-3</v>
      </c>
      <c r="J116" s="151">
        <f t="shared" si="111"/>
        <v>1E-3</v>
      </c>
      <c r="K116" s="151">
        <f t="shared" si="111"/>
        <v>1E-3</v>
      </c>
      <c r="L116" s="109">
        <f t="shared" si="112"/>
        <v>1.5E-3</v>
      </c>
      <c r="M116" s="151">
        <f t="shared" si="113"/>
        <v>5.0000000000000001E-4</v>
      </c>
      <c r="N116" s="151">
        <f t="shared" si="113"/>
        <v>5.0000000000000001E-4</v>
      </c>
      <c r="O116" s="151">
        <f t="shared" si="113"/>
        <v>0</v>
      </c>
      <c r="P116" s="151">
        <f t="shared" si="113"/>
        <v>0</v>
      </c>
      <c r="Q116" s="109">
        <f t="shared" si="114"/>
        <v>2.5000000000000001E-4</v>
      </c>
      <c r="R116" s="151">
        <f t="shared" si="115"/>
        <v>0</v>
      </c>
      <c r="S116" s="151">
        <f t="shared" si="115"/>
        <v>0</v>
      </c>
      <c r="T116" s="151">
        <f t="shared" si="115"/>
        <v>0</v>
      </c>
      <c r="U116" s="151">
        <f t="shared" si="115"/>
        <v>0</v>
      </c>
      <c r="V116" s="109">
        <f t="shared" si="116"/>
        <v>0</v>
      </c>
      <c r="W116" s="151">
        <f t="shared" si="117"/>
        <v>0</v>
      </c>
      <c r="X116" s="151">
        <f t="shared" si="117"/>
        <v>0</v>
      </c>
      <c r="Y116" s="151">
        <f t="shared" si="117"/>
        <v>0</v>
      </c>
      <c r="Z116" s="151">
        <f t="shared" si="117"/>
        <v>0</v>
      </c>
      <c r="AA116" s="109">
        <f t="shared" si="118"/>
        <v>0</v>
      </c>
      <c r="AB116" s="151">
        <f>CHOOSE($H$10,AB192,AB268,AB344)</f>
        <v>0</v>
      </c>
    </row>
    <row r="117" spans="3:28" ht="12.75" customHeight="1">
      <c r="C117" s="41" t="s">
        <v>364</v>
      </c>
      <c r="G117" s="18" t="s">
        <v>102</v>
      </c>
      <c r="H117" s="151">
        <f t="shared" si="111"/>
        <v>2E-3</v>
      </c>
      <c r="I117" s="151">
        <f t="shared" si="111"/>
        <v>2E-3</v>
      </c>
      <c r="J117" s="151">
        <f t="shared" si="111"/>
        <v>1E-3</v>
      </c>
      <c r="K117" s="151">
        <f t="shared" si="111"/>
        <v>1E-3</v>
      </c>
      <c r="L117" s="109">
        <f>AVERAGE(H117:K117)</f>
        <v>1.5E-3</v>
      </c>
      <c r="M117" s="151">
        <f t="shared" si="113"/>
        <v>5.0000000000000001E-4</v>
      </c>
      <c r="N117" s="151">
        <f t="shared" si="113"/>
        <v>5.0000000000000001E-4</v>
      </c>
      <c r="O117" s="151">
        <f t="shared" si="113"/>
        <v>0</v>
      </c>
      <c r="P117" s="151">
        <f t="shared" si="113"/>
        <v>0</v>
      </c>
      <c r="Q117" s="109">
        <f t="shared" si="114"/>
        <v>2.5000000000000001E-4</v>
      </c>
      <c r="R117" s="151">
        <f t="shared" si="115"/>
        <v>0</v>
      </c>
      <c r="S117" s="151">
        <f t="shared" si="115"/>
        <v>0</v>
      </c>
      <c r="T117" s="151">
        <f t="shared" si="115"/>
        <v>0</v>
      </c>
      <c r="U117" s="151">
        <f t="shared" si="115"/>
        <v>0</v>
      </c>
      <c r="V117" s="109">
        <f t="shared" si="116"/>
        <v>0</v>
      </c>
      <c r="W117" s="151">
        <f t="shared" si="117"/>
        <v>0</v>
      </c>
      <c r="X117" s="151">
        <f t="shared" si="117"/>
        <v>0</v>
      </c>
      <c r="Y117" s="151">
        <f t="shared" si="117"/>
        <v>0</v>
      </c>
      <c r="Z117" s="151">
        <f t="shared" si="117"/>
        <v>0</v>
      </c>
      <c r="AA117" s="109">
        <f t="shared" si="118"/>
        <v>0</v>
      </c>
      <c r="AB117" s="151">
        <f>CHOOSE($H$10,AB193,AB269,AB345)</f>
        <v>0</v>
      </c>
    </row>
    <row r="118" spans="3:28" ht="12.75" customHeight="1">
      <c r="L118" s="111"/>
      <c r="Q118" s="111"/>
      <c r="V118" s="111"/>
      <c r="AA118" s="111"/>
    </row>
    <row r="119" spans="3:28" ht="12.75" customHeight="1">
      <c r="C119" s="64" t="s">
        <v>367</v>
      </c>
      <c r="D119" s="13"/>
      <c r="E119" s="13"/>
      <c r="F119" s="13"/>
      <c r="G119" s="14"/>
      <c r="H119" s="15"/>
      <c r="I119" s="15"/>
      <c r="J119" s="15"/>
      <c r="K119" s="15"/>
      <c r="L119" s="446"/>
      <c r="M119" s="15"/>
      <c r="N119" s="15"/>
      <c r="O119" s="15"/>
      <c r="P119" s="15"/>
      <c r="Q119" s="446"/>
      <c r="R119" s="15"/>
      <c r="S119" s="15"/>
      <c r="T119" s="15"/>
      <c r="U119" s="15"/>
      <c r="V119" s="446"/>
      <c r="W119" s="15"/>
      <c r="X119" s="15"/>
      <c r="Y119" s="15"/>
      <c r="Z119" s="15"/>
      <c r="AA119" s="446"/>
      <c r="AB119" s="15"/>
    </row>
    <row r="120" spans="3:28" ht="12.75" customHeight="1">
      <c r="C120" s="41" t="s">
        <v>368</v>
      </c>
      <c r="D120" s="41"/>
      <c r="E120" s="41"/>
      <c r="F120" s="41"/>
      <c r="G120" s="31" t="s">
        <v>102</v>
      </c>
      <c r="H120" s="151">
        <f t="shared" ref="H120:K121" si="119">CHOOSE($H$10,H196,H272,H348)</f>
        <v>-0.1</v>
      </c>
      <c r="I120" s="151">
        <f t="shared" si="119"/>
        <v>-0.1</v>
      </c>
      <c r="J120" s="151">
        <f t="shared" si="119"/>
        <v>-0.1</v>
      </c>
      <c r="K120" s="151">
        <f t="shared" si="119"/>
        <v>-0.1</v>
      </c>
      <c r="L120" s="109">
        <f t="shared" ref="L120:L121" si="120">AVERAGE(H120:K120)</f>
        <v>-0.1</v>
      </c>
      <c r="M120" s="151">
        <f t="shared" ref="M120:P121" si="121">CHOOSE($H$10,M196,M272,M348)</f>
        <v>-0.05</v>
      </c>
      <c r="N120" s="151">
        <f t="shared" si="121"/>
        <v>-0.05</v>
      </c>
      <c r="O120" s="151">
        <f t="shared" si="121"/>
        <v>-0.05</v>
      </c>
      <c r="P120" s="151">
        <f t="shared" si="121"/>
        <v>-0.05</v>
      </c>
      <c r="Q120" s="109">
        <f t="shared" ref="Q120:Q121" si="122">AVERAGE(M120:P120)</f>
        <v>-0.05</v>
      </c>
      <c r="R120" s="151">
        <f t="shared" ref="R120:U121" si="123">CHOOSE($H$10,R196,R272,R348)</f>
        <v>-2.5000000000000001E-2</v>
      </c>
      <c r="S120" s="151">
        <f t="shared" si="123"/>
        <v>-2.5000000000000001E-2</v>
      </c>
      <c r="T120" s="151">
        <f t="shared" si="123"/>
        <v>-2.5000000000000001E-2</v>
      </c>
      <c r="U120" s="151">
        <f t="shared" si="123"/>
        <v>-2.5000000000000001E-2</v>
      </c>
      <c r="V120" s="109">
        <f t="shared" ref="V120:V121" si="124">AVERAGE(R120:U120)</f>
        <v>-2.5000000000000001E-2</v>
      </c>
      <c r="W120" s="151">
        <f t="shared" ref="W120:Z121" si="125">CHOOSE($H$10,W196,W272,W348)</f>
        <v>2.5000000000000001E-2</v>
      </c>
      <c r="X120" s="151">
        <f t="shared" si="125"/>
        <v>2.5000000000000001E-2</v>
      </c>
      <c r="Y120" s="151">
        <f t="shared" si="125"/>
        <v>2.5000000000000001E-2</v>
      </c>
      <c r="Z120" s="151">
        <f t="shared" si="125"/>
        <v>2.5000000000000001E-2</v>
      </c>
      <c r="AA120" s="109">
        <f t="shared" ref="AA120:AA121" si="126">AVERAGE(W120:Z120)</f>
        <v>2.5000000000000001E-2</v>
      </c>
      <c r="AB120" s="151">
        <f>CHOOSE($H$10,AB196,AB272,AB348)</f>
        <v>2.5000000000000001E-2</v>
      </c>
    </row>
    <row r="121" spans="3:28" ht="12.75" customHeight="1">
      <c r="C121" s="41" t="s">
        <v>369</v>
      </c>
      <c r="D121" s="41"/>
      <c r="E121" s="41"/>
      <c r="F121" s="41"/>
      <c r="G121" s="31" t="s">
        <v>102</v>
      </c>
      <c r="H121" s="151">
        <f t="shared" si="119"/>
        <v>0.1</v>
      </c>
      <c r="I121" s="151">
        <f t="shared" si="119"/>
        <v>0.1</v>
      </c>
      <c r="J121" s="151">
        <f t="shared" si="119"/>
        <v>0.1</v>
      </c>
      <c r="K121" s="151">
        <f t="shared" si="119"/>
        <v>0.1</v>
      </c>
      <c r="L121" s="109">
        <f t="shared" si="120"/>
        <v>0.1</v>
      </c>
      <c r="M121" s="151">
        <f t="shared" si="121"/>
        <v>0.05</v>
      </c>
      <c r="N121" s="151">
        <f t="shared" si="121"/>
        <v>0.05</v>
      </c>
      <c r="O121" s="151">
        <f t="shared" si="121"/>
        <v>0.05</v>
      </c>
      <c r="P121" s="151">
        <f t="shared" si="121"/>
        <v>0.05</v>
      </c>
      <c r="Q121" s="109">
        <f t="shared" si="122"/>
        <v>0.05</v>
      </c>
      <c r="R121" s="151">
        <f t="shared" si="123"/>
        <v>2.5000000000000001E-2</v>
      </c>
      <c r="S121" s="151">
        <f t="shared" si="123"/>
        <v>2.5000000000000001E-2</v>
      </c>
      <c r="T121" s="151">
        <f t="shared" si="123"/>
        <v>2.5000000000000001E-2</v>
      </c>
      <c r="U121" s="151">
        <f t="shared" si="123"/>
        <v>2.5000000000000001E-2</v>
      </c>
      <c r="V121" s="109">
        <f t="shared" si="124"/>
        <v>2.5000000000000001E-2</v>
      </c>
      <c r="W121" s="151">
        <f t="shared" si="125"/>
        <v>-2.5000000000000001E-2</v>
      </c>
      <c r="X121" s="151">
        <f t="shared" si="125"/>
        <v>-2.5000000000000001E-2</v>
      </c>
      <c r="Y121" s="151">
        <f t="shared" si="125"/>
        <v>-2.5000000000000001E-2</v>
      </c>
      <c r="Z121" s="151">
        <f t="shared" si="125"/>
        <v>-2.5000000000000001E-2</v>
      </c>
      <c r="AA121" s="109">
        <f t="shared" si="126"/>
        <v>-2.5000000000000001E-2</v>
      </c>
      <c r="AB121" s="151">
        <f>CHOOSE($H$10,AB197,AB273,AB349)</f>
        <v>-2.5000000000000001E-2</v>
      </c>
    </row>
    <row r="122" spans="3:28" ht="12.75" customHeight="1">
      <c r="L122" s="111"/>
      <c r="Q122" s="111"/>
      <c r="V122" s="111"/>
      <c r="AA122" s="111"/>
    </row>
    <row r="123" spans="3:28" ht="12.75" customHeight="1">
      <c r="C123" s="64" t="s">
        <v>285</v>
      </c>
      <c r="D123" s="13"/>
      <c r="E123" s="13"/>
      <c r="F123" s="13"/>
      <c r="G123" s="14"/>
      <c r="H123" s="15"/>
      <c r="I123" s="15"/>
      <c r="J123" s="15"/>
      <c r="K123" s="15"/>
      <c r="L123" s="446"/>
      <c r="M123" s="15"/>
      <c r="N123" s="15"/>
      <c r="O123" s="15"/>
      <c r="P123" s="15"/>
      <c r="Q123" s="446"/>
      <c r="R123" s="15"/>
      <c r="S123" s="15"/>
      <c r="T123" s="15"/>
      <c r="U123" s="15"/>
      <c r="V123" s="446"/>
      <c r="W123" s="15"/>
      <c r="X123" s="15"/>
      <c r="Y123" s="15"/>
      <c r="Z123" s="15"/>
      <c r="AA123" s="446"/>
      <c r="AB123" s="15"/>
    </row>
    <row r="124" spans="3:28" ht="12.75" customHeight="1">
      <c r="C124" s="41" t="s">
        <v>370</v>
      </c>
      <c r="G124" s="18" t="s">
        <v>102</v>
      </c>
      <c r="H124" s="151">
        <f>CHOOSE($H$10,H200,H276,H352)</f>
        <v>0.1</v>
      </c>
      <c r="I124" s="151">
        <f>CHOOSE($H$10,I200,I276,I352)</f>
        <v>0.1</v>
      </c>
      <c r="J124" s="151">
        <f>CHOOSE($H$10,J200,J276,J352)</f>
        <v>0.1</v>
      </c>
      <c r="K124" s="151">
        <f>CHOOSE($H$10,K200,K276,K352)</f>
        <v>0.1</v>
      </c>
      <c r="L124" s="109">
        <f t="shared" ref="L124" si="127">AVERAGE(H124:K124)</f>
        <v>0.1</v>
      </c>
      <c r="M124" s="151">
        <f>CHOOSE($H$10,M200,M276,M352)</f>
        <v>0.05</v>
      </c>
      <c r="N124" s="151">
        <f>CHOOSE($H$10,N200,N276,N352)</f>
        <v>0.05</v>
      </c>
      <c r="O124" s="151">
        <f>CHOOSE($H$10,O200,O276,O352)</f>
        <v>0.05</v>
      </c>
      <c r="P124" s="151">
        <f>CHOOSE($H$10,P200,P276,P352)</f>
        <v>0.05</v>
      </c>
      <c r="Q124" s="109">
        <f t="shared" ref="Q124" si="128">AVERAGE(M124:P124)</f>
        <v>0.05</v>
      </c>
      <c r="R124" s="151">
        <f>CHOOSE($H$10,R200,R276,R352)</f>
        <v>0</v>
      </c>
      <c r="S124" s="151">
        <f>CHOOSE($H$10,S200,S276,S352)</f>
        <v>0</v>
      </c>
      <c r="T124" s="151">
        <f>CHOOSE($H$10,T200,T276,T352)</f>
        <v>0</v>
      </c>
      <c r="U124" s="151">
        <f>CHOOSE($H$10,U200,U276,U352)</f>
        <v>0</v>
      </c>
      <c r="V124" s="109">
        <f t="shared" ref="V124" si="129">AVERAGE(R124:U124)</f>
        <v>0</v>
      </c>
      <c r="W124" s="151">
        <f>CHOOSE($H$10,W200,W276,W352)</f>
        <v>0</v>
      </c>
      <c r="X124" s="151">
        <f>CHOOSE($H$10,X200,X276,X352)</f>
        <v>0</v>
      </c>
      <c r="Y124" s="151">
        <f>CHOOSE($H$10,Y200,Y276,Y352)</f>
        <v>0</v>
      </c>
      <c r="Z124" s="151">
        <f>CHOOSE($H$10,Z200,Z276,Z352)</f>
        <v>0</v>
      </c>
      <c r="AA124" s="109">
        <f t="shared" ref="AA124" si="130">AVERAGE(W124:Z124)</f>
        <v>0</v>
      </c>
      <c r="AB124" s="151">
        <f>CHOOSE($H$10,AB200,AB276,AB352)</f>
        <v>0</v>
      </c>
    </row>
    <row r="125" spans="3:28" ht="12.75" customHeight="1">
      <c r="C125" s="41" t="s">
        <v>371</v>
      </c>
      <c r="G125" s="18" t="s">
        <v>102</v>
      </c>
      <c r="H125" s="151">
        <f>CHOOSE($H$10,H201,H277,H353)</f>
        <v>0</v>
      </c>
      <c r="V125" s="111"/>
      <c r="AA125" s="111"/>
    </row>
    <row r="126" spans="3:28" ht="12.75" customHeight="1">
      <c r="V126" s="111"/>
      <c r="AA126" s="111"/>
    </row>
    <row r="127" spans="3:28" ht="12.75" customHeight="1">
      <c r="C127" s="276" t="s">
        <v>23</v>
      </c>
      <c r="D127" s="276"/>
      <c r="E127" s="276"/>
      <c r="F127" s="276"/>
      <c r="G127" s="277"/>
      <c r="H127" s="276"/>
      <c r="I127" s="276"/>
      <c r="J127" s="276"/>
      <c r="K127" s="276"/>
      <c r="L127" s="276"/>
      <c r="M127" s="276"/>
      <c r="N127" s="276"/>
      <c r="O127" s="276"/>
      <c r="P127" s="276"/>
      <c r="Q127" s="276"/>
      <c r="R127" s="276"/>
      <c r="S127" s="276"/>
      <c r="T127" s="276"/>
      <c r="U127" s="276"/>
      <c r="V127" s="448"/>
      <c r="W127" s="276"/>
      <c r="X127" s="276"/>
      <c r="Y127" s="276"/>
      <c r="Z127" s="276"/>
      <c r="AA127" s="448"/>
      <c r="AB127" s="276"/>
    </row>
    <row r="128" spans="3:28" ht="12.75" customHeight="1">
      <c r="V128" s="111"/>
      <c r="AA128" s="111"/>
    </row>
    <row r="129" spans="3:28" ht="12.75" customHeight="1">
      <c r="C129" s="64" t="s">
        <v>306</v>
      </c>
      <c r="D129" s="13"/>
      <c r="E129" s="13"/>
      <c r="F129" s="13"/>
      <c r="G129" s="14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446"/>
      <c r="W129" s="15"/>
      <c r="X129" s="15"/>
      <c r="Y129" s="15"/>
      <c r="Z129" s="15"/>
      <c r="AA129" s="446"/>
      <c r="AB129" s="15"/>
    </row>
    <row r="130" spans="3:28" ht="12.75" customHeight="1">
      <c r="C130" s="41" t="s">
        <v>307</v>
      </c>
      <c r="D130" s="41"/>
      <c r="E130" s="41"/>
      <c r="F130" s="41"/>
      <c r="G130" s="31" t="s">
        <v>102</v>
      </c>
      <c r="H130" s="108">
        <v>0.2</v>
      </c>
      <c r="I130" s="108">
        <v>0.1</v>
      </c>
      <c r="J130" s="108">
        <v>0.14000000000000001</v>
      </c>
      <c r="K130" s="108">
        <v>0.18</v>
      </c>
      <c r="L130" s="109">
        <f>AVERAGE(H130:K130)</f>
        <v>0.15500000000000003</v>
      </c>
      <c r="M130" s="108">
        <v>0.16</v>
      </c>
      <c r="N130" s="108">
        <v>0.09</v>
      </c>
      <c r="O130" s="108">
        <v>0.11</v>
      </c>
      <c r="P130" s="108">
        <v>0.14000000000000001</v>
      </c>
      <c r="Q130" s="109">
        <f>AVERAGE(M130:P130)</f>
        <v>0.125</v>
      </c>
      <c r="R130" s="108">
        <v>0.12</v>
      </c>
      <c r="S130" s="108">
        <v>0.08</v>
      </c>
      <c r="T130" s="108">
        <v>0.1</v>
      </c>
      <c r="U130" s="108">
        <v>0.12</v>
      </c>
      <c r="V130" s="109">
        <f>AVERAGE(R130:U130)</f>
        <v>0.10500000000000001</v>
      </c>
      <c r="W130" s="108">
        <v>0.1</v>
      </c>
      <c r="X130" s="108">
        <v>7.0000000000000007E-2</v>
      </c>
      <c r="Y130" s="108">
        <v>0.09</v>
      </c>
      <c r="Z130" s="108">
        <v>0.1</v>
      </c>
      <c r="AA130" s="109">
        <f>AVERAGE(W130:Z130)</f>
        <v>0.09</v>
      </c>
      <c r="AB130" s="108">
        <f>AA130</f>
        <v>0.09</v>
      </c>
    </row>
    <row r="131" spans="3:28" ht="12.75" customHeight="1">
      <c r="C131" s="41" t="s">
        <v>308</v>
      </c>
      <c r="D131" s="41"/>
      <c r="E131" s="41"/>
      <c r="F131" s="41"/>
      <c r="G131" s="31" t="s">
        <v>102</v>
      </c>
      <c r="H131" s="108">
        <v>0.2</v>
      </c>
      <c r="I131" s="108">
        <v>0.09</v>
      </c>
      <c r="J131" s="108">
        <v>7.0000000000000007E-2</v>
      </c>
      <c r="K131" s="108">
        <v>0.14000000000000001</v>
      </c>
      <c r="L131" s="109">
        <f>AVERAGE(H131:K131)</f>
        <v>0.125</v>
      </c>
      <c r="M131" s="108">
        <v>0.13</v>
      </c>
      <c r="N131" s="108">
        <v>0.08</v>
      </c>
      <c r="O131" s="108">
        <v>0.09</v>
      </c>
      <c r="P131" s="108">
        <v>0.12</v>
      </c>
      <c r="Q131" s="109">
        <f>AVERAGE(M131:P131)</f>
        <v>0.10500000000000001</v>
      </c>
      <c r="R131" s="108">
        <v>0.1</v>
      </c>
      <c r="S131" s="108">
        <v>7.0000000000000007E-2</v>
      </c>
      <c r="T131" s="108">
        <v>7.0000000000000007E-2</v>
      </c>
      <c r="U131" s="108">
        <v>0.1</v>
      </c>
      <c r="V131" s="109">
        <f>AVERAGE(R131:U131)</f>
        <v>8.5000000000000006E-2</v>
      </c>
      <c r="W131" s="108">
        <v>0.08</v>
      </c>
      <c r="X131" s="108">
        <v>7.0000000000000007E-2</v>
      </c>
      <c r="Y131" s="108">
        <v>7.0000000000000007E-2</v>
      </c>
      <c r="Z131" s="108">
        <v>0.08</v>
      </c>
      <c r="AA131" s="109">
        <f>AVERAGE(W131:Z131)</f>
        <v>7.5000000000000011E-2</v>
      </c>
      <c r="AB131" s="108">
        <f>AA131</f>
        <v>7.5000000000000011E-2</v>
      </c>
    </row>
    <row r="132" spans="3:28" ht="12.75" customHeight="1">
      <c r="C132" s="41" t="s">
        <v>309</v>
      </c>
      <c r="D132" s="41"/>
      <c r="E132" s="41"/>
      <c r="F132" s="41"/>
      <c r="G132" s="31" t="s">
        <v>102</v>
      </c>
      <c r="H132" s="108">
        <v>0.2</v>
      </c>
      <c r="I132" s="108">
        <v>0.1</v>
      </c>
      <c r="J132" s="108">
        <v>7.0000000000000007E-2</v>
      </c>
      <c r="K132" s="108">
        <v>0.13</v>
      </c>
      <c r="L132" s="109">
        <f>AVERAGE(H132:K132)</f>
        <v>0.125</v>
      </c>
      <c r="M132" s="108">
        <v>0.11</v>
      </c>
      <c r="N132" s="108">
        <v>0.09</v>
      </c>
      <c r="O132" s="108">
        <v>0.06</v>
      </c>
      <c r="P132" s="108">
        <v>0.09</v>
      </c>
      <c r="Q132" s="109">
        <f>AVERAGE(M132:P132)</f>
        <v>8.7499999999999994E-2</v>
      </c>
      <c r="R132" s="108">
        <v>7.0000000000000007E-2</v>
      </c>
      <c r="S132" s="108">
        <v>0.08</v>
      </c>
      <c r="T132" s="108">
        <v>0.05</v>
      </c>
      <c r="U132" s="108">
        <v>0.08</v>
      </c>
      <c r="V132" s="109">
        <f>AVERAGE(R132:U132)</f>
        <v>7.0000000000000007E-2</v>
      </c>
      <c r="W132" s="108">
        <v>0.06</v>
      </c>
      <c r="X132" s="108">
        <v>7.0000000000000007E-2</v>
      </c>
      <c r="Y132" s="108">
        <v>0.06</v>
      </c>
      <c r="Z132" s="108">
        <v>0.06</v>
      </c>
      <c r="AA132" s="109">
        <f>AVERAGE(W132:Z132)</f>
        <v>6.25E-2</v>
      </c>
      <c r="AB132" s="108">
        <f>AA132</f>
        <v>6.25E-2</v>
      </c>
    </row>
    <row r="133" spans="3:28" ht="12.75" customHeight="1">
      <c r="C133" s="41" t="s">
        <v>310</v>
      </c>
      <c r="D133" s="41"/>
      <c r="E133" s="41"/>
      <c r="F133" s="41"/>
      <c r="G133" s="31" t="s">
        <v>102</v>
      </c>
      <c r="H133" s="108">
        <v>0.2</v>
      </c>
      <c r="I133" s="108">
        <v>0.12</v>
      </c>
      <c r="J133" s="108">
        <v>0.16</v>
      </c>
      <c r="K133" s="108">
        <v>0.18</v>
      </c>
      <c r="L133" s="109">
        <f>AVERAGE(H133:K133)</f>
        <v>0.16499999999999998</v>
      </c>
      <c r="M133" s="108">
        <v>0.16</v>
      </c>
      <c r="N133" s="108">
        <v>0.09</v>
      </c>
      <c r="O133" s="108">
        <v>0.11</v>
      </c>
      <c r="P133" s="108">
        <v>0.14000000000000001</v>
      </c>
      <c r="Q133" s="109">
        <f>AVERAGE(M133:P133)</f>
        <v>0.125</v>
      </c>
      <c r="R133" s="108">
        <v>0.12</v>
      </c>
      <c r="S133" s="108">
        <v>0.08</v>
      </c>
      <c r="T133" s="108">
        <v>0.1</v>
      </c>
      <c r="U133" s="108">
        <v>0.12</v>
      </c>
      <c r="V133" s="109">
        <f>AVERAGE(R133:U133)</f>
        <v>0.10500000000000001</v>
      </c>
      <c r="W133" s="108">
        <v>0.1</v>
      </c>
      <c r="X133" s="108">
        <v>7.0000000000000007E-2</v>
      </c>
      <c r="Y133" s="108">
        <v>0.09</v>
      </c>
      <c r="Z133" s="108">
        <v>0.1</v>
      </c>
      <c r="AA133" s="109">
        <f>AVERAGE(W133:Z133)</f>
        <v>0.09</v>
      </c>
      <c r="AB133" s="108">
        <f>AA133</f>
        <v>0.09</v>
      </c>
    </row>
    <row r="134" spans="3:28" ht="12.75" customHeight="1">
      <c r="V134" s="111"/>
    </row>
    <row r="135" spans="3:28" ht="12.75" customHeight="1">
      <c r="C135" s="64" t="s">
        <v>333</v>
      </c>
      <c r="D135" s="13"/>
      <c r="E135" s="13"/>
      <c r="F135" s="13"/>
      <c r="G135" s="14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446"/>
      <c r="W135" s="15"/>
      <c r="X135" s="15"/>
      <c r="Y135" s="15"/>
      <c r="Z135" s="15"/>
      <c r="AA135" s="15"/>
      <c r="AB135" s="15"/>
    </row>
    <row r="136" spans="3:28" ht="12.75" customHeight="1">
      <c r="C136" s="41" t="s">
        <v>334</v>
      </c>
      <c r="G136" s="18" t="s">
        <v>102</v>
      </c>
      <c r="H136" s="108">
        <v>0.03</v>
      </c>
      <c r="J136" s="40"/>
      <c r="K136" s="40"/>
      <c r="L136" s="40"/>
      <c r="V136" s="111"/>
    </row>
    <row r="137" spans="3:28" ht="12.75" customHeight="1">
      <c r="C137" s="41" t="s">
        <v>335</v>
      </c>
      <c r="G137" s="18" t="s">
        <v>102</v>
      </c>
      <c r="H137" s="108">
        <v>0.03</v>
      </c>
      <c r="V137" s="111"/>
    </row>
    <row r="138" spans="3:28" ht="12.75" customHeight="1">
      <c r="C138" s="41" t="s">
        <v>336</v>
      </c>
      <c r="G138" s="18" t="s">
        <v>102</v>
      </c>
      <c r="H138" s="108">
        <v>2.5000000000000001E-2</v>
      </c>
      <c r="V138" s="111"/>
    </row>
    <row r="139" spans="3:28" ht="12.75" customHeight="1">
      <c r="C139" s="41" t="s">
        <v>337</v>
      </c>
      <c r="G139" s="18" t="s">
        <v>102</v>
      </c>
      <c r="H139" s="108">
        <v>2.5000000000000001E-2</v>
      </c>
      <c r="L139" s="45"/>
      <c r="V139" s="111"/>
    </row>
    <row r="140" spans="3:28" ht="12.75" customHeight="1">
      <c r="C140" s="41"/>
      <c r="H140" s="112"/>
      <c r="L140" s="45"/>
      <c r="V140" s="111"/>
    </row>
    <row r="141" spans="3:28" ht="12.75" customHeight="1">
      <c r="C141" s="64" t="s">
        <v>202</v>
      </c>
      <c r="D141" s="13"/>
      <c r="E141" s="13"/>
      <c r="F141" s="13"/>
      <c r="G141" s="14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446"/>
      <c r="W141" s="15"/>
      <c r="X141" s="15"/>
      <c r="Y141" s="15"/>
      <c r="Z141" s="15"/>
      <c r="AA141" s="15"/>
      <c r="AB141" s="15"/>
    </row>
    <row r="142" spans="3:28" ht="12.75" customHeight="1">
      <c r="C142" s="41" t="s">
        <v>338</v>
      </c>
      <c r="G142" s="18" t="s">
        <v>102</v>
      </c>
      <c r="H142" s="115">
        <f>H62</f>
        <v>0.97015171948531143</v>
      </c>
      <c r="I142" s="108">
        <v>0.97015171948531143</v>
      </c>
      <c r="J142" s="40"/>
      <c r="K142" s="40"/>
      <c r="L142" s="40"/>
      <c r="V142" s="111"/>
    </row>
    <row r="143" spans="3:28" ht="12.75" customHeight="1">
      <c r="C143" s="41" t="s">
        <v>339</v>
      </c>
      <c r="G143" s="18" t="s">
        <v>102</v>
      </c>
      <c r="H143" s="115">
        <f t="shared" ref="H143:H145" si="131">H63</f>
        <v>0.99172887224687933</v>
      </c>
      <c r="I143" s="108">
        <v>0.99172887224687933</v>
      </c>
      <c r="V143" s="111"/>
    </row>
    <row r="144" spans="3:28" ht="12.75" customHeight="1">
      <c r="C144" s="41" t="s">
        <v>340</v>
      </c>
      <c r="G144" s="18" t="s">
        <v>102</v>
      </c>
      <c r="H144" s="115">
        <f t="shared" si="131"/>
        <v>0.97851934840059873</v>
      </c>
      <c r="I144" s="108">
        <v>0.97851934840059873</v>
      </c>
      <c r="V144" s="111"/>
    </row>
    <row r="145" spans="3:28" ht="12.75" customHeight="1">
      <c r="C145" s="41" t="s">
        <v>341</v>
      </c>
      <c r="G145" s="18" t="s">
        <v>102</v>
      </c>
      <c r="H145" s="115">
        <f t="shared" si="131"/>
        <v>0.9623902833141782</v>
      </c>
      <c r="I145" s="108">
        <v>0.9623902833141782</v>
      </c>
      <c r="L145" s="45"/>
      <c r="V145" s="111"/>
    </row>
    <row r="146" spans="3:28" ht="12.75" customHeight="1">
      <c r="V146" s="111"/>
    </row>
    <row r="147" spans="3:28" ht="12.75" customHeight="1">
      <c r="C147" s="64" t="s">
        <v>342</v>
      </c>
      <c r="D147" s="13"/>
      <c r="E147" s="13"/>
      <c r="F147" s="13"/>
      <c r="G147" s="14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446"/>
      <c r="W147" s="15"/>
      <c r="X147" s="15"/>
      <c r="Y147" s="15"/>
      <c r="Z147" s="15"/>
      <c r="AA147" s="15"/>
      <c r="AB147" s="15"/>
    </row>
    <row r="148" spans="3:28" ht="12.75" customHeight="1">
      <c r="C148" s="41" t="s">
        <v>343</v>
      </c>
      <c r="D148" s="41"/>
      <c r="E148" s="41"/>
      <c r="F148" s="41"/>
      <c r="G148" s="31" t="s">
        <v>102</v>
      </c>
      <c r="H148" s="108">
        <v>-0.1</v>
      </c>
      <c r="I148" s="108">
        <v>-0.1</v>
      </c>
      <c r="J148" s="108">
        <v>-0.1</v>
      </c>
      <c r="K148" s="108">
        <v>-0.1</v>
      </c>
      <c r="L148" s="109">
        <f t="shared" ref="L148" si="132">AVERAGE(H148:K148)</f>
        <v>-0.1</v>
      </c>
      <c r="M148" s="108">
        <v>0.05</v>
      </c>
      <c r="N148" s="108">
        <v>0.05</v>
      </c>
      <c r="O148" s="108">
        <v>0.05</v>
      </c>
      <c r="P148" s="108">
        <v>0.05</v>
      </c>
      <c r="Q148" s="109">
        <f t="shared" ref="Q148" si="133">AVERAGE(M148:P148)</f>
        <v>0.05</v>
      </c>
      <c r="R148" s="108">
        <v>-2.5000000000000001E-2</v>
      </c>
      <c r="S148" s="108">
        <v>-2.5000000000000001E-2</v>
      </c>
      <c r="T148" s="108">
        <v>-2.5000000000000001E-2</v>
      </c>
      <c r="U148" s="108">
        <v>-2.5000000000000001E-2</v>
      </c>
      <c r="V148" s="109">
        <f t="shared" ref="V148" si="134">AVERAGE(R148:U148)</f>
        <v>-2.5000000000000001E-2</v>
      </c>
      <c r="W148" s="108">
        <v>-5.0000000000000001E-3</v>
      </c>
      <c r="X148" s="108">
        <v>-5.0000000000000001E-3</v>
      </c>
      <c r="Y148" s="108">
        <v>-5.0000000000000001E-3</v>
      </c>
      <c r="Z148" s="108">
        <v>-5.0000000000000001E-3</v>
      </c>
      <c r="AA148" s="109">
        <f t="shared" ref="AA148" si="135">AVERAGE(W148:Z148)</f>
        <v>-5.0000000000000001E-3</v>
      </c>
      <c r="AB148" s="108">
        <v>-5.0000000000000001E-3</v>
      </c>
    </row>
    <row r="149" spans="3:28" ht="12.75" customHeight="1">
      <c r="G149" s="54"/>
      <c r="P149" s="12"/>
      <c r="Q149" s="12"/>
      <c r="R149" s="12"/>
      <c r="S149" s="12"/>
      <c r="T149" s="12"/>
      <c r="U149" s="12"/>
      <c r="V149" s="89"/>
      <c r="W149" s="12"/>
      <c r="X149" s="12"/>
      <c r="Y149" s="12"/>
      <c r="Z149" s="12"/>
      <c r="AA149" s="12"/>
      <c r="AB149" s="12"/>
    </row>
    <row r="150" spans="3:28" ht="12.75" customHeight="1">
      <c r="C150" s="64" t="s">
        <v>344</v>
      </c>
      <c r="D150" s="13"/>
      <c r="E150" s="13"/>
      <c r="F150" s="13"/>
      <c r="G150" s="14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446"/>
      <c r="W150" s="15"/>
      <c r="X150" s="15"/>
      <c r="Y150" s="15"/>
      <c r="Z150" s="15"/>
      <c r="AA150" s="15"/>
      <c r="AB150" s="15"/>
    </row>
    <row r="151" spans="3:28" ht="12.75" customHeight="1">
      <c r="C151" s="41" t="s">
        <v>221</v>
      </c>
      <c r="D151" s="41"/>
      <c r="E151" s="41"/>
      <c r="F151" s="41"/>
      <c r="G151" s="31" t="s">
        <v>102</v>
      </c>
      <c r="H151" s="108">
        <v>-0.01</v>
      </c>
      <c r="I151" s="108">
        <v>-0.01</v>
      </c>
      <c r="J151" s="108">
        <v>-0.01</v>
      </c>
      <c r="K151" s="108">
        <v>-0.01</v>
      </c>
      <c r="L151" s="109">
        <f t="shared" ref="L151:L152" si="136">AVERAGE(H151:K151)</f>
        <v>-0.01</v>
      </c>
      <c r="M151" s="108">
        <v>-7.4999999999999997E-3</v>
      </c>
      <c r="N151" s="108">
        <v>-7.4999999999999997E-3</v>
      </c>
      <c r="O151" s="108">
        <v>-7.4999999999999997E-3</v>
      </c>
      <c r="P151" s="108">
        <v>-7.4999999999999997E-3</v>
      </c>
      <c r="Q151" s="109">
        <f t="shared" ref="Q151:Q152" si="137">AVERAGE(M151:P151)</f>
        <v>-7.4999999999999997E-3</v>
      </c>
      <c r="R151" s="108">
        <v>-5.0000000000000001E-3</v>
      </c>
      <c r="S151" s="108">
        <v>-5.0000000000000001E-3</v>
      </c>
      <c r="T151" s="108">
        <v>-5.0000000000000001E-3</v>
      </c>
      <c r="U151" s="108">
        <v>-5.0000000000000001E-3</v>
      </c>
      <c r="V151" s="109">
        <f t="shared" ref="V151:V152" si="138">AVERAGE(R151:U151)</f>
        <v>-5.0000000000000001E-3</v>
      </c>
      <c r="W151" s="108">
        <v>-5.0000000000000001E-3</v>
      </c>
      <c r="X151" s="108">
        <v>-5.0000000000000001E-3</v>
      </c>
      <c r="Y151" s="108">
        <v>-5.0000000000000001E-3</v>
      </c>
      <c r="Z151" s="108">
        <v>-5.0000000000000001E-3</v>
      </c>
      <c r="AA151" s="109">
        <f t="shared" ref="AA151" si="139">AVERAGE(W151:Z151)</f>
        <v>-5.0000000000000001E-3</v>
      </c>
      <c r="AB151" s="108">
        <v>-5.0000000000000001E-3</v>
      </c>
    </row>
    <row r="152" spans="3:28" ht="12.75" customHeight="1">
      <c r="C152" s="41" t="s">
        <v>217</v>
      </c>
      <c r="D152" s="41"/>
      <c r="E152" s="41"/>
      <c r="F152" s="41"/>
      <c r="G152" s="31" t="s">
        <v>102</v>
      </c>
      <c r="H152" s="108">
        <v>-0.01</v>
      </c>
      <c r="I152" s="108">
        <v>-0.01</v>
      </c>
      <c r="J152" s="108">
        <v>-0.01</v>
      </c>
      <c r="K152" s="108">
        <v>-0.01</v>
      </c>
      <c r="L152" s="109">
        <f t="shared" si="136"/>
        <v>-0.01</v>
      </c>
      <c r="M152" s="108">
        <v>-7.4999999999999997E-3</v>
      </c>
      <c r="N152" s="108">
        <v>-7.4999999999999997E-3</v>
      </c>
      <c r="O152" s="108">
        <v>-7.4999999999999997E-3</v>
      </c>
      <c r="P152" s="108">
        <v>-7.4999999999999997E-3</v>
      </c>
      <c r="Q152" s="109">
        <f t="shared" si="137"/>
        <v>-7.4999999999999997E-3</v>
      </c>
      <c r="R152" s="108">
        <v>-5.0000000000000001E-3</v>
      </c>
      <c r="S152" s="108">
        <v>-5.0000000000000001E-3</v>
      </c>
      <c r="T152" s="108">
        <v>-5.0000000000000001E-3</v>
      </c>
      <c r="U152" s="108">
        <v>-5.0000000000000001E-3</v>
      </c>
      <c r="V152" s="109">
        <f t="shared" si="138"/>
        <v>-5.0000000000000001E-3</v>
      </c>
      <c r="W152" s="108">
        <v>-5.0000000000000001E-3</v>
      </c>
      <c r="X152" s="108">
        <v>-5.0000000000000001E-3</v>
      </c>
      <c r="Y152" s="108">
        <v>-5.0000000000000001E-3</v>
      </c>
      <c r="Z152" s="108">
        <v>-5.0000000000000001E-3</v>
      </c>
      <c r="AA152" s="109">
        <f>AVERAGE(W152:Z152)</f>
        <v>-5.0000000000000001E-3</v>
      </c>
      <c r="AB152" s="108">
        <v>-5.0000000000000001E-3</v>
      </c>
    </row>
    <row r="153" spans="3:28" ht="12.75" customHeight="1">
      <c r="G153" s="54"/>
      <c r="P153" s="12"/>
      <c r="Q153" s="12"/>
      <c r="R153" s="12"/>
      <c r="S153" s="12"/>
      <c r="T153" s="12"/>
      <c r="U153" s="12"/>
      <c r="V153" s="89"/>
      <c r="W153" s="12"/>
      <c r="X153" s="12"/>
      <c r="Y153" s="12"/>
      <c r="Z153" s="12"/>
      <c r="AA153" s="12"/>
      <c r="AB153" s="220">
        <v>4</v>
      </c>
    </row>
    <row r="154" spans="3:28" ht="12.75" customHeight="1">
      <c r="C154" s="64" t="s">
        <v>99</v>
      </c>
      <c r="D154" s="13"/>
      <c r="E154" s="13"/>
      <c r="F154" s="13"/>
      <c r="G154" s="14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446"/>
      <c r="W154" s="15"/>
      <c r="X154" s="15"/>
      <c r="Y154" s="15"/>
      <c r="Z154" s="15"/>
      <c r="AA154" s="15"/>
      <c r="AB154" s="15"/>
    </row>
    <row r="155" spans="3:28" ht="12.75" customHeight="1">
      <c r="C155" s="30" t="s">
        <v>345</v>
      </c>
      <c r="D155" s="41"/>
      <c r="E155" s="41"/>
      <c r="F155" s="41"/>
      <c r="G155" s="18" t="s">
        <v>102</v>
      </c>
      <c r="H155" s="108">
        <v>-3.5000000000000001E-3</v>
      </c>
      <c r="I155" s="108">
        <v>-3.5000000000000001E-3</v>
      </c>
      <c r="J155" s="108">
        <v>-3.5000000000000001E-3</v>
      </c>
      <c r="K155" s="108">
        <v>-3.5000000000000001E-3</v>
      </c>
      <c r="L155" s="109">
        <f>AVERAGE(H155:K155)</f>
        <v>-3.5000000000000001E-3</v>
      </c>
      <c r="M155" s="108">
        <v>-3.0000000000000001E-3</v>
      </c>
      <c r="N155" s="108">
        <v>-3.0000000000000001E-3</v>
      </c>
      <c r="O155" s="108">
        <v>-3.0000000000000001E-3</v>
      </c>
      <c r="P155" s="108">
        <v>-3.0000000000000001E-3</v>
      </c>
      <c r="Q155" s="109">
        <f>AVERAGE(M155:P155)</f>
        <v>-3.0000000000000001E-3</v>
      </c>
      <c r="R155" s="108">
        <v>-2.5000000000000001E-3</v>
      </c>
      <c r="S155" s="108">
        <v>-2.5000000000000001E-3</v>
      </c>
      <c r="T155" s="108">
        <v>-2.5000000000000001E-3</v>
      </c>
      <c r="U155" s="108">
        <v>-2.5000000000000001E-3</v>
      </c>
      <c r="V155" s="109">
        <f>AVERAGE(R155:U155)</f>
        <v>-2.5000000000000001E-3</v>
      </c>
      <c r="W155" s="108">
        <v>-2E-3</v>
      </c>
      <c r="X155" s="108">
        <v>-2E-3</v>
      </c>
      <c r="Y155" s="108">
        <v>-2E-3</v>
      </c>
      <c r="Z155" s="108">
        <v>-2E-3</v>
      </c>
      <c r="AA155" s="109">
        <f>AVERAGE(W155:Z155)</f>
        <v>-2E-3</v>
      </c>
      <c r="AB155" s="108">
        <v>-2E-3</v>
      </c>
    </row>
    <row r="156" spans="3:28" ht="12.75" customHeight="1">
      <c r="C156" s="30" t="s">
        <v>346</v>
      </c>
      <c r="G156" s="18" t="s">
        <v>102</v>
      </c>
      <c r="H156" s="108">
        <v>-3.5000000000000001E-3</v>
      </c>
      <c r="I156" s="108">
        <v>-3.5000000000000001E-3</v>
      </c>
      <c r="J156" s="108">
        <v>-3.5000000000000001E-3</v>
      </c>
      <c r="K156" s="108">
        <v>-3.5000000000000001E-3</v>
      </c>
      <c r="L156" s="109">
        <f t="shared" ref="L156:L157" si="140">AVERAGE(H156:K156)</f>
        <v>-3.5000000000000001E-3</v>
      </c>
      <c r="M156" s="108">
        <v>-3.0000000000000001E-3</v>
      </c>
      <c r="N156" s="108">
        <v>-3.0000000000000001E-3</v>
      </c>
      <c r="O156" s="108">
        <v>-3.0000000000000001E-3</v>
      </c>
      <c r="P156" s="108">
        <v>-3.0000000000000001E-3</v>
      </c>
      <c r="Q156" s="109">
        <f t="shared" ref="Q156:Q157" si="141">AVERAGE(M156:P156)</f>
        <v>-3.0000000000000001E-3</v>
      </c>
      <c r="R156" s="108">
        <v>-2.5000000000000001E-3</v>
      </c>
      <c r="S156" s="108">
        <v>-2.5000000000000001E-3</v>
      </c>
      <c r="T156" s="108">
        <v>-2.5000000000000001E-3</v>
      </c>
      <c r="U156" s="108">
        <v>-2.5000000000000001E-3</v>
      </c>
      <c r="V156" s="109">
        <f t="shared" ref="V156:V157" si="142">AVERAGE(R156:U156)</f>
        <v>-2.5000000000000001E-3</v>
      </c>
      <c r="W156" s="108">
        <v>-2E-3</v>
      </c>
      <c r="X156" s="108">
        <v>-2E-3</v>
      </c>
      <c r="Y156" s="108">
        <v>-2E-3</v>
      </c>
      <c r="Z156" s="108">
        <v>-2E-3</v>
      </c>
      <c r="AA156" s="109">
        <f t="shared" ref="AA156:AA157" si="143">AVERAGE(W156:Z156)</f>
        <v>-2E-3</v>
      </c>
      <c r="AB156" s="108">
        <v>-2E-3</v>
      </c>
    </row>
    <row r="157" spans="3:28" ht="12.75" customHeight="1">
      <c r="C157" s="30" t="s">
        <v>347</v>
      </c>
      <c r="G157" s="18" t="s">
        <v>102</v>
      </c>
      <c r="H157" s="108">
        <v>-3.5000000000000001E-3</v>
      </c>
      <c r="I157" s="108">
        <v>-3.5000000000000001E-3</v>
      </c>
      <c r="J157" s="108">
        <v>-3.5000000000000001E-3</v>
      </c>
      <c r="K157" s="108">
        <v>-3.5000000000000001E-3</v>
      </c>
      <c r="L157" s="109">
        <f t="shared" si="140"/>
        <v>-3.5000000000000001E-3</v>
      </c>
      <c r="M157" s="108">
        <v>-3.0000000000000001E-3</v>
      </c>
      <c r="N157" s="108">
        <v>-3.0000000000000001E-3</v>
      </c>
      <c r="O157" s="108">
        <v>-3.0000000000000001E-3</v>
      </c>
      <c r="P157" s="108">
        <v>-3.0000000000000001E-3</v>
      </c>
      <c r="Q157" s="109">
        <f t="shared" si="141"/>
        <v>-3.0000000000000001E-3</v>
      </c>
      <c r="R157" s="108">
        <v>-2.5000000000000001E-3</v>
      </c>
      <c r="S157" s="108">
        <v>-2.5000000000000001E-3</v>
      </c>
      <c r="T157" s="108">
        <v>-2.5000000000000001E-3</v>
      </c>
      <c r="U157" s="108">
        <v>-2.5000000000000001E-3</v>
      </c>
      <c r="V157" s="109">
        <f t="shared" si="142"/>
        <v>-2.5000000000000001E-3</v>
      </c>
      <c r="W157" s="108">
        <v>-2E-3</v>
      </c>
      <c r="X157" s="108">
        <v>-2E-3</v>
      </c>
      <c r="Y157" s="108">
        <v>-2E-3</v>
      </c>
      <c r="Z157" s="108">
        <v>-2E-3</v>
      </c>
      <c r="AA157" s="109">
        <f t="shared" si="143"/>
        <v>-2E-3</v>
      </c>
      <c r="AB157" s="108">
        <v>-2E-3</v>
      </c>
    </row>
    <row r="158" spans="3:28" ht="12.75" customHeight="1">
      <c r="V158" s="111"/>
    </row>
    <row r="159" spans="3:28" ht="12.75" customHeight="1">
      <c r="C159" s="64" t="s">
        <v>351</v>
      </c>
      <c r="D159" s="13"/>
      <c r="E159" s="13"/>
      <c r="F159" s="13"/>
      <c r="G159" s="14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446"/>
      <c r="W159" s="15"/>
      <c r="X159" s="15"/>
      <c r="Y159" s="15"/>
      <c r="Z159" s="15"/>
      <c r="AA159" s="15"/>
      <c r="AB159" s="15"/>
    </row>
    <row r="160" spans="3:28" ht="12.75" customHeight="1">
      <c r="C160" s="41" t="s">
        <v>352</v>
      </c>
      <c r="G160" s="18" t="s">
        <v>102</v>
      </c>
      <c r="H160" s="23"/>
      <c r="I160" s="23"/>
      <c r="J160" s="24"/>
      <c r="K160" s="24"/>
      <c r="L160" s="23"/>
      <c r="M160" s="108">
        <v>7.4999999999999997E-2</v>
      </c>
      <c r="N160" s="108">
        <v>7.4999999999999997E-2</v>
      </c>
      <c r="O160" s="108">
        <v>7.4999999999999997E-2</v>
      </c>
      <c r="P160" s="108">
        <v>7.4999999999999997E-2</v>
      </c>
      <c r="Q160" s="109">
        <f>AVERAGE(M160:P160)</f>
        <v>7.4999999999999997E-2</v>
      </c>
      <c r="R160" s="108">
        <v>7.4999999999999997E-2</v>
      </c>
      <c r="S160" s="108">
        <v>7.4999999999999997E-2</v>
      </c>
      <c r="T160" s="108">
        <v>7.4999999999999997E-2</v>
      </c>
      <c r="U160" s="108">
        <v>7.4999999999999997E-2</v>
      </c>
      <c r="V160" s="109">
        <f>AVERAGE(R160:U160)</f>
        <v>7.4999999999999997E-2</v>
      </c>
      <c r="W160" s="108">
        <v>0.04</v>
      </c>
      <c r="X160" s="108">
        <v>0.04</v>
      </c>
      <c r="Y160" s="108">
        <v>0.04</v>
      </c>
      <c r="Z160" s="108">
        <v>0.04</v>
      </c>
      <c r="AA160" s="109">
        <f>AVERAGE(W160:Z160)</f>
        <v>0.04</v>
      </c>
      <c r="AB160" s="108">
        <v>0.04</v>
      </c>
    </row>
    <row r="161" spans="3:28" ht="12.75" customHeight="1">
      <c r="C161" s="41" t="s">
        <v>353</v>
      </c>
      <c r="G161" s="18" t="s">
        <v>102</v>
      </c>
      <c r="H161" s="23"/>
      <c r="I161" s="23"/>
      <c r="J161" s="24"/>
      <c r="K161" s="24"/>
      <c r="L161" s="23"/>
      <c r="M161" s="108">
        <v>0.1</v>
      </c>
      <c r="N161" s="108">
        <v>0.1</v>
      </c>
      <c r="O161" s="108">
        <v>0.1</v>
      </c>
      <c r="P161" s="108">
        <v>0.1</v>
      </c>
      <c r="Q161" s="109">
        <f t="shared" ref="Q161:Q163" si="144">AVERAGE(M161:P161)</f>
        <v>0.1</v>
      </c>
      <c r="R161" s="108">
        <v>0.1</v>
      </c>
      <c r="S161" s="108">
        <v>0.1</v>
      </c>
      <c r="T161" s="108">
        <v>0.1</v>
      </c>
      <c r="U161" s="108">
        <v>0.1</v>
      </c>
      <c r="V161" s="109">
        <f t="shared" ref="V161:V163" si="145">AVERAGE(R161:U161)</f>
        <v>0.1</v>
      </c>
      <c r="W161" s="108">
        <v>0.06</v>
      </c>
      <c r="X161" s="108">
        <v>0.06</v>
      </c>
      <c r="Y161" s="108">
        <v>0.06</v>
      </c>
      <c r="Z161" s="108">
        <v>0.06</v>
      </c>
      <c r="AA161" s="109">
        <f t="shared" ref="AA161:AA163" si="146">AVERAGE(W161:Z161)</f>
        <v>0.06</v>
      </c>
      <c r="AB161" s="108">
        <v>0.06</v>
      </c>
    </row>
    <row r="162" spans="3:28" ht="12.75" customHeight="1">
      <c r="C162" s="41" t="s">
        <v>354</v>
      </c>
      <c r="G162" s="18" t="s">
        <v>102</v>
      </c>
      <c r="H162" s="23"/>
      <c r="I162" s="23"/>
      <c r="J162" s="24"/>
      <c r="K162" s="24"/>
      <c r="L162" s="23"/>
      <c r="M162" s="108">
        <v>0.05</v>
      </c>
      <c r="N162" s="108">
        <v>0.05</v>
      </c>
      <c r="O162" s="108">
        <v>0.05</v>
      </c>
      <c r="P162" s="108">
        <v>0.05</v>
      </c>
      <c r="Q162" s="109">
        <f t="shared" si="144"/>
        <v>0.05</v>
      </c>
      <c r="R162" s="108">
        <v>0.05</v>
      </c>
      <c r="S162" s="108">
        <v>0.05</v>
      </c>
      <c r="T162" s="108">
        <v>0.05</v>
      </c>
      <c r="U162" s="108">
        <v>0.05</v>
      </c>
      <c r="V162" s="109">
        <f t="shared" si="145"/>
        <v>0.05</v>
      </c>
      <c r="W162" s="108">
        <v>0.02</v>
      </c>
      <c r="X162" s="108">
        <v>0.02</v>
      </c>
      <c r="Y162" s="108">
        <v>0.02</v>
      </c>
      <c r="Z162" s="108">
        <v>0.02</v>
      </c>
      <c r="AA162" s="109">
        <f t="shared" si="146"/>
        <v>0.02</v>
      </c>
      <c r="AB162" s="108">
        <v>0.02</v>
      </c>
    </row>
    <row r="163" spans="3:28" ht="12.75" customHeight="1">
      <c r="C163" s="41" t="s">
        <v>355</v>
      </c>
      <c r="G163" s="18" t="s">
        <v>102</v>
      </c>
      <c r="H163" s="23"/>
      <c r="I163" s="24"/>
      <c r="J163" s="24"/>
      <c r="K163" s="24"/>
      <c r="L163" s="23"/>
      <c r="M163" s="108">
        <v>2.5000000000000001E-2</v>
      </c>
      <c r="N163" s="108">
        <v>2.5000000000000001E-2</v>
      </c>
      <c r="O163" s="108">
        <v>2.5000000000000001E-2</v>
      </c>
      <c r="P163" s="108">
        <v>2.5000000000000001E-2</v>
      </c>
      <c r="Q163" s="109">
        <f t="shared" si="144"/>
        <v>2.5000000000000001E-2</v>
      </c>
      <c r="R163" s="108">
        <v>2.5000000000000001E-2</v>
      </c>
      <c r="S163" s="108">
        <v>2.5000000000000001E-2</v>
      </c>
      <c r="T163" s="108">
        <v>2.5000000000000001E-2</v>
      </c>
      <c r="U163" s="108">
        <v>2.5000000000000001E-2</v>
      </c>
      <c r="V163" s="109">
        <f t="shared" si="145"/>
        <v>2.5000000000000001E-2</v>
      </c>
      <c r="W163" s="108">
        <v>5.0000000000000001E-3</v>
      </c>
      <c r="X163" s="108">
        <v>5.0000000000000001E-3</v>
      </c>
      <c r="Y163" s="108">
        <v>5.0000000000000001E-3</v>
      </c>
      <c r="Z163" s="108">
        <v>5.0000000000000001E-3</v>
      </c>
      <c r="AA163" s="109">
        <f t="shared" si="146"/>
        <v>5.0000000000000001E-3</v>
      </c>
      <c r="AB163" s="108">
        <v>5.0000000000000001E-3</v>
      </c>
    </row>
    <row r="164" spans="3:28" ht="12.75" customHeight="1">
      <c r="Q164" s="162"/>
      <c r="V164" s="447"/>
      <c r="AA164" s="162"/>
    </row>
    <row r="165" spans="3:28" ht="12.75" customHeight="1">
      <c r="C165" s="41" t="s">
        <v>356</v>
      </c>
      <c r="G165" s="18" t="s">
        <v>102</v>
      </c>
      <c r="H165" s="23"/>
      <c r="I165" s="23"/>
      <c r="J165" s="24"/>
      <c r="K165" s="24"/>
      <c r="L165" s="23"/>
      <c r="M165" s="108">
        <v>0.25</v>
      </c>
      <c r="N165" s="108">
        <v>0.25</v>
      </c>
      <c r="O165" s="108">
        <v>0.25</v>
      </c>
      <c r="P165" s="108">
        <v>0.25</v>
      </c>
      <c r="Q165" s="109">
        <f>AVERAGE(M165:P165)</f>
        <v>0.25</v>
      </c>
      <c r="R165" s="108">
        <v>0.25</v>
      </c>
      <c r="S165" s="108">
        <v>0.25</v>
      </c>
      <c r="T165" s="108">
        <v>0.25</v>
      </c>
      <c r="U165" s="108">
        <v>0.25</v>
      </c>
      <c r="V165" s="109">
        <f>AVERAGE(R165:U165)</f>
        <v>0.25</v>
      </c>
      <c r="W165" s="108">
        <v>0.15</v>
      </c>
      <c r="X165" s="108">
        <v>0.15</v>
      </c>
      <c r="Y165" s="108">
        <v>0.15</v>
      </c>
      <c r="Z165" s="108">
        <v>0.15</v>
      </c>
      <c r="AA165" s="109">
        <f>AVERAGE(W165:Z165)</f>
        <v>0.15</v>
      </c>
      <c r="AB165" s="108">
        <v>0.15</v>
      </c>
    </row>
    <row r="166" spans="3:28" ht="12.75" customHeight="1">
      <c r="C166" s="41" t="s">
        <v>357</v>
      </c>
      <c r="G166" s="18" t="s">
        <v>102</v>
      </c>
      <c r="H166" s="23"/>
      <c r="I166" s="23"/>
      <c r="J166" s="24"/>
      <c r="K166" s="24"/>
      <c r="L166" s="23"/>
      <c r="M166" s="108">
        <v>0.3</v>
      </c>
      <c r="N166" s="108">
        <v>0.3</v>
      </c>
      <c r="O166" s="108">
        <v>0.3</v>
      </c>
      <c r="P166" s="108">
        <v>0.3</v>
      </c>
      <c r="Q166" s="109">
        <f t="shared" ref="Q166:Q168" si="147">AVERAGE(M166:P166)</f>
        <v>0.3</v>
      </c>
      <c r="R166" s="108">
        <v>0.3</v>
      </c>
      <c r="S166" s="108">
        <v>0.3</v>
      </c>
      <c r="T166" s="108">
        <v>0.3</v>
      </c>
      <c r="U166" s="108">
        <v>0.3</v>
      </c>
      <c r="V166" s="109">
        <f t="shared" ref="V166:V168" si="148">AVERAGE(R166:U166)</f>
        <v>0.3</v>
      </c>
      <c r="W166" s="108">
        <v>0.2</v>
      </c>
      <c r="X166" s="108">
        <v>0.2</v>
      </c>
      <c r="Y166" s="108">
        <v>0.2</v>
      </c>
      <c r="Z166" s="108">
        <v>0.2</v>
      </c>
      <c r="AA166" s="109">
        <f t="shared" ref="AA166:AA168" si="149">AVERAGE(W166:Z166)</f>
        <v>0.2</v>
      </c>
      <c r="AB166" s="108">
        <v>0.2</v>
      </c>
    </row>
    <row r="167" spans="3:28" ht="12.75" customHeight="1">
      <c r="C167" s="41" t="s">
        <v>358</v>
      </c>
      <c r="G167" s="18" t="s">
        <v>102</v>
      </c>
      <c r="H167" s="23"/>
      <c r="I167" s="23"/>
      <c r="J167" s="24"/>
      <c r="K167" s="24"/>
      <c r="L167" s="23"/>
      <c r="M167" s="108">
        <v>0.2</v>
      </c>
      <c r="N167" s="108">
        <v>0.2</v>
      </c>
      <c r="O167" s="108">
        <v>0.2</v>
      </c>
      <c r="P167" s="108">
        <v>0.2</v>
      </c>
      <c r="Q167" s="109">
        <f t="shared" si="147"/>
        <v>0.2</v>
      </c>
      <c r="R167" s="108">
        <v>0.2</v>
      </c>
      <c r="S167" s="108">
        <v>0.2</v>
      </c>
      <c r="T167" s="108">
        <v>0.2</v>
      </c>
      <c r="U167" s="108">
        <v>0.2</v>
      </c>
      <c r="V167" s="109">
        <f t="shared" si="148"/>
        <v>0.2</v>
      </c>
      <c r="W167" s="108">
        <v>0.1</v>
      </c>
      <c r="X167" s="108">
        <v>0.1</v>
      </c>
      <c r="Y167" s="108">
        <v>0.1</v>
      </c>
      <c r="Z167" s="108">
        <v>0.1</v>
      </c>
      <c r="AA167" s="109">
        <f t="shared" si="149"/>
        <v>0.1</v>
      </c>
      <c r="AB167" s="108">
        <v>0.1</v>
      </c>
    </row>
    <row r="168" spans="3:28" ht="12.75" customHeight="1">
      <c r="C168" s="41" t="s">
        <v>359</v>
      </c>
      <c r="G168" s="18" t="s">
        <v>102</v>
      </c>
      <c r="H168" s="23"/>
      <c r="I168" s="24"/>
      <c r="J168" s="24"/>
      <c r="K168" s="24"/>
      <c r="L168" s="23"/>
      <c r="M168" s="108">
        <v>0.15</v>
      </c>
      <c r="N168" s="108">
        <v>0.15</v>
      </c>
      <c r="O168" s="108">
        <v>0.15</v>
      </c>
      <c r="P168" s="108">
        <v>0.15</v>
      </c>
      <c r="Q168" s="109">
        <f t="shared" si="147"/>
        <v>0.15</v>
      </c>
      <c r="R168" s="108">
        <v>0.15</v>
      </c>
      <c r="S168" s="108">
        <v>0.15</v>
      </c>
      <c r="T168" s="108">
        <v>0.15</v>
      </c>
      <c r="U168" s="108">
        <v>0.15</v>
      </c>
      <c r="V168" s="109">
        <f t="shared" si="148"/>
        <v>0.15</v>
      </c>
      <c r="W168" s="108">
        <v>0.05</v>
      </c>
      <c r="X168" s="108">
        <v>0.05</v>
      </c>
      <c r="Y168" s="108">
        <v>0.05</v>
      </c>
      <c r="Z168" s="108">
        <v>0.05</v>
      </c>
      <c r="AA168" s="109">
        <f t="shared" si="149"/>
        <v>0.05</v>
      </c>
      <c r="AB168" s="108">
        <v>0.05</v>
      </c>
    </row>
    <row r="169" spans="3:28" ht="12.75" customHeight="1">
      <c r="C169" s="41"/>
      <c r="H169" s="42"/>
      <c r="I169" s="12"/>
      <c r="J169" s="12"/>
      <c r="K169" s="12"/>
      <c r="L169" s="42"/>
      <c r="M169" s="112"/>
      <c r="N169" s="112"/>
      <c r="O169" s="112"/>
      <c r="P169" s="112"/>
      <c r="Q169" s="113"/>
      <c r="R169" s="112"/>
      <c r="S169" s="112"/>
      <c r="T169" s="112"/>
      <c r="U169" s="112"/>
      <c r="V169" s="113"/>
      <c r="W169" s="112"/>
      <c r="X169" s="112"/>
      <c r="Y169" s="112"/>
      <c r="Z169" s="112"/>
      <c r="AA169" s="113"/>
      <c r="AB169" s="112"/>
    </row>
    <row r="170" spans="3:28" ht="12.75" customHeight="1">
      <c r="C170" s="41" t="s">
        <v>360</v>
      </c>
      <c r="G170" s="18" t="s">
        <v>102</v>
      </c>
      <c r="H170" s="23"/>
      <c r="I170" s="24"/>
      <c r="J170" s="24"/>
      <c r="K170" s="24"/>
      <c r="L170" s="23"/>
      <c r="M170" s="108">
        <v>7.4999999999999997E-3</v>
      </c>
      <c r="N170" s="108">
        <v>2E-3</v>
      </c>
      <c r="O170" s="108">
        <v>1.5E-3</v>
      </c>
      <c r="P170" s="108">
        <v>1E-3</v>
      </c>
      <c r="Q170" s="109">
        <f t="shared" ref="Q170:Q171" si="150">AVERAGE(M170:P170)</f>
        <v>3.0000000000000001E-3</v>
      </c>
      <c r="R170" s="108">
        <v>0</v>
      </c>
      <c r="S170" s="108">
        <v>0</v>
      </c>
      <c r="T170" s="108">
        <v>0</v>
      </c>
      <c r="U170" s="108">
        <v>0</v>
      </c>
      <c r="V170" s="109">
        <f t="shared" ref="V170:V171" si="151">AVERAGE(R170:U170)</f>
        <v>0</v>
      </c>
      <c r="W170" s="108">
        <v>0</v>
      </c>
      <c r="X170" s="108">
        <v>0</v>
      </c>
      <c r="Y170" s="108">
        <v>0</v>
      </c>
      <c r="Z170" s="108">
        <v>0</v>
      </c>
      <c r="AA170" s="109">
        <f t="shared" ref="AA170:AA171" si="152">AVERAGE(W170:Z170)</f>
        <v>0</v>
      </c>
      <c r="AB170" s="108">
        <f>AVERAGE(W170:Z170)</f>
        <v>0</v>
      </c>
    </row>
    <row r="171" spans="3:28" ht="12.75" customHeight="1">
      <c r="C171" s="41" t="s">
        <v>361</v>
      </c>
      <c r="G171" s="18" t="s">
        <v>102</v>
      </c>
      <c r="H171" s="23"/>
      <c r="I171" s="24"/>
      <c r="J171" s="24"/>
      <c r="K171" s="24"/>
      <c r="L171" s="23"/>
      <c r="M171" s="108">
        <v>7.4999999999999997E-3</v>
      </c>
      <c r="N171" s="108">
        <v>2E-3</v>
      </c>
      <c r="O171" s="108">
        <v>1.5E-3</v>
      </c>
      <c r="P171" s="108">
        <v>1E-3</v>
      </c>
      <c r="Q171" s="109">
        <f t="shared" si="150"/>
        <v>3.0000000000000001E-3</v>
      </c>
      <c r="R171" s="108">
        <v>0</v>
      </c>
      <c r="S171" s="108">
        <v>0</v>
      </c>
      <c r="T171" s="108">
        <v>0</v>
      </c>
      <c r="U171" s="108">
        <v>0</v>
      </c>
      <c r="V171" s="109">
        <f t="shared" si="151"/>
        <v>0</v>
      </c>
      <c r="W171" s="108">
        <v>0</v>
      </c>
      <c r="X171" s="108">
        <v>0</v>
      </c>
      <c r="Y171" s="108">
        <v>0</v>
      </c>
      <c r="Z171" s="108">
        <v>0</v>
      </c>
      <c r="AA171" s="109">
        <f t="shared" si="152"/>
        <v>0</v>
      </c>
      <c r="AB171" s="108">
        <f>AVERAGE(W171:Z171)</f>
        <v>0</v>
      </c>
    </row>
    <row r="172" spans="3:28" ht="12.75" customHeight="1">
      <c r="C172" s="41"/>
      <c r="H172" s="42"/>
      <c r="I172" s="12"/>
      <c r="J172" s="12"/>
      <c r="K172" s="12"/>
      <c r="L172" s="42"/>
      <c r="M172" s="112"/>
      <c r="N172" s="112"/>
      <c r="O172" s="112"/>
      <c r="P172" s="112"/>
      <c r="Q172" s="113"/>
      <c r="R172" s="112"/>
      <c r="S172" s="112"/>
      <c r="T172" s="112"/>
      <c r="U172" s="112"/>
      <c r="V172" s="113"/>
      <c r="AA172" s="113"/>
    </row>
    <row r="173" spans="3:28" ht="12.75" customHeight="1">
      <c r="C173" s="41" t="s">
        <v>362</v>
      </c>
      <c r="G173" s="18" t="s">
        <v>102</v>
      </c>
      <c r="H173" s="23"/>
      <c r="I173" s="24"/>
      <c r="J173" s="24"/>
      <c r="K173" s="24"/>
      <c r="L173" s="23"/>
      <c r="M173" s="108">
        <v>5.0000000000000001E-3</v>
      </c>
      <c r="N173" s="108">
        <v>5.0000000000000001E-3</v>
      </c>
      <c r="O173" s="108">
        <v>2.5000000000000001E-3</v>
      </c>
      <c r="P173" s="108">
        <v>2.5000000000000001E-3</v>
      </c>
      <c r="Q173" s="109">
        <f t="shared" ref="Q173:Q175" si="153">AVERAGE(M173:P173)</f>
        <v>3.7500000000000003E-3</v>
      </c>
      <c r="R173" s="108">
        <v>0</v>
      </c>
      <c r="S173" s="108">
        <v>0</v>
      </c>
      <c r="T173" s="108">
        <v>0</v>
      </c>
      <c r="U173" s="108">
        <v>0</v>
      </c>
      <c r="V173" s="109">
        <f t="shared" ref="V173:V175" si="154">AVERAGE(R173:U173)</f>
        <v>0</v>
      </c>
      <c r="W173" s="108">
        <v>0</v>
      </c>
      <c r="X173" s="108">
        <v>0</v>
      </c>
      <c r="Y173" s="108">
        <v>0</v>
      </c>
      <c r="Z173" s="108">
        <v>0</v>
      </c>
      <c r="AA173" s="109">
        <f t="shared" ref="AA173:AA175" si="155">AVERAGE(W173:Z173)</f>
        <v>0</v>
      </c>
      <c r="AB173" s="108">
        <f>AVERAGE(W173:Z173)</f>
        <v>0</v>
      </c>
    </row>
    <row r="174" spans="3:28" ht="12.75" customHeight="1">
      <c r="C174" s="41" t="s">
        <v>363</v>
      </c>
      <c r="G174" s="18" t="s">
        <v>102</v>
      </c>
      <c r="H174" s="23"/>
      <c r="I174" s="24"/>
      <c r="J174" s="24"/>
      <c r="K174" s="24"/>
      <c r="L174" s="23"/>
      <c r="M174" s="108">
        <v>5.0000000000000001E-3</v>
      </c>
      <c r="N174" s="108">
        <v>5.0000000000000001E-3</v>
      </c>
      <c r="O174" s="108">
        <v>2.5000000000000001E-3</v>
      </c>
      <c r="P174" s="108">
        <v>2.5000000000000001E-3</v>
      </c>
      <c r="Q174" s="109">
        <f t="shared" si="153"/>
        <v>3.7500000000000003E-3</v>
      </c>
      <c r="R174" s="108">
        <v>0</v>
      </c>
      <c r="S174" s="108">
        <v>0</v>
      </c>
      <c r="T174" s="108">
        <v>0</v>
      </c>
      <c r="U174" s="108">
        <v>0</v>
      </c>
      <c r="V174" s="109">
        <f t="shared" si="154"/>
        <v>0</v>
      </c>
      <c r="W174" s="108">
        <v>0</v>
      </c>
      <c r="X174" s="108">
        <v>0</v>
      </c>
      <c r="Y174" s="108">
        <v>0</v>
      </c>
      <c r="Z174" s="108">
        <v>0</v>
      </c>
      <c r="AA174" s="109">
        <f t="shared" si="155"/>
        <v>0</v>
      </c>
      <c r="AB174" s="108">
        <f>AVERAGE(W174:Z174)</f>
        <v>0</v>
      </c>
    </row>
    <row r="175" spans="3:28" ht="12.75" customHeight="1">
      <c r="C175" s="41" t="s">
        <v>364</v>
      </c>
      <c r="G175" s="18" t="s">
        <v>102</v>
      </c>
      <c r="H175" s="23"/>
      <c r="I175" s="24"/>
      <c r="J175" s="24"/>
      <c r="K175" s="24"/>
      <c r="L175" s="23"/>
      <c r="M175" s="108">
        <v>5.0000000000000001E-3</v>
      </c>
      <c r="N175" s="108">
        <v>5.0000000000000001E-3</v>
      </c>
      <c r="O175" s="108">
        <v>2.5000000000000001E-3</v>
      </c>
      <c r="P175" s="108">
        <v>2.5000000000000001E-3</v>
      </c>
      <c r="Q175" s="109">
        <f t="shared" si="153"/>
        <v>3.7500000000000003E-3</v>
      </c>
      <c r="R175" s="108">
        <v>0</v>
      </c>
      <c r="S175" s="108">
        <v>0</v>
      </c>
      <c r="T175" s="108">
        <v>0</v>
      </c>
      <c r="U175" s="108">
        <v>0</v>
      </c>
      <c r="V175" s="109">
        <f t="shared" si="154"/>
        <v>0</v>
      </c>
      <c r="W175" s="108">
        <v>0</v>
      </c>
      <c r="X175" s="108">
        <v>0</v>
      </c>
      <c r="Y175" s="108">
        <v>0</v>
      </c>
      <c r="Z175" s="108">
        <v>0</v>
      </c>
      <c r="AA175" s="109">
        <f t="shared" si="155"/>
        <v>0</v>
      </c>
      <c r="AB175" s="108">
        <f>AVERAGE(W175:Z175)</f>
        <v>0</v>
      </c>
    </row>
    <row r="176" spans="3:28" ht="12.75" customHeight="1">
      <c r="V176" s="111"/>
    </row>
    <row r="177" spans="3:28" ht="12.75" customHeight="1">
      <c r="C177" s="64" t="s">
        <v>365</v>
      </c>
      <c r="D177" s="13"/>
      <c r="E177" s="13"/>
      <c r="F177" s="13"/>
      <c r="G177" s="14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446"/>
      <c r="W177" s="15"/>
      <c r="X177" s="15"/>
      <c r="Y177" s="15"/>
      <c r="Z177" s="15"/>
      <c r="AA177" s="15"/>
      <c r="AB177" s="15"/>
    </row>
    <row r="178" spans="3:28" ht="12.75" customHeight="1">
      <c r="C178" s="41" t="s">
        <v>352</v>
      </c>
      <c r="G178" s="18" t="s">
        <v>102</v>
      </c>
      <c r="H178" s="108">
        <v>0.125</v>
      </c>
      <c r="I178" s="108">
        <v>0.125</v>
      </c>
      <c r="J178" s="108">
        <v>0.125</v>
      </c>
      <c r="K178" s="108">
        <v>0.125</v>
      </c>
      <c r="L178" s="109">
        <f>AVERAGE(H178:K178)</f>
        <v>0.125</v>
      </c>
      <c r="M178" s="108">
        <v>0.1</v>
      </c>
      <c r="N178" s="108">
        <v>0.1</v>
      </c>
      <c r="O178" s="108">
        <v>0.1</v>
      </c>
      <c r="P178" s="108">
        <v>0.1</v>
      </c>
      <c r="Q178" s="109">
        <f>AVERAGE(M178:P178)</f>
        <v>0.1</v>
      </c>
      <c r="R178" s="108">
        <v>7.4999999999999997E-2</v>
      </c>
      <c r="S178" s="108">
        <v>7.4999999999999997E-2</v>
      </c>
      <c r="T178" s="108">
        <v>7.4999999999999997E-2</v>
      </c>
      <c r="U178" s="108">
        <v>7.4999999999999997E-2</v>
      </c>
      <c r="V178" s="109">
        <f>AVERAGE(R178:U178)</f>
        <v>7.4999999999999997E-2</v>
      </c>
      <c r="W178" s="108">
        <v>0.05</v>
      </c>
      <c r="X178" s="108">
        <v>0.05</v>
      </c>
      <c r="Y178" s="108">
        <v>0.05</v>
      </c>
      <c r="Z178" s="108">
        <v>0.05</v>
      </c>
      <c r="AA178" s="109">
        <f>AVERAGE(W178:Z178)</f>
        <v>0.05</v>
      </c>
      <c r="AB178" s="108">
        <f>AVERAGE(W178:Z178)</f>
        <v>0.05</v>
      </c>
    </row>
    <row r="179" spans="3:28" ht="12.75" customHeight="1">
      <c r="C179" s="41" t="s">
        <v>353</v>
      </c>
      <c r="G179" s="18" t="s">
        <v>102</v>
      </c>
      <c r="H179" s="108">
        <v>0.125</v>
      </c>
      <c r="I179" s="108">
        <v>0.125</v>
      </c>
      <c r="J179" s="108">
        <v>0.125</v>
      </c>
      <c r="K179" s="108">
        <v>0.125</v>
      </c>
      <c r="L179" s="109">
        <f t="shared" ref="L179" si="156">AVERAGE(H179:K179)</f>
        <v>0.125</v>
      </c>
      <c r="M179" s="108">
        <v>0.1</v>
      </c>
      <c r="N179" s="108">
        <v>0.1</v>
      </c>
      <c r="O179" s="108">
        <v>0.1</v>
      </c>
      <c r="P179" s="108">
        <v>0.1</v>
      </c>
      <c r="Q179" s="109">
        <f t="shared" ref="Q179:Q181" si="157">AVERAGE(M179:P179)</f>
        <v>0.1</v>
      </c>
      <c r="R179" s="108">
        <v>7.4999999999999997E-2</v>
      </c>
      <c r="S179" s="108">
        <v>7.4999999999999997E-2</v>
      </c>
      <c r="T179" s="108">
        <v>7.4999999999999997E-2</v>
      </c>
      <c r="U179" s="108">
        <v>7.4999999999999997E-2</v>
      </c>
      <c r="V179" s="109">
        <f t="shared" ref="V179:V181" si="158">AVERAGE(R179:U179)</f>
        <v>7.4999999999999997E-2</v>
      </c>
      <c r="W179" s="108">
        <v>0.05</v>
      </c>
      <c r="X179" s="108">
        <v>0.05</v>
      </c>
      <c r="Y179" s="108">
        <v>0.05</v>
      </c>
      <c r="Z179" s="108">
        <v>0.05</v>
      </c>
      <c r="AA179" s="109">
        <f t="shared" ref="AA179:AA181" si="159">AVERAGE(W179:Z179)</f>
        <v>0.05</v>
      </c>
      <c r="AB179" s="108">
        <f>AVERAGE(W179:Z179)</f>
        <v>0.05</v>
      </c>
    </row>
    <row r="180" spans="3:28" ht="12.75" customHeight="1">
      <c r="C180" s="41" t="s">
        <v>354</v>
      </c>
      <c r="G180" s="18" t="s">
        <v>102</v>
      </c>
      <c r="H180" s="108">
        <v>0.1</v>
      </c>
      <c r="I180" s="108">
        <v>0.1</v>
      </c>
      <c r="J180" s="108">
        <v>0.1</v>
      </c>
      <c r="K180" s="108">
        <v>0.1</v>
      </c>
      <c r="L180" s="109">
        <f>AVERAGE(H180:K180)</f>
        <v>0.1</v>
      </c>
      <c r="M180" s="108">
        <v>7.4999999999999997E-2</v>
      </c>
      <c r="N180" s="108">
        <v>7.4999999999999997E-2</v>
      </c>
      <c r="O180" s="108">
        <v>7.4999999999999997E-2</v>
      </c>
      <c r="P180" s="108">
        <v>7.4999999999999997E-2</v>
      </c>
      <c r="Q180" s="109">
        <f t="shared" si="157"/>
        <v>7.4999999999999997E-2</v>
      </c>
      <c r="R180" s="108">
        <v>0.05</v>
      </c>
      <c r="S180" s="108">
        <v>0.05</v>
      </c>
      <c r="T180" s="108">
        <v>0.05</v>
      </c>
      <c r="U180" s="108">
        <v>0.05</v>
      </c>
      <c r="V180" s="109">
        <f t="shared" si="158"/>
        <v>0.05</v>
      </c>
      <c r="W180" s="108">
        <v>2.5000000000000001E-2</v>
      </c>
      <c r="X180" s="108">
        <v>2.5000000000000001E-2</v>
      </c>
      <c r="Y180" s="108">
        <v>2.5000000000000001E-2</v>
      </c>
      <c r="Z180" s="108">
        <v>2.5000000000000001E-2</v>
      </c>
      <c r="AA180" s="109">
        <f t="shared" si="159"/>
        <v>2.5000000000000001E-2</v>
      </c>
      <c r="AB180" s="108">
        <f>AVERAGE(W180:Z180)</f>
        <v>2.5000000000000001E-2</v>
      </c>
    </row>
    <row r="181" spans="3:28" ht="12.75" customHeight="1">
      <c r="C181" s="41" t="s">
        <v>355</v>
      </c>
      <c r="G181" s="18" t="s">
        <v>102</v>
      </c>
      <c r="H181" s="108">
        <v>0.1</v>
      </c>
      <c r="I181" s="108">
        <v>0.1</v>
      </c>
      <c r="J181" s="108">
        <v>0.1</v>
      </c>
      <c r="K181" s="108">
        <v>0.1</v>
      </c>
      <c r="L181" s="109">
        <f t="shared" ref="L181" si="160">AVERAGE(H181:K181)</f>
        <v>0.1</v>
      </c>
      <c r="M181" s="108">
        <v>7.4999999999999997E-2</v>
      </c>
      <c r="N181" s="108">
        <v>7.4999999999999997E-2</v>
      </c>
      <c r="O181" s="108">
        <v>7.4999999999999997E-2</v>
      </c>
      <c r="P181" s="108">
        <v>7.4999999999999997E-2</v>
      </c>
      <c r="Q181" s="109">
        <f t="shared" si="157"/>
        <v>7.4999999999999997E-2</v>
      </c>
      <c r="R181" s="108">
        <v>0.05</v>
      </c>
      <c r="S181" s="108">
        <v>0.05</v>
      </c>
      <c r="T181" s="108">
        <v>0.05</v>
      </c>
      <c r="U181" s="108">
        <v>0.05</v>
      </c>
      <c r="V181" s="109">
        <f t="shared" si="158"/>
        <v>0.05</v>
      </c>
      <c r="W181" s="108">
        <v>2.5000000000000001E-2</v>
      </c>
      <c r="X181" s="108">
        <v>2.5000000000000001E-2</v>
      </c>
      <c r="Y181" s="108">
        <v>2.5000000000000001E-2</v>
      </c>
      <c r="Z181" s="108">
        <v>2.5000000000000001E-2</v>
      </c>
      <c r="AA181" s="109">
        <f t="shared" si="159"/>
        <v>2.5000000000000001E-2</v>
      </c>
      <c r="AB181" s="108">
        <f>AVERAGE(W181:Z181)</f>
        <v>2.5000000000000001E-2</v>
      </c>
    </row>
    <row r="182" spans="3:28" ht="12.75" customHeight="1">
      <c r="Q182" s="162"/>
      <c r="V182" s="162"/>
      <c r="AA182" s="162"/>
    </row>
    <row r="183" spans="3:28" ht="12.75" customHeight="1">
      <c r="C183" s="41" t="s">
        <v>356</v>
      </c>
      <c r="G183" s="18" t="s">
        <v>102</v>
      </c>
      <c r="H183" s="108">
        <v>0.2</v>
      </c>
      <c r="I183" s="108">
        <v>0.2</v>
      </c>
      <c r="J183" s="108">
        <v>0.2</v>
      </c>
      <c r="K183" s="108">
        <v>0.2</v>
      </c>
      <c r="L183" s="109">
        <f>AVERAGE(H183:K183)</f>
        <v>0.2</v>
      </c>
      <c r="M183" s="108">
        <v>0.15</v>
      </c>
      <c r="N183" s="108">
        <v>0.15</v>
      </c>
      <c r="O183" s="108">
        <v>0.15</v>
      </c>
      <c r="P183" s="108">
        <v>0.15</v>
      </c>
      <c r="Q183" s="109">
        <f>AVERAGE(M183:P183)</f>
        <v>0.15</v>
      </c>
      <c r="R183" s="108">
        <v>0.1</v>
      </c>
      <c r="S183" s="108">
        <v>0.1</v>
      </c>
      <c r="T183" s="108">
        <v>0.1</v>
      </c>
      <c r="U183" s="108">
        <v>0.1</v>
      </c>
      <c r="V183" s="109">
        <f>AVERAGE(R183:U183)</f>
        <v>0.1</v>
      </c>
      <c r="W183" s="108">
        <v>7.4999999999999997E-2</v>
      </c>
      <c r="X183" s="108">
        <v>7.4999999999999997E-2</v>
      </c>
      <c r="Y183" s="108">
        <v>7.4999999999999997E-2</v>
      </c>
      <c r="Z183" s="108">
        <v>7.4999999999999997E-2</v>
      </c>
      <c r="AA183" s="109">
        <f>AVERAGE(W183:Z183)</f>
        <v>7.4999999999999997E-2</v>
      </c>
      <c r="AB183" s="108">
        <f>AVERAGE(W183:Z183)</f>
        <v>7.4999999999999997E-2</v>
      </c>
    </row>
    <row r="184" spans="3:28" ht="12.75" customHeight="1">
      <c r="C184" s="41" t="s">
        <v>357</v>
      </c>
      <c r="G184" s="18" t="s">
        <v>102</v>
      </c>
      <c r="H184" s="108">
        <v>0.2</v>
      </c>
      <c r="I184" s="108">
        <v>0.2</v>
      </c>
      <c r="J184" s="108">
        <v>0.2</v>
      </c>
      <c r="K184" s="108">
        <v>0.2</v>
      </c>
      <c r="L184" s="109">
        <f t="shared" ref="L184:L186" si="161">AVERAGE(H184:K184)</f>
        <v>0.2</v>
      </c>
      <c r="M184" s="108">
        <v>0.15</v>
      </c>
      <c r="N184" s="108">
        <v>0.15</v>
      </c>
      <c r="O184" s="108">
        <v>0.15</v>
      </c>
      <c r="P184" s="108">
        <v>0.15</v>
      </c>
      <c r="Q184" s="109">
        <f t="shared" ref="Q184:Q186" si="162">AVERAGE(M184:P184)</f>
        <v>0.15</v>
      </c>
      <c r="R184" s="108">
        <v>0.1</v>
      </c>
      <c r="S184" s="108">
        <v>0.1</v>
      </c>
      <c r="T184" s="108">
        <v>0.1</v>
      </c>
      <c r="U184" s="108">
        <v>0.1</v>
      </c>
      <c r="V184" s="109">
        <f t="shared" ref="V184:V186" si="163">AVERAGE(R184:U184)</f>
        <v>0.1</v>
      </c>
      <c r="W184" s="108">
        <v>7.4999999999999997E-2</v>
      </c>
      <c r="X184" s="108">
        <v>7.4999999999999997E-2</v>
      </c>
      <c r="Y184" s="108">
        <v>7.4999999999999997E-2</v>
      </c>
      <c r="Z184" s="108">
        <v>7.4999999999999997E-2</v>
      </c>
      <c r="AA184" s="109">
        <f t="shared" ref="AA184:AA186" si="164">AVERAGE(W184:Z184)</f>
        <v>7.4999999999999997E-2</v>
      </c>
      <c r="AB184" s="108">
        <f>AVERAGE(W184:Z184)</f>
        <v>7.4999999999999997E-2</v>
      </c>
    </row>
    <row r="185" spans="3:28" ht="12.75" customHeight="1">
      <c r="C185" s="41" t="s">
        <v>358</v>
      </c>
      <c r="G185" s="18" t="s">
        <v>102</v>
      </c>
      <c r="H185" s="108">
        <v>0.2</v>
      </c>
      <c r="I185" s="108">
        <v>0.2</v>
      </c>
      <c r="J185" s="108">
        <v>0.2</v>
      </c>
      <c r="K185" s="108">
        <v>0.2</v>
      </c>
      <c r="L185" s="109">
        <f t="shared" si="161"/>
        <v>0.2</v>
      </c>
      <c r="M185" s="108">
        <v>0.15</v>
      </c>
      <c r="N185" s="108">
        <v>0.15</v>
      </c>
      <c r="O185" s="108">
        <v>0.15</v>
      </c>
      <c r="P185" s="108">
        <v>0.15</v>
      </c>
      <c r="Q185" s="109">
        <f t="shared" si="162"/>
        <v>0.15</v>
      </c>
      <c r="R185" s="108">
        <v>0.1</v>
      </c>
      <c r="S185" s="108">
        <v>0.1</v>
      </c>
      <c r="T185" s="108">
        <v>0.1</v>
      </c>
      <c r="U185" s="108">
        <v>0.1</v>
      </c>
      <c r="V185" s="109">
        <f t="shared" si="163"/>
        <v>0.1</v>
      </c>
      <c r="W185" s="108">
        <v>7.4999999999999997E-2</v>
      </c>
      <c r="X185" s="108">
        <v>7.4999999999999997E-2</v>
      </c>
      <c r="Y185" s="108">
        <v>7.4999999999999997E-2</v>
      </c>
      <c r="Z185" s="108">
        <v>7.4999999999999997E-2</v>
      </c>
      <c r="AA185" s="109">
        <f t="shared" si="164"/>
        <v>7.4999999999999997E-2</v>
      </c>
      <c r="AB185" s="108">
        <f>AVERAGE(W185:Z185)</f>
        <v>7.4999999999999997E-2</v>
      </c>
    </row>
    <row r="186" spans="3:28" ht="12.75" customHeight="1">
      <c r="C186" s="41" t="s">
        <v>359</v>
      </c>
      <c r="G186" s="18" t="s">
        <v>102</v>
      </c>
      <c r="H186" s="108">
        <v>0.2</v>
      </c>
      <c r="I186" s="108">
        <v>0.2</v>
      </c>
      <c r="J186" s="108">
        <v>0.2</v>
      </c>
      <c r="K186" s="108">
        <v>0.2</v>
      </c>
      <c r="L186" s="109">
        <f t="shared" si="161"/>
        <v>0.2</v>
      </c>
      <c r="M186" s="108">
        <v>0.15</v>
      </c>
      <c r="N186" s="108">
        <v>0.15</v>
      </c>
      <c r="O186" s="108">
        <v>0.15</v>
      </c>
      <c r="P186" s="108">
        <v>0.15</v>
      </c>
      <c r="Q186" s="109">
        <f t="shared" si="162"/>
        <v>0.15</v>
      </c>
      <c r="R186" s="108">
        <v>0.1</v>
      </c>
      <c r="S186" s="108">
        <v>0.1</v>
      </c>
      <c r="T186" s="108">
        <v>0.1</v>
      </c>
      <c r="U186" s="108">
        <v>0.1</v>
      </c>
      <c r="V186" s="109">
        <f t="shared" si="163"/>
        <v>0.1</v>
      </c>
      <c r="W186" s="108">
        <v>7.4999999999999997E-2</v>
      </c>
      <c r="X186" s="108">
        <v>7.4999999999999997E-2</v>
      </c>
      <c r="Y186" s="108">
        <v>7.4999999999999997E-2</v>
      </c>
      <c r="Z186" s="108">
        <v>7.4999999999999997E-2</v>
      </c>
      <c r="AA186" s="109">
        <f t="shared" si="164"/>
        <v>7.4999999999999997E-2</v>
      </c>
      <c r="AB186" s="108">
        <f>AVERAGE(W186:Z186)</f>
        <v>7.4999999999999997E-2</v>
      </c>
    </row>
    <row r="188" spans="3:28" ht="12.75" customHeight="1">
      <c r="C188" s="41" t="s">
        <v>366</v>
      </c>
      <c r="G188" s="18" t="s">
        <v>102</v>
      </c>
      <c r="H188" s="108">
        <v>2E-3</v>
      </c>
      <c r="I188" s="108">
        <v>2E-3</v>
      </c>
      <c r="J188" s="108">
        <v>1.5E-3</v>
      </c>
      <c r="K188" s="108">
        <v>1.5E-3</v>
      </c>
      <c r="L188" s="109">
        <f t="shared" ref="L188" si="165">AVERAGE(H188:K188)</f>
        <v>1.7499999999999998E-3</v>
      </c>
      <c r="M188" s="108">
        <v>1E-3</v>
      </c>
      <c r="N188" s="108">
        <v>1E-3</v>
      </c>
      <c r="O188" s="108">
        <v>5.0000000000000001E-4</v>
      </c>
      <c r="P188" s="108">
        <v>5.0000000000000001E-4</v>
      </c>
      <c r="Q188" s="109">
        <f t="shared" ref="Q188" si="166">AVERAGE(M188:P188)</f>
        <v>7.5000000000000002E-4</v>
      </c>
      <c r="R188" s="108">
        <v>0</v>
      </c>
      <c r="S188" s="108">
        <v>0</v>
      </c>
      <c r="T188" s="108">
        <v>0</v>
      </c>
      <c r="U188" s="108">
        <v>0</v>
      </c>
      <c r="V188" s="109">
        <f t="shared" ref="V188" si="167">AVERAGE(R188:U188)</f>
        <v>0</v>
      </c>
      <c r="W188" s="108">
        <v>0</v>
      </c>
      <c r="X188" s="108">
        <v>0</v>
      </c>
      <c r="Y188" s="108">
        <v>0</v>
      </c>
      <c r="Z188" s="108">
        <v>0</v>
      </c>
      <c r="AA188" s="109">
        <f t="shared" ref="AA188" si="168">AVERAGE(W188:Z188)</f>
        <v>0</v>
      </c>
      <c r="AB188" s="108">
        <f>AVERAGE(W188:Z188)</f>
        <v>0</v>
      </c>
    </row>
    <row r="189" spans="3:28" ht="12.75" customHeight="1">
      <c r="C189" s="41" t="s">
        <v>361</v>
      </c>
      <c r="G189" s="18" t="s">
        <v>102</v>
      </c>
      <c r="H189" s="108">
        <v>2E-3</v>
      </c>
      <c r="I189" s="108">
        <v>2E-3</v>
      </c>
      <c r="J189" s="108">
        <v>1.5E-3</v>
      </c>
      <c r="K189" s="108">
        <v>1.5E-3</v>
      </c>
      <c r="L189" s="109">
        <f>AVERAGE(H189:K189)</f>
        <v>1.7499999999999998E-3</v>
      </c>
      <c r="M189" s="108">
        <v>1E-3</v>
      </c>
      <c r="N189" s="108">
        <v>1E-3</v>
      </c>
      <c r="O189" s="108">
        <v>5.0000000000000001E-4</v>
      </c>
      <c r="P189" s="108">
        <v>5.0000000000000001E-4</v>
      </c>
      <c r="Q189" s="109">
        <f>AVERAGE(M189:P189)</f>
        <v>7.5000000000000002E-4</v>
      </c>
      <c r="R189" s="108">
        <v>0</v>
      </c>
      <c r="S189" s="108">
        <v>0</v>
      </c>
      <c r="T189" s="108">
        <v>0</v>
      </c>
      <c r="U189" s="108">
        <v>0</v>
      </c>
      <c r="V189" s="109">
        <f>AVERAGE(R189:U189)</f>
        <v>0</v>
      </c>
      <c r="W189" s="108">
        <v>0</v>
      </c>
      <c r="X189" s="108">
        <v>0</v>
      </c>
      <c r="Y189" s="108">
        <v>0</v>
      </c>
      <c r="Z189" s="108">
        <v>0</v>
      </c>
      <c r="AA189" s="109">
        <f>AVERAGE(W189:Z189)</f>
        <v>0</v>
      </c>
      <c r="AB189" s="108">
        <f>AVERAGE(W189:Z189)</f>
        <v>0</v>
      </c>
    </row>
    <row r="191" spans="3:28" ht="12.75" customHeight="1">
      <c r="C191" s="41" t="s">
        <v>362</v>
      </c>
      <c r="G191" s="18" t="s">
        <v>102</v>
      </c>
      <c r="H191" s="108">
        <v>2E-3</v>
      </c>
      <c r="I191" s="108">
        <v>2E-3</v>
      </c>
      <c r="J191" s="108">
        <v>1E-3</v>
      </c>
      <c r="K191" s="108">
        <v>1E-3</v>
      </c>
      <c r="L191" s="109">
        <f t="shared" ref="L191:L192" si="169">AVERAGE(H191:K191)</f>
        <v>1.5E-3</v>
      </c>
      <c r="M191" s="108">
        <v>5.0000000000000001E-4</v>
      </c>
      <c r="N191" s="108">
        <v>5.0000000000000001E-4</v>
      </c>
      <c r="O191" s="108">
        <v>0</v>
      </c>
      <c r="P191" s="108">
        <v>0</v>
      </c>
      <c r="Q191" s="109">
        <f t="shared" ref="Q191:Q193" si="170">AVERAGE(M191:P191)</f>
        <v>2.5000000000000001E-4</v>
      </c>
      <c r="R191" s="108">
        <v>0</v>
      </c>
      <c r="S191" s="108">
        <v>0</v>
      </c>
      <c r="T191" s="108">
        <v>0</v>
      </c>
      <c r="U191" s="108">
        <v>0</v>
      </c>
      <c r="V191" s="109">
        <f t="shared" ref="V191:V193" si="171">AVERAGE(R191:U191)</f>
        <v>0</v>
      </c>
      <c r="W191" s="108">
        <v>0</v>
      </c>
      <c r="X191" s="108">
        <v>0</v>
      </c>
      <c r="Y191" s="108">
        <v>0</v>
      </c>
      <c r="Z191" s="108">
        <v>0</v>
      </c>
      <c r="AA191" s="109">
        <f t="shared" ref="AA191:AA193" si="172">AVERAGE(W191:Z191)</f>
        <v>0</v>
      </c>
      <c r="AB191" s="108">
        <f>AVERAGE(W191:Z191)</f>
        <v>0</v>
      </c>
    </row>
    <row r="192" spans="3:28" ht="12.75" customHeight="1">
      <c r="C192" s="41" t="s">
        <v>363</v>
      </c>
      <c r="G192" s="18" t="s">
        <v>102</v>
      </c>
      <c r="H192" s="108">
        <v>2E-3</v>
      </c>
      <c r="I192" s="108">
        <v>2E-3</v>
      </c>
      <c r="J192" s="108">
        <v>1E-3</v>
      </c>
      <c r="K192" s="108">
        <v>1E-3</v>
      </c>
      <c r="L192" s="109">
        <f t="shared" si="169"/>
        <v>1.5E-3</v>
      </c>
      <c r="M192" s="108">
        <v>5.0000000000000001E-4</v>
      </c>
      <c r="N192" s="108">
        <v>5.0000000000000001E-4</v>
      </c>
      <c r="O192" s="108">
        <v>0</v>
      </c>
      <c r="P192" s="108">
        <v>0</v>
      </c>
      <c r="Q192" s="109">
        <f t="shared" si="170"/>
        <v>2.5000000000000001E-4</v>
      </c>
      <c r="R192" s="108">
        <v>0</v>
      </c>
      <c r="S192" s="108">
        <v>0</v>
      </c>
      <c r="T192" s="108">
        <v>0</v>
      </c>
      <c r="U192" s="108">
        <v>0</v>
      </c>
      <c r="V192" s="109">
        <f t="shared" si="171"/>
        <v>0</v>
      </c>
      <c r="W192" s="108">
        <v>0</v>
      </c>
      <c r="X192" s="108">
        <v>0</v>
      </c>
      <c r="Y192" s="108">
        <v>0</v>
      </c>
      <c r="Z192" s="108">
        <v>0</v>
      </c>
      <c r="AA192" s="109">
        <f t="shared" si="172"/>
        <v>0</v>
      </c>
      <c r="AB192" s="108">
        <f>AVERAGE(W192:Z192)</f>
        <v>0</v>
      </c>
    </row>
    <row r="193" spans="3:28" ht="12.75" customHeight="1">
      <c r="C193" s="41" t="s">
        <v>364</v>
      </c>
      <c r="G193" s="18" t="s">
        <v>102</v>
      </c>
      <c r="H193" s="108">
        <v>2E-3</v>
      </c>
      <c r="I193" s="108">
        <v>2E-3</v>
      </c>
      <c r="J193" s="108">
        <v>1E-3</v>
      </c>
      <c r="K193" s="108">
        <v>1E-3</v>
      </c>
      <c r="L193" s="109">
        <f>AVERAGE(H193:K193)</f>
        <v>1.5E-3</v>
      </c>
      <c r="M193" s="108">
        <v>5.0000000000000001E-4</v>
      </c>
      <c r="N193" s="108">
        <v>5.0000000000000001E-4</v>
      </c>
      <c r="O193" s="108">
        <v>0</v>
      </c>
      <c r="P193" s="108">
        <v>0</v>
      </c>
      <c r="Q193" s="109">
        <f t="shared" si="170"/>
        <v>2.5000000000000001E-4</v>
      </c>
      <c r="R193" s="108">
        <v>0</v>
      </c>
      <c r="S193" s="108">
        <v>0</v>
      </c>
      <c r="T193" s="108">
        <v>0</v>
      </c>
      <c r="U193" s="108">
        <v>0</v>
      </c>
      <c r="V193" s="109">
        <f t="shared" si="171"/>
        <v>0</v>
      </c>
      <c r="W193" s="108">
        <v>0</v>
      </c>
      <c r="X193" s="108">
        <v>0</v>
      </c>
      <c r="Y193" s="108">
        <v>0</v>
      </c>
      <c r="Z193" s="108">
        <v>0</v>
      </c>
      <c r="AA193" s="109">
        <f t="shared" si="172"/>
        <v>0</v>
      </c>
      <c r="AB193" s="108">
        <f>AVERAGE(W193:Z193)</f>
        <v>0</v>
      </c>
    </row>
    <row r="195" spans="3:28" ht="12.75" customHeight="1">
      <c r="C195" s="64" t="s">
        <v>367</v>
      </c>
      <c r="D195" s="13"/>
      <c r="E195" s="13"/>
      <c r="F195" s="13"/>
      <c r="G195" s="14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spans="3:28" ht="12.75" customHeight="1">
      <c r="C196" s="41" t="s">
        <v>368</v>
      </c>
      <c r="D196" s="41"/>
      <c r="E196" s="41"/>
      <c r="F196" s="41"/>
      <c r="G196" s="31" t="s">
        <v>102</v>
      </c>
      <c r="H196" s="108">
        <v>-0.1</v>
      </c>
      <c r="I196" s="108">
        <v>-0.1</v>
      </c>
      <c r="J196" s="108">
        <v>-0.1</v>
      </c>
      <c r="K196" s="108">
        <v>-0.1</v>
      </c>
      <c r="L196" s="109">
        <f t="shared" ref="L196:L197" si="173">AVERAGE(H196:K196)</f>
        <v>-0.1</v>
      </c>
      <c r="M196" s="108">
        <v>-0.05</v>
      </c>
      <c r="N196" s="108">
        <v>-0.05</v>
      </c>
      <c r="O196" s="108">
        <v>-0.05</v>
      </c>
      <c r="P196" s="108">
        <v>-0.05</v>
      </c>
      <c r="Q196" s="109">
        <f t="shared" ref="Q196:Q197" si="174">AVERAGE(M196:P196)</f>
        <v>-0.05</v>
      </c>
      <c r="R196" s="108">
        <v>-2.5000000000000001E-2</v>
      </c>
      <c r="S196" s="108">
        <v>-2.5000000000000001E-2</v>
      </c>
      <c r="T196" s="108">
        <v>-2.5000000000000001E-2</v>
      </c>
      <c r="U196" s="108">
        <v>-2.5000000000000001E-2</v>
      </c>
      <c r="V196" s="109">
        <f t="shared" ref="V196:V197" si="175">AVERAGE(R196:U196)</f>
        <v>-2.5000000000000001E-2</v>
      </c>
      <c r="W196" s="108">
        <v>2.5000000000000001E-2</v>
      </c>
      <c r="X196" s="108">
        <v>2.5000000000000001E-2</v>
      </c>
      <c r="Y196" s="108">
        <v>2.5000000000000001E-2</v>
      </c>
      <c r="Z196" s="108">
        <v>2.5000000000000001E-2</v>
      </c>
      <c r="AA196" s="109">
        <f t="shared" ref="AA196:AA197" si="176">AVERAGE(W196:Z196)</f>
        <v>2.5000000000000001E-2</v>
      </c>
      <c r="AB196" s="108">
        <f>AVERAGE(W196:Z196)</f>
        <v>2.5000000000000001E-2</v>
      </c>
    </row>
    <row r="197" spans="3:28" ht="12.75" customHeight="1">
      <c r="C197" s="41" t="s">
        <v>369</v>
      </c>
      <c r="D197" s="41"/>
      <c r="E197" s="41"/>
      <c r="F197" s="41"/>
      <c r="G197" s="31" t="s">
        <v>102</v>
      </c>
      <c r="H197" s="108">
        <v>0.1</v>
      </c>
      <c r="I197" s="108">
        <v>0.1</v>
      </c>
      <c r="J197" s="108">
        <v>0.1</v>
      </c>
      <c r="K197" s="108">
        <v>0.1</v>
      </c>
      <c r="L197" s="109">
        <f t="shared" si="173"/>
        <v>0.1</v>
      </c>
      <c r="M197" s="108">
        <v>0.05</v>
      </c>
      <c r="N197" s="108">
        <v>0.05</v>
      </c>
      <c r="O197" s="108">
        <v>0.05</v>
      </c>
      <c r="P197" s="108">
        <v>0.05</v>
      </c>
      <c r="Q197" s="109">
        <f t="shared" si="174"/>
        <v>0.05</v>
      </c>
      <c r="R197" s="108">
        <v>2.5000000000000001E-2</v>
      </c>
      <c r="S197" s="108">
        <v>2.5000000000000001E-2</v>
      </c>
      <c r="T197" s="108">
        <v>2.5000000000000001E-2</v>
      </c>
      <c r="U197" s="108">
        <v>2.5000000000000001E-2</v>
      </c>
      <c r="V197" s="109">
        <f t="shared" si="175"/>
        <v>2.5000000000000001E-2</v>
      </c>
      <c r="W197" s="108">
        <v>-2.5000000000000001E-2</v>
      </c>
      <c r="X197" s="108">
        <v>-2.5000000000000001E-2</v>
      </c>
      <c r="Y197" s="108">
        <v>-2.5000000000000001E-2</v>
      </c>
      <c r="Z197" s="108">
        <v>-2.5000000000000001E-2</v>
      </c>
      <c r="AA197" s="109">
        <f t="shared" si="176"/>
        <v>-2.5000000000000001E-2</v>
      </c>
      <c r="AB197" s="108">
        <f>AVERAGE(W197:Z197)</f>
        <v>-2.5000000000000001E-2</v>
      </c>
    </row>
    <row r="199" spans="3:28" ht="12.75" customHeight="1">
      <c r="C199" s="64" t="s">
        <v>285</v>
      </c>
      <c r="D199" s="13"/>
      <c r="E199" s="13"/>
      <c r="F199" s="13"/>
      <c r="G199" s="14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spans="3:28" ht="12.75" customHeight="1">
      <c r="C200" s="41" t="s">
        <v>370</v>
      </c>
      <c r="G200" s="18" t="s">
        <v>102</v>
      </c>
      <c r="H200" s="108">
        <v>0.1</v>
      </c>
      <c r="I200" s="108">
        <v>0.1</v>
      </c>
      <c r="J200" s="108">
        <v>0.1</v>
      </c>
      <c r="K200" s="108">
        <v>0.1</v>
      </c>
      <c r="L200" s="109">
        <f t="shared" ref="L200" si="177">AVERAGE(H200:K200)</f>
        <v>0.1</v>
      </c>
      <c r="M200" s="108">
        <v>0.05</v>
      </c>
      <c r="N200" s="108">
        <v>0.05</v>
      </c>
      <c r="O200" s="108">
        <v>0.05</v>
      </c>
      <c r="P200" s="108">
        <v>0.05</v>
      </c>
      <c r="Q200" s="109">
        <f t="shared" ref="Q200" si="178">AVERAGE(M200:P200)</f>
        <v>0.05</v>
      </c>
      <c r="R200" s="108">
        <v>0</v>
      </c>
      <c r="S200" s="108">
        <v>0</v>
      </c>
      <c r="T200" s="108">
        <v>0</v>
      </c>
      <c r="U200" s="108">
        <v>0</v>
      </c>
      <c r="V200" s="109">
        <f t="shared" ref="V200" si="179">AVERAGE(R200:U200)</f>
        <v>0</v>
      </c>
      <c r="W200" s="108">
        <v>0</v>
      </c>
      <c r="X200" s="108">
        <v>0</v>
      </c>
      <c r="Y200" s="108">
        <v>0</v>
      </c>
      <c r="Z200" s="108">
        <v>0</v>
      </c>
      <c r="AA200" s="109">
        <f t="shared" ref="AA200" si="180">AVERAGE(W200:Z200)</f>
        <v>0</v>
      </c>
      <c r="AB200" s="108">
        <f>AVERAGE(W200:Z200)</f>
        <v>0</v>
      </c>
    </row>
    <row r="201" spans="3:28" ht="12.75" customHeight="1">
      <c r="C201" s="41" t="s">
        <v>371</v>
      </c>
      <c r="G201" s="18" t="s">
        <v>102</v>
      </c>
      <c r="H201" s="108">
        <v>0</v>
      </c>
    </row>
    <row r="203" spans="3:28" ht="12.75" customHeight="1">
      <c r="C203" s="425" t="s">
        <v>25</v>
      </c>
      <c r="D203" s="425"/>
      <c r="E203" s="425"/>
      <c r="F203" s="425"/>
      <c r="G203" s="426"/>
      <c r="H203" s="425"/>
      <c r="I203" s="425"/>
      <c r="J203" s="425"/>
      <c r="K203" s="425"/>
      <c r="L203" s="425"/>
      <c r="M203" s="425"/>
      <c r="N203" s="425"/>
      <c r="O203" s="425"/>
      <c r="P203" s="425"/>
      <c r="Q203" s="425"/>
      <c r="R203" s="425"/>
      <c r="S203" s="425"/>
      <c r="T203" s="425"/>
      <c r="U203" s="425"/>
      <c r="V203" s="425"/>
      <c r="W203" s="425"/>
      <c r="X203" s="425"/>
      <c r="Y203" s="425"/>
      <c r="Z203" s="425"/>
      <c r="AA203" s="425"/>
      <c r="AB203" s="425"/>
    </row>
    <row r="205" spans="3:28" ht="12.75" customHeight="1">
      <c r="C205" s="64" t="s">
        <v>306</v>
      </c>
      <c r="D205" s="13"/>
      <c r="E205" s="13"/>
      <c r="F205" s="13"/>
      <c r="G205" s="14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spans="3:28" ht="12.75" customHeight="1">
      <c r="C206" s="41" t="s">
        <v>307</v>
      </c>
      <c r="D206" s="41"/>
      <c r="E206" s="41"/>
      <c r="F206" s="41"/>
      <c r="G206" s="31" t="s">
        <v>102</v>
      </c>
      <c r="H206" s="108">
        <v>0.22500000000000001</v>
      </c>
      <c r="I206" s="108">
        <v>0.13</v>
      </c>
      <c r="J206" s="108">
        <v>0.14499999999999999</v>
      </c>
      <c r="K206" s="108">
        <v>0.20499999999999999</v>
      </c>
      <c r="L206" s="109">
        <f>AVERAGE(H206:K206)</f>
        <v>0.17624999999999999</v>
      </c>
      <c r="M206" s="108">
        <v>0.18</v>
      </c>
      <c r="N206" s="108">
        <v>0.12</v>
      </c>
      <c r="O206" s="108">
        <v>0.12</v>
      </c>
      <c r="P206" s="108">
        <v>0.15</v>
      </c>
      <c r="Q206" s="109">
        <f>AVERAGE(M206:P206)</f>
        <v>0.14249999999999999</v>
      </c>
      <c r="R206" s="108">
        <v>0.14000000000000001</v>
      </c>
      <c r="S206" s="108">
        <v>0.09</v>
      </c>
      <c r="T206" s="108">
        <v>0.11</v>
      </c>
      <c r="U206" s="108">
        <v>0.13</v>
      </c>
      <c r="V206" s="109">
        <f>AVERAGE(R206:U206)</f>
        <v>0.11750000000000001</v>
      </c>
      <c r="W206" s="108">
        <v>0.11</v>
      </c>
      <c r="X206" s="108">
        <v>0.08</v>
      </c>
      <c r="Y206" s="108">
        <v>0.1</v>
      </c>
      <c r="Z206" s="108">
        <v>0.11</v>
      </c>
      <c r="AA206" s="109">
        <f>AVERAGE(W206:Z206)</f>
        <v>0.1</v>
      </c>
      <c r="AB206" s="108">
        <f>AA206</f>
        <v>0.1</v>
      </c>
    </row>
    <row r="207" spans="3:28" ht="12.75" customHeight="1">
      <c r="C207" s="41" t="s">
        <v>308</v>
      </c>
      <c r="D207" s="41"/>
      <c r="E207" s="41"/>
      <c r="F207" s="41"/>
      <c r="G207" s="31" t="s">
        <v>102</v>
      </c>
      <c r="H207" s="108">
        <v>0.22500000000000001</v>
      </c>
      <c r="I207" s="108">
        <v>0.125</v>
      </c>
      <c r="J207" s="108">
        <v>0.125</v>
      </c>
      <c r="K207" s="108">
        <v>0.185</v>
      </c>
      <c r="L207" s="109">
        <f>AVERAGE(H207:K207)</f>
        <v>0.16499999999999998</v>
      </c>
      <c r="M207" s="108">
        <v>0.15</v>
      </c>
      <c r="N207" s="108">
        <v>0.1</v>
      </c>
      <c r="O207" s="108">
        <v>0.1</v>
      </c>
      <c r="P207" s="108">
        <v>0.13</v>
      </c>
      <c r="Q207" s="109">
        <f>AVERAGE(M207:P207)</f>
        <v>0.12</v>
      </c>
      <c r="R207" s="108">
        <v>0.11</v>
      </c>
      <c r="S207" s="108">
        <v>0.09</v>
      </c>
      <c r="T207" s="108">
        <v>0.09</v>
      </c>
      <c r="U207" s="108">
        <v>0.11</v>
      </c>
      <c r="V207" s="109">
        <f>AVERAGE(R207:U207)</f>
        <v>0.1</v>
      </c>
      <c r="W207" s="108">
        <v>0.09</v>
      </c>
      <c r="X207" s="108">
        <v>0.08</v>
      </c>
      <c r="Y207" s="108">
        <v>0.09</v>
      </c>
      <c r="Z207" s="108">
        <v>0.09</v>
      </c>
      <c r="AA207" s="109">
        <f>AVERAGE(W207:Z207)</f>
        <v>8.7499999999999994E-2</v>
      </c>
      <c r="AB207" s="108">
        <f>AA207</f>
        <v>8.7499999999999994E-2</v>
      </c>
    </row>
    <row r="208" spans="3:28" ht="12.75" customHeight="1">
      <c r="C208" s="41" t="s">
        <v>309</v>
      </c>
      <c r="D208" s="41"/>
      <c r="E208" s="41"/>
      <c r="F208" s="41"/>
      <c r="G208" s="31" t="s">
        <v>102</v>
      </c>
      <c r="H208" s="108">
        <v>0.22500000000000001</v>
      </c>
      <c r="I208" s="108">
        <v>0.125</v>
      </c>
      <c r="J208" s="108">
        <v>9.5000000000000001E-2</v>
      </c>
      <c r="K208" s="108">
        <v>0.155</v>
      </c>
      <c r="L208" s="109">
        <f>AVERAGE(H208:K208)</f>
        <v>0.15</v>
      </c>
      <c r="M208" s="108">
        <v>0.12</v>
      </c>
      <c r="N208" s="108">
        <v>0.1</v>
      </c>
      <c r="O208" s="108">
        <v>7.0000000000000007E-2</v>
      </c>
      <c r="P208" s="108">
        <v>0.1</v>
      </c>
      <c r="Q208" s="109">
        <f>AVERAGE(M208:P208)</f>
        <v>9.7500000000000003E-2</v>
      </c>
      <c r="R208" s="108">
        <v>0.08</v>
      </c>
      <c r="S208" s="108">
        <v>0.09</v>
      </c>
      <c r="T208" s="108">
        <v>0.06</v>
      </c>
      <c r="U208" s="108">
        <v>0.09</v>
      </c>
      <c r="V208" s="109">
        <f>AVERAGE(R208:U208)</f>
        <v>7.9999999999999988E-2</v>
      </c>
      <c r="W208" s="108">
        <v>7.0000000000000007E-2</v>
      </c>
      <c r="X208" s="108">
        <v>0.08</v>
      </c>
      <c r="Y208" s="108">
        <v>7.0000000000000007E-2</v>
      </c>
      <c r="Z208" s="108">
        <v>7.0000000000000007E-2</v>
      </c>
      <c r="AA208" s="109">
        <f>AVERAGE(W208:Z208)</f>
        <v>7.2500000000000009E-2</v>
      </c>
      <c r="AB208" s="108">
        <f>AA208</f>
        <v>7.2500000000000009E-2</v>
      </c>
    </row>
    <row r="209" spans="3:28" ht="12.75" customHeight="1">
      <c r="C209" s="41" t="s">
        <v>310</v>
      </c>
      <c r="D209" s="41"/>
      <c r="E209" s="41"/>
      <c r="F209" s="41"/>
      <c r="G209" s="31" t="s">
        <v>102</v>
      </c>
      <c r="H209" s="108">
        <v>0.22500000000000001</v>
      </c>
      <c r="I209" s="108">
        <v>0.18</v>
      </c>
      <c r="J209" s="108">
        <v>0.16500000000000001</v>
      </c>
      <c r="K209" s="108">
        <v>0.22500000000000001</v>
      </c>
      <c r="L209" s="109">
        <f>AVERAGE(H209:K209)</f>
        <v>0.19875000000000001</v>
      </c>
      <c r="M209" s="108">
        <v>0.18</v>
      </c>
      <c r="N209" s="108">
        <v>0.12</v>
      </c>
      <c r="O209" s="108">
        <v>0.12</v>
      </c>
      <c r="P209" s="108">
        <v>0.15</v>
      </c>
      <c r="Q209" s="109">
        <f>AVERAGE(M209:P209)</f>
        <v>0.14249999999999999</v>
      </c>
      <c r="R209" s="108">
        <v>0.14000000000000001</v>
      </c>
      <c r="S209" s="108">
        <v>0.09</v>
      </c>
      <c r="T209" s="108">
        <v>0.11</v>
      </c>
      <c r="U209" s="108">
        <v>0.13</v>
      </c>
      <c r="V209" s="109">
        <f>AVERAGE(R209:U209)</f>
        <v>0.11750000000000001</v>
      </c>
      <c r="W209" s="108">
        <v>0.11</v>
      </c>
      <c r="X209" s="108">
        <v>0.08</v>
      </c>
      <c r="Y209" s="108">
        <v>0.1</v>
      </c>
      <c r="Z209" s="108">
        <v>0.11</v>
      </c>
      <c r="AA209" s="109">
        <f>AVERAGE(W209:Z209)</f>
        <v>0.1</v>
      </c>
      <c r="AB209" s="108">
        <f>AA209</f>
        <v>0.1</v>
      </c>
    </row>
    <row r="211" spans="3:28" ht="12.75" customHeight="1">
      <c r="C211" s="64" t="s">
        <v>333</v>
      </c>
      <c r="D211" s="13"/>
      <c r="E211" s="13"/>
      <c r="F211" s="13"/>
      <c r="G211" s="14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spans="3:28" ht="12.75" customHeight="1">
      <c r="C212" s="41" t="s">
        <v>334</v>
      </c>
      <c r="G212" s="18" t="s">
        <v>102</v>
      </c>
      <c r="H212" s="108">
        <v>3.2000000000000001E-2</v>
      </c>
      <c r="J212" s="40"/>
      <c r="K212" s="40"/>
      <c r="L212" s="40"/>
    </row>
    <row r="213" spans="3:28" ht="12.75" customHeight="1">
      <c r="C213" s="41" t="s">
        <v>335</v>
      </c>
      <c r="G213" s="18" t="s">
        <v>102</v>
      </c>
      <c r="H213" s="108">
        <v>3.2000000000000001E-2</v>
      </c>
    </row>
    <row r="214" spans="3:28" ht="12.75" customHeight="1">
      <c r="C214" s="41" t="s">
        <v>336</v>
      </c>
      <c r="G214" s="18" t="s">
        <v>102</v>
      </c>
      <c r="H214" s="108">
        <v>2.75E-2</v>
      </c>
    </row>
    <row r="215" spans="3:28" ht="12.75" customHeight="1">
      <c r="C215" s="41" t="s">
        <v>337</v>
      </c>
      <c r="G215" s="18" t="s">
        <v>102</v>
      </c>
      <c r="H215" s="108">
        <v>0.03</v>
      </c>
      <c r="L215" s="45"/>
    </row>
    <row r="216" spans="3:28" ht="12.75" customHeight="1">
      <c r="C216" s="41"/>
      <c r="H216" s="112"/>
      <c r="L216" s="45"/>
    </row>
    <row r="217" spans="3:28" ht="12.75" customHeight="1">
      <c r="C217" s="64" t="s">
        <v>202</v>
      </c>
      <c r="D217" s="13"/>
      <c r="E217" s="13"/>
      <c r="F217" s="13"/>
      <c r="G217" s="14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spans="3:28" ht="12.75" customHeight="1">
      <c r="C218" s="41" t="s">
        <v>338</v>
      </c>
      <c r="G218" s="18" t="s">
        <v>102</v>
      </c>
      <c r="H218" s="115">
        <f>H142</f>
        <v>0.97015171948531143</v>
      </c>
      <c r="I218" s="108">
        <v>0.97015171948531143</v>
      </c>
      <c r="J218" s="40"/>
      <c r="K218" s="40"/>
      <c r="L218" s="40"/>
    </row>
    <row r="219" spans="3:28" ht="12.75" customHeight="1">
      <c r="C219" s="41" t="s">
        <v>339</v>
      </c>
      <c r="G219" s="18" t="s">
        <v>102</v>
      </c>
      <c r="H219" s="115">
        <f t="shared" ref="H219:H221" si="181">H143</f>
        <v>0.99172887224687933</v>
      </c>
      <c r="I219" s="108">
        <v>0.99172887224687933</v>
      </c>
    </row>
    <row r="220" spans="3:28" ht="12.75" customHeight="1">
      <c r="C220" s="41" t="s">
        <v>340</v>
      </c>
      <c r="G220" s="18" t="s">
        <v>102</v>
      </c>
      <c r="H220" s="115">
        <f t="shared" si="181"/>
        <v>0.97851934840059873</v>
      </c>
      <c r="I220" s="108">
        <v>0.97851934840059873</v>
      </c>
    </row>
    <row r="221" spans="3:28" ht="12.75" customHeight="1">
      <c r="C221" s="41" t="s">
        <v>341</v>
      </c>
      <c r="G221" s="18" t="s">
        <v>102</v>
      </c>
      <c r="H221" s="115">
        <f t="shared" si="181"/>
        <v>0.9623902833141782</v>
      </c>
      <c r="I221" s="108">
        <v>0.9623902833141782</v>
      </c>
      <c r="L221" s="45"/>
    </row>
    <row r="223" spans="3:28" ht="12.75" customHeight="1">
      <c r="C223" s="64" t="s">
        <v>342</v>
      </c>
      <c r="D223" s="13"/>
      <c r="E223" s="13"/>
      <c r="F223" s="13"/>
      <c r="G223" s="14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spans="3:28" ht="12.75" customHeight="1">
      <c r="C224" s="41" t="s">
        <v>343</v>
      </c>
      <c r="D224" s="41"/>
      <c r="E224" s="41"/>
      <c r="F224" s="41"/>
      <c r="G224" s="31" t="s">
        <v>102</v>
      </c>
      <c r="H224" s="108">
        <v>-0.1</v>
      </c>
      <c r="I224" s="108">
        <v>-0.1</v>
      </c>
      <c r="J224" s="108">
        <v>-0.1</v>
      </c>
      <c r="K224" s="108">
        <v>-0.1</v>
      </c>
      <c r="L224" s="109">
        <f t="shared" ref="L224" si="182">AVERAGE(H224:K224)</f>
        <v>-0.1</v>
      </c>
      <c r="M224" s="108">
        <v>0.05</v>
      </c>
      <c r="N224" s="108">
        <v>0.05</v>
      </c>
      <c r="O224" s="108">
        <v>0.05</v>
      </c>
      <c r="P224" s="108">
        <v>0.05</v>
      </c>
      <c r="Q224" s="109">
        <f t="shared" ref="Q224" si="183">AVERAGE(M224:P224)</f>
        <v>0.05</v>
      </c>
      <c r="R224" s="108">
        <v>-2.5000000000000001E-2</v>
      </c>
      <c r="S224" s="108">
        <v>-2.5000000000000001E-2</v>
      </c>
      <c r="T224" s="108">
        <v>-2.5000000000000001E-2</v>
      </c>
      <c r="U224" s="108">
        <v>-2.5000000000000001E-2</v>
      </c>
      <c r="V224" s="109">
        <f t="shared" ref="V224" si="184">AVERAGE(R224:U224)</f>
        <v>-2.5000000000000001E-2</v>
      </c>
      <c r="W224" s="108">
        <v>-5.0000000000000001E-3</v>
      </c>
      <c r="X224" s="108">
        <v>-5.0000000000000001E-3</v>
      </c>
      <c r="Y224" s="108">
        <v>-5.0000000000000001E-3</v>
      </c>
      <c r="Z224" s="108">
        <v>-5.0000000000000001E-3</v>
      </c>
      <c r="AA224" s="109">
        <f t="shared" ref="AA224" si="185">AVERAGE(W224:Z224)</f>
        <v>-5.0000000000000001E-3</v>
      </c>
      <c r="AB224" s="108">
        <f>AVERAGE(W224:Z224)</f>
        <v>-5.0000000000000001E-3</v>
      </c>
    </row>
    <row r="225" spans="3:28" ht="12.75" customHeight="1">
      <c r="G225" s="54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3:28" ht="12.75" customHeight="1">
      <c r="C226" s="64" t="s">
        <v>344</v>
      </c>
      <c r="D226" s="13"/>
      <c r="E226" s="13"/>
      <c r="F226" s="13"/>
      <c r="G226" s="14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spans="3:28" ht="12.75" customHeight="1">
      <c r="C227" s="41" t="s">
        <v>221</v>
      </c>
      <c r="D227" s="41"/>
      <c r="E227" s="41"/>
      <c r="F227" s="41"/>
      <c r="G227" s="31" t="s">
        <v>102</v>
      </c>
      <c r="H227" s="108">
        <v>-1.0500000000000001E-2</v>
      </c>
      <c r="I227" s="108">
        <v>-1.0500000000000001E-2</v>
      </c>
      <c r="J227" s="108">
        <v>-1.0500000000000001E-2</v>
      </c>
      <c r="K227" s="108">
        <v>-1.0500000000000001E-2</v>
      </c>
      <c r="L227" s="109">
        <f t="shared" ref="L227:L228" si="186">AVERAGE(H227:K227)</f>
        <v>-1.0500000000000001E-2</v>
      </c>
      <c r="M227" s="108">
        <v>-5.4999999999999997E-3</v>
      </c>
      <c r="N227" s="108">
        <v>-5.4999999999999997E-3</v>
      </c>
      <c r="O227" s="108">
        <v>-5.4999999999999997E-3</v>
      </c>
      <c r="P227" s="108">
        <v>-5.4999999999999997E-3</v>
      </c>
      <c r="Q227" s="109">
        <f t="shared" ref="Q227:Q228" si="187">AVERAGE(M227:P227)</f>
        <v>-5.4999999999999997E-3</v>
      </c>
      <c r="R227" s="108">
        <v>-5.4999999999999997E-3</v>
      </c>
      <c r="S227" s="108">
        <v>-5.4999999999999997E-3</v>
      </c>
      <c r="T227" s="108">
        <v>-5.4999999999999997E-3</v>
      </c>
      <c r="U227" s="108">
        <v>-5.4999999999999997E-3</v>
      </c>
      <c r="V227" s="109">
        <f t="shared" ref="V227:V228" si="188">AVERAGE(R227:U227)</f>
        <v>-5.4999999999999997E-3</v>
      </c>
      <c r="W227" s="108">
        <v>-5.0000000000000001E-3</v>
      </c>
      <c r="X227" s="108">
        <v>-5.0000000000000001E-3</v>
      </c>
      <c r="Y227" s="108">
        <v>-5.0000000000000001E-3</v>
      </c>
      <c r="Z227" s="108">
        <v>-5.0000000000000001E-3</v>
      </c>
      <c r="AA227" s="109">
        <f t="shared" ref="AA227:AA228" si="189">AVERAGE(W227:Z227)</f>
        <v>-5.0000000000000001E-3</v>
      </c>
      <c r="AB227" s="108">
        <v>-2.1999999999999999E-2</v>
      </c>
    </row>
    <row r="228" spans="3:28" ht="12.75" customHeight="1">
      <c r="C228" s="41" t="s">
        <v>217</v>
      </c>
      <c r="D228" s="41"/>
      <c r="E228" s="41"/>
      <c r="F228" s="41"/>
      <c r="G228" s="31" t="s">
        <v>102</v>
      </c>
      <c r="H228" s="108">
        <v>-1.0500000000000001E-2</v>
      </c>
      <c r="I228" s="108">
        <v>-1.0500000000000001E-2</v>
      </c>
      <c r="J228" s="108">
        <v>-1.0500000000000001E-2</v>
      </c>
      <c r="K228" s="108">
        <v>-1.0500000000000001E-2</v>
      </c>
      <c r="L228" s="109">
        <f t="shared" si="186"/>
        <v>-1.0500000000000001E-2</v>
      </c>
      <c r="M228" s="108">
        <v>-5.4999999999999997E-3</v>
      </c>
      <c r="N228" s="108">
        <v>-5.4999999999999997E-3</v>
      </c>
      <c r="O228" s="108">
        <v>-5.4999999999999997E-3</v>
      </c>
      <c r="P228" s="108">
        <v>-5.4999999999999997E-3</v>
      </c>
      <c r="Q228" s="109">
        <f t="shared" si="187"/>
        <v>-5.4999999999999997E-3</v>
      </c>
      <c r="R228" s="108">
        <v>-5.4999999999999997E-3</v>
      </c>
      <c r="S228" s="108">
        <v>-5.4999999999999997E-3</v>
      </c>
      <c r="T228" s="108">
        <v>-5.4999999999999997E-3</v>
      </c>
      <c r="U228" s="108">
        <v>-5.4999999999999997E-3</v>
      </c>
      <c r="V228" s="109">
        <f t="shared" si="188"/>
        <v>-5.4999999999999997E-3</v>
      </c>
      <c r="W228" s="108">
        <v>-5.0000000000000001E-3</v>
      </c>
      <c r="X228" s="108">
        <v>-5.0000000000000001E-3</v>
      </c>
      <c r="Y228" s="108">
        <v>-5.0000000000000001E-3</v>
      </c>
      <c r="Z228" s="108">
        <v>-5.0000000000000001E-3</v>
      </c>
      <c r="AA228" s="109">
        <f t="shared" si="189"/>
        <v>-5.0000000000000001E-3</v>
      </c>
      <c r="AB228" s="108">
        <v>-2.1999999999999999E-2</v>
      </c>
    </row>
    <row r="229" spans="3:28" ht="12.75" customHeight="1">
      <c r="G229" s="54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220">
        <v>4</v>
      </c>
    </row>
    <row r="230" spans="3:28" ht="12.75" customHeight="1">
      <c r="C230" s="64" t="s">
        <v>99</v>
      </c>
      <c r="D230" s="13"/>
      <c r="E230" s="13"/>
      <c r="F230" s="13"/>
      <c r="G230" s="14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spans="3:28" ht="12.75" customHeight="1">
      <c r="C231" s="30" t="s">
        <v>345</v>
      </c>
      <c r="D231" s="41"/>
      <c r="E231" s="41"/>
      <c r="F231" s="41"/>
      <c r="G231" s="18" t="s">
        <v>102</v>
      </c>
      <c r="H231" s="108">
        <v>-3.0000000000000001E-3</v>
      </c>
      <c r="I231" s="108">
        <v>-3.0000000000000001E-3</v>
      </c>
      <c r="J231" s="108">
        <v>-3.0000000000000001E-3</v>
      </c>
      <c r="K231" s="108">
        <v>-3.0000000000000001E-3</v>
      </c>
      <c r="L231" s="109">
        <f>AVERAGE(H231:K231)</f>
        <v>-3.0000000000000001E-3</v>
      </c>
      <c r="M231" s="108">
        <v>-3.0000000000000001E-3</v>
      </c>
      <c r="N231" s="108">
        <v>-3.0000000000000001E-3</v>
      </c>
      <c r="O231" s="108">
        <v>-3.0000000000000001E-3</v>
      </c>
      <c r="P231" s="108">
        <v>-3.0000000000000001E-3</v>
      </c>
      <c r="Q231" s="109">
        <f>AVERAGE(M231:P231)</f>
        <v>-3.0000000000000001E-3</v>
      </c>
      <c r="R231" s="108">
        <v>-3.0000000000000001E-3</v>
      </c>
      <c r="S231" s="108">
        <v>-3.0000000000000001E-3</v>
      </c>
      <c r="T231" s="108">
        <v>-3.0000000000000001E-3</v>
      </c>
      <c r="U231" s="108">
        <v>-3.0000000000000001E-3</v>
      </c>
      <c r="V231" s="109">
        <f>AVERAGE(R231:U231)</f>
        <v>-3.0000000000000001E-3</v>
      </c>
      <c r="W231" s="108">
        <v>-3.0000000000000001E-3</v>
      </c>
      <c r="X231" s="108">
        <v>-3.0000000000000001E-3</v>
      </c>
      <c r="Y231" s="108">
        <v>-3.0000000000000001E-3</v>
      </c>
      <c r="Z231" s="108">
        <v>-3.0000000000000001E-3</v>
      </c>
      <c r="AA231" s="109">
        <f>AVERAGE(W231:Z231)</f>
        <v>-3.0000000000000001E-3</v>
      </c>
      <c r="AB231" s="108">
        <v>-2E-3</v>
      </c>
    </row>
    <row r="232" spans="3:28" ht="12.75" customHeight="1">
      <c r="C232" s="30" t="s">
        <v>346</v>
      </c>
      <c r="G232" s="18" t="s">
        <v>102</v>
      </c>
      <c r="H232" s="108">
        <v>-4.0000000000000001E-3</v>
      </c>
      <c r="I232" s="108">
        <v>-4.0000000000000001E-3</v>
      </c>
      <c r="J232" s="108">
        <v>-4.0000000000000001E-3</v>
      </c>
      <c r="K232" s="108">
        <v>-4.0000000000000001E-3</v>
      </c>
      <c r="L232" s="109">
        <f t="shared" ref="L232:L233" si="190">AVERAGE(H232:K232)</f>
        <v>-4.0000000000000001E-3</v>
      </c>
      <c r="M232" s="108">
        <v>-3.5000000000000001E-3</v>
      </c>
      <c r="N232" s="108">
        <v>-3.5000000000000001E-3</v>
      </c>
      <c r="O232" s="108">
        <v>-3.5000000000000001E-3</v>
      </c>
      <c r="P232" s="108">
        <v>-3.5000000000000001E-3</v>
      </c>
      <c r="Q232" s="109">
        <f t="shared" ref="Q232:Q233" si="191">AVERAGE(M232:P232)</f>
        <v>-3.5000000000000001E-3</v>
      </c>
      <c r="R232" s="108">
        <v>-3.5000000000000001E-3</v>
      </c>
      <c r="S232" s="108">
        <v>-3.5000000000000001E-3</v>
      </c>
      <c r="T232" s="108">
        <v>-3.5000000000000001E-3</v>
      </c>
      <c r="U232" s="108">
        <v>-3.5000000000000001E-3</v>
      </c>
      <c r="V232" s="109">
        <f t="shared" ref="V232:V233" si="192">AVERAGE(R232:U232)</f>
        <v>-3.5000000000000001E-3</v>
      </c>
      <c r="W232" s="108">
        <v>-3.5000000000000001E-3</v>
      </c>
      <c r="X232" s="108">
        <v>-3.5000000000000001E-3</v>
      </c>
      <c r="Y232" s="108">
        <v>-3.5000000000000001E-3</v>
      </c>
      <c r="Z232" s="108">
        <v>-3.5000000000000001E-3</v>
      </c>
      <c r="AA232" s="109">
        <f t="shared" ref="AA232:AA233" si="193">AVERAGE(W232:Z232)</f>
        <v>-3.5000000000000001E-3</v>
      </c>
      <c r="AB232" s="108">
        <v>-2.5000000000000001E-3</v>
      </c>
    </row>
    <row r="233" spans="3:28" ht="12.75" customHeight="1">
      <c r="C233" s="30" t="s">
        <v>347</v>
      </c>
      <c r="G233" s="18" t="s">
        <v>102</v>
      </c>
      <c r="H233" s="108">
        <v>-4.0000000000000001E-3</v>
      </c>
      <c r="I233" s="108">
        <v>-4.0000000000000001E-3</v>
      </c>
      <c r="J233" s="108">
        <v>-4.0000000000000001E-3</v>
      </c>
      <c r="K233" s="108">
        <v>-4.0000000000000001E-3</v>
      </c>
      <c r="L233" s="109">
        <f t="shared" si="190"/>
        <v>-4.0000000000000001E-3</v>
      </c>
      <c r="M233" s="108">
        <v>-3.5000000000000001E-3</v>
      </c>
      <c r="N233" s="108">
        <v>-3.5000000000000001E-3</v>
      </c>
      <c r="O233" s="108">
        <v>-3.5000000000000001E-3</v>
      </c>
      <c r="P233" s="108">
        <v>-3.5000000000000001E-3</v>
      </c>
      <c r="Q233" s="109">
        <f t="shared" si="191"/>
        <v>-3.5000000000000001E-3</v>
      </c>
      <c r="R233" s="108">
        <v>-3.5000000000000001E-3</v>
      </c>
      <c r="S233" s="108">
        <v>-3.5000000000000001E-3</v>
      </c>
      <c r="T233" s="108">
        <v>-3.5000000000000001E-3</v>
      </c>
      <c r="U233" s="108">
        <v>-3.5000000000000001E-3</v>
      </c>
      <c r="V233" s="109">
        <f t="shared" si="192"/>
        <v>-3.5000000000000001E-3</v>
      </c>
      <c r="W233" s="108">
        <v>-3.5000000000000001E-3</v>
      </c>
      <c r="X233" s="108">
        <v>-3.5000000000000001E-3</v>
      </c>
      <c r="Y233" s="108">
        <v>-3.5000000000000001E-3</v>
      </c>
      <c r="Z233" s="108">
        <v>-3.5000000000000001E-3</v>
      </c>
      <c r="AA233" s="109">
        <f t="shared" si="193"/>
        <v>-3.5000000000000001E-3</v>
      </c>
      <c r="AB233" s="108">
        <v>-2.5000000000000001E-3</v>
      </c>
    </row>
    <row r="235" spans="3:28" ht="12.75" customHeight="1">
      <c r="C235" s="64" t="s">
        <v>351</v>
      </c>
      <c r="D235" s="13"/>
      <c r="E235" s="13"/>
      <c r="F235" s="13"/>
      <c r="G235" s="14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spans="3:28" ht="12.75" customHeight="1">
      <c r="C236" s="41" t="s">
        <v>352</v>
      </c>
      <c r="G236" s="18" t="s">
        <v>102</v>
      </c>
      <c r="H236" s="23"/>
      <c r="I236" s="23"/>
      <c r="J236" s="24"/>
      <c r="K236" s="24"/>
      <c r="L236" s="23"/>
      <c r="M236" s="108">
        <v>7.4999999999999997E-2</v>
      </c>
      <c r="N236" s="108">
        <v>7.4999999999999997E-2</v>
      </c>
      <c r="O236" s="108">
        <v>7.4999999999999997E-2</v>
      </c>
      <c r="P236" s="108">
        <v>7.4999999999999997E-2</v>
      </c>
      <c r="Q236" s="109">
        <f>AVERAGE(M236:P236)</f>
        <v>7.4999999999999997E-2</v>
      </c>
      <c r="R236" s="108">
        <v>7.4999999999999997E-2</v>
      </c>
      <c r="S236" s="108">
        <v>7.4999999999999997E-2</v>
      </c>
      <c r="T236" s="108">
        <v>7.4999999999999997E-2</v>
      </c>
      <c r="U236" s="108">
        <v>7.4999999999999997E-2</v>
      </c>
      <c r="V236" s="109">
        <f>AVERAGE(R236:U236)</f>
        <v>7.4999999999999997E-2</v>
      </c>
      <c r="W236" s="108">
        <v>0.04</v>
      </c>
      <c r="X236" s="108">
        <v>0.04</v>
      </c>
      <c r="Y236" s="108">
        <v>0.04</v>
      </c>
      <c r="Z236" s="108">
        <v>0.04</v>
      </c>
      <c r="AA236" s="109">
        <f>AVERAGE(W236:Z236)</f>
        <v>0.04</v>
      </c>
      <c r="AB236" s="108">
        <v>0.04</v>
      </c>
    </row>
    <row r="237" spans="3:28" ht="12.75" customHeight="1">
      <c r="C237" s="41" t="s">
        <v>353</v>
      </c>
      <c r="G237" s="18" t="s">
        <v>102</v>
      </c>
      <c r="H237" s="23"/>
      <c r="I237" s="23"/>
      <c r="J237" s="24"/>
      <c r="K237" s="24"/>
      <c r="L237" s="23"/>
      <c r="M237" s="108">
        <v>0.1</v>
      </c>
      <c r="N237" s="108">
        <v>0.1</v>
      </c>
      <c r="O237" s="108">
        <v>0.1</v>
      </c>
      <c r="P237" s="108">
        <v>0.1</v>
      </c>
      <c r="Q237" s="109">
        <f t="shared" ref="Q237:Q239" si="194">AVERAGE(M237:P237)</f>
        <v>0.1</v>
      </c>
      <c r="R237" s="108">
        <v>0.1</v>
      </c>
      <c r="S237" s="108">
        <v>0.1</v>
      </c>
      <c r="T237" s="108">
        <v>0.1</v>
      </c>
      <c r="U237" s="108">
        <v>0.1</v>
      </c>
      <c r="V237" s="109">
        <f t="shared" ref="V237:V239" si="195">AVERAGE(R237:U237)</f>
        <v>0.1</v>
      </c>
      <c r="W237" s="108">
        <v>0.06</v>
      </c>
      <c r="X237" s="108">
        <v>0.06</v>
      </c>
      <c r="Y237" s="108">
        <v>0.06</v>
      </c>
      <c r="Z237" s="108">
        <v>0.06</v>
      </c>
      <c r="AA237" s="109">
        <f t="shared" ref="AA237:AA239" si="196">AVERAGE(W237:Z237)</f>
        <v>0.06</v>
      </c>
      <c r="AB237" s="108">
        <v>0.06</v>
      </c>
    </row>
    <row r="238" spans="3:28" ht="12.75" customHeight="1">
      <c r="C238" s="41" t="s">
        <v>354</v>
      </c>
      <c r="G238" s="18" t="s">
        <v>102</v>
      </c>
      <c r="H238" s="23"/>
      <c r="I238" s="23"/>
      <c r="J238" s="24"/>
      <c r="K238" s="24"/>
      <c r="L238" s="23"/>
      <c r="M238" s="108">
        <v>0.05</v>
      </c>
      <c r="N238" s="108">
        <v>0.05</v>
      </c>
      <c r="O238" s="108">
        <v>0.05</v>
      </c>
      <c r="P238" s="108">
        <v>0.05</v>
      </c>
      <c r="Q238" s="109">
        <f t="shared" si="194"/>
        <v>0.05</v>
      </c>
      <c r="R238" s="108">
        <v>0.05</v>
      </c>
      <c r="S238" s="108">
        <v>0.05</v>
      </c>
      <c r="T238" s="108">
        <v>0.05</v>
      </c>
      <c r="U238" s="108">
        <v>0.05</v>
      </c>
      <c r="V238" s="109">
        <f t="shared" si="195"/>
        <v>0.05</v>
      </c>
      <c r="W238" s="108">
        <v>0.02</v>
      </c>
      <c r="X238" s="108">
        <v>0.02</v>
      </c>
      <c r="Y238" s="108">
        <v>0.02</v>
      </c>
      <c r="Z238" s="108">
        <v>0.02</v>
      </c>
      <c r="AA238" s="109">
        <f t="shared" si="196"/>
        <v>0.02</v>
      </c>
      <c r="AB238" s="108">
        <v>0.02</v>
      </c>
    </row>
    <row r="239" spans="3:28" ht="12.75" customHeight="1">
      <c r="C239" s="41" t="s">
        <v>355</v>
      </c>
      <c r="G239" s="18" t="s">
        <v>102</v>
      </c>
      <c r="H239" s="23"/>
      <c r="I239" s="24"/>
      <c r="J239" s="24"/>
      <c r="K239" s="24"/>
      <c r="L239" s="23"/>
      <c r="M239" s="108">
        <v>2.5000000000000001E-2</v>
      </c>
      <c r="N239" s="108">
        <v>2.5000000000000001E-2</v>
      </c>
      <c r="O239" s="108">
        <v>2.5000000000000001E-2</v>
      </c>
      <c r="P239" s="108">
        <v>2.5000000000000001E-2</v>
      </c>
      <c r="Q239" s="109">
        <f t="shared" si="194"/>
        <v>2.5000000000000001E-2</v>
      </c>
      <c r="R239" s="108">
        <v>2.5000000000000001E-2</v>
      </c>
      <c r="S239" s="108">
        <v>2.5000000000000001E-2</v>
      </c>
      <c r="T239" s="108">
        <v>2.5000000000000001E-2</v>
      </c>
      <c r="U239" s="108">
        <v>2.5000000000000001E-2</v>
      </c>
      <c r="V239" s="109">
        <f t="shared" si="195"/>
        <v>2.5000000000000001E-2</v>
      </c>
      <c r="W239" s="108">
        <v>5.0000000000000001E-3</v>
      </c>
      <c r="X239" s="108">
        <v>5.0000000000000001E-3</v>
      </c>
      <c r="Y239" s="108">
        <v>5.0000000000000001E-3</v>
      </c>
      <c r="Z239" s="108">
        <v>5.0000000000000001E-3</v>
      </c>
      <c r="AA239" s="109">
        <f t="shared" si="196"/>
        <v>5.0000000000000001E-3</v>
      </c>
      <c r="AB239" s="108">
        <v>5.0000000000000001E-3</v>
      </c>
    </row>
    <row r="240" spans="3:28" ht="12.75" customHeight="1">
      <c r="Q240" s="162"/>
      <c r="V240" s="162"/>
      <c r="AA240" s="162"/>
    </row>
    <row r="241" spans="3:28" ht="12.75" customHeight="1">
      <c r="C241" s="41" t="s">
        <v>356</v>
      </c>
      <c r="G241" s="18" t="s">
        <v>102</v>
      </c>
      <c r="H241" s="23"/>
      <c r="I241" s="23"/>
      <c r="J241" s="24"/>
      <c r="K241" s="24"/>
      <c r="L241" s="23"/>
      <c r="M241" s="108">
        <v>0.25</v>
      </c>
      <c r="N241" s="108">
        <v>0.25</v>
      </c>
      <c r="O241" s="108">
        <v>0.25</v>
      </c>
      <c r="P241" s="108">
        <v>0.25</v>
      </c>
      <c r="Q241" s="109">
        <f>AVERAGE(M241:P241)</f>
        <v>0.25</v>
      </c>
      <c r="R241" s="108">
        <v>0.25</v>
      </c>
      <c r="S241" s="108">
        <v>0.25</v>
      </c>
      <c r="T241" s="108">
        <v>0.25</v>
      </c>
      <c r="U241" s="108">
        <v>0.25</v>
      </c>
      <c r="V241" s="109">
        <f>AVERAGE(R241:U241)</f>
        <v>0.25</v>
      </c>
      <c r="W241" s="108">
        <v>0.15</v>
      </c>
      <c r="X241" s="108">
        <v>0.15</v>
      </c>
      <c r="Y241" s="108">
        <v>0.15</v>
      </c>
      <c r="Z241" s="108">
        <v>0.15</v>
      </c>
      <c r="AA241" s="109">
        <f>AVERAGE(W241:Z241)</f>
        <v>0.15</v>
      </c>
      <c r="AB241" s="108">
        <v>0.15</v>
      </c>
    </row>
    <row r="242" spans="3:28" ht="12.75" customHeight="1">
      <c r="C242" s="41" t="s">
        <v>357</v>
      </c>
      <c r="G242" s="18" t="s">
        <v>102</v>
      </c>
      <c r="H242" s="23"/>
      <c r="I242" s="23"/>
      <c r="J242" s="24"/>
      <c r="K242" s="24"/>
      <c r="L242" s="23"/>
      <c r="M242" s="108">
        <v>0.3</v>
      </c>
      <c r="N242" s="108">
        <v>0.3</v>
      </c>
      <c r="O242" s="108">
        <v>0.3</v>
      </c>
      <c r="P242" s="108">
        <v>0.3</v>
      </c>
      <c r="Q242" s="109">
        <f t="shared" ref="Q242:Q244" si="197">AVERAGE(M242:P242)</f>
        <v>0.3</v>
      </c>
      <c r="R242" s="108">
        <v>0.3</v>
      </c>
      <c r="S242" s="108">
        <v>0.3</v>
      </c>
      <c r="T242" s="108">
        <v>0.3</v>
      </c>
      <c r="U242" s="108">
        <v>0.3</v>
      </c>
      <c r="V242" s="109">
        <f t="shared" ref="V242:V244" si="198">AVERAGE(R242:U242)</f>
        <v>0.3</v>
      </c>
      <c r="W242" s="108">
        <v>0.2</v>
      </c>
      <c r="X242" s="108">
        <v>0.2</v>
      </c>
      <c r="Y242" s="108">
        <v>0.2</v>
      </c>
      <c r="Z242" s="108">
        <v>0.2</v>
      </c>
      <c r="AA242" s="109">
        <f t="shared" ref="AA242:AA244" si="199">AVERAGE(W242:Z242)</f>
        <v>0.2</v>
      </c>
      <c r="AB242" s="108">
        <v>0.2</v>
      </c>
    </row>
    <row r="243" spans="3:28" ht="12.75" customHeight="1">
      <c r="C243" s="41" t="s">
        <v>358</v>
      </c>
      <c r="G243" s="18" t="s">
        <v>102</v>
      </c>
      <c r="H243" s="23"/>
      <c r="I243" s="23"/>
      <c r="J243" s="24"/>
      <c r="K243" s="24"/>
      <c r="L243" s="23"/>
      <c r="M243" s="108">
        <v>0.2</v>
      </c>
      <c r="N243" s="108">
        <v>0.2</v>
      </c>
      <c r="O243" s="108">
        <v>0.2</v>
      </c>
      <c r="P243" s="108">
        <v>0.2</v>
      </c>
      <c r="Q243" s="109">
        <f t="shared" si="197"/>
        <v>0.2</v>
      </c>
      <c r="R243" s="108">
        <v>0.2</v>
      </c>
      <c r="S243" s="108">
        <v>0.2</v>
      </c>
      <c r="T243" s="108">
        <v>0.2</v>
      </c>
      <c r="U243" s="108">
        <v>0.2</v>
      </c>
      <c r="V243" s="109">
        <f t="shared" si="198"/>
        <v>0.2</v>
      </c>
      <c r="W243" s="108">
        <v>0.1</v>
      </c>
      <c r="X243" s="108">
        <v>0.1</v>
      </c>
      <c r="Y243" s="108">
        <v>0.1</v>
      </c>
      <c r="Z243" s="108">
        <v>0.1</v>
      </c>
      <c r="AA243" s="109">
        <f t="shared" si="199"/>
        <v>0.1</v>
      </c>
      <c r="AB243" s="108">
        <v>0.1</v>
      </c>
    </row>
    <row r="244" spans="3:28" ht="12.75" customHeight="1">
      <c r="C244" s="41" t="s">
        <v>359</v>
      </c>
      <c r="G244" s="18" t="s">
        <v>102</v>
      </c>
      <c r="H244" s="23"/>
      <c r="I244" s="24"/>
      <c r="J244" s="24"/>
      <c r="K244" s="24"/>
      <c r="L244" s="23"/>
      <c r="M244" s="108">
        <v>0.15</v>
      </c>
      <c r="N244" s="108">
        <v>0.15</v>
      </c>
      <c r="O244" s="108">
        <v>0.15</v>
      </c>
      <c r="P244" s="108">
        <v>0.15</v>
      </c>
      <c r="Q244" s="109">
        <f t="shared" si="197"/>
        <v>0.15</v>
      </c>
      <c r="R244" s="108">
        <v>0.15</v>
      </c>
      <c r="S244" s="108">
        <v>0.15</v>
      </c>
      <c r="T244" s="108">
        <v>0.15</v>
      </c>
      <c r="U244" s="108">
        <v>0.15</v>
      </c>
      <c r="V244" s="109">
        <f t="shared" si="198"/>
        <v>0.15</v>
      </c>
      <c r="W244" s="108">
        <v>0.05</v>
      </c>
      <c r="X244" s="108">
        <v>0.05</v>
      </c>
      <c r="Y244" s="108">
        <v>0.05</v>
      </c>
      <c r="Z244" s="108">
        <v>0.05</v>
      </c>
      <c r="AA244" s="109">
        <f t="shared" si="199"/>
        <v>0.05</v>
      </c>
      <c r="AB244" s="108">
        <v>0.05</v>
      </c>
    </row>
    <row r="245" spans="3:28" ht="12.75" customHeight="1">
      <c r="C245" s="41"/>
      <c r="H245" s="42"/>
      <c r="I245" s="12"/>
      <c r="J245" s="12"/>
      <c r="K245" s="12"/>
      <c r="L245" s="42"/>
      <c r="M245" s="112"/>
      <c r="N245" s="112"/>
      <c r="O245" s="112"/>
      <c r="P245" s="112"/>
      <c r="Q245" s="113"/>
      <c r="R245" s="112"/>
      <c r="S245" s="112"/>
      <c r="T245" s="112"/>
      <c r="U245" s="112"/>
      <c r="V245" s="113"/>
      <c r="W245" s="112"/>
      <c r="X245" s="112"/>
      <c r="Y245" s="112"/>
      <c r="Z245" s="112"/>
      <c r="AA245" s="113"/>
      <c r="AB245" s="112"/>
    </row>
    <row r="246" spans="3:28" ht="12.75" customHeight="1">
      <c r="C246" s="41" t="s">
        <v>360</v>
      </c>
      <c r="G246" s="18" t="s">
        <v>102</v>
      </c>
      <c r="H246" s="23"/>
      <c r="I246" s="24"/>
      <c r="J246" s="24"/>
      <c r="K246" s="24"/>
      <c r="L246" s="23"/>
      <c r="M246" s="108">
        <v>7.4999999999999997E-3</v>
      </c>
      <c r="N246" s="108">
        <v>2E-3</v>
      </c>
      <c r="O246" s="108">
        <v>1.5E-3</v>
      </c>
      <c r="P246" s="108">
        <v>1E-3</v>
      </c>
      <c r="Q246" s="109">
        <f t="shared" ref="Q246:Q247" si="200">AVERAGE(M246:P246)</f>
        <v>3.0000000000000001E-3</v>
      </c>
      <c r="R246" s="108">
        <v>0</v>
      </c>
      <c r="S246" s="108">
        <v>0</v>
      </c>
      <c r="T246" s="108">
        <v>0</v>
      </c>
      <c r="U246" s="108">
        <v>0</v>
      </c>
      <c r="V246" s="109">
        <f t="shared" ref="V246:V247" si="201">AVERAGE(R246:U246)</f>
        <v>0</v>
      </c>
      <c r="W246" s="108">
        <v>0</v>
      </c>
      <c r="X246" s="108">
        <v>0</v>
      </c>
      <c r="Y246" s="108">
        <v>0</v>
      </c>
      <c r="Z246" s="108">
        <v>0</v>
      </c>
      <c r="AA246" s="109">
        <f t="shared" ref="AA246:AA247" si="202">AVERAGE(W246:Z246)</f>
        <v>0</v>
      </c>
      <c r="AB246" s="108">
        <f>AVERAGE(W246:Z246)</f>
        <v>0</v>
      </c>
    </row>
    <row r="247" spans="3:28" ht="12.75" customHeight="1">
      <c r="C247" s="41" t="s">
        <v>361</v>
      </c>
      <c r="G247" s="18" t="s">
        <v>102</v>
      </c>
      <c r="H247" s="23"/>
      <c r="I247" s="24"/>
      <c r="J247" s="24"/>
      <c r="K247" s="24"/>
      <c r="L247" s="23"/>
      <c r="M247" s="108">
        <v>7.4999999999999997E-3</v>
      </c>
      <c r="N247" s="108">
        <v>2E-3</v>
      </c>
      <c r="O247" s="108">
        <v>1.5E-3</v>
      </c>
      <c r="P247" s="108">
        <v>1E-3</v>
      </c>
      <c r="Q247" s="109">
        <f t="shared" si="200"/>
        <v>3.0000000000000001E-3</v>
      </c>
      <c r="R247" s="108">
        <v>0</v>
      </c>
      <c r="S247" s="108">
        <v>0</v>
      </c>
      <c r="T247" s="108">
        <v>0</v>
      </c>
      <c r="U247" s="108">
        <v>0</v>
      </c>
      <c r="V247" s="109">
        <f t="shared" si="201"/>
        <v>0</v>
      </c>
      <c r="W247" s="108">
        <v>0</v>
      </c>
      <c r="X247" s="108">
        <v>0</v>
      </c>
      <c r="Y247" s="108">
        <v>0</v>
      </c>
      <c r="Z247" s="108">
        <v>0</v>
      </c>
      <c r="AA247" s="109">
        <f t="shared" si="202"/>
        <v>0</v>
      </c>
      <c r="AB247" s="108">
        <f>AVERAGE(W247:Z247)</f>
        <v>0</v>
      </c>
    </row>
    <row r="248" spans="3:28" ht="12.75" customHeight="1">
      <c r="C248" s="41"/>
      <c r="H248" s="42"/>
      <c r="I248" s="12"/>
      <c r="J248" s="12"/>
      <c r="K248" s="12"/>
      <c r="L248" s="42"/>
      <c r="M248" s="112"/>
      <c r="N248" s="112"/>
      <c r="O248" s="112"/>
      <c r="P248" s="112"/>
      <c r="Q248" s="113"/>
      <c r="R248" s="112"/>
      <c r="S248" s="112"/>
      <c r="T248" s="112"/>
      <c r="U248" s="112"/>
      <c r="V248" s="113"/>
      <c r="AA248" s="113"/>
    </row>
    <row r="249" spans="3:28" ht="12.75" customHeight="1">
      <c r="C249" s="41" t="s">
        <v>362</v>
      </c>
      <c r="G249" s="18" t="s">
        <v>102</v>
      </c>
      <c r="H249" s="23"/>
      <c r="I249" s="24"/>
      <c r="J249" s="24"/>
      <c r="K249" s="24"/>
      <c r="L249" s="23"/>
      <c r="M249" s="108">
        <v>5.0000000000000001E-3</v>
      </c>
      <c r="N249" s="108">
        <v>5.0000000000000001E-3</v>
      </c>
      <c r="O249" s="108">
        <v>2.5000000000000001E-3</v>
      </c>
      <c r="P249" s="108">
        <v>2.5000000000000001E-3</v>
      </c>
      <c r="Q249" s="109">
        <f t="shared" ref="Q249:Q251" si="203">AVERAGE(M249:P249)</f>
        <v>3.7500000000000003E-3</v>
      </c>
      <c r="R249" s="108">
        <v>0</v>
      </c>
      <c r="S249" s="108">
        <v>0</v>
      </c>
      <c r="T249" s="108">
        <v>0</v>
      </c>
      <c r="U249" s="108">
        <v>0</v>
      </c>
      <c r="V249" s="109">
        <f t="shared" ref="V249:V251" si="204">AVERAGE(R249:U249)</f>
        <v>0</v>
      </c>
      <c r="W249" s="108">
        <v>0</v>
      </c>
      <c r="X249" s="108">
        <v>0</v>
      </c>
      <c r="Y249" s="108">
        <v>0</v>
      </c>
      <c r="Z249" s="108">
        <v>0</v>
      </c>
      <c r="AA249" s="109">
        <f t="shared" ref="AA249:AA251" si="205">AVERAGE(W249:Z249)</f>
        <v>0</v>
      </c>
      <c r="AB249" s="108">
        <f>AVERAGE(W249:Z249)</f>
        <v>0</v>
      </c>
    </row>
    <row r="250" spans="3:28" ht="12.75" customHeight="1">
      <c r="C250" s="41" t="s">
        <v>363</v>
      </c>
      <c r="G250" s="18" t="s">
        <v>102</v>
      </c>
      <c r="H250" s="23"/>
      <c r="I250" s="24"/>
      <c r="J250" s="24"/>
      <c r="K250" s="24"/>
      <c r="L250" s="23"/>
      <c r="M250" s="108">
        <v>5.0000000000000001E-3</v>
      </c>
      <c r="N250" s="108">
        <v>5.0000000000000001E-3</v>
      </c>
      <c r="O250" s="108">
        <v>2.5000000000000001E-3</v>
      </c>
      <c r="P250" s="108">
        <v>2.5000000000000001E-3</v>
      </c>
      <c r="Q250" s="109">
        <f t="shared" si="203"/>
        <v>3.7500000000000003E-3</v>
      </c>
      <c r="R250" s="108">
        <v>0</v>
      </c>
      <c r="S250" s="108">
        <v>0</v>
      </c>
      <c r="T250" s="108">
        <v>0</v>
      </c>
      <c r="U250" s="108">
        <v>0</v>
      </c>
      <c r="V250" s="109">
        <f t="shared" si="204"/>
        <v>0</v>
      </c>
      <c r="W250" s="108">
        <v>0</v>
      </c>
      <c r="X250" s="108">
        <v>0</v>
      </c>
      <c r="Y250" s="108">
        <v>0</v>
      </c>
      <c r="Z250" s="108">
        <v>0</v>
      </c>
      <c r="AA250" s="109">
        <f t="shared" si="205"/>
        <v>0</v>
      </c>
      <c r="AB250" s="108">
        <f>AVERAGE(W250:Z250)</f>
        <v>0</v>
      </c>
    </row>
    <row r="251" spans="3:28" ht="12.75" customHeight="1">
      <c r="C251" s="41" t="s">
        <v>364</v>
      </c>
      <c r="G251" s="18" t="s">
        <v>102</v>
      </c>
      <c r="H251" s="23"/>
      <c r="I251" s="24"/>
      <c r="J251" s="24"/>
      <c r="K251" s="24"/>
      <c r="L251" s="23"/>
      <c r="M251" s="108">
        <v>5.0000000000000001E-3</v>
      </c>
      <c r="N251" s="108">
        <v>5.0000000000000001E-3</v>
      </c>
      <c r="O251" s="108">
        <v>2.5000000000000001E-3</v>
      </c>
      <c r="P251" s="108">
        <v>2.5000000000000001E-3</v>
      </c>
      <c r="Q251" s="109">
        <f t="shared" si="203"/>
        <v>3.7500000000000003E-3</v>
      </c>
      <c r="R251" s="108">
        <v>0</v>
      </c>
      <c r="S251" s="108">
        <v>0</v>
      </c>
      <c r="T251" s="108">
        <v>0</v>
      </c>
      <c r="U251" s="108">
        <v>0</v>
      </c>
      <c r="V251" s="109">
        <f t="shared" si="204"/>
        <v>0</v>
      </c>
      <c r="W251" s="108">
        <v>0</v>
      </c>
      <c r="X251" s="108">
        <v>0</v>
      </c>
      <c r="Y251" s="108">
        <v>0</v>
      </c>
      <c r="Z251" s="108">
        <v>0</v>
      </c>
      <c r="AA251" s="109">
        <f t="shared" si="205"/>
        <v>0</v>
      </c>
      <c r="AB251" s="108">
        <f>AVERAGE(W251:Z251)</f>
        <v>0</v>
      </c>
    </row>
    <row r="253" spans="3:28" ht="12.75" customHeight="1">
      <c r="C253" s="64" t="s">
        <v>365</v>
      </c>
      <c r="D253" s="13"/>
      <c r="E253" s="13"/>
      <c r="F253" s="13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spans="3:28" ht="12.75" customHeight="1">
      <c r="C254" s="41" t="s">
        <v>352</v>
      </c>
      <c r="G254" s="18" t="s">
        <v>102</v>
      </c>
      <c r="H254" s="108">
        <v>0.125</v>
      </c>
      <c r="I254" s="108">
        <v>0.125</v>
      </c>
      <c r="J254" s="108">
        <v>0.125</v>
      </c>
      <c r="K254" s="108">
        <v>0.125</v>
      </c>
      <c r="L254" s="109">
        <f>AVERAGE(H254:K254)</f>
        <v>0.125</v>
      </c>
      <c r="M254" s="108">
        <v>0.1</v>
      </c>
      <c r="N254" s="108">
        <v>0.1</v>
      </c>
      <c r="O254" s="108">
        <v>0.1</v>
      </c>
      <c r="P254" s="108">
        <v>0.1</v>
      </c>
      <c r="Q254" s="109">
        <f>AVERAGE(M254:P254)</f>
        <v>0.1</v>
      </c>
      <c r="R254" s="108">
        <v>7.4999999999999997E-2</v>
      </c>
      <c r="S254" s="108">
        <v>7.4999999999999997E-2</v>
      </c>
      <c r="T254" s="108">
        <v>7.4999999999999997E-2</v>
      </c>
      <c r="U254" s="108">
        <v>7.4999999999999997E-2</v>
      </c>
      <c r="V254" s="109">
        <f>AVERAGE(R254:U254)</f>
        <v>7.4999999999999997E-2</v>
      </c>
      <c r="W254" s="108">
        <v>0.05</v>
      </c>
      <c r="X254" s="108">
        <v>0.05</v>
      </c>
      <c r="Y254" s="108">
        <v>0.05</v>
      </c>
      <c r="Z254" s="108">
        <v>0.05</v>
      </c>
      <c r="AA254" s="109">
        <f>AVERAGE(W254:Z254)</f>
        <v>0.05</v>
      </c>
      <c r="AB254" s="108">
        <f>AVERAGE(W254:Z254)</f>
        <v>0.05</v>
      </c>
    </row>
    <row r="255" spans="3:28" ht="12.75" customHeight="1">
      <c r="C255" s="41" t="s">
        <v>353</v>
      </c>
      <c r="G255" s="18" t="s">
        <v>102</v>
      </c>
      <c r="H255" s="108">
        <v>0.125</v>
      </c>
      <c r="I255" s="108">
        <v>0.125</v>
      </c>
      <c r="J255" s="108">
        <v>0.125</v>
      </c>
      <c r="K255" s="108">
        <v>0.125</v>
      </c>
      <c r="L255" s="109">
        <f t="shared" ref="L255" si="206">AVERAGE(H255:K255)</f>
        <v>0.125</v>
      </c>
      <c r="M255" s="108">
        <v>0.1</v>
      </c>
      <c r="N255" s="108">
        <v>0.1</v>
      </c>
      <c r="O255" s="108">
        <v>0.1</v>
      </c>
      <c r="P255" s="108">
        <v>0.1</v>
      </c>
      <c r="Q255" s="109">
        <f t="shared" ref="Q255:Q257" si="207">AVERAGE(M255:P255)</f>
        <v>0.1</v>
      </c>
      <c r="R255" s="108">
        <v>7.4999999999999997E-2</v>
      </c>
      <c r="S255" s="108">
        <v>7.4999999999999997E-2</v>
      </c>
      <c r="T255" s="108">
        <v>7.4999999999999997E-2</v>
      </c>
      <c r="U255" s="108">
        <v>7.4999999999999997E-2</v>
      </c>
      <c r="V255" s="109">
        <f t="shared" ref="V255:V257" si="208">AVERAGE(R255:U255)</f>
        <v>7.4999999999999997E-2</v>
      </c>
      <c r="W255" s="108">
        <v>0.05</v>
      </c>
      <c r="X255" s="108">
        <v>0.05</v>
      </c>
      <c r="Y255" s="108">
        <v>0.05</v>
      </c>
      <c r="Z255" s="108">
        <v>0.05</v>
      </c>
      <c r="AA255" s="109">
        <f t="shared" ref="AA255:AA257" si="209">AVERAGE(W255:Z255)</f>
        <v>0.05</v>
      </c>
      <c r="AB255" s="108">
        <f>AVERAGE(W255:Z255)</f>
        <v>0.05</v>
      </c>
    </row>
    <row r="256" spans="3:28" ht="12.75" customHeight="1">
      <c r="C256" s="41" t="s">
        <v>354</v>
      </c>
      <c r="G256" s="18" t="s">
        <v>102</v>
      </c>
      <c r="H256" s="108">
        <v>0.1</v>
      </c>
      <c r="I256" s="108">
        <v>0.1</v>
      </c>
      <c r="J256" s="108">
        <v>0.1</v>
      </c>
      <c r="K256" s="108">
        <v>0.1</v>
      </c>
      <c r="L256" s="109">
        <f>AVERAGE(H256:K256)</f>
        <v>0.1</v>
      </c>
      <c r="M256" s="108">
        <v>7.4999999999999997E-2</v>
      </c>
      <c r="N256" s="108">
        <v>7.4999999999999997E-2</v>
      </c>
      <c r="O256" s="108">
        <v>7.4999999999999997E-2</v>
      </c>
      <c r="P256" s="108">
        <v>7.4999999999999997E-2</v>
      </c>
      <c r="Q256" s="109">
        <f t="shared" si="207"/>
        <v>7.4999999999999997E-2</v>
      </c>
      <c r="R256" s="108">
        <v>0.05</v>
      </c>
      <c r="S256" s="108">
        <v>0.05</v>
      </c>
      <c r="T256" s="108">
        <v>0.05</v>
      </c>
      <c r="U256" s="108">
        <v>0.05</v>
      </c>
      <c r="V256" s="109">
        <f t="shared" si="208"/>
        <v>0.05</v>
      </c>
      <c r="W256" s="108">
        <v>2.5000000000000001E-2</v>
      </c>
      <c r="X256" s="108">
        <v>2.5000000000000001E-2</v>
      </c>
      <c r="Y256" s="108">
        <v>2.5000000000000001E-2</v>
      </c>
      <c r="Z256" s="108">
        <v>2.5000000000000001E-2</v>
      </c>
      <c r="AA256" s="109">
        <f t="shared" si="209"/>
        <v>2.5000000000000001E-2</v>
      </c>
      <c r="AB256" s="108">
        <f>AVERAGE(W256:Z256)</f>
        <v>2.5000000000000001E-2</v>
      </c>
    </row>
    <row r="257" spans="3:28" ht="12.75" customHeight="1">
      <c r="C257" s="41" t="s">
        <v>355</v>
      </c>
      <c r="G257" s="18" t="s">
        <v>102</v>
      </c>
      <c r="H257" s="108">
        <v>0.1</v>
      </c>
      <c r="I257" s="108">
        <v>0.1</v>
      </c>
      <c r="J257" s="108">
        <v>0.1</v>
      </c>
      <c r="K257" s="108">
        <v>0.1</v>
      </c>
      <c r="L257" s="109">
        <f t="shared" ref="L257" si="210">AVERAGE(H257:K257)</f>
        <v>0.1</v>
      </c>
      <c r="M257" s="108">
        <v>7.4999999999999997E-2</v>
      </c>
      <c r="N257" s="108">
        <v>7.4999999999999997E-2</v>
      </c>
      <c r="O257" s="108">
        <v>7.4999999999999997E-2</v>
      </c>
      <c r="P257" s="108">
        <v>7.4999999999999997E-2</v>
      </c>
      <c r="Q257" s="109">
        <f t="shared" si="207"/>
        <v>7.4999999999999997E-2</v>
      </c>
      <c r="R257" s="108">
        <v>0.05</v>
      </c>
      <c r="S257" s="108">
        <v>0.05</v>
      </c>
      <c r="T257" s="108">
        <v>0.05</v>
      </c>
      <c r="U257" s="108">
        <v>0.05</v>
      </c>
      <c r="V257" s="109">
        <f t="shared" si="208"/>
        <v>0.05</v>
      </c>
      <c r="W257" s="108">
        <v>2.5000000000000001E-2</v>
      </c>
      <c r="X257" s="108">
        <v>2.5000000000000001E-2</v>
      </c>
      <c r="Y257" s="108">
        <v>2.5000000000000001E-2</v>
      </c>
      <c r="Z257" s="108">
        <v>2.5000000000000001E-2</v>
      </c>
      <c r="AA257" s="109">
        <f t="shared" si="209"/>
        <v>2.5000000000000001E-2</v>
      </c>
      <c r="AB257" s="108">
        <f>AVERAGE(W257:Z257)</f>
        <v>2.5000000000000001E-2</v>
      </c>
    </row>
    <row r="258" spans="3:28" ht="12.75" customHeight="1">
      <c r="Q258" s="162"/>
      <c r="V258" s="162"/>
      <c r="AA258" s="162"/>
    </row>
    <row r="259" spans="3:28" ht="12.75" customHeight="1">
      <c r="C259" s="41" t="s">
        <v>356</v>
      </c>
      <c r="G259" s="18" t="s">
        <v>102</v>
      </c>
      <c r="H259" s="108">
        <v>0.2</v>
      </c>
      <c r="I259" s="108">
        <v>0.2</v>
      </c>
      <c r="J259" s="108">
        <v>0.2</v>
      </c>
      <c r="K259" s="108">
        <v>0.2</v>
      </c>
      <c r="L259" s="109">
        <f>AVERAGE(H259:K259)</f>
        <v>0.2</v>
      </c>
      <c r="M259" s="108">
        <v>0.15</v>
      </c>
      <c r="N259" s="108">
        <v>0.15</v>
      </c>
      <c r="O259" s="108">
        <v>0.15</v>
      </c>
      <c r="P259" s="108">
        <v>0.15</v>
      </c>
      <c r="Q259" s="109">
        <f>AVERAGE(M259:P259)</f>
        <v>0.15</v>
      </c>
      <c r="R259" s="108">
        <v>0.1</v>
      </c>
      <c r="S259" s="108">
        <v>0.1</v>
      </c>
      <c r="T259" s="108">
        <v>0.1</v>
      </c>
      <c r="U259" s="108">
        <v>0.1</v>
      </c>
      <c r="V259" s="109">
        <f>AVERAGE(R259:U259)</f>
        <v>0.1</v>
      </c>
      <c r="W259" s="108">
        <v>7.4999999999999997E-2</v>
      </c>
      <c r="X259" s="108">
        <v>7.4999999999999997E-2</v>
      </c>
      <c r="Y259" s="108">
        <v>7.4999999999999997E-2</v>
      </c>
      <c r="Z259" s="108">
        <v>7.4999999999999997E-2</v>
      </c>
      <c r="AA259" s="109">
        <f>AVERAGE(W259:Z259)</f>
        <v>7.4999999999999997E-2</v>
      </c>
      <c r="AB259" s="108">
        <f>AVERAGE(W259:Z259)</f>
        <v>7.4999999999999997E-2</v>
      </c>
    </row>
    <row r="260" spans="3:28" ht="12.75" customHeight="1">
      <c r="C260" s="41" t="s">
        <v>357</v>
      </c>
      <c r="G260" s="18" t="s">
        <v>102</v>
      </c>
      <c r="H260" s="108">
        <v>0.2</v>
      </c>
      <c r="I260" s="108">
        <v>0.2</v>
      </c>
      <c r="J260" s="108">
        <v>0.2</v>
      </c>
      <c r="K260" s="108">
        <v>0.2</v>
      </c>
      <c r="L260" s="109">
        <f t="shared" ref="L260:L262" si="211">AVERAGE(H260:K260)</f>
        <v>0.2</v>
      </c>
      <c r="M260" s="108">
        <v>0.15</v>
      </c>
      <c r="N260" s="108">
        <v>0.15</v>
      </c>
      <c r="O260" s="108">
        <v>0.15</v>
      </c>
      <c r="P260" s="108">
        <v>0.15</v>
      </c>
      <c r="Q260" s="109">
        <f t="shared" ref="Q260:Q262" si="212">AVERAGE(M260:P260)</f>
        <v>0.15</v>
      </c>
      <c r="R260" s="108">
        <v>0.1</v>
      </c>
      <c r="S260" s="108">
        <v>0.1</v>
      </c>
      <c r="T260" s="108">
        <v>0.1</v>
      </c>
      <c r="U260" s="108">
        <v>0.1</v>
      </c>
      <c r="V260" s="109">
        <f t="shared" ref="V260:V262" si="213">AVERAGE(R260:U260)</f>
        <v>0.1</v>
      </c>
      <c r="W260" s="108">
        <v>7.4999999999999997E-2</v>
      </c>
      <c r="X260" s="108">
        <v>7.4999999999999997E-2</v>
      </c>
      <c r="Y260" s="108">
        <v>7.4999999999999997E-2</v>
      </c>
      <c r="Z260" s="108">
        <v>7.4999999999999997E-2</v>
      </c>
      <c r="AA260" s="109">
        <f t="shared" ref="AA260:AA262" si="214">AVERAGE(W260:Z260)</f>
        <v>7.4999999999999997E-2</v>
      </c>
      <c r="AB260" s="108">
        <f>AVERAGE(W260:Z260)</f>
        <v>7.4999999999999997E-2</v>
      </c>
    </row>
    <row r="261" spans="3:28" ht="12.75" customHeight="1">
      <c r="C261" s="41" t="s">
        <v>358</v>
      </c>
      <c r="G261" s="18" t="s">
        <v>102</v>
      </c>
      <c r="H261" s="108">
        <v>0.2</v>
      </c>
      <c r="I261" s="108">
        <v>0.2</v>
      </c>
      <c r="J261" s="108">
        <v>0.2</v>
      </c>
      <c r="K261" s="108">
        <v>0.2</v>
      </c>
      <c r="L261" s="109">
        <f t="shared" si="211"/>
        <v>0.2</v>
      </c>
      <c r="M261" s="108">
        <v>0.15</v>
      </c>
      <c r="N261" s="108">
        <v>0.15</v>
      </c>
      <c r="O261" s="108">
        <v>0.15</v>
      </c>
      <c r="P261" s="108">
        <v>0.15</v>
      </c>
      <c r="Q261" s="109">
        <f t="shared" si="212"/>
        <v>0.15</v>
      </c>
      <c r="R261" s="108">
        <v>0.1</v>
      </c>
      <c r="S261" s="108">
        <v>0.1</v>
      </c>
      <c r="T261" s="108">
        <v>0.1</v>
      </c>
      <c r="U261" s="108">
        <v>0.1</v>
      </c>
      <c r="V261" s="109">
        <f t="shared" si="213"/>
        <v>0.1</v>
      </c>
      <c r="W261" s="108">
        <v>7.4999999999999997E-2</v>
      </c>
      <c r="X261" s="108">
        <v>7.4999999999999997E-2</v>
      </c>
      <c r="Y261" s="108">
        <v>7.4999999999999997E-2</v>
      </c>
      <c r="Z261" s="108">
        <v>7.4999999999999997E-2</v>
      </c>
      <c r="AA261" s="109">
        <f t="shared" si="214"/>
        <v>7.4999999999999997E-2</v>
      </c>
      <c r="AB261" s="108">
        <f>AVERAGE(W261:Z261)</f>
        <v>7.4999999999999997E-2</v>
      </c>
    </row>
    <row r="262" spans="3:28" ht="12.75" customHeight="1">
      <c r="C262" s="41" t="s">
        <v>359</v>
      </c>
      <c r="G262" s="18" t="s">
        <v>102</v>
      </c>
      <c r="H262" s="108">
        <v>0.2</v>
      </c>
      <c r="I262" s="108">
        <v>0.2</v>
      </c>
      <c r="J262" s="108">
        <v>0.2</v>
      </c>
      <c r="K262" s="108">
        <v>0.2</v>
      </c>
      <c r="L262" s="109">
        <f t="shared" si="211"/>
        <v>0.2</v>
      </c>
      <c r="M262" s="108">
        <v>0.15</v>
      </c>
      <c r="N262" s="108">
        <v>0.15</v>
      </c>
      <c r="O262" s="108">
        <v>0.15</v>
      </c>
      <c r="P262" s="108">
        <v>0.15</v>
      </c>
      <c r="Q262" s="109">
        <f t="shared" si="212"/>
        <v>0.15</v>
      </c>
      <c r="R262" s="108">
        <v>0.1</v>
      </c>
      <c r="S262" s="108">
        <v>0.1</v>
      </c>
      <c r="T262" s="108">
        <v>0.1</v>
      </c>
      <c r="U262" s="108">
        <v>0.1</v>
      </c>
      <c r="V262" s="109">
        <f t="shared" si="213"/>
        <v>0.1</v>
      </c>
      <c r="W262" s="108">
        <v>7.4999999999999997E-2</v>
      </c>
      <c r="X262" s="108">
        <v>7.4999999999999997E-2</v>
      </c>
      <c r="Y262" s="108">
        <v>7.4999999999999997E-2</v>
      </c>
      <c r="Z262" s="108">
        <v>7.4999999999999997E-2</v>
      </c>
      <c r="AA262" s="109">
        <f t="shared" si="214"/>
        <v>7.4999999999999997E-2</v>
      </c>
      <c r="AB262" s="108">
        <f>AVERAGE(W262:Z262)</f>
        <v>7.4999999999999997E-2</v>
      </c>
    </row>
    <row r="264" spans="3:28" ht="12.75" customHeight="1">
      <c r="C264" s="41" t="s">
        <v>366</v>
      </c>
      <c r="G264" s="18" t="s">
        <v>102</v>
      </c>
      <c r="H264" s="108">
        <v>2E-3</v>
      </c>
      <c r="I264" s="108">
        <v>2E-3</v>
      </c>
      <c r="J264" s="108">
        <v>1.5E-3</v>
      </c>
      <c r="K264" s="108">
        <v>1.5E-3</v>
      </c>
      <c r="L264" s="109">
        <f t="shared" ref="L264" si="215">AVERAGE(H264:K264)</f>
        <v>1.7499999999999998E-3</v>
      </c>
      <c r="M264" s="108">
        <v>1E-3</v>
      </c>
      <c r="N264" s="108">
        <v>1E-3</v>
      </c>
      <c r="O264" s="108">
        <v>5.0000000000000001E-4</v>
      </c>
      <c r="P264" s="108">
        <v>5.0000000000000001E-4</v>
      </c>
      <c r="Q264" s="109">
        <f t="shared" ref="Q264" si="216">AVERAGE(M264:P264)</f>
        <v>7.5000000000000002E-4</v>
      </c>
      <c r="R264" s="108">
        <v>0</v>
      </c>
      <c r="S264" s="108">
        <v>0</v>
      </c>
      <c r="T264" s="108">
        <v>0</v>
      </c>
      <c r="U264" s="108">
        <v>0</v>
      </c>
      <c r="V264" s="109">
        <f t="shared" ref="V264" si="217">AVERAGE(R264:U264)</f>
        <v>0</v>
      </c>
      <c r="W264" s="108">
        <v>0</v>
      </c>
      <c r="X264" s="108">
        <v>0</v>
      </c>
      <c r="Y264" s="108">
        <v>0</v>
      </c>
      <c r="Z264" s="108">
        <v>0</v>
      </c>
      <c r="AA264" s="109">
        <f t="shared" ref="AA264" si="218">AVERAGE(W264:Z264)</f>
        <v>0</v>
      </c>
      <c r="AB264" s="108">
        <f>AVERAGE(W264:Z264)</f>
        <v>0</v>
      </c>
    </row>
    <row r="265" spans="3:28" ht="12.75" customHeight="1">
      <c r="C265" s="41" t="s">
        <v>361</v>
      </c>
      <c r="G265" s="18" t="s">
        <v>102</v>
      </c>
      <c r="H265" s="108">
        <v>2E-3</v>
      </c>
      <c r="I265" s="108">
        <v>2E-3</v>
      </c>
      <c r="J265" s="108">
        <v>1.5E-3</v>
      </c>
      <c r="K265" s="108">
        <v>1.5E-3</v>
      </c>
      <c r="L265" s="109">
        <f>AVERAGE(H265:K265)</f>
        <v>1.7499999999999998E-3</v>
      </c>
      <c r="M265" s="108">
        <v>1E-3</v>
      </c>
      <c r="N265" s="108">
        <v>1E-3</v>
      </c>
      <c r="O265" s="108">
        <v>5.0000000000000001E-4</v>
      </c>
      <c r="P265" s="108">
        <v>5.0000000000000001E-4</v>
      </c>
      <c r="Q265" s="109">
        <f>AVERAGE(M265:P265)</f>
        <v>7.5000000000000002E-4</v>
      </c>
      <c r="R265" s="108">
        <v>0</v>
      </c>
      <c r="S265" s="108">
        <v>0</v>
      </c>
      <c r="T265" s="108">
        <v>0</v>
      </c>
      <c r="U265" s="108">
        <v>0</v>
      </c>
      <c r="V265" s="109">
        <f>AVERAGE(R265:U265)</f>
        <v>0</v>
      </c>
      <c r="W265" s="108">
        <v>0</v>
      </c>
      <c r="X265" s="108">
        <v>0</v>
      </c>
      <c r="Y265" s="108">
        <v>0</v>
      </c>
      <c r="Z265" s="108">
        <v>0</v>
      </c>
      <c r="AA265" s="109">
        <f>AVERAGE(W265:Z265)</f>
        <v>0</v>
      </c>
      <c r="AB265" s="108">
        <f>AVERAGE(W265:Z265)</f>
        <v>0</v>
      </c>
    </row>
    <row r="267" spans="3:28" ht="12.75" customHeight="1">
      <c r="C267" s="41" t="s">
        <v>362</v>
      </c>
      <c r="G267" s="18" t="s">
        <v>102</v>
      </c>
      <c r="H267" s="108">
        <v>2E-3</v>
      </c>
      <c r="I267" s="108">
        <v>2E-3</v>
      </c>
      <c r="J267" s="108">
        <v>1E-3</v>
      </c>
      <c r="K267" s="108">
        <v>1E-3</v>
      </c>
      <c r="L267" s="109">
        <f t="shared" ref="L267:L268" si="219">AVERAGE(H267:K267)</f>
        <v>1.5E-3</v>
      </c>
      <c r="M267" s="108">
        <v>5.0000000000000001E-4</v>
      </c>
      <c r="N267" s="108">
        <v>5.0000000000000001E-4</v>
      </c>
      <c r="O267" s="108">
        <v>0</v>
      </c>
      <c r="P267" s="108">
        <v>0</v>
      </c>
      <c r="Q267" s="109">
        <f t="shared" ref="Q267:Q269" si="220">AVERAGE(M267:P267)</f>
        <v>2.5000000000000001E-4</v>
      </c>
      <c r="R267" s="108">
        <v>0</v>
      </c>
      <c r="S267" s="108">
        <v>0</v>
      </c>
      <c r="T267" s="108">
        <v>0</v>
      </c>
      <c r="U267" s="108">
        <v>0</v>
      </c>
      <c r="V267" s="109">
        <f t="shared" ref="V267:V269" si="221">AVERAGE(R267:U267)</f>
        <v>0</v>
      </c>
      <c r="W267" s="108">
        <v>0</v>
      </c>
      <c r="X267" s="108">
        <v>0</v>
      </c>
      <c r="Y267" s="108">
        <v>0</v>
      </c>
      <c r="Z267" s="108">
        <v>0</v>
      </c>
      <c r="AA267" s="109">
        <f t="shared" ref="AA267:AA269" si="222">AVERAGE(W267:Z267)</f>
        <v>0</v>
      </c>
      <c r="AB267" s="108">
        <f>AVERAGE(W267:Z267)</f>
        <v>0</v>
      </c>
    </row>
    <row r="268" spans="3:28" ht="12.75" customHeight="1">
      <c r="C268" s="41" t="s">
        <v>363</v>
      </c>
      <c r="G268" s="18" t="s">
        <v>102</v>
      </c>
      <c r="H268" s="108">
        <v>2E-3</v>
      </c>
      <c r="I268" s="108">
        <v>2E-3</v>
      </c>
      <c r="J268" s="108">
        <v>1E-3</v>
      </c>
      <c r="K268" s="108">
        <v>1E-3</v>
      </c>
      <c r="L268" s="109">
        <f t="shared" si="219"/>
        <v>1.5E-3</v>
      </c>
      <c r="M268" s="108">
        <v>5.0000000000000001E-4</v>
      </c>
      <c r="N268" s="108">
        <v>5.0000000000000001E-4</v>
      </c>
      <c r="O268" s="108">
        <v>0</v>
      </c>
      <c r="P268" s="108">
        <v>0</v>
      </c>
      <c r="Q268" s="109">
        <f t="shared" si="220"/>
        <v>2.5000000000000001E-4</v>
      </c>
      <c r="R268" s="108">
        <v>0</v>
      </c>
      <c r="S268" s="108">
        <v>0</v>
      </c>
      <c r="T268" s="108">
        <v>0</v>
      </c>
      <c r="U268" s="108">
        <v>0</v>
      </c>
      <c r="V268" s="109">
        <f t="shared" si="221"/>
        <v>0</v>
      </c>
      <c r="W268" s="108">
        <v>0</v>
      </c>
      <c r="X268" s="108">
        <v>0</v>
      </c>
      <c r="Y268" s="108">
        <v>0</v>
      </c>
      <c r="Z268" s="108">
        <v>0</v>
      </c>
      <c r="AA268" s="109">
        <f t="shared" si="222"/>
        <v>0</v>
      </c>
      <c r="AB268" s="108">
        <f>AVERAGE(W268:Z268)</f>
        <v>0</v>
      </c>
    </row>
    <row r="269" spans="3:28" ht="12.75" customHeight="1">
      <c r="C269" s="41" t="s">
        <v>364</v>
      </c>
      <c r="G269" s="18" t="s">
        <v>102</v>
      </c>
      <c r="H269" s="108">
        <v>2E-3</v>
      </c>
      <c r="I269" s="108">
        <v>2E-3</v>
      </c>
      <c r="J269" s="108">
        <v>1E-3</v>
      </c>
      <c r="K269" s="108">
        <v>1E-3</v>
      </c>
      <c r="L269" s="109">
        <f>AVERAGE(H269:K269)</f>
        <v>1.5E-3</v>
      </c>
      <c r="M269" s="108">
        <v>5.0000000000000001E-4</v>
      </c>
      <c r="N269" s="108">
        <v>5.0000000000000001E-4</v>
      </c>
      <c r="O269" s="108">
        <v>0</v>
      </c>
      <c r="P269" s="108">
        <v>0</v>
      </c>
      <c r="Q269" s="109">
        <f t="shared" si="220"/>
        <v>2.5000000000000001E-4</v>
      </c>
      <c r="R269" s="108">
        <v>0</v>
      </c>
      <c r="S269" s="108">
        <v>0</v>
      </c>
      <c r="T269" s="108">
        <v>0</v>
      </c>
      <c r="U269" s="108">
        <v>0</v>
      </c>
      <c r="V269" s="109">
        <f t="shared" si="221"/>
        <v>0</v>
      </c>
      <c r="W269" s="108">
        <v>0</v>
      </c>
      <c r="X269" s="108">
        <v>0</v>
      </c>
      <c r="Y269" s="108">
        <v>0</v>
      </c>
      <c r="Z269" s="108">
        <v>0</v>
      </c>
      <c r="AA269" s="109">
        <f t="shared" si="222"/>
        <v>0</v>
      </c>
      <c r="AB269" s="108">
        <f>AVERAGE(W269:Z269)</f>
        <v>0</v>
      </c>
    </row>
    <row r="271" spans="3:28" ht="12.75" customHeight="1">
      <c r="C271" s="64" t="s">
        <v>367</v>
      </c>
      <c r="D271" s="13"/>
      <c r="E271" s="13"/>
      <c r="F271" s="13"/>
      <c r="G271" s="14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spans="3:28" ht="12.75" customHeight="1">
      <c r="C272" s="41" t="s">
        <v>368</v>
      </c>
      <c r="D272" s="41"/>
      <c r="E272" s="41"/>
      <c r="F272" s="41"/>
      <c r="G272" s="31" t="s">
        <v>102</v>
      </c>
      <c r="H272" s="108">
        <v>-0.1</v>
      </c>
      <c r="I272" s="108">
        <v>-0.1</v>
      </c>
      <c r="J272" s="108">
        <v>-0.1</v>
      </c>
      <c r="K272" s="108">
        <v>-0.1</v>
      </c>
      <c r="L272" s="109">
        <f t="shared" ref="L272:L273" si="223">AVERAGE(H272:K272)</f>
        <v>-0.1</v>
      </c>
      <c r="M272" s="108">
        <v>-0.05</v>
      </c>
      <c r="N272" s="108">
        <v>-0.05</v>
      </c>
      <c r="O272" s="108">
        <v>-0.05</v>
      </c>
      <c r="P272" s="108">
        <v>-0.05</v>
      </c>
      <c r="Q272" s="109">
        <f t="shared" ref="Q272:Q273" si="224">AVERAGE(M272:P272)</f>
        <v>-0.05</v>
      </c>
      <c r="R272" s="108">
        <v>-2.5000000000000001E-2</v>
      </c>
      <c r="S272" s="108">
        <v>-2.5000000000000001E-2</v>
      </c>
      <c r="T272" s="108">
        <v>-2.5000000000000001E-2</v>
      </c>
      <c r="U272" s="108">
        <v>-2.5000000000000001E-2</v>
      </c>
      <c r="V272" s="109">
        <f t="shared" ref="V272:V273" si="225">AVERAGE(R272:U272)</f>
        <v>-2.5000000000000001E-2</v>
      </c>
      <c r="W272" s="108">
        <v>2.5000000000000001E-2</v>
      </c>
      <c r="X272" s="108">
        <v>2.5000000000000001E-2</v>
      </c>
      <c r="Y272" s="108">
        <v>2.5000000000000001E-2</v>
      </c>
      <c r="Z272" s="108">
        <v>2.5000000000000001E-2</v>
      </c>
      <c r="AA272" s="109">
        <f t="shared" ref="AA272:AA273" si="226">AVERAGE(W272:Z272)</f>
        <v>2.5000000000000001E-2</v>
      </c>
      <c r="AB272" s="108">
        <f>AVERAGE(W272:Z272)</f>
        <v>2.5000000000000001E-2</v>
      </c>
    </row>
    <row r="273" spans="3:28" ht="12.75" customHeight="1">
      <c r="C273" s="41" t="s">
        <v>369</v>
      </c>
      <c r="D273" s="41"/>
      <c r="E273" s="41"/>
      <c r="F273" s="41"/>
      <c r="G273" s="31" t="s">
        <v>102</v>
      </c>
      <c r="H273" s="108">
        <v>0.1</v>
      </c>
      <c r="I273" s="108">
        <v>0.1</v>
      </c>
      <c r="J273" s="108">
        <v>0.1</v>
      </c>
      <c r="K273" s="108">
        <v>0.1</v>
      </c>
      <c r="L273" s="109">
        <f t="shared" si="223"/>
        <v>0.1</v>
      </c>
      <c r="M273" s="108">
        <v>0.05</v>
      </c>
      <c r="N273" s="108">
        <v>0.05</v>
      </c>
      <c r="O273" s="108">
        <v>0.05</v>
      </c>
      <c r="P273" s="108">
        <v>0.05</v>
      </c>
      <c r="Q273" s="109">
        <f t="shared" si="224"/>
        <v>0.05</v>
      </c>
      <c r="R273" s="108">
        <v>2.5000000000000001E-2</v>
      </c>
      <c r="S273" s="108">
        <v>2.5000000000000001E-2</v>
      </c>
      <c r="T273" s="108">
        <v>2.5000000000000001E-2</v>
      </c>
      <c r="U273" s="108">
        <v>2.5000000000000001E-2</v>
      </c>
      <c r="V273" s="109">
        <f t="shared" si="225"/>
        <v>2.5000000000000001E-2</v>
      </c>
      <c r="W273" s="108">
        <v>-2.5000000000000001E-2</v>
      </c>
      <c r="X273" s="108">
        <v>-2.5000000000000001E-2</v>
      </c>
      <c r="Y273" s="108">
        <v>-2.5000000000000001E-2</v>
      </c>
      <c r="Z273" s="108">
        <v>-2.5000000000000001E-2</v>
      </c>
      <c r="AA273" s="109">
        <f t="shared" si="226"/>
        <v>-2.5000000000000001E-2</v>
      </c>
      <c r="AB273" s="108">
        <f>AVERAGE(W273:Z273)</f>
        <v>-2.5000000000000001E-2</v>
      </c>
    </row>
    <row r="275" spans="3:28" ht="12.75" customHeight="1">
      <c r="C275" s="64" t="s">
        <v>285</v>
      </c>
      <c r="D275" s="13"/>
      <c r="E275" s="13"/>
      <c r="F275" s="13"/>
      <c r="G275" s="14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spans="3:28" ht="12.75" customHeight="1">
      <c r="C276" s="41" t="s">
        <v>370</v>
      </c>
      <c r="G276" s="18" t="s">
        <v>102</v>
      </c>
      <c r="H276" s="108">
        <v>0.1</v>
      </c>
      <c r="I276" s="108">
        <v>0.1</v>
      </c>
      <c r="J276" s="108">
        <v>0.1</v>
      </c>
      <c r="K276" s="108">
        <v>0.1</v>
      </c>
      <c r="L276" s="109">
        <f t="shared" ref="L276" si="227">AVERAGE(H276:K276)</f>
        <v>0.1</v>
      </c>
      <c r="M276" s="108">
        <v>0.05</v>
      </c>
      <c r="N276" s="108">
        <v>0.05</v>
      </c>
      <c r="O276" s="108">
        <v>0.05</v>
      </c>
      <c r="P276" s="108">
        <v>0.05</v>
      </c>
      <c r="Q276" s="109">
        <f t="shared" ref="Q276" si="228">AVERAGE(M276:P276)</f>
        <v>0.05</v>
      </c>
      <c r="R276" s="108">
        <v>0</v>
      </c>
      <c r="S276" s="108">
        <v>0</v>
      </c>
      <c r="T276" s="108">
        <v>0</v>
      </c>
      <c r="U276" s="108">
        <v>0</v>
      </c>
      <c r="V276" s="109">
        <f t="shared" ref="V276" si="229">AVERAGE(R276:U276)</f>
        <v>0</v>
      </c>
      <c r="W276" s="108">
        <v>0</v>
      </c>
      <c r="X276" s="108">
        <v>0</v>
      </c>
      <c r="Y276" s="108">
        <v>0</v>
      </c>
      <c r="Z276" s="108">
        <v>0</v>
      </c>
      <c r="AA276" s="109">
        <f t="shared" ref="AA276" si="230">AVERAGE(W276:Z276)</f>
        <v>0</v>
      </c>
      <c r="AB276" s="108">
        <f>AVERAGE(W276:Z276)</f>
        <v>0</v>
      </c>
    </row>
    <row r="277" spans="3:28" ht="12.75" customHeight="1">
      <c r="C277" s="41" t="s">
        <v>371</v>
      </c>
      <c r="G277" s="18" t="s">
        <v>102</v>
      </c>
      <c r="H277" s="108">
        <v>0</v>
      </c>
    </row>
    <row r="279" spans="3:28" ht="12.75" customHeight="1">
      <c r="C279" s="427" t="s">
        <v>27</v>
      </c>
      <c r="D279" s="427"/>
      <c r="E279" s="427"/>
      <c r="F279" s="427"/>
      <c r="G279" s="428"/>
      <c r="H279" s="427"/>
      <c r="I279" s="427"/>
      <c r="J279" s="427"/>
      <c r="K279" s="427"/>
      <c r="L279" s="427"/>
      <c r="M279" s="427"/>
      <c r="N279" s="427"/>
      <c r="O279" s="427"/>
      <c r="P279" s="427"/>
      <c r="Q279" s="427"/>
      <c r="R279" s="427"/>
      <c r="S279" s="427"/>
      <c r="T279" s="427"/>
      <c r="U279" s="427"/>
      <c r="V279" s="427"/>
      <c r="W279" s="427"/>
      <c r="X279" s="427"/>
      <c r="Y279" s="427"/>
      <c r="Z279" s="427"/>
      <c r="AA279" s="427"/>
      <c r="AB279" s="427"/>
    </row>
    <row r="281" spans="3:28" ht="12.75" customHeight="1">
      <c r="C281" s="64" t="s">
        <v>306</v>
      </c>
      <c r="D281" s="13"/>
      <c r="E281" s="13"/>
      <c r="F281" s="13"/>
      <c r="G281" s="14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spans="3:28" ht="12.75" customHeight="1">
      <c r="C282" s="41" t="s">
        <v>307</v>
      </c>
      <c r="D282" s="41"/>
      <c r="E282" s="41"/>
      <c r="F282" s="41"/>
      <c r="G282" s="31" t="s">
        <v>102</v>
      </c>
      <c r="H282" s="108">
        <v>0.18</v>
      </c>
      <c r="I282" s="108">
        <v>0.08</v>
      </c>
      <c r="J282" s="108">
        <v>0.1</v>
      </c>
      <c r="K282" s="108">
        <v>0.16</v>
      </c>
      <c r="L282" s="109">
        <f>AVERAGE(H282:K282)</f>
        <v>0.13</v>
      </c>
      <c r="M282" s="108">
        <v>0.15</v>
      </c>
      <c r="N282" s="108">
        <v>0.08</v>
      </c>
      <c r="O282" s="108">
        <v>0.1</v>
      </c>
      <c r="P282" s="108">
        <v>0.13</v>
      </c>
      <c r="Q282" s="109">
        <f>AVERAGE(M282:P282)</f>
        <v>0.11499999999999999</v>
      </c>
      <c r="R282" s="108">
        <v>0.11</v>
      </c>
      <c r="S282" s="108">
        <v>7.0000000000000007E-2</v>
      </c>
      <c r="T282" s="108">
        <v>0.09</v>
      </c>
      <c r="U282" s="108">
        <v>0.11</v>
      </c>
      <c r="V282" s="109">
        <f>AVERAGE(R282:U282)</f>
        <v>9.5000000000000001E-2</v>
      </c>
      <c r="W282" s="108">
        <v>0.09</v>
      </c>
      <c r="X282" s="108">
        <v>0.06</v>
      </c>
      <c r="Y282" s="108">
        <v>0.08</v>
      </c>
      <c r="Z282" s="108">
        <v>0.09</v>
      </c>
      <c r="AA282" s="109">
        <f>AVERAGE(W282:Z282)</f>
        <v>7.9999999999999988E-2</v>
      </c>
      <c r="AB282" s="108">
        <f>AA282</f>
        <v>7.9999999999999988E-2</v>
      </c>
    </row>
    <row r="283" spans="3:28" ht="12.75" customHeight="1">
      <c r="C283" s="41" t="s">
        <v>308</v>
      </c>
      <c r="D283" s="41"/>
      <c r="E283" s="41"/>
      <c r="F283" s="41"/>
      <c r="G283" s="31" t="s">
        <v>102</v>
      </c>
      <c r="H283" s="108">
        <v>0.18</v>
      </c>
      <c r="I283" s="108">
        <v>0.08</v>
      </c>
      <c r="J283" s="108">
        <v>0.08</v>
      </c>
      <c r="K283" s="108">
        <v>0.15</v>
      </c>
      <c r="L283" s="109">
        <f>AVERAGE(H283:K283)</f>
        <v>0.1225</v>
      </c>
      <c r="M283" s="108">
        <v>0.13</v>
      </c>
      <c r="N283" s="108">
        <v>0.08</v>
      </c>
      <c r="O283" s="108">
        <v>0.08</v>
      </c>
      <c r="P283" s="108">
        <v>0.11</v>
      </c>
      <c r="Q283" s="109">
        <f>AVERAGE(M283:P283)</f>
        <v>0.1</v>
      </c>
      <c r="R283" s="108">
        <v>0.09</v>
      </c>
      <c r="S283" s="108">
        <v>7.0000000000000007E-2</v>
      </c>
      <c r="T283" s="108">
        <v>7.0000000000000007E-2</v>
      </c>
      <c r="U283" s="108">
        <v>0.09</v>
      </c>
      <c r="V283" s="109">
        <f>AVERAGE(R283:U283)</f>
        <v>0.08</v>
      </c>
      <c r="W283" s="108">
        <v>0.08</v>
      </c>
      <c r="X283" s="108">
        <v>0.06</v>
      </c>
      <c r="Y283" s="108">
        <v>7.0000000000000007E-2</v>
      </c>
      <c r="Z283" s="108">
        <v>0.08</v>
      </c>
      <c r="AA283" s="109">
        <f>AVERAGE(W283:Z283)</f>
        <v>7.2500000000000009E-2</v>
      </c>
      <c r="AB283" s="108">
        <f>AA283</f>
        <v>7.2500000000000009E-2</v>
      </c>
    </row>
    <row r="284" spans="3:28" ht="12.75" customHeight="1">
      <c r="C284" s="41" t="s">
        <v>309</v>
      </c>
      <c r="D284" s="41"/>
      <c r="E284" s="41"/>
      <c r="F284" s="41"/>
      <c r="G284" s="31" t="s">
        <v>102</v>
      </c>
      <c r="H284" s="108">
        <v>0.18</v>
      </c>
      <c r="I284" s="108">
        <v>0.08</v>
      </c>
      <c r="J284" s="108">
        <v>0.06</v>
      </c>
      <c r="K284" s="108">
        <v>0.12</v>
      </c>
      <c r="L284" s="109">
        <f>AVERAGE(H284:K284)</f>
        <v>0.11</v>
      </c>
      <c r="M284" s="108">
        <v>0.1</v>
      </c>
      <c r="N284" s="108">
        <v>0.08</v>
      </c>
      <c r="O284" s="108">
        <v>0.05</v>
      </c>
      <c r="P284" s="108">
        <v>0.08</v>
      </c>
      <c r="Q284" s="109">
        <f>AVERAGE(M284:P284)</f>
        <v>7.7499999999999999E-2</v>
      </c>
      <c r="R284" s="108">
        <v>0.06</v>
      </c>
      <c r="S284" s="108">
        <v>7.0000000000000007E-2</v>
      </c>
      <c r="T284" s="108">
        <v>0.04</v>
      </c>
      <c r="U284" s="108">
        <v>7.0000000000000007E-2</v>
      </c>
      <c r="V284" s="109">
        <f>AVERAGE(R284:U284)</f>
        <v>6.0000000000000005E-2</v>
      </c>
      <c r="W284" s="108">
        <v>0.06</v>
      </c>
      <c r="X284" s="108">
        <v>0.06</v>
      </c>
      <c r="Y284" s="108">
        <v>0.06</v>
      </c>
      <c r="Z284" s="108">
        <v>0.06</v>
      </c>
      <c r="AA284" s="109">
        <f>AVERAGE(W284:Z284)</f>
        <v>0.06</v>
      </c>
      <c r="AB284" s="108">
        <f>AA284</f>
        <v>0.06</v>
      </c>
    </row>
    <row r="285" spans="3:28" ht="12.75" customHeight="1">
      <c r="C285" s="41" t="s">
        <v>310</v>
      </c>
      <c r="D285" s="41"/>
      <c r="E285" s="41"/>
      <c r="F285" s="41"/>
      <c r="G285" s="31" t="s">
        <v>102</v>
      </c>
      <c r="H285" s="108">
        <v>0.18</v>
      </c>
      <c r="I285" s="108">
        <v>0.08</v>
      </c>
      <c r="J285" s="108">
        <v>0.1</v>
      </c>
      <c r="K285" s="108">
        <v>0.16</v>
      </c>
      <c r="L285" s="109">
        <f>AVERAGE(H285:K285)</f>
        <v>0.13</v>
      </c>
      <c r="M285" s="108">
        <v>0.15</v>
      </c>
      <c r="N285" s="108">
        <v>0.08</v>
      </c>
      <c r="O285" s="108">
        <v>0.1</v>
      </c>
      <c r="P285" s="108">
        <v>0.13</v>
      </c>
      <c r="Q285" s="109">
        <f>AVERAGE(M285:P285)</f>
        <v>0.11499999999999999</v>
      </c>
      <c r="R285" s="108">
        <v>0.11</v>
      </c>
      <c r="S285" s="108">
        <v>7.0000000000000007E-2</v>
      </c>
      <c r="T285" s="108">
        <v>0.09</v>
      </c>
      <c r="U285" s="108">
        <v>0.11</v>
      </c>
      <c r="V285" s="109">
        <f>AVERAGE(R285:U285)</f>
        <v>9.5000000000000001E-2</v>
      </c>
      <c r="W285" s="108">
        <v>0.09</v>
      </c>
      <c r="X285" s="108">
        <v>0.06</v>
      </c>
      <c r="Y285" s="108">
        <v>0.08</v>
      </c>
      <c r="Z285" s="108">
        <v>0.09</v>
      </c>
      <c r="AA285" s="109">
        <f>AVERAGE(W285:Z285)</f>
        <v>7.9999999999999988E-2</v>
      </c>
      <c r="AB285" s="108">
        <f>AA285</f>
        <v>7.9999999999999988E-2</v>
      </c>
    </row>
    <row r="287" spans="3:28" ht="12.75" customHeight="1">
      <c r="C287" s="64" t="s">
        <v>333</v>
      </c>
      <c r="D287" s="13"/>
      <c r="E287" s="13"/>
      <c r="F287" s="13"/>
      <c r="G287" s="14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spans="3:28" ht="12.75" customHeight="1">
      <c r="C288" s="41" t="s">
        <v>334</v>
      </c>
      <c r="G288" s="18" t="s">
        <v>102</v>
      </c>
      <c r="H288" s="108">
        <v>2.8000000000000001E-2</v>
      </c>
      <c r="J288" s="40"/>
      <c r="K288" s="40"/>
      <c r="L288" s="40"/>
    </row>
    <row r="289" spans="3:28" ht="12.75" customHeight="1">
      <c r="C289" s="41" t="s">
        <v>335</v>
      </c>
      <c r="G289" s="18" t="s">
        <v>102</v>
      </c>
      <c r="H289" s="108">
        <v>2.8000000000000001E-2</v>
      </c>
    </row>
    <row r="290" spans="3:28" ht="12.75" customHeight="1">
      <c r="C290" s="41" t="s">
        <v>336</v>
      </c>
      <c r="G290" s="18" t="s">
        <v>102</v>
      </c>
      <c r="H290" s="108">
        <v>2.4E-2</v>
      </c>
    </row>
    <row r="291" spans="3:28" ht="12.75" customHeight="1">
      <c r="C291" s="41" t="s">
        <v>337</v>
      </c>
      <c r="G291" s="18" t="s">
        <v>102</v>
      </c>
      <c r="H291" s="108">
        <v>2.5000000000000001E-2</v>
      </c>
      <c r="L291" s="45"/>
    </row>
    <row r="292" spans="3:28" ht="12.75" customHeight="1">
      <c r="C292" s="41"/>
      <c r="H292" s="112"/>
      <c r="L292" s="45"/>
    </row>
    <row r="293" spans="3:28" ht="12.75" customHeight="1">
      <c r="C293" s="64" t="s">
        <v>202</v>
      </c>
      <c r="D293" s="13"/>
      <c r="E293" s="13"/>
      <c r="F293" s="13"/>
      <c r="G293" s="14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spans="3:28" ht="12.75" customHeight="1">
      <c r="C294" s="41" t="s">
        <v>338</v>
      </c>
      <c r="G294" s="18" t="s">
        <v>102</v>
      </c>
      <c r="H294" s="115">
        <f>H218</f>
        <v>0.97015171948531143</v>
      </c>
      <c r="I294" s="108">
        <v>0.97015171948531143</v>
      </c>
      <c r="J294" s="40"/>
      <c r="K294" s="40"/>
      <c r="L294" s="40"/>
    </row>
    <row r="295" spans="3:28" ht="12.75" customHeight="1">
      <c r="C295" s="41" t="s">
        <v>339</v>
      </c>
      <c r="G295" s="18" t="s">
        <v>102</v>
      </c>
      <c r="H295" s="115">
        <f t="shared" ref="H295:H297" si="231">H219</f>
        <v>0.99172887224687933</v>
      </c>
      <c r="I295" s="108">
        <v>0.99172887224687933</v>
      </c>
    </row>
    <row r="296" spans="3:28" ht="12.75" customHeight="1">
      <c r="C296" s="41" t="s">
        <v>340</v>
      </c>
      <c r="G296" s="18" t="s">
        <v>102</v>
      </c>
      <c r="H296" s="115">
        <f t="shared" si="231"/>
        <v>0.97851934840059873</v>
      </c>
      <c r="I296" s="108">
        <v>0.97851934840059873</v>
      </c>
    </row>
    <row r="297" spans="3:28" ht="12.75" customHeight="1">
      <c r="C297" s="41" t="s">
        <v>341</v>
      </c>
      <c r="G297" s="18" t="s">
        <v>102</v>
      </c>
      <c r="H297" s="115">
        <f t="shared" si="231"/>
        <v>0.9623902833141782</v>
      </c>
      <c r="I297" s="108">
        <v>0.9623902833141782</v>
      </c>
      <c r="L297" s="45"/>
    </row>
    <row r="299" spans="3:28" ht="12.75" customHeight="1">
      <c r="C299" s="64" t="s">
        <v>342</v>
      </c>
      <c r="D299" s="13"/>
      <c r="E299" s="13"/>
      <c r="F299" s="13"/>
      <c r="G299" s="14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spans="3:28" ht="12.75" customHeight="1">
      <c r="C300" s="41" t="s">
        <v>343</v>
      </c>
      <c r="D300" s="41"/>
      <c r="E300" s="41"/>
      <c r="F300" s="41"/>
      <c r="G300" s="31" t="s">
        <v>102</v>
      </c>
      <c r="H300" s="108">
        <v>-0.1</v>
      </c>
      <c r="I300" s="108">
        <v>-0.1</v>
      </c>
      <c r="J300" s="108">
        <v>-0.1</v>
      </c>
      <c r="K300" s="108">
        <v>-0.1</v>
      </c>
      <c r="L300" s="109">
        <f t="shared" ref="L300" si="232">AVERAGE(H300:K300)</f>
        <v>-0.1</v>
      </c>
      <c r="M300" s="108">
        <v>0.05</v>
      </c>
      <c r="N300" s="108">
        <v>0.05</v>
      </c>
      <c r="O300" s="108">
        <v>0.05</v>
      </c>
      <c r="P300" s="108">
        <v>0.05</v>
      </c>
      <c r="Q300" s="109">
        <f t="shared" ref="Q300" si="233">AVERAGE(M300:P300)</f>
        <v>0.05</v>
      </c>
      <c r="R300" s="108">
        <v>-2.5000000000000001E-2</v>
      </c>
      <c r="S300" s="108">
        <v>-2.5000000000000001E-2</v>
      </c>
      <c r="T300" s="108">
        <v>-2.5000000000000001E-2</v>
      </c>
      <c r="U300" s="108">
        <v>-2.5000000000000001E-2</v>
      </c>
      <c r="V300" s="109">
        <f t="shared" ref="V300" si="234">AVERAGE(R300:U300)</f>
        <v>-2.5000000000000001E-2</v>
      </c>
      <c r="W300" s="108">
        <v>-5.0000000000000001E-3</v>
      </c>
      <c r="X300" s="108">
        <v>-5.0000000000000001E-3</v>
      </c>
      <c r="Y300" s="108">
        <v>-5.0000000000000001E-3</v>
      </c>
      <c r="Z300" s="108">
        <v>-5.0000000000000001E-3</v>
      </c>
      <c r="AA300" s="109">
        <f t="shared" ref="AA300" si="235">AVERAGE(W300:Z300)</f>
        <v>-5.0000000000000001E-3</v>
      </c>
      <c r="AB300" s="108">
        <f>AVERAGE(W300:Z300)</f>
        <v>-5.0000000000000001E-3</v>
      </c>
    </row>
    <row r="301" spans="3:28" ht="12.75" customHeight="1">
      <c r="G301" s="54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spans="3:28" ht="12.75" customHeight="1">
      <c r="C302" s="64" t="s">
        <v>344</v>
      </c>
      <c r="D302" s="13"/>
      <c r="E302" s="13"/>
      <c r="F302" s="13"/>
      <c r="G302" s="14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spans="3:28" ht="12.75" customHeight="1">
      <c r="C303" s="41" t="s">
        <v>221</v>
      </c>
      <c r="D303" s="41"/>
      <c r="E303" s="41"/>
      <c r="F303" s="41"/>
      <c r="G303" s="31" t="s">
        <v>102</v>
      </c>
      <c r="H303" s="108">
        <v>-9.4999999999999998E-3</v>
      </c>
      <c r="I303" s="108">
        <v>-9.4999999999999998E-3</v>
      </c>
      <c r="J303" s="108">
        <v>-9.4999999999999998E-3</v>
      </c>
      <c r="K303" s="108">
        <v>-9.4999999999999998E-3</v>
      </c>
      <c r="L303" s="109">
        <f t="shared" ref="L303:L304" si="236">AVERAGE(H303:K303)</f>
        <v>-9.4999999999999998E-3</v>
      </c>
      <c r="M303" s="108">
        <v>-4.4999999999999997E-3</v>
      </c>
      <c r="N303" s="108">
        <v>-4.4999999999999997E-3</v>
      </c>
      <c r="O303" s="108">
        <v>-4.4999999999999997E-3</v>
      </c>
      <c r="P303" s="108">
        <v>-4.4999999999999997E-3</v>
      </c>
      <c r="Q303" s="109">
        <f t="shared" ref="Q303:Q304" si="237">AVERAGE(M303:P303)</f>
        <v>-4.4999999999999997E-3</v>
      </c>
      <c r="R303" s="108">
        <v>-4.4999999999999997E-3</v>
      </c>
      <c r="S303" s="108">
        <v>-4.4999999999999997E-3</v>
      </c>
      <c r="T303" s="108">
        <v>-4.4999999999999997E-3</v>
      </c>
      <c r="U303" s="108">
        <v>-4.4999999999999997E-3</v>
      </c>
      <c r="V303" s="109">
        <f t="shared" ref="V303:V304" si="238">AVERAGE(R303:U303)</f>
        <v>-4.4999999999999997E-3</v>
      </c>
      <c r="W303" s="108">
        <v>-4.4999999999999997E-3</v>
      </c>
      <c r="X303" s="108">
        <v>-4.4999999999999997E-3</v>
      </c>
      <c r="Y303" s="108">
        <v>-4.4999999999999997E-3</v>
      </c>
      <c r="Z303" s="108">
        <v>-4.4999999999999997E-3</v>
      </c>
      <c r="AA303" s="109">
        <f t="shared" ref="AA303:AA304" si="239">AVERAGE(W303:Z303)</f>
        <v>-4.4999999999999997E-3</v>
      </c>
      <c r="AB303" s="108" cm="1">
        <f t="array" ref="AB303">AVERAGE(W303:Z303*$AB$73)</f>
        <v>-1.7999999999999999E-2</v>
      </c>
    </row>
    <row r="304" spans="3:28" ht="12.75" customHeight="1">
      <c r="C304" s="41" t="s">
        <v>217</v>
      </c>
      <c r="D304" s="41"/>
      <c r="E304" s="41"/>
      <c r="F304" s="41"/>
      <c r="G304" s="31" t="s">
        <v>102</v>
      </c>
      <c r="H304" s="108">
        <v>-9.4999999999999998E-3</v>
      </c>
      <c r="I304" s="108">
        <v>-9.4999999999999998E-3</v>
      </c>
      <c r="J304" s="108">
        <v>-9.4999999999999998E-3</v>
      </c>
      <c r="K304" s="108">
        <v>-9.4999999999999998E-3</v>
      </c>
      <c r="L304" s="109">
        <f t="shared" si="236"/>
        <v>-9.4999999999999998E-3</v>
      </c>
      <c r="M304" s="108">
        <v>-4.4999999999999997E-3</v>
      </c>
      <c r="N304" s="108">
        <v>-4.4999999999999997E-3</v>
      </c>
      <c r="O304" s="108">
        <v>-4.4999999999999997E-3</v>
      </c>
      <c r="P304" s="108">
        <v>-4.4999999999999997E-3</v>
      </c>
      <c r="Q304" s="109">
        <f t="shared" si="237"/>
        <v>-4.4999999999999997E-3</v>
      </c>
      <c r="R304" s="108">
        <v>-4.4999999999999997E-3</v>
      </c>
      <c r="S304" s="108">
        <v>-4.4999999999999997E-3</v>
      </c>
      <c r="T304" s="108">
        <v>-4.4999999999999997E-3</v>
      </c>
      <c r="U304" s="108">
        <v>-4.4999999999999997E-3</v>
      </c>
      <c r="V304" s="109">
        <f t="shared" si="238"/>
        <v>-4.4999999999999997E-3</v>
      </c>
      <c r="W304" s="108">
        <v>-4.4999999999999997E-3</v>
      </c>
      <c r="X304" s="108">
        <v>-4.4999999999999997E-3</v>
      </c>
      <c r="Y304" s="108">
        <v>-4.4999999999999997E-3</v>
      </c>
      <c r="Z304" s="108">
        <v>-4.4999999999999997E-3</v>
      </c>
      <c r="AA304" s="109">
        <f t="shared" si="239"/>
        <v>-4.4999999999999997E-3</v>
      </c>
      <c r="AB304" s="108">
        <f>AVERAGE(W304:Z304)*AB305</f>
        <v>-1.7999999999999999E-2</v>
      </c>
    </row>
    <row r="305" spans="3:28" ht="12.75" customHeight="1">
      <c r="G305" s="54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220">
        <v>4</v>
      </c>
    </row>
    <row r="306" spans="3:28" ht="12.75" customHeight="1">
      <c r="C306" s="64" t="s">
        <v>99</v>
      </c>
      <c r="D306" s="13"/>
      <c r="E306" s="13"/>
      <c r="F306" s="13"/>
      <c r="G306" s="14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spans="3:28" ht="12.75" customHeight="1">
      <c r="C307" s="30" t="s">
        <v>345</v>
      </c>
      <c r="D307" s="41"/>
      <c r="E307" s="41"/>
      <c r="F307" s="41"/>
      <c r="G307" s="18" t="s">
        <v>102</v>
      </c>
      <c r="H307" s="108">
        <v>-2.5000000000000001E-3</v>
      </c>
      <c r="I307" s="108">
        <v>-2.5000000000000001E-3</v>
      </c>
      <c r="J307" s="108">
        <v>-2.5000000000000001E-3</v>
      </c>
      <c r="K307" s="108">
        <v>-2.5000000000000001E-3</v>
      </c>
      <c r="L307" s="109">
        <f>AVERAGE(H307:K307)</f>
        <v>-2.5000000000000001E-3</v>
      </c>
      <c r="M307" s="108">
        <v>-2.5000000000000001E-3</v>
      </c>
      <c r="N307" s="108">
        <v>-2.5000000000000001E-3</v>
      </c>
      <c r="O307" s="108">
        <v>-2.5000000000000001E-3</v>
      </c>
      <c r="P307" s="108">
        <v>-2.5000000000000001E-3</v>
      </c>
      <c r="Q307" s="109">
        <f>AVERAGE(M307:P307)</f>
        <v>-2.5000000000000001E-3</v>
      </c>
      <c r="R307" s="108">
        <v>-2.5000000000000001E-3</v>
      </c>
      <c r="S307" s="108">
        <v>-2.5000000000000001E-3</v>
      </c>
      <c r="T307" s="108">
        <v>-2.5000000000000001E-3</v>
      </c>
      <c r="U307" s="108">
        <v>-2.5000000000000001E-3</v>
      </c>
      <c r="V307" s="109">
        <f>AVERAGE(R307:U307)</f>
        <v>-2.5000000000000001E-3</v>
      </c>
      <c r="W307" s="108">
        <v>-2.5000000000000001E-3</v>
      </c>
      <c r="X307" s="108">
        <v>-2.5000000000000001E-3</v>
      </c>
      <c r="Y307" s="108">
        <v>-2.5000000000000001E-3</v>
      </c>
      <c r="Z307" s="108">
        <v>-2.5000000000000001E-3</v>
      </c>
      <c r="AA307" s="109">
        <f>AVERAGE(W307:Z307)</f>
        <v>-2.5000000000000001E-3</v>
      </c>
      <c r="AB307" s="108">
        <v>-2E-3</v>
      </c>
    </row>
    <row r="308" spans="3:28" ht="12.75" customHeight="1">
      <c r="C308" s="30" t="s">
        <v>346</v>
      </c>
      <c r="G308" s="18" t="s">
        <v>102</v>
      </c>
      <c r="H308" s="108">
        <v>-2.5000000000000001E-3</v>
      </c>
      <c r="I308" s="108">
        <v>-2.5000000000000001E-3</v>
      </c>
      <c r="J308" s="108">
        <v>-2.5000000000000001E-3</v>
      </c>
      <c r="K308" s="108">
        <v>-2.5000000000000001E-3</v>
      </c>
      <c r="L308" s="109">
        <f t="shared" ref="L308:L309" si="240">AVERAGE(H308:K308)</f>
        <v>-2.5000000000000001E-3</v>
      </c>
      <c r="M308" s="108">
        <v>-2.5000000000000001E-3</v>
      </c>
      <c r="N308" s="108">
        <v>-2.5000000000000001E-3</v>
      </c>
      <c r="O308" s="108">
        <v>-2.5000000000000001E-3</v>
      </c>
      <c r="P308" s="108">
        <v>-2.5000000000000001E-3</v>
      </c>
      <c r="Q308" s="109">
        <f t="shared" ref="Q308:Q309" si="241">AVERAGE(M308:P308)</f>
        <v>-2.5000000000000001E-3</v>
      </c>
      <c r="R308" s="108">
        <v>-2.5000000000000001E-3</v>
      </c>
      <c r="S308" s="108">
        <v>-2.5000000000000001E-3</v>
      </c>
      <c r="T308" s="108">
        <v>-2.5000000000000001E-3</v>
      </c>
      <c r="U308" s="108">
        <v>-2.5000000000000001E-3</v>
      </c>
      <c r="V308" s="109">
        <f t="shared" ref="V308:V309" si="242">AVERAGE(R308:U308)</f>
        <v>-2.5000000000000001E-3</v>
      </c>
      <c r="W308" s="108">
        <v>-2.5000000000000001E-3</v>
      </c>
      <c r="X308" s="108">
        <v>-2.5000000000000001E-3</v>
      </c>
      <c r="Y308" s="108">
        <v>-2.5000000000000001E-3</v>
      </c>
      <c r="Z308" s="108">
        <v>-2.5000000000000001E-3</v>
      </c>
      <c r="AA308" s="109">
        <f t="shared" ref="AA308:AA309" si="243">AVERAGE(W308:Z308)</f>
        <v>-2.5000000000000001E-3</v>
      </c>
      <c r="AB308" s="108">
        <v>-2E-3</v>
      </c>
    </row>
    <row r="309" spans="3:28" ht="12.75" customHeight="1">
      <c r="C309" s="30" t="s">
        <v>347</v>
      </c>
      <c r="G309" s="18" t="s">
        <v>102</v>
      </c>
      <c r="H309" s="108">
        <v>-3.0000000000000001E-3</v>
      </c>
      <c r="I309" s="108">
        <v>-3.0000000000000001E-3</v>
      </c>
      <c r="J309" s="108">
        <v>-3.0000000000000001E-3</v>
      </c>
      <c r="K309" s="108">
        <v>-3.0000000000000001E-3</v>
      </c>
      <c r="L309" s="109">
        <f t="shared" si="240"/>
        <v>-3.0000000000000001E-3</v>
      </c>
      <c r="M309" s="108">
        <v>-3.0000000000000001E-3</v>
      </c>
      <c r="N309" s="108">
        <v>-3.0000000000000001E-3</v>
      </c>
      <c r="O309" s="108">
        <v>-3.0000000000000001E-3</v>
      </c>
      <c r="P309" s="108">
        <v>-3.0000000000000001E-3</v>
      </c>
      <c r="Q309" s="109">
        <f t="shared" si="241"/>
        <v>-3.0000000000000001E-3</v>
      </c>
      <c r="R309" s="108">
        <v>-3.0000000000000001E-3</v>
      </c>
      <c r="S309" s="108">
        <v>-3.0000000000000001E-3</v>
      </c>
      <c r="T309" s="108">
        <v>-3.0000000000000001E-3</v>
      </c>
      <c r="U309" s="108">
        <v>-3.0000000000000001E-3</v>
      </c>
      <c r="V309" s="109">
        <f t="shared" si="242"/>
        <v>-3.0000000000000001E-3</v>
      </c>
      <c r="W309" s="108">
        <v>-3.0000000000000001E-3</v>
      </c>
      <c r="X309" s="108">
        <v>-3.0000000000000001E-3</v>
      </c>
      <c r="Y309" s="108">
        <v>-3.0000000000000001E-3</v>
      </c>
      <c r="Z309" s="108">
        <v>-3.0000000000000001E-3</v>
      </c>
      <c r="AA309" s="109">
        <f t="shared" si="243"/>
        <v>-3.0000000000000001E-3</v>
      </c>
      <c r="AB309" s="108">
        <v>-2E-3</v>
      </c>
    </row>
    <row r="311" spans="3:28" ht="12.75" customHeight="1">
      <c r="C311" s="64" t="s">
        <v>351</v>
      </c>
      <c r="D311" s="13"/>
      <c r="E311" s="13"/>
      <c r="F311" s="13"/>
      <c r="G311" s="14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spans="3:28" ht="12.75" customHeight="1">
      <c r="C312" s="41" t="s">
        <v>352</v>
      </c>
      <c r="G312" s="18" t="s">
        <v>102</v>
      </c>
      <c r="H312" s="23"/>
      <c r="I312" s="23"/>
      <c r="J312" s="24"/>
      <c r="K312" s="24"/>
      <c r="L312" s="23"/>
      <c r="M312" s="108">
        <v>7.4999999999999997E-2</v>
      </c>
      <c r="N312" s="108">
        <v>7.4999999999999997E-2</v>
      </c>
      <c r="O312" s="108">
        <v>7.4999999999999997E-2</v>
      </c>
      <c r="P312" s="108">
        <v>7.4999999999999997E-2</v>
      </c>
      <c r="Q312" s="109">
        <f>AVERAGE(M312:P312)</f>
        <v>7.4999999999999997E-2</v>
      </c>
      <c r="R312" s="108">
        <v>7.4999999999999997E-2</v>
      </c>
      <c r="S312" s="108">
        <v>7.4999999999999997E-2</v>
      </c>
      <c r="T312" s="108">
        <v>7.4999999999999997E-2</v>
      </c>
      <c r="U312" s="108">
        <v>7.4999999999999997E-2</v>
      </c>
      <c r="V312" s="109">
        <f>AVERAGE(R312:U312)</f>
        <v>7.4999999999999997E-2</v>
      </c>
      <c r="W312" s="108">
        <v>0.04</v>
      </c>
      <c r="X312" s="108">
        <v>0.04</v>
      </c>
      <c r="Y312" s="108">
        <v>0.04</v>
      </c>
      <c r="Z312" s="108">
        <v>0.04</v>
      </c>
      <c r="AA312" s="109">
        <f>AVERAGE(W312:Z312)</f>
        <v>0.04</v>
      </c>
      <c r="AB312" s="108">
        <v>0.04</v>
      </c>
    </row>
    <row r="313" spans="3:28" ht="12.75" customHeight="1">
      <c r="C313" s="41" t="s">
        <v>353</v>
      </c>
      <c r="G313" s="18" t="s">
        <v>102</v>
      </c>
      <c r="H313" s="23"/>
      <c r="I313" s="23"/>
      <c r="J313" s="24"/>
      <c r="K313" s="24"/>
      <c r="L313" s="23"/>
      <c r="M313" s="108">
        <v>0.1</v>
      </c>
      <c r="N313" s="108">
        <v>0.1</v>
      </c>
      <c r="O313" s="108">
        <v>0.1</v>
      </c>
      <c r="P313" s="108">
        <v>0.1</v>
      </c>
      <c r="Q313" s="109">
        <f t="shared" ref="Q313:Q315" si="244">AVERAGE(M313:P313)</f>
        <v>0.1</v>
      </c>
      <c r="R313" s="108">
        <v>0.1</v>
      </c>
      <c r="S313" s="108">
        <v>0.1</v>
      </c>
      <c r="T313" s="108">
        <v>0.1</v>
      </c>
      <c r="U313" s="108">
        <v>0.1</v>
      </c>
      <c r="V313" s="109">
        <f t="shared" ref="V313:V315" si="245">AVERAGE(R313:U313)</f>
        <v>0.1</v>
      </c>
      <c r="W313" s="108">
        <v>0.06</v>
      </c>
      <c r="X313" s="108">
        <v>0.06</v>
      </c>
      <c r="Y313" s="108">
        <v>0.06</v>
      </c>
      <c r="Z313" s="108">
        <v>0.06</v>
      </c>
      <c r="AA313" s="109">
        <f t="shared" ref="AA313:AA315" si="246">AVERAGE(W313:Z313)</f>
        <v>0.06</v>
      </c>
      <c r="AB313" s="108">
        <v>0.06</v>
      </c>
    </row>
    <row r="314" spans="3:28" ht="12.75" customHeight="1">
      <c r="C314" s="41" t="s">
        <v>354</v>
      </c>
      <c r="G314" s="18" t="s">
        <v>102</v>
      </c>
      <c r="H314" s="23"/>
      <c r="I314" s="23"/>
      <c r="J314" s="24"/>
      <c r="K314" s="24"/>
      <c r="L314" s="23"/>
      <c r="M314" s="108">
        <v>0.05</v>
      </c>
      <c r="N314" s="108">
        <v>0.05</v>
      </c>
      <c r="O314" s="108">
        <v>0.05</v>
      </c>
      <c r="P314" s="108">
        <v>0.05</v>
      </c>
      <c r="Q314" s="109">
        <f t="shared" si="244"/>
        <v>0.05</v>
      </c>
      <c r="R314" s="108">
        <v>0.05</v>
      </c>
      <c r="S314" s="108">
        <v>0.05</v>
      </c>
      <c r="T314" s="108">
        <v>0.05</v>
      </c>
      <c r="U314" s="108">
        <v>0.05</v>
      </c>
      <c r="V314" s="109">
        <f t="shared" si="245"/>
        <v>0.05</v>
      </c>
      <c r="W314" s="108">
        <v>0.02</v>
      </c>
      <c r="X314" s="108">
        <v>0.02</v>
      </c>
      <c r="Y314" s="108">
        <v>0.02</v>
      </c>
      <c r="Z314" s="108">
        <v>0.02</v>
      </c>
      <c r="AA314" s="109">
        <f t="shared" si="246"/>
        <v>0.02</v>
      </c>
      <c r="AB314" s="108">
        <v>0.02</v>
      </c>
    </row>
    <row r="315" spans="3:28" ht="12.75" customHeight="1">
      <c r="C315" s="41" t="s">
        <v>355</v>
      </c>
      <c r="G315" s="18" t="s">
        <v>102</v>
      </c>
      <c r="H315" s="23"/>
      <c r="I315" s="24"/>
      <c r="J315" s="24"/>
      <c r="K315" s="24"/>
      <c r="L315" s="23"/>
      <c r="M315" s="108">
        <v>2.5000000000000001E-2</v>
      </c>
      <c r="N315" s="108">
        <v>2.5000000000000001E-2</v>
      </c>
      <c r="O315" s="108">
        <v>2.5000000000000001E-2</v>
      </c>
      <c r="P315" s="108">
        <v>2.5000000000000001E-2</v>
      </c>
      <c r="Q315" s="109">
        <f t="shared" si="244"/>
        <v>2.5000000000000001E-2</v>
      </c>
      <c r="R315" s="108">
        <v>2.5000000000000001E-2</v>
      </c>
      <c r="S315" s="108">
        <v>2.5000000000000001E-2</v>
      </c>
      <c r="T315" s="108">
        <v>2.5000000000000001E-2</v>
      </c>
      <c r="U315" s="108">
        <v>2.5000000000000001E-2</v>
      </c>
      <c r="V315" s="109">
        <f t="shared" si="245"/>
        <v>2.5000000000000001E-2</v>
      </c>
      <c r="W315" s="108">
        <v>5.0000000000000001E-3</v>
      </c>
      <c r="X315" s="108">
        <v>5.0000000000000001E-3</v>
      </c>
      <c r="Y315" s="108">
        <v>5.0000000000000001E-3</v>
      </c>
      <c r="Z315" s="108">
        <v>5.0000000000000001E-3</v>
      </c>
      <c r="AA315" s="109">
        <f t="shared" si="246"/>
        <v>5.0000000000000001E-3</v>
      </c>
      <c r="AB315" s="108">
        <v>5.0000000000000001E-3</v>
      </c>
    </row>
    <row r="316" spans="3:28" ht="12.75" customHeight="1">
      <c r="Q316" s="162"/>
      <c r="V316" s="162"/>
      <c r="AA316" s="162"/>
    </row>
    <row r="317" spans="3:28" ht="12.75" customHeight="1">
      <c r="C317" s="41" t="s">
        <v>356</v>
      </c>
      <c r="G317" s="18" t="s">
        <v>102</v>
      </c>
      <c r="H317" s="23"/>
      <c r="I317" s="23"/>
      <c r="J317" s="24"/>
      <c r="K317" s="24"/>
      <c r="L317" s="23"/>
      <c r="M317" s="108">
        <v>0.25</v>
      </c>
      <c r="N317" s="108">
        <v>0.25</v>
      </c>
      <c r="O317" s="108">
        <v>0.25</v>
      </c>
      <c r="P317" s="108">
        <v>0.25</v>
      </c>
      <c r="Q317" s="109">
        <f>AVERAGE(M317:P317)</f>
        <v>0.25</v>
      </c>
      <c r="R317" s="108">
        <v>0.25</v>
      </c>
      <c r="S317" s="108">
        <v>0.25</v>
      </c>
      <c r="T317" s="108">
        <v>0.25</v>
      </c>
      <c r="U317" s="108">
        <v>0.25</v>
      </c>
      <c r="V317" s="109">
        <f>AVERAGE(R317:U317)</f>
        <v>0.25</v>
      </c>
      <c r="W317" s="108">
        <v>0.15</v>
      </c>
      <c r="X317" s="108">
        <v>0.15</v>
      </c>
      <c r="Y317" s="108">
        <v>0.15</v>
      </c>
      <c r="Z317" s="108">
        <v>0.15</v>
      </c>
      <c r="AA317" s="109">
        <f>AVERAGE(W317:Z317)</f>
        <v>0.15</v>
      </c>
      <c r="AB317" s="108">
        <v>0.15</v>
      </c>
    </row>
    <row r="318" spans="3:28" ht="12.75" customHeight="1">
      <c r="C318" s="41" t="s">
        <v>357</v>
      </c>
      <c r="G318" s="18" t="s">
        <v>102</v>
      </c>
      <c r="H318" s="23"/>
      <c r="I318" s="23"/>
      <c r="J318" s="24"/>
      <c r="K318" s="24"/>
      <c r="L318" s="23"/>
      <c r="M318" s="108">
        <v>0.3</v>
      </c>
      <c r="N318" s="108">
        <v>0.3</v>
      </c>
      <c r="O318" s="108">
        <v>0.3</v>
      </c>
      <c r="P318" s="108">
        <v>0.3</v>
      </c>
      <c r="Q318" s="109">
        <f t="shared" ref="Q318:Q320" si="247">AVERAGE(M318:P318)</f>
        <v>0.3</v>
      </c>
      <c r="R318" s="108">
        <v>0.3</v>
      </c>
      <c r="S318" s="108">
        <v>0.3</v>
      </c>
      <c r="T318" s="108">
        <v>0.3</v>
      </c>
      <c r="U318" s="108">
        <v>0.3</v>
      </c>
      <c r="V318" s="109">
        <f t="shared" ref="V318:V320" si="248">AVERAGE(R318:U318)</f>
        <v>0.3</v>
      </c>
      <c r="W318" s="108">
        <v>0.2</v>
      </c>
      <c r="X318" s="108">
        <v>0.2</v>
      </c>
      <c r="Y318" s="108">
        <v>0.2</v>
      </c>
      <c r="Z318" s="108">
        <v>0.2</v>
      </c>
      <c r="AA318" s="109">
        <f t="shared" ref="AA318:AA320" si="249">AVERAGE(W318:Z318)</f>
        <v>0.2</v>
      </c>
      <c r="AB318" s="108">
        <v>0.2</v>
      </c>
    </row>
    <row r="319" spans="3:28" ht="12.75" customHeight="1">
      <c r="C319" s="41" t="s">
        <v>358</v>
      </c>
      <c r="G319" s="18" t="s">
        <v>102</v>
      </c>
      <c r="H319" s="23"/>
      <c r="I319" s="23"/>
      <c r="J319" s="24"/>
      <c r="K319" s="24"/>
      <c r="L319" s="23"/>
      <c r="M319" s="108">
        <v>0.2</v>
      </c>
      <c r="N319" s="108">
        <v>0.2</v>
      </c>
      <c r="O319" s="108">
        <v>0.2</v>
      </c>
      <c r="P319" s="108">
        <v>0.2</v>
      </c>
      <c r="Q319" s="109">
        <f t="shared" si="247"/>
        <v>0.2</v>
      </c>
      <c r="R319" s="108">
        <v>0.2</v>
      </c>
      <c r="S319" s="108">
        <v>0.2</v>
      </c>
      <c r="T319" s="108">
        <v>0.2</v>
      </c>
      <c r="U319" s="108">
        <v>0.2</v>
      </c>
      <c r="V319" s="109">
        <f t="shared" si="248"/>
        <v>0.2</v>
      </c>
      <c r="W319" s="108">
        <v>0.1</v>
      </c>
      <c r="X319" s="108">
        <v>0.1</v>
      </c>
      <c r="Y319" s="108">
        <v>0.1</v>
      </c>
      <c r="Z319" s="108">
        <v>0.1</v>
      </c>
      <c r="AA319" s="109">
        <f t="shared" si="249"/>
        <v>0.1</v>
      </c>
      <c r="AB319" s="108">
        <v>0.1</v>
      </c>
    </row>
    <row r="320" spans="3:28" ht="12.75" customHeight="1">
      <c r="C320" s="41" t="s">
        <v>359</v>
      </c>
      <c r="G320" s="18" t="s">
        <v>102</v>
      </c>
      <c r="H320" s="23"/>
      <c r="I320" s="24"/>
      <c r="J320" s="24"/>
      <c r="K320" s="24"/>
      <c r="L320" s="23"/>
      <c r="M320" s="108">
        <v>0.15</v>
      </c>
      <c r="N320" s="108">
        <v>0.15</v>
      </c>
      <c r="O320" s="108">
        <v>0.15</v>
      </c>
      <c r="P320" s="108">
        <v>0.15</v>
      </c>
      <c r="Q320" s="109">
        <f t="shared" si="247"/>
        <v>0.15</v>
      </c>
      <c r="R320" s="108">
        <v>0.15</v>
      </c>
      <c r="S320" s="108">
        <v>0.15</v>
      </c>
      <c r="T320" s="108">
        <v>0.15</v>
      </c>
      <c r="U320" s="108">
        <v>0.15</v>
      </c>
      <c r="V320" s="109">
        <f t="shared" si="248"/>
        <v>0.15</v>
      </c>
      <c r="W320" s="108">
        <v>0.05</v>
      </c>
      <c r="X320" s="108">
        <v>0.05</v>
      </c>
      <c r="Y320" s="108">
        <v>0.05</v>
      </c>
      <c r="Z320" s="108">
        <v>0.05</v>
      </c>
      <c r="AA320" s="109">
        <f t="shared" si="249"/>
        <v>0.05</v>
      </c>
      <c r="AB320" s="108">
        <v>0.05</v>
      </c>
    </row>
    <row r="321" spans="3:28" ht="12.75" customHeight="1">
      <c r="C321" s="41"/>
      <c r="H321" s="42"/>
      <c r="I321" s="12"/>
      <c r="J321" s="12"/>
      <c r="K321" s="12"/>
      <c r="L321" s="42"/>
      <c r="M321" s="112"/>
      <c r="N321" s="112"/>
      <c r="O321" s="112"/>
      <c r="P321" s="112"/>
      <c r="Q321" s="113"/>
      <c r="R321" s="112"/>
      <c r="S321" s="112"/>
      <c r="T321" s="112"/>
      <c r="U321" s="112"/>
      <c r="V321" s="113"/>
      <c r="W321" s="112"/>
      <c r="X321" s="112"/>
      <c r="Y321" s="112"/>
      <c r="Z321" s="112"/>
      <c r="AA321" s="113"/>
      <c r="AB321" s="112"/>
    </row>
    <row r="322" spans="3:28" ht="12.75" customHeight="1">
      <c r="C322" s="41" t="s">
        <v>360</v>
      </c>
      <c r="G322" s="18" t="s">
        <v>102</v>
      </c>
      <c r="H322" s="23"/>
      <c r="I322" s="24"/>
      <c r="J322" s="24"/>
      <c r="K322" s="24"/>
      <c r="L322" s="23"/>
      <c r="M322" s="108">
        <v>7.4999999999999997E-3</v>
      </c>
      <c r="N322" s="108">
        <v>2E-3</v>
      </c>
      <c r="O322" s="108">
        <v>1.5E-3</v>
      </c>
      <c r="P322" s="108">
        <v>1E-3</v>
      </c>
      <c r="Q322" s="109">
        <f t="shared" ref="Q322:Q323" si="250">AVERAGE(M322:P322)</f>
        <v>3.0000000000000001E-3</v>
      </c>
      <c r="R322" s="108">
        <v>0</v>
      </c>
      <c r="S322" s="108">
        <v>0</v>
      </c>
      <c r="T322" s="108">
        <v>0</v>
      </c>
      <c r="U322" s="108">
        <v>0</v>
      </c>
      <c r="V322" s="109">
        <f t="shared" ref="V322:V323" si="251">AVERAGE(R322:U322)</f>
        <v>0</v>
      </c>
      <c r="W322" s="108">
        <v>0</v>
      </c>
      <c r="X322" s="108">
        <v>0</v>
      </c>
      <c r="Y322" s="108">
        <v>0</v>
      </c>
      <c r="Z322" s="108">
        <v>0</v>
      </c>
      <c r="AA322" s="109">
        <f t="shared" ref="AA322:AA323" si="252">AVERAGE(W322:Z322)</f>
        <v>0</v>
      </c>
      <c r="AB322" s="108">
        <f>AVERAGE(W322:Z322)</f>
        <v>0</v>
      </c>
    </row>
    <row r="323" spans="3:28" ht="12.75" customHeight="1">
      <c r="C323" s="41" t="s">
        <v>361</v>
      </c>
      <c r="G323" s="18" t="s">
        <v>102</v>
      </c>
      <c r="H323" s="23"/>
      <c r="I323" s="24"/>
      <c r="J323" s="24"/>
      <c r="K323" s="24"/>
      <c r="L323" s="23"/>
      <c r="M323" s="108">
        <v>7.4999999999999997E-3</v>
      </c>
      <c r="N323" s="108">
        <v>2E-3</v>
      </c>
      <c r="O323" s="108">
        <v>1.5E-3</v>
      </c>
      <c r="P323" s="108">
        <v>1E-3</v>
      </c>
      <c r="Q323" s="109">
        <f t="shared" si="250"/>
        <v>3.0000000000000001E-3</v>
      </c>
      <c r="R323" s="108">
        <v>0</v>
      </c>
      <c r="S323" s="108">
        <v>0</v>
      </c>
      <c r="T323" s="108">
        <v>0</v>
      </c>
      <c r="U323" s="108">
        <v>0</v>
      </c>
      <c r="V323" s="109">
        <f t="shared" si="251"/>
        <v>0</v>
      </c>
      <c r="W323" s="108">
        <v>0</v>
      </c>
      <c r="X323" s="108">
        <v>0</v>
      </c>
      <c r="Y323" s="108">
        <v>0</v>
      </c>
      <c r="Z323" s="108">
        <v>0</v>
      </c>
      <c r="AA323" s="109">
        <f t="shared" si="252"/>
        <v>0</v>
      </c>
      <c r="AB323" s="108">
        <f>AVERAGE(W323:Z323)</f>
        <v>0</v>
      </c>
    </row>
    <row r="324" spans="3:28" ht="12.75" customHeight="1">
      <c r="C324" s="41"/>
      <c r="H324" s="42"/>
      <c r="I324" s="12"/>
      <c r="J324" s="12"/>
      <c r="K324" s="12"/>
      <c r="L324" s="42"/>
      <c r="M324" s="112"/>
      <c r="N324" s="112"/>
      <c r="O324" s="112"/>
      <c r="P324" s="112"/>
      <c r="Q324" s="113"/>
      <c r="R324" s="112"/>
      <c r="S324" s="112"/>
      <c r="T324" s="112"/>
      <c r="U324" s="112"/>
      <c r="V324" s="113"/>
      <c r="AA324" s="113"/>
    </row>
    <row r="325" spans="3:28" ht="12.75" customHeight="1">
      <c r="C325" s="41" t="s">
        <v>362</v>
      </c>
      <c r="G325" s="18" t="s">
        <v>102</v>
      </c>
      <c r="H325" s="23"/>
      <c r="I325" s="24"/>
      <c r="J325" s="24"/>
      <c r="K325" s="24"/>
      <c r="L325" s="23"/>
      <c r="M325" s="108">
        <v>5.0000000000000001E-3</v>
      </c>
      <c r="N325" s="108">
        <v>5.0000000000000001E-3</v>
      </c>
      <c r="O325" s="108">
        <v>2.5000000000000001E-3</v>
      </c>
      <c r="P325" s="108">
        <v>2.5000000000000001E-3</v>
      </c>
      <c r="Q325" s="109">
        <f t="shared" ref="Q325:Q327" si="253">AVERAGE(M325:P325)</f>
        <v>3.7500000000000003E-3</v>
      </c>
      <c r="R325" s="108">
        <v>0</v>
      </c>
      <c r="S325" s="108">
        <v>0</v>
      </c>
      <c r="T325" s="108">
        <v>0</v>
      </c>
      <c r="U325" s="108">
        <v>0</v>
      </c>
      <c r="V325" s="109">
        <f t="shared" ref="V325:V327" si="254">AVERAGE(R325:U325)</f>
        <v>0</v>
      </c>
      <c r="W325" s="108">
        <v>0</v>
      </c>
      <c r="X325" s="108">
        <v>0</v>
      </c>
      <c r="Y325" s="108">
        <v>0</v>
      </c>
      <c r="Z325" s="108">
        <v>0</v>
      </c>
      <c r="AA325" s="109">
        <f t="shared" ref="AA325:AA327" si="255">AVERAGE(W325:Z325)</f>
        <v>0</v>
      </c>
      <c r="AB325" s="108">
        <f>AVERAGE(W325:Z325)</f>
        <v>0</v>
      </c>
    </row>
    <row r="326" spans="3:28" ht="12.75" customHeight="1">
      <c r="C326" s="41" t="s">
        <v>363</v>
      </c>
      <c r="G326" s="18" t="s">
        <v>102</v>
      </c>
      <c r="H326" s="23"/>
      <c r="I326" s="24"/>
      <c r="J326" s="24"/>
      <c r="K326" s="24"/>
      <c r="L326" s="23"/>
      <c r="M326" s="108">
        <v>5.0000000000000001E-3</v>
      </c>
      <c r="N326" s="108">
        <v>5.0000000000000001E-3</v>
      </c>
      <c r="O326" s="108">
        <v>2.5000000000000001E-3</v>
      </c>
      <c r="P326" s="108">
        <v>2.5000000000000001E-3</v>
      </c>
      <c r="Q326" s="109">
        <f t="shared" si="253"/>
        <v>3.7500000000000003E-3</v>
      </c>
      <c r="R326" s="108">
        <v>0</v>
      </c>
      <c r="S326" s="108">
        <v>0</v>
      </c>
      <c r="T326" s="108">
        <v>0</v>
      </c>
      <c r="U326" s="108">
        <v>0</v>
      </c>
      <c r="V326" s="109">
        <f t="shared" si="254"/>
        <v>0</v>
      </c>
      <c r="W326" s="108">
        <v>0</v>
      </c>
      <c r="X326" s="108">
        <v>0</v>
      </c>
      <c r="Y326" s="108">
        <v>0</v>
      </c>
      <c r="Z326" s="108">
        <v>0</v>
      </c>
      <c r="AA326" s="109">
        <f t="shared" si="255"/>
        <v>0</v>
      </c>
      <c r="AB326" s="108">
        <f>AVERAGE(W326:Z326)</f>
        <v>0</v>
      </c>
    </row>
    <row r="327" spans="3:28" ht="12.75" customHeight="1">
      <c r="C327" s="41" t="s">
        <v>364</v>
      </c>
      <c r="G327" s="18" t="s">
        <v>102</v>
      </c>
      <c r="H327" s="23"/>
      <c r="I327" s="24"/>
      <c r="J327" s="24"/>
      <c r="K327" s="24"/>
      <c r="L327" s="23"/>
      <c r="M327" s="108">
        <v>5.0000000000000001E-3</v>
      </c>
      <c r="N327" s="108">
        <v>5.0000000000000001E-3</v>
      </c>
      <c r="O327" s="108">
        <v>2.5000000000000001E-3</v>
      </c>
      <c r="P327" s="108">
        <v>2.5000000000000001E-3</v>
      </c>
      <c r="Q327" s="109">
        <f t="shared" si="253"/>
        <v>3.7500000000000003E-3</v>
      </c>
      <c r="R327" s="108">
        <v>0</v>
      </c>
      <c r="S327" s="108">
        <v>0</v>
      </c>
      <c r="T327" s="108">
        <v>0</v>
      </c>
      <c r="U327" s="108">
        <v>0</v>
      </c>
      <c r="V327" s="109">
        <f t="shared" si="254"/>
        <v>0</v>
      </c>
      <c r="W327" s="108">
        <v>0</v>
      </c>
      <c r="X327" s="108">
        <v>0</v>
      </c>
      <c r="Y327" s="108">
        <v>0</v>
      </c>
      <c r="Z327" s="108">
        <v>0</v>
      </c>
      <c r="AA327" s="109">
        <f t="shared" si="255"/>
        <v>0</v>
      </c>
      <c r="AB327" s="108">
        <f>AVERAGE(W327:Z327)</f>
        <v>0</v>
      </c>
    </row>
    <row r="329" spans="3:28" ht="12.75" customHeight="1">
      <c r="C329" s="64" t="s">
        <v>365</v>
      </c>
      <c r="D329" s="13"/>
      <c r="E329" s="13"/>
      <c r="F329" s="13"/>
      <c r="G329" s="14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spans="3:28" ht="12.75" customHeight="1">
      <c r="C330" s="41" t="s">
        <v>352</v>
      </c>
      <c r="G330" s="18" t="s">
        <v>102</v>
      </c>
      <c r="H330" s="108">
        <v>0.125</v>
      </c>
      <c r="I330" s="108">
        <v>0.125</v>
      </c>
      <c r="J330" s="108">
        <v>0.125</v>
      </c>
      <c r="K330" s="108">
        <v>0.125</v>
      </c>
      <c r="L330" s="109">
        <f>AVERAGE(H330:K330)</f>
        <v>0.125</v>
      </c>
      <c r="M330" s="108">
        <v>0.1</v>
      </c>
      <c r="N330" s="108">
        <v>0.1</v>
      </c>
      <c r="O330" s="108">
        <v>0.1</v>
      </c>
      <c r="P330" s="108">
        <v>0.1</v>
      </c>
      <c r="Q330" s="109">
        <f>AVERAGE(M330:P330)</f>
        <v>0.1</v>
      </c>
      <c r="R330" s="108">
        <v>7.4999999999999997E-2</v>
      </c>
      <c r="S330" s="108">
        <v>7.4999999999999997E-2</v>
      </c>
      <c r="T330" s="108">
        <v>7.4999999999999997E-2</v>
      </c>
      <c r="U330" s="108">
        <v>7.4999999999999997E-2</v>
      </c>
      <c r="V330" s="109">
        <f>AVERAGE(R330:U330)</f>
        <v>7.4999999999999997E-2</v>
      </c>
      <c r="W330" s="108">
        <v>0.05</v>
      </c>
      <c r="X330" s="108">
        <v>0.05</v>
      </c>
      <c r="Y330" s="108">
        <v>0.05</v>
      </c>
      <c r="Z330" s="108">
        <v>0.05</v>
      </c>
      <c r="AA330" s="109">
        <f>AVERAGE(W330:Z330)</f>
        <v>0.05</v>
      </c>
      <c r="AB330" s="108">
        <f>AVERAGE(W330:Z330)</f>
        <v>0.05</v>
      </c>
    </row>
    <row r="331" spans="3:28" ht="12.75" customHeight="1">
      <c r="C331" s="41" t="s">
        <v>353</v>
      </c>
      <c r="G331" s="18" t="s">
        <v>102</v>
      </c>
      <c r="H331" s="108">
        <v>0.125</v>
      </c>
      <c r="I331" s="108">
        <v>0.125</v>
      </c>
      <c r="J331" s="108">
        <v>0.125</v>
      </c>
      <c r="K331" s="108">
        <v>0.125</v>
      </c>
      <c r="L331" s="109">
        <f t="shared" ref="L331" si="256">AVERAGE(H331:K331)</f>
        <v>0.125</v>
      </c>
      <c r="M331" s="108">
        <v>0.1</v>
      </c>
      <c r="N331" s="108">
        <v>0.1</v>
      </c>
      <c r="O331" s="108">
        <v>0.1</v>
      </c>
      <c r="P331" s="108">
        <v>0.1</v>
      </c>
      <c r="Q331" s="109">
        <f t="shared" ref="Q331:Q333" si="257">AVERAGE(M331:P331)</f>
        <v>0.1</v>
      </c>
      <c r="R331" s="108">
        <v>7.4999999999999997E-2</v>
      </c>
      <c r="S331" s="108">
        <v>7.4999999999999997E-2</v>
      </c>
      <c r="T331" s="108">
        <v>7.4999999999999997E-2</v>
      </c>
      <c r="U331" s="108">
        <v>7.4999999999999997E-2</v>
      </c>
      <c r="V331" s="109">
        <f t="shared" ref="V331:V333" si="258">AVERAGE(R331:U331)</f>
        <v>7.4999999999999997E-2</v>
      </c>
      <c r="W331" s="108">
        <v>0.05</v>
      </c>
      <c r="X331" s="108">
        <v>0.05</v>
      </c>
      <c r="Y331" s="108">
        <v>0.05</v>
      </c>
      <c r="Z331" s="108">
        <v>0.05</v>
      </c>
      <c r="AA331" s="109">
        <f t="shared" ref="AA331:AA333" si="259">AVERAGE(W331:Z331)</f>
        <v>0.05</v>
      </c>
      <c r="AB331" s="108">
        <f>AVERAGE(W331:Z331)</f>
        <v>0.05</v>
      </c>
    </row>
    <row r="332" spans="3:28" ht="12.75" customHeight="1">
      <c r="C332" s="41" t="s">
        <v>354</v>
      </c>
      <c r="G332" s="18" t="s">
        <v>102</v>
      </c>
      <c r="H332" s="108">
        <v>0.1</v>
      </c>
      <c r="I332" s="108">
        <v>0.1</v>
      </c>
      <c r="J332" s="108">
        <v>0.1</v>
      </c>
      <c r="K332" s="108">
        <v>0.1</v>
      </c>
      <c r="L332" s="109">
        <f>AVERAGE(H332:K332)</f>
        <v>0.1</v>
      </c>
      <c r="M332" s="108">
        <v>7.4999999999999997E-2</v>
      </c>
      <c r="N332" s="108">
        <v>7.4999999999999997E-2</v>
      </c>
      <c r="O332" s="108">
        <v>7.4999999999999997E-2</v>
      </c>
      <c r="P332" s="108">
        <v>7.4999999999999997E-2</v>
      </c>
      <c r="Q332" s="109">
        <f t="shared" si="257"/>
        <v>7.4999999999999997E-2</v>
      </c>
      <c r="R332" s="108">
        <v>0.05</v>
      </c>
      <c r="S332" s="108">
        <v>0.05</v>
      </c>
      <c r="T332" s="108">
        <v>0.05</v>
      </c>
      <c r="U332" s="108">
        <v>0.05</v>
      </c>
      <c r="V332" s="109">
        <f t="shared" si="258"/>
        <v>0.05</v>
      </c>
      <c r="W332" s="108">
        <v>2.5000000000000001E-2</v>
      </c>
      <c r="X332" s="108">
        <v>2.5000000000000001E-2</v>
      </c>
      <c r="Y332" s="108">
        <v>2.5000000000000001E-2</v>
      </c>
      <c r="Z332" s="108">
        <v>2.5000000000000001E-2</v>
      </c>
      <c r="AA332" s="109">
        <f t="shared" si="259"/>
        <v>2.5000000000000001E-2</v>
      </c>
      <c r="AB332" s="108">
        <f>AVERAGE(W332:Z332)</f>
        <v>2.5000000000000001E-2</v>
      </c>
    </row>
    <row r="333" spans="3:28" ht="12.75" customHeight="1">
      <c r="C333" s="41" t="s">
        <v>355</v>
      </c>
      <c r="G333" s="18" t="s">
        <v>102</v>
      </c>
      <c r="H333" s="108">
        <v>0.1</v>
      </c>
      <c r="I333" s="108">
        <v>0.1</v>
      </c>
      <c r="J333" s="108">
        <v>0.1</v>
      </c>
      <c r="K333" s="108">
        <v>0.1</v>
      </c>
      <c r="L333" s="109">
        <f t="shared" ref="L333" si="260">AVERAGE(H333:K333)</f>
        <v>0.1</v>
      </c>
      <c r="M333" s="108">
        <v>7.4999999999999997E-2</v>
      </c>
      <c r="N333" s="108">
        <v>7.4999999999999997E-2</v>
      </c>
      <c r="O333" s="108">
        <v>7.4999999999999997E-2</v>
      </c>
      <c r="P333" s="108">
        <v>7.4999999999999997E-2</v>
      </c>
      <c r="Q333" s="109">
        <f t="shared" si="257"/>
        <v>7.4999999999999997E-2</v>
      </c>
      <c r="R333" s="108">
        <v>0.05</v>
      </c>
      <c r="S333" s="108">
        <v>0.05</v>
      </c>
      <c r="T333" s="108">
        <v>0.05</v>
      </c>
      <c r="U333" s="108">
        <v>0.05</v>
      </c>
      <c r="V333" s="109">
        <f t="shared" si="258"/>
        <v>0.05</v>
      </c>
      <c r="W333" s="108">
        <v>2.5000000000000001E-2</v>
      </c>
      <c r="X333" s="108">
        <v>2.5000000000000001E-2</v>
      </c>
      <c r="Y333" s="108">
        <v>2.5000000000000001E-2</v>
      </c>
      <c r="Z333" s="108">
        <v>2.5000000000000001E-2</v>
      </c>
      <c r="AA333" s="109">
        <f t="shared" si="259"/>
        <v>2.5000000000000001E-2</v>
      </c>
      <c r="AB333" s="108">
        <f>AVERAGE(W333:Z333)</f>
        <v>2.5000000000000001E-2</v>
      </c>
    </row>
    <row r="334" spans="3:28" ht="12.75" customHeight="1">
      <c r="Q334" s="162"/>
      <c r="V334" s="162"/>
      <c r="AA334" s="162"/>
    </row>
    <row r="335" spans="3:28" ht="12.75" customHeight="1">
      <c r="C335" s="41" t="s">
        <v>356</v>
      </c>
      <c r="G335" s="18" t="s">
        <v>102</v>
      </c>
      <c r="H335" s="108">
        <v>0.2</v>
      </c>
      <c r="I335" s="108">
        <v>0.2</v>
      </c>
      <c r="J335" s="108">
        <v>0.2</v>
      </c>
      <c r="K335" s="108">
        <v>0.2</v>
      </c>
      <c r="L335" s="109">
        <f>AVERAGE(H335:K335)</f>
        <v>0.2</v>
      </c>
      <c r="M335" s="108">
        <v>0.15</v>
      </c>
      <c r="N335" s="108">
        <v>0.15</v>
      </c>
      <c r="O335" s="108">
        <v>0.15</v>
      </c>
      <c r="P335" s="108">
        <v>0.15</v>
      </c>
      <c r="Q335" s="109">
        <f>AVERAGE(M335:P335)</f>
        <v>0.15</v>
      </c>
      <c r="R335" s="108">
        <v>0.1</v>
      </c>
      <c r="S335" s="108">
        <v>0.1</v>
      </c>
      <c r="T335" s="108">
        <v>0.1</v>
      </c>
      <c r="U335" s="108">
        <v>0.1</v>
      </c>
      <c r="V335" s="109">
        <f>AVERAGE(R335:U335)</f>
        <v>0.1</v>
      </c>
      <c r="W335" s="108">
        <v>7.4999999999999997E-2</v>
      </c>
      <c r="X335" s="108">
        <v>7.4999999999999997E-2</v>
      </c>
      <c r="Y335" s="108">
        <v>7.4999999999999997E-2</v>
      </c>
      <c r="Z335" s="108">
        <v>7.4999999999999997E-2</v>
      </c>
      <c r="AA335" s="109">
        <f>AVERAGE(W335:Z335)</f>
        <v>7.4999999999999997E-2</v>
      </c>
      <c r="AB335" s="108">
        <f>AVERAGE(W335:Z335)</f>
        <v>7.4999999999999997E-2</v>
      </c>
    </row>
    <row r="336" spans="3:28" ht="12.75" customHeight="1">
      <c r="C336" s="41" t="s">
        <v>357</v>
      </c>
      <c r="G336" s="18" t="s">
        <v>102</v>
      </c>
      <c r="H336" s="108">
        <v>0.2</v>
      </c>
      <c r="I336" s="108">
        <v>0.2</v>
      </c>
      <c r="J336" s="108">
        <v>0.2</v>
      </c>
      <c r="K336" s="108">
        <v>0.2</v>
      </c>
      <c r="L336" s="109">
        <f t="shared" ref="L336:L338" si="261">AVERAGE(H336:K336)</f>
        <v>0.2</v>
      </c>
      <c r="M336" s="108">
        <v>0.15</v>
      </c>
      <c r="N336" s="108">
        <v>0.15</v>
      </c>
      <c r="O336" s="108">
        <v>0.15</v>
      </c>
      <c r="P336" s="108">
        <v>0.15</v>
      </c>
      <c r="Q336" s="109">
        <f t="shared" ref="Q336:Q338" si="262">AVERAGE(M336:P336)</f>
        <v>0.15</v>
      </c>
      <c r="R336" s="108">
        <v>0.1</v>
      </c>
      <c r="S336" s="108">
        <v>0.1</v>
      </c>
      <c r="T336" s="108">
        <v>0.1</v>
      </c>
      <c r="U336" s="108">
        <v>0.1</v>
      </c>
      <c r="V336" s="109">
        <f t="shared" ref="V336:V338" si="263">AVERAGE(R336:U336)</f>
        <v>0.1</v>
      </c>
      <c r="W336" s="108">
        <v>7.4999999999999997E-2</v>
      </c>
      <c r="X336" s="108">
        <v>7.4999999999999997E-2</v>
      </c>
      <c r="Y336" s="108">
        <v>7.4999999999999997E-2</v>
      </c>
      <c r="Z336" s="108">
        <v>7.4999999999999997E-2</v>
      </c>
      <c r="AA336" s="109">
        <f t="shared" ref="AA336:AA338" si="264">AVERAGE(W336:Z336)</f>
        <v>7.4999999999999997E-2</v>
      </c>
      <c r="AB336" s="108">
        <f>AVERAGE(W336:Z336)</f>
        <v>7.4999999999999997E-2</v>
      </c>
    </row>
    <row r="337" spans="3:28" ht="12.75" customHeight="1">
      <c r="C337" s="41" t="s">
        <v>358</v>
      </c>
      <c r="G337" s="18" t="s">
        <v>102</v>
      </c>
      <c r="H337" s="108">
        <v>0.2</v>
      </c>
      <c r="I337" s="108">
        <v>0.2</v>
      </c>
      <c r="J337" s="108">
        <v>0.2</v>
      </c>
      <c r="K337" s="108">
        <v>0.2</v>
      </c>
      <c r="L337" s="109">
        <f t="shared" si="261"/>
        <v>0.2</v>
      </c>
      <c r="M337" s="108">
        <v>0.15</v>
      </c>
      <c r="N337" s="108">
        <v>0.15</v>
      </c>
      <c r="O337" s="108">
        <v>0.15</v>
      </c>
      <c r="P337" s="108">
        <v>0.15</v>
      </c>
      <c r="Q337" s="109">
        <f t="shared" si="262"/>
        <v>0.15</v>
      </c>
      <c r="R337" s="108">
        <v>0.1</v>
      </c>
      <c r="S337" s="108">
        <v>0.1</v>
      </c>
      <c r="T337" s="108">
        <v>0.1</v>
      </c>
      <c r="U337" s="108">
        <v>0.1</v>
      </c>
      <c r="V337" s="109">
        <f t="shared" si="263"/>
        <v>0.1</v>
      </c>
      <c r="W337" s="108">
        <v>7.4999999999999997E-2</v>
      </c>
      <c r="X337" s="108">
        <v>7.4999999999999997E-2</v>
      </c>
      <c r="Y337" s="108">
        <v>7.4999999999999997E-2</v>
      </c>
      <c r="Z337" s="108">
        <v>7.4999999999999997E-2</v>
      </c>
      <c r="AA337" s="109">
        <f t="shared" si="264"/>
        <v>7.4999999999999997E-2</v>
      </c>
      <c r="AB337" s="108">
        <f>AVERAGE(W337:Z337)</f>
        <v>7.4999999999999997E-2</v>
      </c>
    </row>
    <row r="338" spans="3:28" ht="12.75" customHeight="1">
      <c r="C338" s="41" t="s">
        <v>359</v>
      </c>
      <c r="G338" s="18" t="s">
        <v>102</v>
      </c>
      <c r="H338" s="108">
        <v>0.2</v>
      </c>
      <c r="I338" s="108">
        <v>0.2</v>
      </c>
      <c r="J338" s="108">
        <v>0.2</v>
      </c>
      <c r="K338" s="108">
        <v>0.2</v>
      </c>
      <c r="L338" s="109">
        <f t="shared" si="261"/>
        <v>0.2</v>
      </c>
      <c r="M338" s="108">
        <v>0.15</v>
      </c>
      <c r="N338" s="108">
        <v>0.15</v>
      </c>
      <c r="O338" s="108">
        <v>0.15</v>
      </c>
      <c r="P338" s="108">
        <v>0.15</v>
      </c>
      <c r="Q338" s="109">
        <f t="shared" si="262"/>
        <v>0.15</v>
      </c>
      <c r="R338" s="108">
        <v>0.1</v>
      </c>
      <c r="S338" s="108">
        <v>0.1</v>
      </c>
      <c r="T338" s="108">
        <v>0.1</v>
      </c>
      <c r="U338" s="108">
        <v>0.1</v>
      </c>
      <c r="V338" s="109">
        <f t="shared" si="263"/>
        <v>0.1</v>
      </c>
      <c r="W338" s="108">
        <v>7.4999999999999997E-2</v>
      </c>
      <c r="X338" s="108">
        <v>7.4999999999999997E-2</v>
      </c>
      <c r="Y338" s="108">
        <v>7.4999999999999997E-2</v>
      </c>
      <c r="Z338" s="108">
        <v>7.4999999999999997E-2</v>
      </c>
      <c r="AA338" s="109">
        <f t="shared" si="264"/>
        <v>7.4999999999999997E-2</v>
      </c>
      <c r="AB338" s="108">
        <f>AVERAGE(W338:Z338)</f>
        <v>7.4999999999999997E-2</v>
      </c>
    </row>
    <row r="340" spans="3:28" ht="12.75" customHeight="1">
      <c r="C340" s="41" t="s">
        <v>366</v>
      </c>
      <c r="G340" s="18" t="s">
        <v>102</v>
      </c>
      <c r="H340" s="108">
        <v>2E-3</v>
      </c>
      <c r="I340" s="108">
        <v>2E-3</v>
      </c>
      <c r="J340" s="108">
        <v>1.5E-3</v>
      </c>
      <c r="K340" s="108">
        <v>1.5E-3</v>
      </c>
      <c r="L340" s="109">
        <f t="shared" ref="L340" si="265">AVERAGE(H340:K340)</f>
        <v>1.7499999999999998E-3</v>
      </c>
      <c r="M340" s="108">
        <v>1E-3</v>
      </c>
      <c r="N340" s="108">
        <v>1E-3</v>
      </c>
      <c r="O340" s="108">
        <v>5.0000000000000001E-4</v>
      </c>
      <c r="P340" s="108">
        <v>5.0000000000000001E-4</v>
      </c>
      <c r="Q340" s="109">
        <f t="shared" ref="Q340" si="266">AVERAGE(M340:P340)</f>
        <v>7.5000000000000002E-4</v>
      </c>
      <c r="R340" s="108">
        <v>0</v>
      </c>
      <c r="S340" s="108">
        <v>0</v>
      </c>
      <c r="T340" s="108">
        <v>0</v>
      </c>
      <c r="U340" s="108">
        <v>0</v>
      </c>
      <c r="V340" s="109">
        <f t="shared" ref="V340" si="267">AVERAGE(R340:U340)</f>
        <v>0</v>
      </c>
      <c r="W340" s="108">
        <v>0</v>
      </c>
      <c r="X340" s="108">
        <v>0</v>
      </c>
      <c r="Y340" s="108">
        <v>0</v>
      </c>
      <c r="Z340" s="108">
        <v>0</v>
      </c>
      <c r="AA340" s="109">
        <f t="shared" ref="AA340" si="268">AVERAGE(W340:Z340)</f>
        <v>0</v>
      </c>
      <c r="AB340" s="108">
        <f>AVERAGE(W340:Z340)</f>
        <v>0</v>
      </c>
    </row>
    <row r="341" spans="3:28" ht="12.75" customHeight="1">
      <c r="C341" s="41" t="s">
        <v>361</v>
      </c>
      <c r="G341" s="18" t="s">
        <v>102</v>
      </c>
      <c r="H341" s="108">
        <v>2E-3</v>
      </c>
      <c r="I341" s="108">
        <v>2E-3</v>
      </c>
      <c r="J341" s="108">
        <v>1.5E-3</v>
      </c>
      <c r="K341" s="108">
        <v>1.5E-3</v>
      </c>
      <c r="L341" s="109">
        <f>AVERAGE(H341:K341)</f>
        <v>1.7499999999999998E-3</v>
      </c>
      <c r="M341" s="108">
        <v>1E-3</v>
      </c>
      <c r="N341" s="108">
        <v>1E-3</v>
      </c>
      <c r="O341" s="108">
        <v>5.0000000000000001E-4</v>
      </c>
      <c r="P341" s="108">
        <v>5.0000000000000001E-4</v>
      </c>
      <c r="Q341" s="109">
        <f>AVERAGE(M341:P341)</f>
        <v>7.5000000000000002E-4</v>
      </c>
      <c r="R341" s="108">
        <v>0</v>
      </c>
      <c r="S341" s="108">
        <v>0</v>
      </c>
      <c r="T341" s="108">
        <v>0</v>
      </c>
      <c r="U341" s="108">
        <v>0</v>
      </c>
      <c r="V341" s="109">
        <f>AVERAGE(R341:U341)</f>
        <v>0</v>
      </c>
      <c r="W341" s="108">
        <v>0</v>
      </c>
      <c r="X341" s="108">
        <v>0</v>
      </c>
      <c r="Y341" s="108">
        <v>0</v>
      </c>
      <c r="Z341" s="108">
        <v>0</v>
      </c>
      <c r="AA341" s="109">
        <f>AVERAGE(W341:Z341)</f>
        <v>0</v>
      </c>
      <c r="AB341" s="108">
        <f>AVERAGE(W341:Z341)</f>
        <v>0</v>
      </c>
    </row>
    <row r="343" spans="3:28" ht="12.75" customHeight="1">
      <c r="C343" s="41" t="s">
        <v>362</v>
      </c>
      <c r="G343" s="18" t="s">
        <v>102</v>
      </c>
      <c r="H343" s="108">
        <v>2E-3</v>
      </c>
      <c r="I343" s="108">
        <v>2E-3</v>
      </c>
      <c r="J343" s="108">
        <v>1E-3</v>
      </c>
      <c r="K343" s="108">
        <v>1E-3</v>
      </c>
      <c r="L343" s="109">
        <f t="shared" ref="L343:L344" si="269">AVERAGE(H343:K343)</f>
        <v>1.5E-3</v>
      </c>
      <c r="M343" s="108">
        <v>5.0000000000000001E-4</v>
      </c>
      <c r="N343" s="108">
        <v>5.0000000000000001E-4</v>
      </c>
      <c r="O343" s="108">
        <v>0</v>
      </c>
      <c r="P343" s="108">
        <v>0</v>
      </c>
      <c r="Q343" s="109">
        <f t="shared" ref="Q343:Q345" si="270">AVERAGE(M343:P343)</f>
        <v>2.5000000000000001E-4</v>
      </c>
      <c r="R343" s="108">
        <v>0</v>
      </c>
      <c r="S343" s="108">
        <v>0</v>
      </c>
      <c r="T343" s="108">
        <v>0</v>
      </c>
      <c r="U343" s="108">
        <v>0</v>
      </c>
      <c r="V343" s="109">
        <f t="shared" ref="V343:V345" si="271">AVERAGE(R343:U343)</f>
        <v>0</v>
      </c>
      <c r="W343" s="108">
        <v>0</v>
      </c>
      <c r="X343" s="108">
        <v>0</v>
      </c>
      <c r="Y343" s="108">
        <v>0</v>
      </c>
      <c r="Z343" s="108">
        <v>0</v>
      </c>
      <c r="AA343" s="109">
        <f t="shared" ref="AA343:AA345" si="272">AVERAGE(W343:Z343)</f>
        <v>0</v>
      </c>
      <c r="AB343" s="108">
        <f>AVERAGE(W343:Z343)</f>
        <v>0</v>
      </c>
    </row>
    <row r="344" spans="3:28" ht="12.75" customHeight="1">
      <c r="C344" s="41" t="s">
        <v>363</v>
      </c>
      <c r="G344" s="18" t="s">
        <v>102</v>
      </c>
      <c r="H344" s="108">
        <v>2E-3</v>
      </c>
      <c r="I344" s="108">
        <v>2E-3</v>
      </c>
      <c r="J344" s="108">
        <v>1E-3</v>
      </c>
      <c r="K344" s="108">
        <v>1E-3</v>
      </c>
      <c r="L344" s="109">
        <f t="shared" si="269"/>
        <v>1.5E-3</v>
      </c>
      <c r="M344" s="108">
        <v>5.0000000000000001E-4</v>
      </c>
      <c r="N344" s="108">
        <v>5.0000000000000001E-4</v>
      </c>
      <c r="O344" s="108">
        <v>0</v>
      </c>
      <c r="P344" s="108">
        <v>0</v>
      </c>
      <c r="Q344" s="109">
        <f t="shared" si="270"/>
        <v>2.5000000000000001E-4</v>
      </c>
      <c r="R344" s="108">
        <v>0</v>
      </c>
      <c r="S344" s="108">
        <v>0</v>
      </c>
      <c r="T344" s="108">
        <v>0</v>
      </c>
      <c r="U344" s="108">
        <v>0</v>
      </c>
      <c r="V344" s="109">
        <f t="shared" si="271"/>
        <v>0</v>
      </c>
      <c r="W344" s="108">
        <v>0</v>
      </c>
      <c r="X344" s="108">
        <v>0</v>
      </c>
      <c r="Y344" s="108">
        <v>0</v>
      </c>
      <c r="Z344" s="108">
        <v>0</v>
      </c>
      <c r="AA344" s="109">
        <f t="shared" si="272"/>
        <v>0</v>
      </c>
      <c r="AB344" s="108">
        <f>AVERAGE(W344:Z344)</f>
        <v>0</v>
      </c>
    </row>
    <row r="345" spans="3:28" ht="12.75" customHeight="1">
      <c r="C345" s="41" t="s">
        <v>364</v>
      </c>
      <c r="G345" s="18" t="s">
        <v>102</v>
      </c>
      <c r="H345" s="108">
        <v>2E-3</v>
      </c>
      <c r="I345" s="108">
        <v>2E-3</v>
      </c>
      <c r="J345" s="108">
        <v>1E-3</v>
      </c>
      <c r="K345" s="108">
        <v>1E-3</v>
      </c>
      <c r="L345" s="109">
        <f>AVERAGE(H345:K345)</f>
        <v>1.5E-3</v>
      </c>
      <c r="M345" s="108">
        <v>5.0000000000000001E-4</v>
      </c>
      <c r="N345" s="108">
        <v>5.0000000000000001E-4</v>
      </c>
      <c r="O345" s="108">
        <v>0</v>
      </c>
      <c r="P345" s="108">
        <v>0</v>
      </c>
      <c r="Q345" s="109">
        <f t="shared" si="270"/>
        <v>2.5000000000000001E-4</v>
      </c>
      <c r="R345" s="108">
        <v>0</v>
      </c>
      <c r="S345" s="108">
        <v>0</v>
      </c>
      <c r="T345" s="108">
        <v>0</v>
      </c>
      <c r="U345" s="108">
        <v>0</v>
      </c>
      <c r="V345" s="109">
        <f t="shared" si="271"/>
        <v>0</v>
      </c>
      <c r="W345" s="108">
        <v>0</v>
      </c>
      <c r="X345" s="108">
        <v>0</v>
      </c>
      <c r="Y345" s="108">
        <v>0</v>
      </c>
      <c r="Z345" s="108">
        <v>0</v>
      </c>
      <c r="AA345" s="109">
        <f t="shared" si="272"/>
        <v>0</v>
      </c>
      <c r="AB345" s="108">
        <f>AVERAGE(W345:Z345)</f>
        <v>0</v>
      </c>
    </row>
    <row r="347" spans="3:28" ht="12.75" customHeight="1">
      <c r="C347" s="64" t="s">
        <v>367</v>
      </c>
      <c r="D347" s="13"/>
      <c r="E347" s="13"/>
      <c r="F347" s="13"/>
      <c r="G347" s="14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spans="3:28" ht="12.75" customHeight="1">
      <c r="C348" s="41" t="s">
        <v>368</v>
      </c>
      <c r="D348" s="41"/>
      <c r="E348" s="41"/>
      <c r="F348" s="41"/>
      <c r="G348" s="31" t="s">
        <v>102</v>
      </c>
      <c r="H348" s="108">
        <v>-0.1</v>
      </c>
      <c r="I348" s="108">
        <v>-0.1</v>
      </c>
      <c r="J348" s="108">
        <v>-0.1</v>
      </c>
      <c r="K348" s="108">
        <v>-0.1</v>
      </c>
      <c r="L348" s="109">
        <f t="shared" ref="L348:L349" si="273">AVERAGE(H348:K348)</f>
        <v>-0.1</v>
      </c>
      <c r="M348" s="108">
        <v>-0.05</v>
      </c>
      <c r="N348" s="108">
        <v>-0.05</v>
      </c>
      <c r="O348" s="108">
        <v>-0.05</v>
      </c>
      <c r="P348" s="108">
        <v>-0.05</v>
      </c>
      <c r="Q348" s="109">
        <f t="shared" ref="Q348:Q349" si="274">AVERAGE(M348:P348)</f>
        <v>-0.05</v>
      </c>
      <c r="R348" s="108">
        <v>-2.5000000000000001E-2</v>
      </c>
      <c r="S348" s="108">
        <v>-2.5000000000000001E-2</v>
      </c>
      <c r="T348" s="108">
        <v>-2.5000000000000001E-2</v>
      </c>
      <c r="U348" s="108">
        <v>-2.5000000000000001E-2</v>
      </c>
      <c r="V348" s="109">
        <f t="shared" ref="V348:V349" si="275">AVERAGE(R348:U348)</f>
        <v>-2.5000000000000001E-2</v>
      </c>
      <c r="W348" s="108">
        <v>2.5000000000000001E-2</v>
      </c>
      <c r="X348" s="108">
        <v>2.5000000000000001E-2</v>
      </c>
      <c r="Y348" s="108">
        <v>2.5000000000000001E-2</v>
      </c>
      <c r="Z348" s="108">
        <v>2.5000000000000001E-2</v>
      </c>
      <c r="AA348" s="109">
        <f t="shared" ref="AA348:AA349" si="276">AVERAGE(W348:Z348)</f>
        <v>2.5000000000000001E-2</v>
      </c>
      <c r="AB348" s="108">
        <f>AVERAGE(W348:Z348)</f>
        <v>2.5000000000000001E-2</v>
      </c>
    </row>
    <row r="349" spans="3:28" ht="12.75" customHeight="1">
      <c r="C349" s="41" t="s">
        <v>369</v>
      </c>
      <c r="D349" s="41"/>
      <c r="E349" s="41"/>
      <c r="F349" s="41"/>
      <c r="G349" s="31" t="s">
        <v>102</v>
      </c>
      <c r="H349" s="108">
        <v>0.1</v>
      </c>
      <c r="I349" s="108">
        <v>0.1</v>
      </c>
      <c r="J349" s="108">
        <v>0.1</v>
      </c>
      <c r="K349" s="108">
        <v>0.1</v>
      </c>
      <c r="L349" s="109">
        <f t="shared" si="273"/>
        <v>0.1</v>
      </c>
      <c r="M349" s="108">
        <v>0.05</v>
      </c>
      <c r="N349" s="108">
        <v>0.05</v>
      </c>
      <c r="O349" s="108">
        <v>0.05</v>
      </c>
      <c r="P349" s="108">
        <v>0.05</v>
      </c>
      <c r="Q349" s="109">
        <f t="shared" si="274"/>
        <v>0.05</v>
      </c>
      <c r="R349" s="108">
        <v>2.5000000000000001E-2</v>
      </c>
      <c r="S349" s="108">
        <v>2.5000000000000001E-2</v>
      </c>
      <c r="T349" s="108">
        <v>2.5000000000000001E-2</v>
      </c>
      <c r="U349" s="108">
        <v>2.5000000000000001E-2</v>
      </c>
      <c r="V349" s="109">
        <f t="shared" si="275"/>
        <v>2.5000000000000001E-2</v>
      </c>
      <c r="W349" s="108">
        <v>-2.5000000000000001E-2</v>
      </c>
      <c r="X349" s="108">
        <v>-2.5000000000000001E-2</v>
      </c>
      <c r="Y349" s="108">
        <v>-2.5000000000000001E-2</v>
      </c>
      <c r="Z349" s="108">
        <v>-2.5000000000000001E-2</v>
      </c>
      <c r="AA349" s="109">
        <f t="shared" si="276"/>
        <v>-2.5000000000000001E-2</v>
      </c>
      <c r="AB349" s="108">
        <f>AVERAGE(W349:Z349)</f>
        <v>-2.5000000000000001E-2</v>
      </c>
    </row>
    <row r="351" spans="3:28" ht="12.75" customHeight="1">
      <c r="C351" s="64" t="s">
        <v>285</v>
      </c>
      <c r="D351" s="13"/>
      <c r="E351" s="13"/>
      <c r="F351" s="13"/>
      <c r="G351" s="14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spans="3:28" ht="12.75" customHeight="1">
      <c r="C352" s="41" t="s">
        <v>370</v>
      </c>
      <c r="G352" s="18" t="s">
        <v>102</v>
      </c>
      <c r="H352" s="108">
        <v>0.1</v>
      </c>
      <c r="I352" s="108">
        <v>0.1</v>
      </c>
      <c r="J352" s="108">
        <v>0.1</v>
      </c>
      <c r="K352" s="108">
        <v>0.1</v>
      </c>
      <c r="L352" s="109">
        <f t="shared" ref="L352" si="277">AVERAGE(H352:K352)</f>
        <v>0.1</v>
      </c>
      <c r="M352" s="108">
        <v>0.05</v>
      </c>
      <c r="N352" s="108">
        <v>0.05</v>
      </c>
      <c r="O352" s="108">
        <v>0.05</v>
      </c>
      <c r="P352" s="108">
        <v>0.05</v>
      </c>
      <c r="Q352" s="109">
        <f t="shared" ref="Q352" si="278">AVERAGE(M352:P352)</f>
        <v>0.05</v>
      </c>
      <c r="R352" s="108">
        <v>0</v>
      </c>
      <c r="S352" s="108">
        <v>0</v>
      </c>
      <c r="T352" s="108">
        <v>0</v>
      </c>
      <c r="U352" s="108">
        <v>0</v>
      </c>
      <c r="V352" s="109">
        <f t="shared" ref="V352" si="279">AVERAGE(R352:U352)</f>
        <v>0</v>
      </c>
      <c r="W352" s="108">
        <v>0</v>
      </c>
      <c r="X352" s="108">
        <v>0</v>
      </c>
      <c r="Y352" s="108">
        <v>0</v>
      </c>
      <c r="Z352" s="108">
        <v>0</v>
      </c>
      <c r="AA352" s="109">
        <f t="shared" ref="AA352" si="280">AVERAGE(W352:Z352)</f>
        <v>0</v>
      </c>
      <c r="AB352" s="108">
        <f>AVERAGE(W352:Z352)</f>
        <v>0</v>
      </c>
    </row>
    <row r="353" spans="3:8" ht="12.75" customHeight="1">
      <c r="C353" s="41" t="s">
        <v>371</v>
      </c>
      <c r="G353" s="18" t="s">
        <v>102</v>
      </c>
      <c r="H353" s="108">
        <v>0</v>
      </c>
    </row>
  </sheetData>
  <pageMargins left="0.7" right="0.7" top="0.75" bottom="0.75" header="0.3" footer="0.3"/>
  <pageSetup scale="11" orientation="portrait" r:id="rId1"/>
  <rowBreaks count="3" manualBreakCount="3">
    <brk id="125" min="1" max="27" man="1"/>
    <brk id="201" min="1" max="27" man="1"/>
    <brk id="277" min="1" max="27" man="1"/>
  </rowBreaks>
  <ignoredErrors>
    <ignoredError sqref="L24:L27 Q24:Q27 V24:V27 AA24:AA27 L29:L31 Q29:Q30 V29:V30 AA29:AA30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7904-9D93-46AB-8CBB-9A458B4B26BE}">
  <sheetPr>
    <tabColor rgb="FF92D050"/>
  </sheetPr>
  <dimension ref="B1:T208"/>
  <sheetViews>
    <sheetView showGridLines="0" view="pageBreakPreview" zoomScale="75" zoomScaleNormal="82" zoomScaleSheetLayoutView="75" workbookViewId="0">
      <selection activeCell="F9" sqref="F9"/>
    </sheetView>
  </sheetViews>
  <sheetFormatPr defaultColWidth="8.81640625" defaultRowHeight="14"/>
  <cols>
    <col min="1" max="2" width="1.81640625" style="138" customWidth="1"/>
    <col min="3" max="3" width="39.1796875" style="138" customWidth="1"/>
    <col min="4" max="4" width="17.453125" style="138" customWidth="1"/>
    <col min="5" max="5" width="14.54296875" style="138" customWidth="1"/>
    <col min="6" max="8" width="15.54296875" style="138" customWidth="1"/>
    <col min="9" max="12" width="14.54296875" style="138" customWidth="1"/>
    <col min="13" max="17" width="19.1796875" style="138" customWidth="1"/>
    <col min="18" max="18" width="14.7265625" style="138" customWidth="1"/>
    <col min="19" max="16384" width="8.81640625" style="138"/>
  </cols>
  <sheetData>
    <row r="1" spans="2:19">
      <c r="B1" s="136"/>
      <c r="C1" s="136"/>
      <c r="D1" s="136"/>
      <c r="E1" s="136"/>
      <c r="F1" s="136"/>
    </row>
    <row r="2" spans="2:19">
      <c r="B2" s="136"/>
      <c r="C2" s="136"/>
      <c r="D2" s="136"/>
      <c r="E2" s="136"/>
      <c r="F2" s="136"/>
    </row>
    <row r="3" spans="2:19">
      <c r="B3" s="136"/>
      <c r="C3" s="136"/>
      <c r="D3" s="136"/>
      <c r="E3" s="136"/>
      <c r="F3" s="136"/>
    </row>
    <row r="4" spans="2:19" ht="15.5">
      <c r="B4" s="136"/>
      <c r="C4" s="65" t="s">
        <v>372</v>
      </c>
      <c r="D4" s="137"/>
      <c r="E4" s="137"/>
      <c r="F4" s="137"/>
      <c r="G4" s="139"/>
      <c r="H4" s="139"/>
      <c r="I4" s="139"/>
      <c r="J4" s="139"/>
      <c r="K4" s="139"/>
      <c r="L4" s="145" t="s">
        <v>373</v>
      </c>
    </row>
    <row r="5" spans="2:19" ht="32">
      <c r="C5" s="405" t="s">
        <v>374</v>
      </c>
      <c r="D5" s="406" t="s">
        <v>375</v>
      </c>
      <c r="E5" s="406" t="s">
        <v>376</v>
      </c>
      <c r="F5" s="406" t="s">
        <v>377</v>
      </c>
      <c r="G5" s="406" t="s">
        <v>378</v>
      </c>
      <c r="H5" s="406" t="s">
        <v>379</v>
      </c>
      <c r="I5" s="406" t="s">
        <v>380</v>
      </c>
      <c r="J5" s="406" t="s">
        <v>381</v>
      </c>
      <c r="K5" s="406" t="s">
        <v>382</v>
      </c>
      <c r="L5" s="406" t="s">
        <v>383</v>
      </c>
      <c r="N5" s="146" t="s">
        <v>384</v>
      </c>
      <c r="O5" s="146"/>
      <c r="P5" s="146"/>
      <c r="Q5" s="146"/>
      <c r="R5" s="146"/>
      <c r="S5" s="146"/>
    </row>
    <row r="6" spans="2:19">
      <c r="C6" s="204" t="s">
        <v>385</v>
      </c>
      <c r="D6" s="402">
        <v>1.51</v>
      </c>
      <c r="E6" s="400">
        <v>27750</v>
      </c>
      <c r="F6" s="400">
        <v>47290</v>
      </c>
      <c r="G6" s="407">
        <f>F6/E6</f>
        <v>1.7041441441441441</v>
      </c>
      <c r="H6" s="408">
        <v>0.21</v>
      </c>
      <c r="I6" s="402">
        <f>D6/(1+(1-H6)*G6)</f>
        <v>0.6435736325644188</v>
      </c>
      <c r="J6" s="400">
        <v>3780</v>
      </c>
      <c r="K6" s="409">
        <f>J6/(E6+F6)</f>
        <v>5.0373134328358209E-2</v>
      </c>
      <c r="L6" s="402">
        <f>I6/(1-K6)</f>
        <v>0.6777121160206846</v>
      </c>
      <c r="N6" s="146" t="s">
        <v>386</v>
      </c>
      <c r="O6" s="146"/>
      <c r="P6" s="146"/>
      <c r="Q6" s="146"/>
      <c r="R6" s="146"/>
      <c r="S6" s="146"/>
    </row>
    <row r="7" spans="2:19">
      <c r="C7" s="204" t="s">
        <v>387</v>
      </c>
      <c r="D7" s="402">
        <v>1.41</v>
      </c>
      <c r="E7" s="400">
        <v>165260</v>
      </c>
      <c r="F7" s="400">
        <v>50572</v>
      </c>
      <c r="G7" s="407">
        <f t="shared" ref="G7:G11" si="0">F7/E7</f>
        <v>0.30601476461333654</v>
      </c>
      <c r="H7" s="408">
        <v>0.21</v>
      </c>
      <c r="I7" s="402">
        <f t="shared" ref="I7:I11" si="1">D7/(1+(1-H7)*G7)</f>
        <v>1.1354927404787676</v>
      </c>
      <c r="J7" s="400">
        <v>14182</v>
      </c>
      <c r="K7" s="409">
        <f t="shared" ref="K7:K11" si="2">J7/(E7+F7)</f>
        <v>6.5708514029430301E-2</v>
      </c>
      <c r="L7" s="410">
        <f>I7/(1-K7)</f>
        <v>1.2153516943367884</v>
      </c>
      <c r="N7" s="146" t="s">
        <v>388</v>
      </c>
      <c r="O7" s="146"/>
      <c r="P7" s="146"/>
      <c r="Q7" s="146"/>
      <c r="R7" s="146"/>
      <c r="S7" s="146"/>
    </row>
    <row r="8" spans="2:19">
      <c r="C8" s="204" t="s">
        <v>389</v>
      </c>
      <c r="D8" s="402">
        <v>0.79</v>
      </c>
      <c r="E8" s="400">
        <v>13850</v>
      </c>
      <c r="F8" s="400">
        <v>8207</v>
      </c>
      <c r="G8" s="407">
        <f t="shared" si="0"/>
        <v>0.59256317689530691</v>
      </c>
      <c r="H8" s="408">
        <v>0.21</v>
      </c>
      <c r="I8" s="402">
        <f t="shared" si="1"/>
        <v>0.53810135279019433</v>
      </c>
      <c r="J8" s="400">
        <v>4272</v>
      </c>
      <c r="K8" s="409">
        <f t="shared" si="2"/>
        <v>0.19368001088089948</v>
      </c>
      <c r="L8" s="402">
        <f t="shared" ref="L8:L10" si="3">I8/(1-K8)</f>
        <v>0.66735459873451319</v>
      </c>
    </row>
    <row r="9" spans="2:19">
      <c r="C9" s="204" t="s">
        <v>390</v>
      </c>
      <c r="D9" s="402">
        <v>1.78</v>
      </c>
      <c r="E9" s="400">
        <v>9830</v>
      </c>
      <c r="F9" s="400">
        <v>16116</v>
      </c>
      <c r="G9" s="407">
        <f t="shared" si="0"/>
        <v>1.6394710071210581</v>
      </c>
      <c r="H9" s="408">
        <v>0.21</v>
      </c>
      <c r="I9" s="402">
        <f t="shared" si="1"/>
        <v>0.77553759389831589</v>
      </c>
      <c r="J9" s="400">
        <v>2460</v>
      </c>
      <c r="K9" s="409">
        <f t="shared" si="2"/>
        <v>9.481230247436985E-2</v>
      </c>
      <c r="L9" s="402">
        <f t="shared" si="3"/>
        <v>0.8567699229875545</v>
      </c>
    </row>
    <row r="10" spans="2:19">
      <c r="C10" s="204" t="s">
        <v>391</v>
      </c>
      <c r="D10" s="402">
        <v>0.98</v>
      </c>
      <c r="E10" s="400">
        <v>176500</v>
      </c>
      <c r="F10" s="400">
        <v>103676</v>
      </c>
      <c r="G10" s="407">
        <f t="shared" si="0"/>
        <v>0.58739943342776202</v>
      </c>
      <c r="H10" s="408">
        <v>0.21</v>
      </c>
      <c r="I10" s="402">
        <f t="shared" si="1"/>
        <v>0.66937807938296945</v>
      </c>
      <c r="J10" s="400">
        <v>6215</v>
      </c>
      <c r="K10" s="409">
        <f t="shared" si="2"/>
        <v>2.2182485294957456E-2</v>
      </c>
      <c r="L10" s="402">
        <f t="shared" si="3"/>
        <v>0.68456339686744772</v>
      </c>
    </row>
    <row r="11" spans="2:19">
      <c r="C11" s="411" t="s">
        <v>392</v>
      </c>
      <c r="D11" s="412">
        <v>1.21</v>
      </c>
      <c r="E11" s="413">
        <v>818.44</v>
      </c>
      <c r="F11" s="413">
        <v>2482.6480000000001</v>
      </c>
      <c r="G11" s="414">
        <f t="shared" si="0"/>
        <v>3.0333903523776939</v>
      </c>
      <c r="H11" s="415">
        <v>0.21</v>
      </c>
      <c r="I11" s="412">
        <f t="shared" si="1"/>
        <v>0.35626183693282193</v>
      </c>
      <c r="J11" s="413">
        <v>570.57600000000002</v>
      </c>
      <c r="K11" s="416">
        <f t="shared" si="2"/>
        <v>0.17284483176455762</v>
      </c>
      <c r="L11" s="412">
        <f>I11/(1-K11)</f>
        <v>0.43070738189647045</v>
      </c>
    </row>
    <row r="12" spans="2:19">
      <c r="C12" s="204"/>
      <c r="D12" s="204"/>
      <c r="E12" s="204"/>
      <c r="F12" s="204"/>
      <c r="G12" s="417"/>
      <c r="H12" s="394"/>
      <c r="I12" s="204"/>
      <c r="J12" s="204"/>
      <c r="K12" s="533" t="s">
        <v>393</v>
      </c>
      <c r="L12" s="534">
        <f>AVERAGE(L6:L11)</f>
        <v>0.75540985180724318</v>
      </c>
    </row>
    <row r="13" spans="2:19" hidden="1">
      <c r="H13" s="140"/>
      <c r="L13" s="141"/>
    </row>
    <row r="14" spans="2:19" ht="15.5">
      <c r="C14" s="65" t="s">
        <v>394</v>
      </c>
      <c r="D14" s="137"/>
      <c r="E14" s="137"/>
      <c r="F14" s="137"/>
      <c r="G14" s="139"/>
      <c r="H14" s="139"/>
      <c r="I14" s="139"/>
      <c r="J14" s="139"/>
      <c r="K14" s="139"/>
      <c r="L14" s="145" t="s">
        <v>395</v>
      </c>
    </row>
    <row r="15" spans="2:19">
      <c r="C15" s="393"/>
      <c r="D15" s="136"/>
      <c r="E15" s="136"/>
      <c r="F15" s="136"/>
      <c r="G15" s="204"/>
      <c r="H15" s="204"/>
      <c r="I15" s="204"/>
      <c r="J15" s="204"/>
      <c r="K15" s="204"/>
      <c r="L15" s="204"/>
    </row>
    <row r="16" spans="2:19">
      <c r="C16" s="394" t="s">
        <v>396</v>
      </c>
      <c r="D16" s="395">
        <v>45291</v>
      </c>
      <c r="E16" s="204"/>
      <c r="F16" s="204"/>
      <c r="G16" s="204"/>
      <c r="H16" s="394"/>
      <c r="I16" s="204"/>
      <c r="J16" s="204"/>
      <c r="K16" s="204"/>
      <c r="L16" s="396"/>
    </row>
    <row r="17" spans="3:20">
      <c r="C17" s="397" t="s">
        <v>397</v>
      </c>
      <c r="D17" s="398" t="s">
        <v>398</v>
      </c>
      <c r="E17" s="397" t="s">
        <v>399</v>
      </c>
      <c r="F17" s="397" t="s">
        <v>400</v>
      </c>
      <c r="G17" s="397" t="s">
        <v>401</v>
      </c>
      <c r="H17" s="397" t="s">
        <v>402</v>
      </c>
      <c r="I17" s="397" t="s">
        <v>403</v>
      </c>
      <c r="J17" s="397" t="s">
        <v>404</v>
      </c>
      <c r="K17" s="204"/>
      <c r="L17" s="396"/>
    </row>
    <row r="18" spans="3:20">
      <c r="C18" s="399">
        <v>4.8750000000000002E-2</v>
      </c>
      <c r="D18" s="400">
        <v>-1012</v>
      </c>
      <c r="E18" s="400">
        <v>1000</v>
      </c>
      <c r="F18" s="401">
        <v>43739</v>
      </c>
      <c r="G18" s="401">
        <v>47664</v>
      </c>
      <c r="H18" s="402">
        <f>C18/2*E18</f>
        <v>24.375</v>
      </c>
      <c r="I18" s="402">
        <f>ROUND((G18-D16)/365*2,1)</f>
        <v>13</v>
      </c>
      <c r="J18" s="403">
        <f>RATE(I18,H18,D18,E18)*2</f>
        <v>4.6588966424755192E-2</v>
      </c>
      <c r="K18" s="404" t="s">
        <v>405</v>
      </c>
      <c r="L18" s="396"/>
    </row>
    <row r="19" spans="3:20">
      <c r="H19" s="140"/>
      <c r="I19" s="142"/>
      <c r="L19" s="141"/>
    </row>
    <row r="20" spans="3:20" ht="15.5">
      <c r="C20" s="65" t="s">
        <v>406</v>
      </c>
      <c r="D20" s="137"/>
      <c r="E20" s="137"/>
      <c r="F20" s="137"/>
      <c r="G20" s="139"/>
      <c r="H20" s="139"/>
      <c r="I20" s="139"/>
      <c r="J20" s="139"/>
      <c r="K20" s="139"/>
      <c r="L20" s="139"/>
    </row>
    <row r="21" spans="3:20" ht="14.5" hidden="1"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158"/>
      <c r="N21" s="158"/>
      <c r="O21" s="158"/>
      <c r="P21" s="158"/>
      <c r="Q21" s="158"/>
    </row>
    <row r="22" spans="3:20" ht="43.5">
      <c r="C22" s="275" t="s">
        <v>407</v>
      </c>
      <c r="D22" s="275" t="s">
        <v>92</v>
      </c>
      <c r="E22" s="275" t="s">
        <v>408</v>
      </c>
      <c r="F22" s="275" t="s">
        <v>409</v>
      </c>
      <c r="G22" s="275" t="s">
        <v>410</v>
      </c>
      <c r="H22" s="204" t="s">
        <v>411</v>
      </c>
      <c r="I22" s="204"/>
      <c r="J22" s="204"/>
      <c r="K22" s="204"/>
      <c r="L22" s="204"/>
      <c r="N22" s="158" t="s">
        <v>412</v>
      </c>
      <c r="O22" s="159" t="s">
        <v>413</v>
      </c>
      <c r="P22" s="159" t="s">
        <v>414</v>
      </c>
      <c r="Q22" s="159" t="s">
        <v>415</v>
      </c>
      <c r="R22" s="159" t="s">
        <v>416</v>
      </c>
    </row>
    <row r="23" spans="3:20" ht="14.5">
      <c r="C23" s="204" t="str">
        <f>Operating!C20</f>
        <v>Europe, Middle East, and Africa (EMEA)</v>
      </c>
      <c r="D23" s="390">
        <f>Operating!AF21</f>
        <v>10556487</v>
      </c>
      <c r="E23" s="379">
        <v>5.9799999999999999E-2</v>
      </c>
      <c r="F23" s="376">
        <f>D23/$D$27</f>
        <v>0.31380330790977934</v>
      </c>
      <c r="G23" s="379">
        <f>F23*E23</f>
        <v>1.8765437813004805E-2</v>
      </c>
      <c r="H23" s="204"/>
      <c r="I23" s="204"/>
      <c r="J23" s="204"/>
      <c r="K23" s="204"/>
      <c r="L23" s="204"/>
      <c r="N23" s="157" t="s">
        <v>417</v>
      </c>
      <c r="O23" s="160">
        <v>6.9767274223765038E-2</v>
      </c>
      <c r="P23" s="160">
        <v>9.3658350788221434E-2</v>
      </c>
      <c r="Q23" s="160">
        <v>0.13965835078822147</v>
      </c>
      <c r="R23" s="160">
        <v>0.26819333333333339</v>
      </c>
    </row>
    <row r="24" spans="3:20" ht="14.5">
      <c r="C24" s="204" t="str">
        <f>Operating!C27</f>
        <v>United States and Canada (UCAN)</v>
      </c>
      <c r="D24" s="390">
        <f>Operating!AF28</f>
        <v>14873783</v>
      </c>
      <c r="E24" s="379">
        <v>4.5999999999999999E-2</v>
      </c>
      <c r="F24" s="376">
        <f t="shared" ref="F24:F26" si="4">D24/$D$27</f>
        <v>0.44213972948881969</v>
      </c>
      <c r="G24" s="379">
        <f t="shared" ref="G24:G26" si="5">F24*E24</f>
        <v>2.0338427556485704E-2</v>
      </c>
      <c r="H24" s="204"/>
      <c r="I24" s="204"/>
      <c r="J24" s="204"/>
      <c r="K24" s="204"/>
      <c r="L24" s="204"/>
      <c r="N24" s="157" t="s">
        <v>418</v>
      </c>
      <c r="O24" s="160">
        <v>4.216566757223917E-2</v>
      </c>
      <c r="P24" s="160">
        <v>5.6604861357118834E-2</v>
      </c>
      <c r="Q24" s="160">
        <v>0.10260486135711887</v>
      </c>
      <c r="R24" s="160">
        <v>0.2450869565217392</v>
      </c>
    </row>
    <row r="25" spans="3:20" ht="14.5">
      <c r="C25" s="204" t="str">
        <f>Operating!C34</f>
        <v>Latin America (LATAM)</v>
      </c>
      <c r="D25" s="390">
        <f>Operating!AF35</f>
        <v>4446461</v>
      </c>
      <c r="E25" s="379">
        <f>Q27</f>
        <v>0.12924750595054202</v>
      </c>
      <c r="F25" s="376">
        <f t="shared" si="4"/>
        <v>0.13217599475013092</v>
      </c>
      <c r="G25" s="379">
        <f t="shared" si="5"/>
        <v>1.7083417667986357E-2</v>
      </c>
      <c r="H25" s="204"/>
      <c r="I25" s="204"/>
      <c r="J25" s="204"/>
      <c r="K25" s="204"/>
      <c r="L25" s="204"/>
      <c r="N25" s="157" t="s">
        <v>419</v>
      </c>
      <c r="O25" s="160">
        <v>1.6347036600821003E-2</v>
      </c>
      <c r="P25" s="160">
        <v>2.1944909061476097E-2</v>
      </c>
      <c r="Q25" s="160">
        <v>6.79449090614761E-2</v>
      </c>
      <c r="R25" s="160">
        <v>0.29246666666666665</v>
      </c>
    </row>
    <row r="26" spans="3:20" ht="14.5">
      <c r="C26" s="204" t="str">
        <f>Operating!C41</f>
        <v>Asia Pacific (APAC)</v>
      </c>
      <c r="D26" s="390">
        <f>Operating!AF42</f>
        <v>3763727</v>
      </c>
      <c r="E26" s="379">
        <f>Q24/2+4.6%/2</f>
        <v>7.4302430678559434E-2</v>
      </c>
      <c r="F26" s="376">
        <f t="shared" si="4"/>
        <v>0.11188096785127004</v>
      </c>
      <c r="G26" s="379">
        <f t="shared" si="5"/>
        <v>8.3130278580191286E-3</v>
      </c>
      <c r="H26" s="204"/>
      <c r="I26" s="204"/>
      <c r="J26" s="204"/>
      <c r="K26" s="204"/>
      <c r="L26" s="204"/>
      <c r="N26" s="157" t="s">
        <v>420</v>
      </c>
      <c r="O26" s="160">
        <v>4.0983441444393288E-2</v>
      </c>
      <c r="P26" s="160">
        <v>5.5017794202428784E-2</v>
      </c>
      <c r="Q26" s="160">
        <v>0.10101779420242882</v>
      </c>
      <c r="R26" s="160">
        <v>0.17758571428571426</v>
      </c>
    </row>
    <row r="27" spans="3:20" ht="14.5">
      <c r="C27" s="204" t="s">
        <v>421</v>
      </c>
      <c r="D27" s="390">
        <f>SUM(D23:D26)</f>
        <v>33640458</v>
      </c>
      <c r="E27" s="204"/>
      <c r="F27" s="376">
        <f>SUM(F23:F26)</f>
        <v>1</v>
      </c>
      <c r="G27" s="204"/>
      <c r="H27" s="204"/>
      <c r="I27" s="204"/>
      <c r="J27" s="204"/>
      <c r="K27" s="204"/>
      <c r="L27" s="204"/>
      <c r="N27" s="157" t="s">
        <v>422</v>
      </c>
      <c r="O27" s="160">
        <v>6.2012105991795755E-2</v>
      </c>
      <c r="P27" s="160">
        <v>8.3247505950542033E-2</v>
      </c>
      <c r="Q27" s="160">
        <v>0.12924750595054202</v>
      </c>
      <c r="R27" s="160">
        <v>0.28369999999999995</v>
      </c>
    </row>
    <row r="28" spans="3:20" ht="14.5">
      <c r="C28" s="380" t="s">
        <v>423</v>
      </c>
      <c r="D28" s="391"/>
      <c r="E28" s="381"/>
      <c r="F28" s="381"/>
      <c r="G28" s="392">
        <f>SUM(G23:G26)</f>
        <v>6.4500310895495988E-2</v>
      </c>
      <c r="H28" s="204"/>
      <c r="I28" s="204"/>
      <c r="J28" s="204"/>
      <c r="K28" s="204"/>
      <c r="L28" s="204"/>
      <c r="N28" s="157" t="s">
        <v>424</v>
      </c>
      <c r="O28" s="160">
        <v>4.1407700284382239E-2</v>
      </c>
      <c r="P28" s="160">
        <v>5.5588093851056668E-2</v>
      </c>
      <c r="Q28" s="160">
        <v>0.10158809385105666</v>
      </c>
      <c r="R28" s="160">
        <v>0.16111111111111109</v>
      </c>
      <c r="S28" s="156"/>
      <c r="T28" s="156"/>
    </row>
    <row r="29" spans="3:20" ht="14.5">
      <c r="C29" s="204"/>
      <c r="D29" s="390"/>
      <c r="E29" s="204"/>
      <c r="F29" s="204"/>
      <c r="G29" s="204"/>
      <c r="H29" s="204"/>
      <c r="I29" s="204"/>
      <c r="J29" s="204"/>
      <c r="K29" s="204"/>
      <c r="L29" s="204"/>
      <c r="N29" s="157" t="s">
        <v>425</v>
      </c>
      <c r="O29" s="160">
        <v>3.6430782900048961E-2</v>
      </c>
      <c r="P29" s="160">
        <v>4.8906125146853871E-2</v>
      </c>
      <c r="Q29" s="160">
        <v>9.4906125146853898E-2</v>
      </c>
      <c r="R29" s="160">
        <v>0.13461538461538461</v>
      </c>
      <c r="S29" s="156"/>
      <c r="T29" s="156"/>
    </row>
    <row r="30" spans="3:20" ht="14.5" hidden="1">
      <c r="D30" s="154"/>
      <c r="N30" s="157" t="s">
        <v>426</v>
      </c>
      <c r="O30" s="160">
        <v>0</v>
      </c>
      <c r="P30" s="160">
        <v>0</v>
      </c>
      <c r="Q30" s="160">
        <v>4.5999999999999999E-2</v>
      </c>
      <c r="R30" s="160">
        <v>0.25750000000000001</v>
      </c>
      <c r="S30" s="156"/>
      <c r="T30" s="156"/>
    </row>
    <row r="31" spans="3:20" ht="14.5" hidden="1">
      <c r="N31" s="157" t="s">
        <v>427</v>
      </c>
      <c r="O31" s="160">
        <v>1.0263273029557431E-2</v>
      </c>
      <c r="P31" s="160">
        <v>1.3777824006060311E-2</v>
      </c>
      <c r="Q31" s="160">
        <v>5.9777824006060319E-2</v>
      </c>
      <c r="R31" s="160">
        <v>0.1951615384615385</v>
      </c>
      <c r="S31" s="155"/>
      <c r="T31" s="155"/>
    </row>
    <row r="32" spans="3:20" ht="14.5">
      <c r="N32" s="157" t="s">
        <v>428</v>
      </c>
      <c r="O32" s="160">
        <v>4.2817331648980869E-2</v>
      </c>
      <c r="P32" s="160">
        <v>5.7479811331110256E-2</v>
      </c>
      <c r="Q32" s="160">
        <v>0.10347981133111024</v>
      </c>
      <c r="R32" s="160">
        <v>0.21736242038216561</v>
      </c>
      <c r="S32" s="155"/>
      <c r="T32" s="155"/>
    </row>
    <row r="33" spans="3:12" ht="15.5">
      <c r="C33" s="65" t="s">
        <v>429</v>
      </c>
      <c r="D33" s="137"/>
      <c r="E33" s="137"/>
      <c r="F33" s="137"/>
      <c r="G33" s="139"/>
      <c r="H33" s="139"/>
      <c r="I33" s="139"/>
      <c r="J33" s="139"/>
      <c r="K33" s="139"/>
      <c r="L33" s="139"/>
    </row>
    <row r="34" spans="3:12" hidden="1"/>
    <row r="35" spans="3:12">
      <c r="C35" s="204"/>
      <c r="D35" s="204"/>
      <c r="E35" s="204"/>
      <c r="F35" s="383" t="s">
        <v>430</v>
      </c>
      <c r="G35" s="204"/>
      <c r="H35" s="204"/>
      <c r="I35" s="204"/>
      <c r="J35" s="204"/>
      <c r="K35" s="204"/>
      <c r="L35" s="204"/>
    </row>
    <row r="36" spans="3:12">
      <c r="C36" s="204" t="s">
        <v>431</v>
      </c>
      <c r="D36" s="376">
        <v>0.21</v>
      </c>
      <c r="E36" s="204"/>
      <c r="F36" s="204"/>
      <c r="G36" s="204"/>
      <c r="H36" s="204"/>
      <c r="I36" s="204"/>
      <c r="J36" s="204"/>
      <c r="K36" s="204"/>
      <c r="L36" s="204"/>
    </row>
    <row r="37" spans="3:12">
      <c r="C37" s="204" t="s">
        <v>432</v>
      </c>
      <c r="D37" s="384">
        <f>'Financial Statements'!AF123</f>
        <v>16973374</v>
      </c>
      <c r="E37" s="204"/>
      <c r="F37" s="204" t="s">
        <v>433</v>
      </c>
      <c r="G37" s="204"/>
      <c r="H37" s="204">
        <f>'Financial Statements'!AF61+'Financial Statements'!AF60+'Financial Statements'!AF54</f>
        <v>18508811</v>
      </c>
      <c r="I37" s="204"/>
      <c r="J37" s="204"/>
      <c r="K37" s="204"/>
      <c r="L37" s="204"/>
    </row>
    <row r="38" spans="3:12">
      <c r="C38" s="204" t="s">
        <v>434</v>
      </c>
      <c r="D38" s="385">
        <v>213500000</v>
      </c>
      <c r="E38" s="204"/>
      <c r="F38" s="204" t="s">
        <v>435</v>
      </c>
      <c r="G38" s="204"/>
      <c r="H38" s="204"/>
      <c r="I38" s="204"/>
      <c r="J38" s="204"/>
      <c r="K38" s="204"/>
      <c r="L38" s="204"/>
    </row>
    <row r="39" spans="3:12">
      <c r="C39" s="204" t="s">
        <v>436</v>
      </c>
      <c r="D39" s="376">
        <f>D37/D38</f>
        <v>7.9500580796252926E-2</v>
      </c>
      <c r="E39" s="204"/>
      <c r="F39" s="204"/>
      <c r="G39" s="204"/>
      <c r="H39" s="204"/>
      <c r="I39" s="204"/>
      <c r="J39" s="204"/>
      <c r="K39" s="204"/>
      <c r="L39" s="204"/>
    </row>
    <row r="40" spans="3:12">
      <c r="C40" s="204" t="s">
        <v>437</v>
      </c>
      <c r="D40" s="386">
        <f>L12*(1+(1-D36)*D39)</f>
        <v>0.80285371415397411</v>
      </c>
      <c r="E40" s="204"/>
      <c r="F40" s="204"/>
      <c r="G40" s="204"/>
      <c r="H40" s="204"/>
      <c r="I40" s="204"/>
      <c r="J40" s="204"/>
      <c r="K40" s="204"/>
      <c r="L40" s="204"/>
    </row>
    <row r="41" spans="3:12">
      <c r="C41" s="204"/>
      <c r="D41" s="204"/>
      <c r="E41" s="204"/>
      <c r="F41" s="204"/>
      <c r="G41" s="204"/>
      <c r="H41" s="204"/>
      <c r="I41" s="204"/>
      <c r="J41" s="204"/>
      <c r="K41" s="204"/>
      <c r="L41" s="204"/>
    </row>
    <row r="42" spans="3:12">
      <c r="C42" s="204" t="s">
        <v>438</v>
      </c>
      <c r="D42" s="379">
        <f>G28</f>
        <v>6.4500310895495988E-2</v>
      </c>
      <c r="E42" s="204"/>
      <c r="F42" s="204"/>
      <c r="G42" s="204"/>
      <c r="H42" s="204"/>
      <c r="I42" s="204"/>
      <c r="J42" s="204"/>
      <c r="K42" s="204"/>
      <c r="L42" s="204"/>
    </row>
    <row r="43" spans="3:12">
      <c r="C43" s="204" t="s">
        <v>439</v>
      </c>
      <c r="D43" s="379">
        <v>4.2900000000000001E-2</v>
      </c>
      <c r="E43" s="204"/>
      <c r="F43" s="204" t="s">
        <v>440</v>
      </c>
      <c r="G43" s="204"/>
      <c r="H43" s="204"/>
      <c r="I43" s="204"/>
      <c r="J43" s="204"/>
      <c r="K43" s="204"/>
      <c r="L43" s="204"/>
    </row>
    <row r="44" spans="3:12">
      <c r="C44" s="275" t="s">
        <v>441</v>
      </c>
      <c r="D44" s="387">
        <f>D43+D40*D42</f>
        <v>9.4684314166535E-2</v>
      </c>
      <c r="E44" s="204"/>
      <c r="F44" s="204"/>
      <c r="G44" s="204"/>
      <c r="H44" s="204"/>
      <c r="I44" s="204"/>
      <c r="J44" s="204"/>
      <c r="K44" s="204"/>
      <c r="L44" s="204"/>
    </row>
    <row r="45" spans="3:12">
      <c r="C45" s="204"/>
      <c r="D45" s="204"/>
      <c r="E45" s="204"/>
      <c r="F45" s="204"/>
      <c r="G45" s="204"/>
      <c r="H45" s="204"/>
      <c r="I45" s="204"/>
      <c r="J45" s="204"/>
      <c r="K45" s="204"/>
      <c r="L45" s="204"/>
    </row>
    <row r="46" spans="3:12">
      <c r="C46" s="204" t="s">
        <v>442</v>
      </c>
      <c r="D46" s="379">
        <f>J18</f>
        <v>4.6588966424755192E-2</v>
      </c>
      <c r="E46" s="204"/>
      <c r="F46" s="204"/>
      <c r="G46" s="204"/>
      <c r="H46" s="204"/>
      <c r="I46" s="204"/>
      <c r="J46" s="204"/>
      <c r="K46" s="204"/>
      <c r="L46" s="204"/>
    </row>
    <row r="47" spans="3:12">
      <c r="C47" s="275" t="s">
        <v>443</v>
      </c>
      <c r="D47" s="379">
        <f>D46*(1-D36)</f>
        <v>3.6805283475556602E-2</v>
      </c>
      <c r="E47" s="204"/>
      <c r="F47" s="204"/>
      <c r="G47" s="204"/>
      <c r="H47" s="204"/>
      <c r="I47" s="204"/>
      <c r="J47" s="204"/>
      <c r="K47" s="204"/>
      <c r="L47" s="204"/>
    </row>
    <row r="48" spans="3:12">
      <c r="C48" s="204"/>
      <c r="D48" s="204"/>
      <c r="E48" s="204"/>
      <c r="F48" s="204"/>
      <c r="G48" s="204"/>
      <c r="H48" s="204"/>
      <c r="I48" s="204"/>
      <c r="J48" s="204"/>
      <c r="K48" s="204"/>
      <c r="L48" s="204"/>
    </row>
    <row r="49" spans="3:12">
      <c r="C49" s="388" t="s">
        <v>22</v>
      </c>
      <c r="D49" s="389">
        <f>D38/(D37+D38)*D44+D37/(D37+D38)*D47</f>
        <v>9.0421772174697559E-2</v>
      </c>
      <c r="E49" s="204"/>
      <c r="F49" s="204"/>
      <c r="G49" s="204"/>
      <c r="H49" s="204"/>
      <c r="I49" s="204"/>
      <c r="J49" s="204"/>
      <c r="K49" s="204"/>
      <c r="L49" s="204"/>
    </row>
    <row r="51" spans="3:12" ht="15.5">
      <c r="C51" s="65" t="s">
        <v>33</v>
      </c>
      <c r="D51" s="137"/>
      <c r="E51" s="137"/>
      <c r="F51" s="137"/>
      <c r="G51" s="139"/>
      <c r="H51" s="139"/>
      <c r="I51" s="139"/>
      <c r="J51" s="139"/>
      <c r="K51" s="139"/>
      <c r="L51" s="139"/>
    </row>
    <row r="53" spans="3:12" ht="21.5">
      <c r="C53" s="275" t="s">
        <v>407</v>
      </c>
      <c r="D53" s="275" t="s">
        <v>92</v>
      </c>
      <c r="E53" s="275" t="s">
        <v>409</v>
      </c>
      <c r="F53" s="374" t="s">
        <v>444</v>
      </c>
      <c r="G53" s="374" t="s">
        <v>445</v>
      </c>
      <c r="H53" s="374" t="s">
        <v>446</v>
      </c>
      <c r="I53" s="204" t="s">
        <v>447</v>
      </c>
      <c r="J53" s="204"/>
      <c r="K53" s="204"/>
      <c r="L53" s="204"/>
    </row>
    <row r="54" spans="3:12">
      <c r="C54" s="204" t="str">
        <f t="shared" ref="C54:D58" si="6">C23</f>
        <v>Europe, Middle East, and Africa (EMEA)</v>
      </c>
      <c r="D54" s="375">
        <f>D23</f>
        <v>10556487</v>
      </c>
      <c r="E54" s="376">
        <f>D54/$D$58</f>
        <v>0.31380330790977934</v>
      </c>
      <c r="F54" s="377">
        <f>1.7%/3+3.7%/3+4.3%/3</f>
        <v>3.2333333333333332E-2</v>
      </c>
      <c r="G54" s="378">
        <v>3.3000000000000002E-2</v>
      </c>
      <c r="H54" s="379">
        <f>F54*(1+G54)</f>
        <v>3.340033333333333E-2</v>
      </c>
      <c r="I54" s="204"/>
      <c r="J54" s="204"/>
      <c r="K54" s="204"/>
      <c r="L54" s="204"/>
    </row>
    <row r="55" spans="3:12">
      <c r="C55" s="204" t="str">
        <f t="shared" si="6"/>
        <v>United States and Canada (UCAN)</v>
      </c>
      <c r="D55" s="375">
        <f t="shared" si="6"/>
        <v>14873783</v>
      </c>
      <c r="E55" s="376">
        <f>D55/$D$58</f>
        <v>0.44213972948881969</v>
      </c>
      <c r="F55" s="378">
        <v>2.1000000000000001E-2</v>
      </c>
      <c r="G55" s="378">
        <v>2.1000000000000001E-2</v>
      </c>
      <c r="H55" s="379">
        <f>F55*(1+G55)</f>
        <v>2.1440999999999998E-2</v>
      </c>
      <c r="I55" s="204"/>
      <c r="J55" s="204"/>
      <c r="K55" s="204"/>
      <c r="L55" s="204"/>
    </row>
    <row r="56" spans="3:12">
      <c r="C56" s="204" t="str">
        <f t="shared" si="6"/>
        <v>Latin America (LATAM)</v>
      </c>
      <c r="D56" s="375">
        <f t="shared" si="6"/>
        <v>4446461</v>
      </c>
      <c r="E56" s="376">
        <f>D56/$D$58</f>
        <v>0.13217599475013092</v>
      </c>
      <c r="F56" s="378">
        <v>2.5000000000000001E-2</v>
      </c>
      <c r="G56" s="378">
        <v>5.7000000000000002E-2</v>
      </c>
      <c r="H56" s="379">
        <f>F56*(1+G56)</f>
        <v>2.6425000000000001E-2</v>
      </c>
      <c r="I56" s="204"/>
      <c r="J56" s="204"/>
      <c r="K56" s="204"/>
      <c r="L56" s="204"/>
    </row>
    <row r="57" spans="3:12">
      <c r="C57" s="204" t="str">
        <f t="shared" si="6"/>
        <v>Asia Pacific (APAC)</v>
      </c>
      <c r="D57" s="375">
        <f t="shared" si="6"/>
        <v>3763727</v>
      </c>
      <c r="E57" s="376">
        <f>D57/$D$58</f>
        <v>0.11188096785127004</v>
      </c>
      <c r="F57" s="378">
        <v>3.9E-2</v>
      </c>
      <c r="G57" s="378">
        <v>4.8000000000000001E-2</v>
      </c>
      <c r="H57" s="379">
        <f>F57*(1+G57)</f>
        <v>4.0871999999999999E-2</v>
      </c>
      <c r="I57" s="204"/>
      <c r="J57" s="204"/>
      <c r="K57" s="204"/>
      <c r="L57" s="204"/>
    </row>
    <row r="58" spans="3:12">
      <c r="C58" s="204" t="str">
        <f t="shared" si="6"/>
        <v>Total</v>
      </c>
      <c r="D58" s="375">
        <f t="shared" si="6"/>
        <v>33640458</v>
      </c>
      <c r="E58" s="379">
        <f>SUM(E54:E57)</f>
        <v>1</v>
      </c>
      <c r="F58" s="204"/>
      <c r="G58" s="204"/>
      <c r="H58" s="204"/>
      <c r="I58" s="204"/>
      <c r="J58" s="204"/>
      <c r="K58" s="204"/>
      <c r="L58" s="204"/>
    </row>
    <row r="59" spans="3:12">
      <c r="C59" s="380" t="s">
        <v>33</v>
      </c>
      <c r="D59" s="381"/>
      <c r="E59" s="381"/>
      <c r="F59" s="381"/>
      <c r="G59" s="381"/>
      <c r="H59" s="382">
        <f>SUMPRODUCT(E54:E57,H54:H57)</f>
        <v>2.8026602604548367E-2</v>
      </c>
      <c r="I59" s="204"/>
      <c r="J59" s="204"/>
      <c r="K59" s="204"/>
      <c r="L59" s="204"/>
    </row>
    <row r="61" spans="3:12" ht="15.5">
      <c r="C61" s="65" t="s">
        <v>448</v>
      </c>
      <c r="D61" s="137"/>
      <c r="E61" s="137"/>
      <c r="F61" s="137"/>
      <c r="G61" s="139"/>
      <c r="H61" s="139"/>
      <c r="I61" s="139"/>
      <c r="J61" s="139"/>
      <c r="K61" s="139"/>
      <c r="L61" s="139"/>
    </row>
    <row r="62" spans="3:12">
      <c r="C62" s="204"/>
      <c r="D62" s="231" t="str">
        <f>LEFT(Operating!AA6,4)</f>
        <v>2022</v>
      </c>
      <c r="F62" s="233">
        <f t="shared" ref="F62:I62" si="7">YEAR(F63)</f>
        <v>2024</v>
      </c>
      <c r="G62" s="233">
        <f t="shared" si="7"/>
        <v>2025</v>
      </c>
      <c r="H62" s="233">
        <f t="shared" si="7"/>
        <v>2026</v>
      </c>
      <c r="I62" s="233">
        <f t="shared" si="7"/>
        <v>2027</v>
      </c>
      <c r="J62" s="233">
        <f>YEAR(J63)</f>
        <v>2028</v>
      </c>
      <c r="K62" s="424" t="s">
        <v>449</v>
      </c>
      <c r="L62" s="204"/>
    </row>
    <row r="63" spans="3:12">
      <c r="C63" s="204"/>
      <c r="D63" s="231"/>
      <c r="F63" s="232">
        <f>DATE(2024,12,31)</f>
        <v>45657</v>
      </c>
      <c r="G63" s="232">
        <f>EDATE(F63,12)</f>
        <v>46022</v>
      </c>
      <c r="H63" s="232">
        <f t="shared" ref="H63:J63" si="8">EDATE(G63,12)</f>
        <v>46387</v>
      </c>
      <c r="I63" s="232">
        <f t="shared" si="8"/>
        <v>46752</v>
      </c>
      <c r="J63" s="232">
        <f t="shared" si="8"/>
        <v>47118</v>
      </c>
      <c r="K63" s="232">
        <f>EDATE(J63,12)</f>
        <v>47483</v>
      </c>
      <c r="L63" s="204"/>
    </row>
    <row r="64" spans="3:12">
      <c r="C64" s="100" t="s">
        <v>450</v>
      </c>
      <c r="D64" s="204"/>
      <c r="K64" s="204"/>
      <c r="L64" s="204"/>
    </row>
    <row r="65" spans="3:15">
      <c r="C65" s="225" t="s">
        <v>451</v>
      </c>
      <c r="D65" s="423">
        <f>DATE(2024,4,1)</f>
        <v>45383</v>
      </c>
      <c r="E65" s="204"/>
      <c r="F65" s="206"/>
      <c r="G65" s="206"/>
      <c r="H65" s="206"/>
      <c r="I65" s="206"/>
      <c r="J65" s="206"/>
      <c r="K65" s="204"/>
      <c r="L65" s="204"/>
    </row>
    <row r="66" spans="3:15">
      <c r="C66" s="229" t="s">
        <v>452</v>
      </c>
      <c r="D66" s="373">
        <f>H59</f>
        <v>2.8026602604548367E-2</v>
      </c>
      <c r="E66" s="204"/>
      <c r="F66" s="206"/>
      <c r="G66" s="206"/>
      <c r="H66" s="206"/>
      <c r="I66" s="206"/>
      <c r="J66" s="206"/>
      <c r="K66" s="204"/>
      <c r="L66" s="204"/>
    </row>
    <row r="67" spans="3:15">
      <c r="C67" s="226" t="s">
        <v>22</v>
      </c>
      <c r="D67" s="227">
        <f>$D$49</f>
        <v>9.0421772174697559E-2</v>
      </c>
      <c r="E67" s="204"/>
      <c r="F67" s="206"/>
      <c r="G67" s="206"/>
      <c r="H67" s="206"/>
      <c r="I67" s="206"/>
      <c r="J67" s="206"/>
      <c r="K67" s="204"/>
      <c r="L67" s="204"/>
    </row>
    <row r="68" spans="3:15">
      <c r="C68" s="204"/>
      <c r="D68" s="204"/>
      <c r="E68" s="204"/>
      <c r="F68" s="206"/>
      <c r="G68" s="206"/>
      <c r="H68" s="206"/>
      <c r="I68" s="206"/>
      <c r="J68" s="206"/>
      <c r="K68" s="204"/>
      <c r="L68" s="204"/>
    </row>
    <row r="69" spans="3:15">
      <c r="C69" s="100" t="s">
        <v>453</v>
      </c>
      <c r="D69" s="204"/>
      <c r="E69" s="204"/>
      <c r="F69" s="206"/>
      <c r="G69" s="206"/>
      <c r="H69" s="206"/>
      <c r="I69" s="206"/>
      <c r="J69" s="206"/>
      <c r="K69" s="204"/>
      <c r="L69" s="204"/>
    </row>
    <row r="70" spans="3:15">
      <c r="C70" s="205" t="s">
        <v>100</v>
      </c>
      <c r="D70" s="205"/>
      <c r="E70" s="205"/>
      <c r="F70" s="57">
        <f>'Financial Statements'!AK19</f>
        <v>9257177.5020936001</v>
      </c>
      <c r="G70" s="57">
        <f>'Financial Statements'!AP19</f>
        <v>11252760.044510452</v>
      </c>
      <c r="H70" s="57">
        <f>'Financial Statements'!AU19</f>
        <v>16300303.708392659</v>
      </c>
      <c r="I70" s="57">
        <f>'Financial Statements'!AZ19</f>
        <v>23413767.235479385</v>
      </c>
      <c r="J70" s="57">
        <f>'Financial Statements'!BA19</f>
        <v>27750899.051740341</v>
      </c>
      <c r="K70" s="204"/>
      <c r="L70" s="204"/>
    </row>
    <row r="71" spans="3:15">
      <c r="C71" s="207" t="s">
        <v>454</v>
      </c>
      <c r="D71" s="205"/>
      <c r="E71" s="205"/>
      <c r="F71" s="57">
        <f>F72*F70</f>
        <v>1189577.8273669435</v>
      </c>
      <c r="G71" s="57">
        <f t="shared" ref="G71:I71" si="9">G72*G70</f>
        <v>1446016.7629499286</v>
      </c>
      <c r="H71" s="57">
        <f t="shared" si="9"/>
        <v>2094642.7641109538</v>
      </c>
      <c r="I71" s="57">
        <f t="shared" si="9"/>
        <v>3008746.2784588262</v>
      </c>
      <c r="J71" s="57">
        <f>J72*J70</f>
        <v>3566082.0151696019</v>
      </c>
      <c r="K71" s="204"/>
      <c r="L71" s="204"/>
    </row>
    <row r="72" spans="3:15">
      <c r="C72" s="207" t="s">
        <v>455</v>
      </c>
      <c r="D72" s="205"/>
      <c r="E72" s="205"/>
      <c r="F72" s="208">
        <f>G72</f>
        <v>0.12850329672277636</v>
      </c>
      <c r="G72" s="208">
        <v>0.12850329672277636</v>
      </c>
      <c r="H72" s="208">
        <v>0.12850329672277636</v>
      </c>
      <c r="I72" s="208">
        <v>0.12850329672277636</v>
      </c>
      <c r="J72" s="208">
        <v>0.12850329672277636</v>
      </c>
      <c r="K72" s="204"/>
      <c r="L72" s="204"/>
    </row>
    <row r="73" spans="3:15">
      <c r="C73" s="206" t="s">
        <v>456</v>
      </c>
      <c r="D73" s="205"/>
      <c r="E73" s="205"/>
      <c r="F73" s="57">
        <f>F70-F71</f>
        <v>8067599.6747266566</v>
      </c>
      <c r="G73" s="57">
        <f t="shared" ref="G73:I73" si="10">G70-G71</f>
        <v>9806743.2815605234</v>
      </c>
      <c r="H73" s="57">
        <f t="shared" si="10"/>
        <v>14205660.944281705</v>
      </c>
      <c r="I73" s="57">
        <f t="shared" si="10"/>
        <v>20405020.957020558</v>
      </c>
      <c r="J73" s="57">
        <f>J70-J71</f>
        <v>24184817.036570739</v>
      </c>
      <c r="K73" s="204"/>
      <c r="L73" s="204"/>
    </row>
    <row r="74" spans="3:15">
      <c r="C74" s="205" t="s">
        <v>457</v>
      </c>
      <c r="D74" s="205"/>
      <c r="E74" s="205"/>
      <c r="F74" s="57">
        <f>-Operating!AK242</f>
        <v>115647.48625454547</v>
      </c>
      <c r="G74" s="57">
        <f>-Operating!AP242</f>
        <v>148428.80328762549</v>
      </c>
      <c r="H74" s="57">
        <f>-Operating!AU242</f>
        <v>181840.12689891615</v>
      </c>
      <c r="I74" s="57">
        <f>-Operating!AZ242</f>
        <v>215388.82971442188</v>
      </c>
      <c r="J74" s="57">
        <f>-Operating!BA242</f>
        <v>520109.16889356403</v>
      </c>
      <c r="K74" s="204"/>
      <c r="L74" s="204"/>
    </row>
    <row r="75" spans="3:15">
      <c r="C75" s="205" t="s">
        <v>280</v>
      </c>
      <c r="D75" s="205"/>
      <c r="E75" s="205"/>
      <c r="F75" s="57">
        <f>-Operating!AK223</f>
        <v>-416739.52320000011</v>
      </c>
      <c r="G75" s="57">
        <f>-Operating!AP223</f>
        <v>-540891.73104582028</v>
      </c>
      <c r="H75" s="57">
        <f>-Operating!AU223</f>
        <v>-551286.83958629565</v>
      </c>
      <c r="I75" s="57">
        <f>-Operating!AZ223</f>
        <v>-553553.59645584493</v>
      </c>
      <c r="J75" s="57">
        <f>-Operating!BA223</f>
        <v>-553553.59645584493</v>
      </c>
      <c r="K75" s="204"/>
      <c r="L75" s="204"/>
    </row>
    <row r="76" spans="3:15">
      <c r="C76" s="205" t="s">
        <v>458</v>
      </c>
      <c r="D76" s="205"/>
      <c r="E76" s="205"/>
      <c r="F76" s="57">
        <f>Operating!AK212</f>
        <v>1191225.3635856146</v>
      </c>
      <c r="G76" s="57">
        <f>Operating!AP212</f>
        <v>764635.21388742933</v>
      </c>
      <c r="H76" s="57">
        <f>Operating!AU212</f>
        <v>455412.41198981903</v>
      </c>
      <c r="I76" s="57">
        <f>Operating!AZ212</f>
        <v>-504353.04972523102</v>
      </c>
      <c r="J76" s="57">
        <f>Operating!BA212</f>
        <v>-364704.61688275822</v>
      </c>
      <c r="K76" s="204"/>
      <c r="L76" s="204"/>
    </row>
    <row r="77" spans="3:15">
      <c r="C77" s="234" t="s">
        <v>459</v>
      </c>
      <c r="D77" s="209"/>
      <c r="E77" s="209"/>
      <c r="F77" s="210">
        <f>SUM(F73:F76)</f>
        <v>8957733.0013668165</v>
      </c>
      <c r="G77" s="210">
        <f>SUM(G73:G76)</f>
        <v>10178915.567689758</v>
      </c>
      <c r="H77" s="210">
        <f t="shared" ref="H77:I77" si="11">SUM(H73:H76)</f>
        <v>14291626.643584145</v>
      </c>
      <c r="I77" s="210">
        <f t="shared" si="11"/>
        <v>19562503.140553903</v>
      </c>
      <c r="J77" s="210">
        <f>SUM(J73:J76)</f>
        <v>23786667.992125697</v>
      </c>
      <c r="K77" s="474">
        <f>J77*(1+D66)</f>
        <v>24453327.483227335</v>
      </c>
      <c r="L77" s="376"/>
    </row>
    <row r="78" spans="3:15">
      <c r="C78" s="205"/>
      <c r="D78" s="205"/>
      <c r="E78" s="205"/>
      <c r="F78" s="228"/>
      <c r="G78" s="228"/>
      <c r="H78" s="228"/>
      <c r="I78" s="228"/>
      <c r="J78" s="228"/>
      <c r="K78" s="204"/>
      <c r="L78" s="204"/>
      <c r="O78" s="473"/>
    </row>
    <row r="79" spans="3:15">
      <c r="C79" s="100" t="s">
        <v>460</v>
      </c>
    </row>
    <row r="80" spans="3:15">
      <c r="C80" s="207" t="s">
        <v>461</v>
      </c>
      <c r="F80" s="57">
        <f>F77</f>
        <v>8957733.0013668165</v>
      </c>
      <c r="G80" s="57">
        <f>G77</f>
        <v>10178915.567689758</v>
      </c>
      <c r="H80" s="57">
        <f>H77</f>
        <v>14291626.643584145</v>
      </c>
      <c r="I80" s="57">
        <f>I77</f>
        <v>19562503.140553903</v>
      </c>
      <c r="J80" s="57">
        <f>J77</f>
        <v>23786667.992125697</v>
      </c>
    </row>
    <row r="81" spans="3:12">
      <c r="C81" s="207" t="s">
        <v>462</v>
      </c>
      <c r="E81" s="42"/>
      <c r="F81" s="23"/>
      <c r="G81" s="24"/>
      <c r="H81" s="24"/>
      <c r="I81" s="24"/>
      <c r="J81" s="57">
        <f>K77/(D67-D66)</f>
        <v>391910586.21509355</v>
      </c>
    </row>
    <row r="82" spans="3:12">
      <c r="C82" s="209" t="s">
        <v>463</v>
      </c>
      <c r="D82" s="209"/>
      <c r="E82" s="236">
        <v>0</v>
      </c>
      <c r="F82" s="210">
        <f>SUM(F80:F81)</f>
        <v>8957733.0013668165</v>
      </c>
      <c r="G82" s="210">
        <f t="shared" ref="G82:H82" si="12">SUM(G80:G81)</f>
        <v>10178915.567689758</v>
      </c>
      <c r="H82" s="210">
        <f t="shared" si="12"/>
        <v>14291626.643584145</v>
      </c>
      <c r="I82" s="210">
        <f>SUM(I80:I81)</f>
        <v>19562503.140553903</v>
      </c>
      <c r="J82" s="210">
        <f>SUM(J80:J81)</f>
        <v>415697254.20721924</v>
      </c>
    </row>
    <row r="83" spans="3:12">
      <c r="G83" s="201"/>
    </row>
    <row r="84" spans="3:12">
      <c r="C84" s="100" t="s">
        <v>464</v>
      </c>
    </row>
    <row r="85" spans="3:12">
      <c r="C85" s="207" t="s">
        <v>465</v>
      </c>
      <c r="F85" s="81">
        <f>YEARFRAC(D65,F63)</f>
        <v>0.75</v>
      </c>
      <c r="G85" s="81">
        <f>YEARFRAC(H63,G63)+F85</f>
        <v>1.75</v>
      </c>
      <c r="H85" s="81">
        <f>YEARFRAC(I63,H63)+G85</f>
        <v>2.75</v>
      </c>
      <c r="I85" s="81">
        <f>YEARFRAC(J63,I63)+H85</f>
        <v>3.75</v>
      </c>
      <c r="J85" s="81">
        <f>YEARFRAC(K63,J63)+I85</f>
        <v>4.75</v>
      </c>
    </row>
    <row r="86" spans="3:12">
      <c r="C86" s="207" t="s">
        <v>461</v>
      </c>
      <c r="F86" s="57">
        <f>F80/(1+$D$67)^F85</f>
        <v>8394642.9258035142</v>
      </c>
      <c r="G86" s="57">
        <f t="shared" ref="G86:H86" si="13">G80/(1+$D$67)^G85</f>
        <v>8748047.0841501132</v>
      </c>
      <c r="H86" s="57">
        <f t="shared" si="13"/>
        <v>11264106.49034722</v>
      </c>
      <c r="I86" s="57">
        <f>I80/(1+$D$67)^I85</f>
        <v>14139856.296974028</v>
      </c>
      <c r="J86" s="57">
        <f>J80/(1+$D$67)^J85</f>
        <v>15767384.836632989</v>
      </c>
    </row>
    <row r="87" spans="3:12">
      <c r="C87" s="207" t="s">
        <v>462</v>
      </c>
      <c r="E87" s="42"/>
      <c r="F87" s="23"/>
      <c r="G87" s="24"/>
      <c r="H87" s="24"/>
      <c r="I87" s="24"/>
      <c r="J87" s="57">
        <f>J81/(1+$D$67)^J85</f>
        <v>259784389.99734777</v>
      </c>
      <c r="L87" s="485"/>
    </row>
    <row r="88" spans="3:12">
      <c r="C88" s="234" t="s">
        <v>464</v>
      </c>
      <c r="D88" s="234"/>
      <c r="E88" s="234"/>
      <c r="F88" s="210">
        <f>SUM(F86:F87)</f>
        <v>8394642.9258035142</v>
      </c>
      <c r="G88" s="210">
        <f t="shared" ref="G88:H88" si="14">SUM(G86:G87)</f>
        <v>8748047.0841501132</v>
      </c>
      <c r="H88" s="210">
        <f t="shared" si="14"/>
        <v>11264106.49034722</v>
      </c>
      <c r="I88" s="210">
        <f>SUM(I86:I87)</f>
        <v>14139856.296974028</v>
      </c>
      <c r="J88" s="210">
        <f>SUM(J86:J87)</f>
        <v>275551774.83398074</v>
      </c>
    </row>
    <row r="90" spans="3:12" ht="15.5">
      <c r="C90" s="65" t="s">
        <v>466</v>
      </c>
      <c r="D90" s="137"/>
      <c r="E90" s="137"/>
      <c r="F90" s="137"/>
      <c r="G90" s="139"/>
      <c r="H90" s="139"/>
      <c r="I90" s="139"/>
      <c r="J90" s="139"/>
      <c r="K90" s="139"/>
      <c r="L90" s="139"/>
    </row>
    <row r="91" spans="3:12">
      <c r="C91" s="204"/>
      <c r="D91" s="231" t="str">
        <f>LEFT(Operating!AA35,4)</f>
        <v>4069</v>
      </c>
      <c r="F91" s="233">
        <f t="shared" ref="F91:K92" si="15">F62</f>
        <v>2024</v>
      </c>
      <c r="G91" s="233">
        <f t="shared" si="15"/>
        <v>2025</v>
      </c>
      <c r="H91" s="233">
        <f t="shared" si="15"/>
        <v>2026</v>
      </c>
      <c r="I91" s="233">
        <f t="shared" si="15"/>
        <v>2027</v>
      </c>
      <c r="J91" s="233">
        <f t="shared" si="15"/>
        <v>2028</v>
      </c>
      <c r="K91" s="424" t="str">
        <f t="shared" si="15"/>
        <v>Term</v>
      </c>
      <c r="L91" s="204"/>
    </row>
    <row r="92" spans="3:12">
      <c r="C92" s="204"/>
      <c r="D92" s="231"/>
      <c r="F92" s="232">
        <f t="shared" si="15"/>
        <v>45657</v>
      </c>
      <c r="G92" s="232">
        <f t="shared" si="15"/>
        <v>46022</v>
      </c>
      <c r="H92" s="232">
        <f t="shared" si="15"/>
        <v>46387</v>
      </c>
      <c r="I92" s="232">
        <f t="shared" si="15"/>
        <v>46752</v>
      </c>
      <c r="J92" s="232">
        <f t="shared" si="15"/>
        <v>47118</v>
      </c>
      <c r="K92" s="232">
        <f t="shared" si="15"/>
        <v>47483</v>
      </c>
      <c r="L92" s="204"/>
    </row>
    <row r="93" spans="3:12">
      <c r="C93" s="100" t="s">
        <v>450</v>
      </c>
      <c r="D93" s="204"/>
      <c r="K93" s="204"/>
      <c r="L93" s="204"/>
    </row>
    <row r="94" spans="3:12">
      <c r="C94" s="225" t="s">
        <v>451</v>
      </c>
      <c r="D94" s="230">
        <f>D65</f>
        <v>45383</v>
      </c>
      <c r="E94" s="204"/>
      <c r="F94" s="206"/>
      <c r="G94" s="206"/>
      <c r="H94" s="206"/>
      <c r="I94" s="206"/>
      <c r="J94" s="206"/>
      <c r="K94" s="204"/>
      <c r="L94" s="204"/>
    </row>
    <row r="95" spans="3:12">
      <c r="C95" s="229" t="s">
        <v>467</v>
      </c>
      <c r="D95" s="451">
        <f>'Relative Valuation'!C26</f>
        <v>9.48</v>
      </c>
      <c r="E95" s="204"/>
      <c r="F95" s="206"/>
      <c r="G95" s="206"/>
      <c r="H95" s="206"/>
      <c r="I95" s="206"/>
      <c r="J95" s="206"/>
      <c r="K95" s="204"/>
      <c r="L95" s="204"/>
    </row>
    <row r="96" spans="3:12">
      <c r="C96" s="229" t="s">
        <v>468</v>
      </c>
      <c r="D96" s="451">
        <f>'Relative Valuation'!C13</f>
        <v>3</v>
      </c>
      <c r="E96" s="204"/>
      <c r="F96" s="206"/>
      <c r="G96" s="206"/>
      <c r="H96" s="206"/>
      <c r="I96" s="206"/>
      <c r="J96" s="206"/>
      <c r="K96" s="204"/>
      <c r="L96" s="204"/>
    </row>
    <row r="97" spans="3:12">
      <c r="C97" s="229" t="s">
        <v>469</v>
      </c>
      <c r="D97" s="451">
        <f>H173</f>
        <v>14.6</v>
      </c>
      <c r="E97" s="204"/>
      <c r="F97" s="206"/>
      <c r="G97" s="206"/>
      <c r="H97" s="206"/>
      <c r="I97" s="206"/>
      <c r="J97" s="206"/>
      <c r="K97" s="204"/>
      <c r="L97" s="204"/>
    </row>
    <row r="98" spans="3:12">
      <c r="C98" s="229" t="s">
        <v>470</v>
      </c>
      <c r="D98" s="235">
        <f>J70+J74</f>
        <v>28271008.220633905</v>
      </c>
      <c r="E98" s="204"/>
      <c r="F98" s="206"/>
      <c r="G98" s="206"/>
      <c r="H98" s="206"/>
      <c r="I98" s="206"/>
      <c r="J98" s="206"/>
      <c r="K98" s="204"/>
      <c r="L98" s="204"/>
    </row>
    <row r="99" spans="3:12">
      <c r="C99" s="229" t="s">
        <v>471</v>
      </c>
      <c r="D99" s="235">
        <f>'Financial Statements'!BA10</f>
        <v>71196533.632238418</v>
      </c>
      <c r="E99" s="204"/>
      <c r="F99" s="206"/>
      <c r="G99" s="206"/>
      <c r="H99" s="206"/>
      <c r="I99" s="206"/>
      <c r="J99" s="206"/>
      <c r="K99" s="204"/>
      <c r="L99" s="204"/>
    </row>
    <row r="100" spans="3:12">
      <c r="C100" s="229" t="s">
        <v>472</v>
      </c>
      <c r="D100" s="235">
        <f>'Financial Statements'!BA19</f>
        <v>27750899.051740341</v>
      </c>
      <c r="E100" s="204"/>
      <c r="F100" s="206"/>
      <c r="G100" s="206"/>
      <c r="H100" s="206"/>
      <c r="I100" s="206"/>
      <c r="J100" s="206"/>
      <c r="K100" s="204"/>
      <c r="L100" s="204"/>
    </row>
    <row r="101" spans="3:12">
      <c r="C101" s="226" t="s">
        <v>22</v>
      </c>
      <c r="D101" s="227">
        <f>$D$49</f>
        <v>9.0421772174697559E-2</v>
      </c>
      <c r="E101" s="204"/>
      <c r="F101" s="206"/>
      <c r="G101" s="206"/>
      <c r="H101" s="206"/>
      <c r="I101" s="206"/>
      <c r="J101" s="206"/>
      <c r="K101" s="204"/>
      <c r="L101" s="204"/>
    </row>
    <row r="102" spans="3:12">
      <c r="C102" s="204"/>
      <c r="D102" s="204"/>
      <c r="E102" s="204"/>
      <c r="F102" s="206"/>
      <c r="G102" s="206"/>
      <c r="H102" s="206"/>
      <c r="I102" s="206"/>
      <c r="J102" s="206"/>
      <c r="K102" s="204"/>
      <c r="L102" s="204"/>
    </row>
    <row r="103" spans="3:12">
      <c r="C103" s="100" t="s">
        <v>473</v>
      </c>
    </row>
    <row r="104" spans="3:12">
      <c r="C104" s="207" t="s">
        <v>461</v>
      </c>
      <c r="F104" s="57">
        <f>F77</f>
        <v>8957733.0013668165</v>
      </c>
      <c r="G104" s="57">
        <f>G77</f>
        <v>10178915.567689758</v>
      </c>
      <c r="H104" s="57">
        <f>H77</f>
        <v>14291626.643584145</v>
      </c>
      <c r="I104" s="57">
        <f>I77</f>
        <v>19562503.140553903</v>
      </c>
      <c r="J104" s="57">
        <f>J77</f>
        <v>23786667.992125697</v>
      </c>
    </row>
    <row r="105" spans="3:12">
      <c r="C105" s="207" t="s">
        <v>462</v>
      </c>
      <c r="E105" s="42"/>
      <c r="F105" s="23"/>
      <c r="G105" s="24"/>
      <c r="H105" s="24"/>
      <c r="I105" s="24"/>
      <c r="J105" s="57">
        <f>D95*D98</f>
        <v>268009157.93160942</v>
      </c>
    </row>
    <row r="106" spans="3:12">
      <c r="C106" s="209" t="s">
        <v>463</v>
      </c>
      <c r="D106" s="209"/>
      <c r="E106" s="238">
        <v>0</v>
      </c>
      <c r="F106" s="237">
        <f>SUM(F104:F105)</f>
        <v>8957733.0013668165</v>
      </c>
      <c r="G106" s="237">
        <f t="shared" ref="G106" si="16">SUM(G104:G105)</f>
        <v>10178915.567689758</v>
      </c>
      <c r="H106" s="237">
        <f t="shared" ref="H106" si="17">SUM(H104:H105)</f>
        <v>14291626.643584145</v>
      </c>
      <c r="I106" s="418">
        <f t="shared" ref="I106" si="18">SUM(I104:I105)</f>
        <v>19562503.140553903</v>
      </c>
      <c r="J106" s="418">
        <f>SUM(J104:J105)</f>
        <v>291795825.92373514</v>
      </c>
    </row>
    <row r="107" spans="3:12">
      <c r="G107" s="201"/>
    </row>
    <row r="108" spans="3:12">
      <c r="C108" s="100" t="s">
        <v>464</v>
      </c>
    </row>
    <row r="109" spans="3:12">
      <c r="C109" s="207" t="s">
        <v>465</v>
      </c>
      <c r="F109" s="81">
        <f>F85</f>
        <v>0.75</v>
      </c>
      <c r="G109" s="81">
        <f>G85</f>
        <v>1.75</v>
      </c>
      <c r="H109" s="81">
        <f>H85</f>
        <v>2.75</v>
      </c>
      <c r="I109" s="81">
        <f>I85</f>
        <v>3.75</v>
      </c>
      <c r="J109" s="81">
        <f>J85</f>
        <v>4.75</v>
      </c>
    </row>
    <row r="110" spans="3:12">
      <c r="C110" s="207" t="s">
        <v>461</v>
      </c>
      <c r="F110" s="57">
        <f>F104/(1+$D$67)^F109</f>
        <v>8394642.9258035142</v>
      </c>
      <c r="G110" s="57">
        <f t="shared" ref="G110" si="19">G104/(1+$D$67)^G109</f>
        <v>8748047.0841501132</v>
      </c>
      <c r="H110" s="57">
        <f t="shared" ref="H110" si="20">H104/(1+$D$67)^H109</f>
        <v>11264106.49034722</v>
      </c>
      <c r="I110" s="57">
        <f t="shared" ref="I110" si="21">I104/(1+$D$67)^I109</f>
        <v>14139856.296974028</v>
      </c>
      <c r="J110" s="57">
        <f>J104/(1+$D$67)^J109</f>
        <v>15767384.836632989</v>
      </c>
    </row>
    <row r="111" spans="3:12">
      <c r="C111" s="207" t="s">
        <v>462</v>
      </c>
      <c r="E111" s="42"/>
      <c r="F111" s="23"/>
      <c r="G111" s="24"/>
      <c r="H111" s="24"/>
      <c r="I111" s="24"/>
      <c r="J111" s="57">
        <f>J105/(1+$D$101)^J109</f>
        <v>177654286.60493928</v>
      </c>
    </row>
    <row r="112" spans="3:12">
      <c r="C112" s="234" t="s">
        <v>464</v>
      </c>
      <c r="D112" s="234"/>
      <c r="E112" s="234"/>
      <c r="F112" s="210">
        <f>SUM(F110:F111)</f>
        <v>8394642.9258035142</v>
      </c>
      <c r="G112" s="210">
        <f t="shared" ref="G112" si="22">SUM(G110:G111)</f>
        <v>8748047.0841501132</v>
      </c>
      <c r="H112" s="210">
        <f t="shared" ref="H112" si="23">SUM(H110:H111)</f>
        <v>11264106.49034722</v>
      </c>
      <c r="I112" s="210">
        <f t="shared" ref="I112" si="24">SUM(I110:I111)</f>
        <v>14139856.296974028</v>
      </c>
      <c r="J112" s="210">
        <f>SUM(J110:J111)</f>
        <v>193421671.44157228</v>
      </c>
    </row>
    <row r="113" spans="3:10">
      <c r="C113" s="206"/>
      <c r="D113" s="206"/>
      <c r="E113" s="206"/>
      <c r="F113" s="228"/>
      <c r="G113" s="228"/>
      <c r="H113" s="228"/>
      <c r="I113" s="228"/>
    </row>
    <row r="114" spans="3:10">
      <c r="C114" s="100" t="s">
        <v>474</v>
      </c>
    </row>
    <row r="115" spans="3:10">
      <c r="C115" s="207" t="s">
        <v>461</v>
      </c>
      <c r="F115" s="57">
        <f>F104</f>
        <v>8957733.0013668165</v>
      </c>
      <c r="G115" s="57">
        <f t="shared" ref="G115:I115" si="25">G104</f>
        <v>10178915.567689758</v>
      </c>
      <c r="H115" s="57">
        <f t="shared" si="25"/>
        <v>14291626.643584145</v>
      </c>
      <c r="I115" s="57">
        <f t="shared" si="25"/>
        <v>19562503.140553903</v>
      </c>
      <c r="J115" s="57">
        <f>J104</f>
        <v>23786667.992125697</v>
      </c>
    </row>
    <row r="116" spans="3:10">
      <c r="C116" s="207" t="s">
        <v>462</v>
      </c>
      <c r="E116" s="42"/>
      <c r="F116" s="23"/>
      <c r="G116" s="24"/>
      <c r="H116" s="24"/>
      <c r="I116" s="24"/>
      <c r="J116" s="57">
        <f>$D$96*$D$99</f>
        <v>213589600.89671525</v>
      </c>
    </row>
    <row r="117" spans="3:10">
      <c r="C117" s="209" t="s">
        <v>463</v>
      </c>
      <c r="D117" s="209"/>
      <c r="E117" s="238">
        <v>0</v>
      </c>
      <c r="F117" s="237">
        <f>SUM(F115:F116)</f>
        <v>8957733.0013668165</v>
      </c>
      <c r="G117" s="237">
        <f t="shared" ref="G117:I117" si="26">SUM(G115:G116)</f>
        <v>10178915.567689758</v>
      </c>
      <c r="H117" s="237">
        <f t="shared" si="26"/>
        <v>14291626.643584145</v>
      </c>
      <c r="I117" s="418">
        <f t="shared" si="26"/>
        <v>19562503.140553903</v>
      </c>
      <c r="J117" s="418">
        <f>SUM(J115:J116)</f>
        <v>237376268.88884094</v>
      </c>
    </row>
    <row r="118" spans="3:10">
      <c r="G118" s="201"/>
    </row>
    <row r="119" spans="3:10">
      <c r="C119" s="100" t="s">
        <v>464</v>
      </c>
    </row>
    <row r="120" spans="3:10">
      <c r="C120" s="207" t="s">
        <v>465</v>
      </c>
      <c r="F120" s="81">
        <f>F109</f>
        <v>0.75</v>
      </c>
      <c r="G120" s="81">
        <f t="shared" ref="G120:I120" si="27">G109</f>
        <v>1.75</v>
      </c>
      <c r="H120" s="81">
        <f t="shared" si="27"/>
        <v>2.75</v>
      </c>
      <c r="I120" s="81">
        <f t="shared" si="27"/>
        <v>3.75</v>
      </c>
      <c r="J120" s="81">
        <f>J109</f>
        <v>4.75</v>
      </c>
    </row>
    <row r="121" spans="3:10">
      <c r="C121" s="207" t="s">
        <v>461</v>
      </c>
      <c r="F121" s="57">
        <f>F115/(1+$D$67)^F120</f>
        <v>8394642.9258035142</v>
      </c>
      <c r="G121" s="57">
        <f t="shared" ref="G121:I121" si="28">G115/(1+$D$67)^G120</f>
        <v>8748047.0841501132</v>
      </c>
      <c r="H121" s="57">
        <f t="shared" si="28"/>
        <v>11264106.49034722</v>
      </c>
      <c r="I121" s="57">
        <f t="shared" si="28"/>
        <v>14139856.296974028</v>
      </c>
      <c r="J121" s="57">
        <f>J115/(1+$D$67)^J120</f>
        <v>15767384.836632989</v>
      </c>
    </row>
    <row r="122" spans="3:10">
      <c r="C122" s="207" t="s">
        <v>462</v>
      </c>
      <c r="E122" s="42"/>
      <c r="F122" s="23"/>
      <c r="G122" s="24"/>
      <c r="H122" s="24"/>
      <c r="I122" s="24"/>
      <c r="J122" s="57">
        <f>J116/(1+$D$101)^J120</f>
        <v>141581386.49583939</v>
      </c>
    </row>
    <row r="123" spans="3:10">
      <c r="C123" s="234" t="s">
        <v>464</v>
      </c>
      <c r="D123" s="234"/>
      <c r="E123" s="234"/>
      <c r="F123" s="210">
        <f>SUM(F121:F122)</f>
        <v>8394642.9258035142</v>
      </c>
      <c r="G123" s="210">
        <f t="shared" ref="G123:H123" si="29">SUM(G121:G122)</f>
        <v>8748047.0841501132</v>
      </c>
      <c r="H123" s="210">
        <f t="shared" si="29"/>
        <v>11264106.49034722</v>
      </c>
      <c r="I123" s="210">
        <f>SUM(I121:I122)</f>
        <v>14139856.296974028</v>
      </c>
      <c r="J123" s="210">
        <f>SUM(J121:J122)</f>
        <v>157348771.33247238</v>
      </c>
    </row>
    <row r="124" spans="3:10">
      <c r="C124" s="206"/>
      <c r="D124" s="206"/>
      <c r="E124" s="206"/>
      <c r="F124" s="228"/>
      <c r="G124" s="228"/>
      <c r="H124" s="228"/>
      <c r="I124" s="228"/>
      <c r="J124" s="228"/>
    </row>
    <row r="125" spans="3:10">
      <c r="C125" s="100" t="s">
        <v>475</v>
      </c>
    </row>
    <row r="126" spans="3:10">
      <c r="C126" s="207" t="s">
        <v>461</v>
      </c>
      <c r="F126" s="57">
        <f>F115</f>
        <v>8957733.0013668165</v>
      </c>
      <c r="G126" s="57">
        <f t="shared" ref="G126:I126" si="30">G115</f>
        <v>10178915.567689758</v>
      </c>
      <c r="H126" s="57">
        <f t="shared" si="30"/>
        <v>14291626.643584145</v>
      </c>
      <c r="I126" s="57">
        <f t="shared" si="30"/>
        <v>19562503.140553903</v>
      </c>
      <c r="J126" s="57">
        <f>J115</f>
        <v>23786667.992125697</v>
      </c>
    </row>
    <row r="127" spans="3:10">
      <c r="C127" s="207" t="s">
        <v>462</v>
      </c>
      <c r="E127" s="42"/>
      <c r="F127" s="23"/>
      <c r="G127" s="24"/>
      <c r="H127" s="24"/>
      <c r="I127" s="24"/>
      <c r="J127" s="57">
        <f>$D$97*$D$100</f>
        <v>405163126.15540898</v>
      </c>
    </row>
    <row r="128" spans="3:10">
      <c r="C128" s="209" t="s">
        <v>463</v>
      </c>
      <c r="D128" s="209"/>
      <c r="E128" s="238">
        <v>0</v>
      </c>
      <c r="F128" s="237">
        <f>SUM(F126:F127)</f>
        <v>8957733.0013668165</v>
      </c>
      <c r="G128" s="237">
        <f t="shared" ref="G128:I128" si="31">SUM(G126:G127)</f>
        <v>10178915.567689758</v>
      </c>
      <c r="H128" s="237">
        <f t="shared" si="31"/>
        <v>14291626.643584145</v>
      </c>
      <c r="I128" s="418">
        <f t="shared" si="31"/>
        <v>19562503.140553903</v>
      </c>
      <c r="J128" s="418">
        <f>SUM(J126:J127)</f>
        <v>428949794.14753467</v>
      </c>
    </row>
    <row r="129" spans="3:13">
      <c r="G129" s="201"/>
    </row>
    <row r="130" spans="3:13">
      <c r="C130" s="100" t="s">
        <v>464</v>
      </c>
    </row>
    <row r="131" spans="3:13">
      <c r="C131" s="207" t="s">
        <v>465</v>
      </c>
      <c r="F131" s="81">
        <f>F120</f>
        <v>0.75</v>
      </c>
      <c r="G131" s="81">
        <f t="shared" ref="G131:I131" si="32">G120</f>
        <v>1.75</v>
      </c>
      <c r="H131" s="81">
        <f t="shared" si="32"/>
        <v>2.75</v>
      </c>
      <c r="I131" s="81">
        <f t="shared" si="32"/>
        <v>3.75</v>
      </c>
      <c r="J131" s="81">
        <f>J120</f>
        <v>4.75</v>
      </c>
    </row>
    <row r="132" spans="3:13">
      <c r="C132" s="207" t="s">
        <v>461</v>
      </c>
      <c r="F132" s="57">
        <f>F126/(1+$D$67)^F131</f>
        <v>8394642.9258035142</v>
      </c>
      <c r="G132" s="57">
        <f t="shared" ref="G132:I132" si="33">G126/(1+$D$67)^G131</f>
        <v>8748047.0841501132</v>
      </c>
      <c r="H132" s="57">
        <f t="shared" si="33"/>
        <v>11264106.49034722</v>
      </c>
      <c r="I132" s="57">
        <f t="shared" si="33"/>
        <v>14139856.296974028</v>
      </c>
      <c r="J132" s="57">
        <f>J126/(1+$D$67)^J131</f>
        <v>15767384.836632989</v>
      </c>
    </row>
    <row r="133" spans="3:13">
      <c r="C133" s="207" t="s">
        <v>462</v>
      </c>
      <c r="E133" s="42"/>
      <c r="F133" s="23"/>
      <c r="G133" s="24"/>
      <c r="H133" s="24"/>
      <c r="I133" s="24"/>
      <c r="J133" s="57">
        <f>J127/(1+$D$101)^J131</f>
        <v>268569054.47288406</v>
      </c>
    </row>
    <row r="134" spans="3:13">
      <c r="C134" s="234" t="s">
        <v>464</v>
      </c>
      <c r="D134" s="234"/>
      <c r="E134" s="234"/>
      <c r="F134" s="210">
        <f>SUM(F132:F133)</f>
        <v>8394642.9258035142</v>
      </c>
      <c r="G134" s="210">
        <f t="shared" ref="G134:H134" si="34">SUM(G132:G133)</f>
        <v>8748047.0841501132</v>
      </c>
      <c r="H134" s="210">
        <f t="shared" si="34"/>
        <v>11264106.49034722</v>
      </c>
      <c r="I134" s="210">
        <f>SUM(I132:I133)</f>
        <v>14139856.296974028</v>
      </c>
      <c r="J134" s="210">
        <f>SUM(J132:J133)</f>
        <v>284336439.30951703</v>
      </c>
    </row>
    <row r="135" spans="3:13">
      <c r="C135" s="206"/>
      <c r="D135" s="206"/>
      <c r="E135" s="206"/>
      <c r="F135" s="228"/>
      <c r="G135" s="228"/>
      <c r="H135" s="228"/>
      <c r="I135" s="228"/>
      <c r="J135" s="228"/>
    </row>
    <row r="136" spans="3:13" ht="15.5">
      <c r="C136" s="65" t="s">
        <v>476</v>
      </c>
      <c r="D136" s="137"/>
      <c r="E136" s="137"/>
      <c r="F136" s="137"/>
      <c r="G136" s="139"/>
      <c r="H136" s="139"/>
      <c r="I136" s="139"/>
      <c r="J136" s="139"/>
      <c r="K136" s="139"/>
      <c r="L136" s="139"/>
    </row>
    <row r="138" spans="3:13">
      <c r="C138" s="100" t="s">
        <v>29</v>
      </c>
    </row>
    <row r="139" spans="3:13">
      <c r="C139" s="261" t="s">
        <v>477</v>
      </c>
      <c r="D139" s="262" t="s">
        <v>93</v>
      </c>
      <c r="E139" s="263">
        <f>SUM(F88:J88)</f>
        <v>318098427.63125563</v>
      </c>
      <c r="M139" s="57"/>
    </row>
    <row r="140" spans="3:13" ht="14.5" customHeight="1">
      <c r="C140" s="264" t="s">
        <v>478</v>
      </c>
      <c r="D140" s="18" t="s">
        <v>93</v>
      </c>
      <c r="E140" s="265">
        <f>XNPV(D67,E82:J82,F63:K63)</f>
        <v>311221143.51040959</v>
      </c>
      <c r="M140" s="57"/>
    </row>
    <row r="141" spans="3:13" ht="14.15" customHeight="1">
      <c r="C141" s="266" t="s">
        <v>479</v>
      </c>
      <c r="D141" s="18" t="s">
        <v>93</v>
      </c>
      <c r="E141" s="265">
        <f>SUM(F112:J112)</f>
        <v>235968324.23884714</v>
      </c>
      <c r="M141" s="82"/>
    </row>
    <row r="142" spans="3:13">
      <c r="C142" s="266" t="s">
        <v>480</v>
      </c>
      <c r="D142" s="18" t="s">
        <v>93</v>
      </c>
      <c r="E142" s="265">
        <f>XNPV(D101,E106:J106,F92:K92)</f>
        <v>230868393.95324454</v>
      </c>
    </row>
    <row r="143" spans="3:13">
      <c r="C143" s="266" t="s">
        <v>481</v>
      </c>
      <c r="D143" s="18" t="s">
        <v>93</v>
      </c>
      <c r="E143" s="265">
        <f>SUM(F123:J123)</f>
        <v>199895424.12974727</v>
      </c>
    </row>
    <row r="144" spans="3:13">
      <c r="C144" s="266" t="s">
        <v>482</v>
      </c>
      <c r="D144" s="18" t="s">
        <v>93</v>
      </c>
      <c r="E144" s="265">
        <f>XNPV(D101,E117:J117,F92:K92)</f>
        <v>195576137.05179933</v>
      </c>
    </row>
    <row r="145" spans="3:9">
      <c r="C145" s="266" t="s">
        <v>483</v>
      </c>
      <c r="D145" s="18" t="s">
        <v>93</v>
      </c>
      <c r="E145" s="265">
        <f>SUM(F134:J134)</f>
        <v>326883092.10679191</v>
      </c>
    </row>
    <row r="146" spans="3:9">
      <c r="C146" s="266" t="s">
        <v>484</v>
      </c>
      <c r="D146" s="18" t="s">
        <v>93</v>
      </c>
      <c r="E146" s="265">
        <f>XNPV(D101,E128:J128,F92:K92)</f>
        <v>319815701.60044283</v>
      </c>
    </row>
    <row r="147" spans="3:9">
      <c r="C147" s="273" t="s">
        <v>29</v>
      </c>
      <c r="D147" s="267" t="s">
        <v>93</v>
      </c>
      <c r="E147" s="270">
        <f>AVERAGE(E139:E146)</f>
        <v>267290830.52781731</v>
      </c>
    </row>
    <row r="149" spans="3:9">
      <c r="C149" s="100" t="s">
        <v>2</v>
      </c>
    </row>
    <row r="150" spans="3:9">
      <c r="C150" s="268" t="s">
        <v>485</v>
      </c>
      <c r="D150" s="262" t="s">
        <v>93</v>
      </c>
      <c r="E150" s="263">
        <f>AVERAGE(E141:E142,E139:E140)</f>
        <v>274039072.33343923</v>
      </c>
    </row>
    <row r="151" spans="3:9">
      <c r="C151" s="269" t="s">
        <v>486</v>
      </c>
      <c r="D151" s="18" t="s">
        <v>93</v>
      </c>
      <c r="E151" s="265">
        <f>-D37+'Financial Statements'!AF40</f>
        <v>-9856461</v>
      </c>
    </row>
    <row r="152" spans="3:9">
      <c r="C152" s="273" t="s">
        <v>2</v>
      </c>
      <c r="D152" s="267" t="s">
        <v>93</v>
      </c>
      <c r="E152" s="270">
        <f>SUM(E150:E151)</f>
        <v>264182611.33343923</v>
      </c>
    </row>
    <row r="154" spans="3:9">
      <c r="C154" s="100" t="s">
        <v>487</v>
      </c>
    </row>
    <row r="155" spans="3:9">
      <c r="C155" s="268" t="s">
        <v>2</v>
      </c>
      <c r="D155" s="262" t="s">
        <v>93</v>
      </c>
      <c r="E155" s="271">
        <f>E152</f>
        <v>264182611.33343923</v>
      </c>
    </row>
    <row r="156" spans="3:9">
      <c r="C156" s="269" t="s">
        <v>26</v>
      </c>
      <c r="D156" s="18" t="s">
        <v>200</v>
      </c>
      <c r="E156" s="265">
        <f>AVERAGE('Financial Statements'!AF32:AF33)</f>
        <v>445534.5</v>
      </c>
      <c r="I156" s="154"/>
    </row>
    <row r="157" spans="3:9">
      <c r="C157" s="273" t="s">
        <v>488</v>
      </c>
      <c r="D157" s="267" t="s">
        <v>489</v>
      </c>
      <c r="E157" s="272">
        <f>E155/E156</f>
        <v>592.95657537954798</v>
      </c>
    </row>
    <row r="158" spans="3:9">
      <c r="C158" s="509"/>
      <c r="D158" s="18"/>
      <c r="E158" s="213"/>
    </row>
    <row r="159" spans="3:9">
      <c r="C159" s="100" t="s">
        <v>490</v>
      </c>
      <c r="G159" s="100" t="s">
        <v>491</v>
      </c>
    </row>
    <row r="160" spans="3:9">
      <c r="C160" s="261" t="s">
        <v>492</v>
      </c>
      <c r="D160" s="262" t="s">
        <v>93</v>
      </c>
      <c r="E160" s="263">
        <f>'Financial Statements'!AF35*H161</f>
        <v>69307806</v>
      </c>
      <c r="G160" s="261" t="s">
        <v>493</v>
      </c>
      <c r="H160" s="466">
        <f>'Relative Valuation'!C28</f>
        <v>6.7</v>
      </c>
    </row>
    <row r="161" spans="3:8">
      <c r="C161" s="264" t="s">
        <v>494</v>
      </c>
      <c r="D161" s="18" t="s">
        <v>93</v>
      </c>
      <c r="E161" s="265">
        <f>'Financial Statements'!AF19*DCF!H173</f>
        <v>101528443.8</v>
      </c>
      <c r="G161" s="264" t="s">
        <v>495</v>
      </c>
      <c r="H161" s="467">
        <f>'Relative Valuation'!C26</f>
        <v>9.48</v>
      </c>
    </row>
    <row r="162" spans="3:8">
      <c r="C162" s="264" t="s">
        <v>496</v>
      </c>
      <c r="D162" s="18" t="s">
        <v>93</v>
      </c>
      <c r="E162" s="265">
        <f>'Financial Statements'!AF10*H167</f>
        <v>101169891</v>
      </c>
      <c r="G162" s="464" t="s">
        <v>497</v>
      </c>
      <c r="H162" s="468">
        <f>'Relative Valuation'!C29</f>
        <v>11.6</v>
      </c>
    </row>
    <row r="163" spans="3:8">
      <c r="C163" s="273" t="s">
        <v>29</v>
      </c>
      <c r="D163" s="267" t="s">
        <v>93</v>
      </c>
      <c r="E163" s="270">
        <f>AVERAGE(E160:E162)</f>
        <v>90668713.600000009</v>
      </c>
    </row>
    <row r="164" spans="3:8">
      <c r="C164" s="240"/>
      <c r="D164" s="18"/>
      <c r="E164" s="57"/>
    </row>
    <row r="165" spans="3:8">
      <c r="C165" s="100" t="s">
        <v>498</v>
      </c>
      <c r="G165" s="100" t="s">
        <v>499</v>
      </c>
    </row>
    <row r="166" spans="3:8">
      <c r="C166" s="261" t="s">
        <v>492</v>
      </c>
      <c r="D166" s="262" t="s">
        <v>93</v>
      </c>
      <c r="E166" s="263">
        <f>'Financial Statements'!AF35*H160</f>
        <v>48983365</v>
      </c>
      <c r="G166" s="261" t="s">
        <v>493</v>
      </c>
      <c r="H166" s="466">
        <f>'Relative Valuation'!C14</f>
        <v>1.78</v>
      </c>
    </row>
    <row r="167" spans="3:8">
      <c r="C167" s="264" t="s">
        <v>494</v>
      </c>
      <c r="D167" s="18" t="s">
        <v>93</v>
      </c>
      <c r="E167" s="265">
        <f>'Financial Statements'!AF19*DCF!H172</f>
        <v>73712431.799999997</v>
      </c>
      <c r="G167" s="264" t="s">
        <v>495</v>
      </c>
      <c r="H167" s="467">
        <f>'Relative Valuation'!C13</f>
        <v>3</v>
      </c>
    </row>
    <row r="168" spans="3:8">
      <c r="C168" s="264" t="s">
        <v>496</v>
      </c>
      <c r="D168" s="18" t="s">
        <v>93</v>
      </c>
      <c r="E168" s="265">
        <f>'Financial Statements'!AF10*H166</f>
        <v>60027468.660000004</v>
      </c>
      <c r="G168" s="464" t="s">
        <v>497</v>
      </c>
      <c r="H168" s="468">
        <f>'Relative Valuation'!C15</f>
        <v>3.52</v>
      </c>
    </row>
    <row r="169" spans="3:8">
      <c r="C169" s="273" t="s">
        <v>29</v>
      </c>
      <c r="D169" s="267" t="s">
        <v>93</v>
      </c>
      <c r="E169" s="270">
        <f>AVERAGE(E166:E168)</f>
        <v>60907755.153333336</v>
      </c>
    </row>
    <row r="171" spans="3:8">
      <c r="C171" s="100" t="s">
        <v>500</v>
      </c>
      <c r="G171" s="100" t="s">
        <v>501</v>
      </c>
    </row>
    <row r="172" spans="3:8">
      <c r="C172" s="261" t="s">
        <v>492</v>
      </c>
      <c r="D172" s="262" t="s">
        <v>93</v>
      </c>
      <c r="E172" s="263">
        <f>'Financial Statements'!AF35*H162</f>
        <v>84807020</v>
      </c>
      <c r="G172" s="261" t="s">
        <v>493</v>
      </c>
      <c r="H172" s="466">
        <f>'Relative Valuation'!E54</f>
        <v>10.6</v>
      </c>
    </row>
    <row r="173" spans="3:8">
      <c r="C173" s="264" t="s">
        <v>494</v>
      </c>
      <c r="D173" s="18" t="s">
        <v>93</v>
      </c>
      <c r="E173" s="265">
        <f>'Financial Statements'!AF19*DCF!H174</f>
        <v>159942069</v>
      </c>
      <c r="G173" s="264" t="s">
        <v>495</v>
      </c>
      <c r="H173" s="467">
        <f>'Relative Valuation'!E53</f>
        <v>14.6</v>
      </c>
    </row>
    <row r="174" spans="3:8">
      <c r="C174" s="264" t="s">
        <v>496</v>
      </c>
      <c r="D174" s="18" t="s">
        <v>93</v>
      </c>
      <c r="E174" s="265">
        <f>'Financial Statements'!AF10*H168</f>
        <v>118706005.44</v>
      </c>
      <c r="G174" s="464" t="s">
        <v>497</v>
      </c>
      <c r="H174" s="468">
        <f>'Relative Valuation'!E55</f>
        <v>23</v>
      </c>
    </row>
    <row r="175" spans="3:8">
      <c r="C175" s="273" t="s">
        <v>29</v>
      </c>
      <c r="D175" s="267" t="s">
        <v>93</v>
      </c>
      <c r="E175" s="270">
        <f>AVERAGE(E172:E174)</f>
        <v>121151698.14666666</v>
      </c>
    </row>
    <row r="176" spans="3:8">
      <c r="C176" s="509"/>
      <c r="D176" s="18"/>
      <c r="E176" s="213"/>
    </row>
    <row r="177" spans="3:9">
      <c r="C177" s="516" t="s">
        <v>502</v>
      </c>
      <c r="D177" s="517"/>
      <c r="E177" s="518" t="s">
        <v>21</v>
      </c>
      <c r="F177" s="519"/>
      <c r="G177" s="519"/>
      <c r="H177" s="519"/>
      <c r="I177" s="520"/>
    </row>
    <row r="178" spans="3:9">
      <c r="C178" s="521"/>
      <c r="D178" s="515">
        <f>AVERAGE(E141:E142)</f>
        <v>233418359.09604585</v>
      </c>
      <c r="E178" s="475">
        <v>7.5</v>
      </c>
      <c r="F178" s="475">
        <v>8.5</v>
      </c>
      <c r="G178" s="475">
        <v>9.5</v>
      </c>
      <c r="H178" s="475">
        <v>10.5</v>
      </c>
      <c r="I178" s="522">
        <v>11.5</v>
      </c>
    </row>
    <row r="179" spans="3:9">
      <c r="C179" s="550" t="s">
        <v>22</v>
      </c>
      <c r="D179" s="476">
        <v>0.08</v>
      </c>
      <c r="E179" s="477">
        <f t="dataTable" ref="E179:I183" dt2D="1" dtr="1" r1="D95" r2="D101" ca="1"/>
        <v>204313045.41209146</v>
      </c>
      <c r="F179" s="477">
        <v>223738681.19588953</v>
      </c>
      <c r="G179" s="477">
        <v>243164316.97968763</v>
      </c>
      <c r="H179" s="477">
        <v>262589952.76348567</v>
      </c>
      <c r="I179" s="523">
        <v>282015588.54728377</v>
      </c>
    </row>
    <row r="180" spans="3:9">
      <c r="C180" s="550"/>
      <c r="D180" s="476">
        <v>8.5000000000000006E-2</v>
      </c>
      <c r="E180" s="477">
        <v>200615204.44285226</v>
      </c>
      <c r="F180" s="477">
        <v>219608304.99617374</v>
      </c>
      <c r="G180" s="477">
        <v>238601405.54949522</v>
      </c>
      <c r="H180" s="477">
        <v>257594506.1028167</v>
      </c>
      <c r="I180" s="523">
        <v>276587606.65613818</v>
      </c>
    </row>
    <row r="181" spans="3:9" ht="14.15" customHeight="1">
      <c r="C181" s="550"/>
      <c r="D181" s="476">
        <v>0.09</v>
      </c>
      <c r="E181" s="477">
        <v>197014259.11463431</v>
      </c>
      <c r="F181" s="477">
        <v>215586384.32422122</v>
      </c>
      <c r="G181" s="478">
        <v>234158509.53380811</v>
      </c>
      <c r="H181" s="477">
        <v>252730634.74339503</v>
      </c>
      <c r="I181" s="523">
        <v>271302759.95298195</v>
      </c>
    </row>
    <row r="182" spans="3:9">
      <c r="C182" s="550"/>
      <c r="D182" s="476">
        <v>9.5000000000000001E-2</v>
      </c>
      <c r="E182" s="477">
        <v>193507223.05277288</v>
      </c>
      <c r="F182" s="477">
        <v>211669572.80068114</v>
      </c>
      <c r="G182" s="477">
        <v>229831922.54858941</v>
      </c>
      <c r="H182" s="477">
        <v>247994272.29649764</v>
      </c>
      <c r="I182" s="523">
        <v>266156622.04440588</v>
      </c>
    </row>
    <row r="183" spans="3:9">
      <c r="C183" s="550"/>
      <c r="D183" s="476">
        <v>0.1</v>
      </c>
      <c r="E183" s="477">
        <v>190091215.2752347</v>
      </c>
      <c r="F183" s="477">
        <v>207854642.22533721</v>
      </c>
      <c r="G183" s="477">
        <v>225618069.17543975</v>
      </c>
      <c r="H183" s="477">
        <v>243381496.12554228</v>
      </c>
      <c r="I183" s="523">
        <v>261144923.07564479</v>
      </c>
    </row>
    <row r="184" spans="3:9">
      <c r="C184" s="524" t="s">
        <v>503</v>
      </c>
      <c r="D184" s="512"/>
      <c r="E184" s="513" t="s">
        <v>33</v>
      </c>
      <c r="F184" s="514"/>
      <c r="G184" s="514"/>
      <c r="H184" s="514"/>
      <c r="I184" s="525"/>
    </row>
    <row r="185" spans="3:9">
      <c r="C185" s="521"/>
      <c r="D185" s="515">
        <f>AVERAGE(E139:E140)</f>
        <v>314659785.57083261</v>
      </c>
      <c r="E185" s="502">
        <v>2.4E-2</v>
      </c>
      <c r="F185" s="502">
        <v>2.5999999999999999E-2</v>
      </c>
      <c r="G185" s="502">
        <v>2.8000000000000001E-2</v>
      </c>
      <c r="H185" s="502">
        <v>0.03</v>
      </c>
      <c r="I185" s="526">
        <v>3.2000000000000001E-2</v>
      </c>
    </row>
    <row r="186" spans="3:9">
      <c r="C186" s="550" t="s">
        <v>22</v>
      </c>
      <c r="D186" s="476">
        <v>0.08</v>
      </c>
      <c r="E186" s="477">
        <f t="dataTable" ref="E186:I190" dt2D="1" dtr="1" r1="D66" r2="D67" ca="1"/>
        <v>358371227.2531963</v>
      </c>
      <c r="F186" s="477">
        <v>370045760.33263338</v>
      </c>
      <c r="G186" s="477">
        <v>382618334.41818106</v>
      </c>
      <c r="H186" s="477">
        <v>396196714.43057251</v>
      </c>
      <c r="I186" s="523">
        <v>410906626.11066335</v>
      </c>
    </row>
    <row r="187" spans="3:9">
      <c r="C187" s="550"/>
      <c r="D187" s="476">
        <v>8.5000000000000006E-2</v>
      </c>
      <c r="E187" s="477">
        <v>326882480.81068116</v>
      </c>
      <c r="F187" s="477">
        <v>336517799.16901577</v>
      </c>
      <c r="G187" s="477">
        <v>346829280.21916324</v>
      </c>
      <c r="H187" s="477">
        <v>357890687.163867</v>
      </c>
      <c r="I187" s="523">
        <v>369786917.27420878</v>
      </c>
    </row>
    <row r="188" spans="3:9">
      <c r="C188" s="550"/>
      <c r="D188" s="476">
        <v>0.09</v>
      </c>
      <c r="E188" s="477">
        <v>300201421.6903671</v>
      </c>
      <c r="F188" s="477">
        <v>308266089.83116949</v>
      </c>
      <c r="G188" s="478">
        <v>316851059.14234614</v>
      </c>
      <c r="H188" s="477">
        <v>326008359.74093461</v>
      </c>
      <c r="I188" s="523">
        <v>335797198.31183952</v>
      </c>
    </row>
    <row r="189" spans="3:9">
      <c r="C189" s="550"/>
      <c r="D189" s="476">
        <v>9.5000000000000001E-2</v>
      </c>
      <c r="E189" s="477">
        <v>277311539.43830776</v>
      </c>
      <c r="F189" s="477">
        <v>284142802.72316474</v>
      </c>
      <c r="G189" s="477">
        <v>291381902.62204295</v>
      </c>
      <c r="H189" s="477">
        <v>299066485.5916214</v>
      </c>
      <c r="I189" s="523">
        <v>307238978.59101439</v>
      </c>
    </row>
    <row r="190" spans="3:9">
      <c r="C190" s="550"/>
      <c r="D190" s="476">
        <v>0.1</v>
      </c>
      <c r="E190" s="477">
        <v>257463847.61436909</v>
      </c>
      <c r="F190" s="477">
        <v>263310354.11795741</v>
      </c>
      <c r="G190" s="477">
        <v>269481666.53841168</v>
      </c>
      <c r="H190" s="477">
        <v>276005625.38289195</v>
      </c>
      <c r="I190" s="523">
        <v>282913346.51234162</v>
      </c>
    </row>
    <row r="191" spans="3:9">
      <c r="C191" s="524" t="s">
        <v>504</v>
      </c>
      <c r="D191" s="512"/>
      <c r="E191" s="513" t="s">
        <v>21</v>
      </c>
      <c r="F191" s="514"/>
      <c r="G191" s="514"/>
      <c r="H191" s="514"/>
      <c r="I191" s="525"/>
    </row>
    <row r="192" spans="3:9">
      <c r="C192" s="521"/>
      <c r="D192" s="515">
        <f>AVERAGE(E143:E144)</f>
        <v>197735780.59077328</v>
      </c>
      <c r="E192" s="475">
        <v>1.5</v>
      </c>
      <c r="F192" s="475">
        <v>1.75</v>
      </c>
      <c r="G192" s="475">
        <v>2</v>
      </c>
      <c r="H192" s="475">
        <v>2.25</v>
      </c>
      <c r="I192" s="522">
        <v>2.5</v>
      </c>
    </row>
    <row r="193" spans="3:9">
      <c r="C193" s="550" t="s">
        <v>22</v>
      </c>
      <c r="D193" s="476">
        <v>0.08</v>
      </c>
      <c r="E193" s="477">
        <f t="dataTable" ref="E193:I197" dt2D="1" dtr="1" r1="D96" r2="D101" ca="1"/>
        <v>132001849.29402331</v>
      </c>
      <c r="F193" s="477">
        <v>144232028.00409287</v>
      </c>
      <c r="G193" s="477">
        <v>156462206.71416241</v>
      </c>
      <c r="H193" s="477">
        <v>168692385.42423198</v>
      </c>
      <c r="I193" s="523">
        <v>180922564.13430154</v>
      </c>
    </row>
    <row r="194" spans="3:9">
      <c r="C194" s="550"/>
      <c r="D194" s="476">
        <v>8.5000000000000006E-2</v>
      </c>
      <c r="E194" s="477">
        <v>129914104.39716351</v>
      </c>
      <c r="F194" s="477">
        <v>141871963.41453391</v>
      </c>
      <c r="G194" s="477">
        <v>153829822.43190432</v>
      </c>
      <c r="H194" s="477">
        <v>165787681.44927472</v>
      </c>
      <c r="I194" s="523">
        <v>177745540.46664512</v>
      </c>
    </row>
    <row r="195" spans="3:9">
      <c r="C195" s="550"/>
      <c r="D195" s="476">
        <v>0.09</v>
      </c>
      <c r="E195" s="477">
        <v>127880223.8991763</v>
      </c>
      <c r="F195" s="477">
        <v>139573041.20858359</v>
      </c>
      <c r="G195" s="478">
        <v>151265858.51799089</v>
      </c>
      <c r="H195" s="477">
        <v>162958675.82739818</v>
      </c>
      <c r="I195" s="523">
        <v>174651493.13680547</v>
      </c>
    </row>
    <row r="196" spans="3:9">
      <c r="C196" s="550"/>
      <c r="D196" s="476">
        <v>9.5000000000000001E-2</v>
      </c>
      <c r="E196" s="477">
        <v>125898561.52925509</v>
      </c>
      <c r="F196" s="477">
        <v>137333388.46022075</v>
      </c>
      <c r="G196" s="477">
        <v>148768215.39118645</v>
      </c>
      <c r="H196" s="477">
        <v>160203042.32215211</v>
      </c>
      <c r="I196" s="523">
        <v>171637869.2531178</v>
      </c>
    </row>
    <row r="197" spans="3:9">
      <c r="C197" s="550"/>
      <c r="D197" s="476">
        <v>0.1</v>
      </c>
      <c r="E197" s="477">
        <v>123967528.81194928</v>
      </c>
      <c r="F197" s="477">
        <v>135151198.08902988</v>
      </c>
      <c r="G197" s="477">
        <v>146334867.36611044</v>
      </c>
      <c r="H197" s="477">
        <v>157518536.64319107</v>
      </c>
      <c r="I197" s="523">
        <v>168702205.92027164</v>
      </c>
    </row>
    <row r="198" spans="3:9">
      <c r="C198" s="524" t="s">
        <v>505</v>
      </c>
      <c r="D198" s="512"/>
      <c r="E198" s="513" t="s">
        <v>21</v>
      </c>
      <c r="F198" s="514"/>
      <c r="G198" s="514"/>
      <c r="H198" s="514"/>
      <c r="I198" s="525"/>
    </row>
    <row r="199" spans="3:9">
      <c r="C199" s="521"/>
      <c r="D199" s="515">
        <f>AVERAGE(E145:E146)</f>
        <v>323349396.85361737</v>
      </c>
      <c r="E199" s="475">
        <v>12.5</v>
      </c>
      <c r="F199" s="475">
        <v>13.5</v>
      </c>
      <c r="G199" s="475">
        <v>14.5</v>
      </c>
      <c r="H199" s="475">
        <v>15.5</v>
      </c>
      <c r="I199" s="522">
        <v>16.5</v>
      </c>
    </row>
    <row r="200" spans="3:9">
      <c r="C200" s="550" t="s">
        <v>22</v>
      </c>
      <c r="D200" s="476">
        <v>0.08</v>
      </c>
      <c r="E200" s="477">
        <f t="dataTable" ref="E200:I204" dt2D="1" dtr="1" r1="H173" r2="D101" ca="1"/>
        <v>296973992.74002463</v>
      </c>
      <c r="F200" s="477">
        <v>316042249.99653816</v>
      </c>
      <c r="G200" s="477">
        <v>335110507.25305164</v>
      </c>
      <c r="H200" s="477">
        <v>354178764.50956511</v>
      </c>
      <c r="I200" s="523">
        <v>373247021.76607859</v>
      </c>
    </row>
    <row r="201" spans="3:9">
      <c r="C201" s="550"/>
      <c r="D201" s="476">
        <v>8.5000000000000006E-2</v>
      </c>
      <c r="E201" s="477">
        <v>291212943.92241764</v>
      </c>
      <c r="F201" s="477">
        <v>309856623.41277575</v>
      </c>
      <c r="G201" s="477">
        <v>328500302.90313387</v>
      </c>
      <c r="H201" s="477">
        <v>347143982.39349198</v>
      </c>
      <c r="I201" s="523">
        <v>365787661.8838501</v>
      </c>
    </row>
    <row r="202" spans="3:9">
      <c r="C202" s="550"/>
      <c r="D202" s="476">
        <v>0.09</v>
      </c>
      <c r="E202" s="477">
        <v>285603931.80110753</v>
      </c>
      <c r="F202" s="477">
        <v>303834380.74177754</v>
      </c>
      <c r="G202" s="478">
        <v>322064829.68244755</v>
      </c>
      <c r="H202" s="477">
        <v>340295278.62311757</v>
      </c>
      <c r="I202" s="523">
        <v>358525727.56378752</v>
      </c>
    </row>
    <row r="203" spans="3:9">
      <c r="C203" s="550"/>
      <c r="D203" s="476">
        <v>9.5000000000000001E-2</v>
      </c>
      <c r="E203" s="477">
        <v>280142252.76675946</v>
      </c>
      <c r="F203" s="477">
        <v>297970464.99262333</v>
      </c>
      <c r="G203" s="477">
        <v>315798677.21848714</v>
      </c>
      <c r="H203" s="477">
        <v>333626889.44435108</v>
      </c>
      <c r="I203" s="523">
        <v>351455101.67021489</v>
      </c>
    </row>
    <row r="204" spans="3:9">
      <c r="C204" s="551"/>
      <c r="D204" s="527">
        <v>0.1</v>
      </c>
      <c r="E204" s="528">
        <v>274823369.5947274</v>
      </c>
      <c r="F204" s="528">
        <v>292259998.11034834</v>
      </c>
      <c r="G204" s="528">
        <v>309696626.62596929</v>
      </c>
      <c r="H204" s="528">
        <v>327133255.14159024</v>
      </c>
      <c r="I204" s="529">
        <v>344569883.65721112</v>
      </c>
    </row>
    <row r="205" spans="3:9">
      <c r="C205" s="510"/>
      <c r="D205" s="530"/>
      <c r="E205" s="531"/>
      <c r="F205" s="531"/>
      <c r="G205" s="531"/>
      <c r="H205" s="531"/>
      <c r="I205" s="531"/>
    </row>
    <row r="206" spans="3:9">
      <c r="C206" s="510"/>
      <c r="D206" s="530"/>
      <c r="E206" s="531"/>
      <c r="F206" s="531"/>
      <c r="G206" s="531"/>
      <c r="H206" s="531"/>
      <c r="I206" s="531"/>
    </row>
    <row r="207" spans="3:9">
      <c r="C207" s="510"/>
      <c r="D207" s="530"/>
      <c r="E207" s="531"/>
      <c r="F207" s="531"/>
      <c r="G207" s="531"/>
      <c r="H207" s="531"/>
      <c r="I207" s="531"/>
    </row>
    <row r="208" spans="3:9">
      <c r="C208" s="510"/>
      <c r="D208" s="530"/>
      <c r="E208" s="531"/>
      <c r="F208" s="531"/>
      <c r="G208" s="531"/>
      <c r="H208" s="531"/>
      <c r="I208" s="531"/>
    </row>
  </sheetData>
  <mergeCells count="4">
    <mergeCell ref="C179:C183"/>
    <mergeCell ref="C186:C190"/>
    <mergeCell ref="C193:C197"/>
    <mergeCell ref="C200:C204"/>
  </mergeCells>
  <pageMargins left="0.7" right="0.7" top="0.75" bottom="0.75" header="0.3" footer="0.3"/>
  <pageSetup scale="41" orientation="portrait" r:id="rId1"/>
  <rowBreaks count="1" manualBreakCount="1">
    <brk id="89" max="16383" man="1"/>
  </rowBreaks>
  <colBreaks count="1" manualBreakCount="1">
    <brk id="13" max="205" man="1"/>
  </col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C54A-E533-B34E-B315-527B193A79EE}">
  <sheetPr>
    <tabColor theme="7" tint="-0.499984740745262"/>
  </sheetPr>
  <dimension ref="B3:X55"/>
  <sheetViews>
    <sheetView zoomScale="70" zoomScaleNormal="70" workbookViewId="0">
      <selection activeCell="I6" sqref="I6:I10"/>
    </sheetView>
  </sheetViews>
  <sheetFormatPr defaultColWidth="10.81640625" defaultRowHeight="14.5"/>
  <cols>
    <col min="1" max="1" width="5" customWidth="1"/>
    <col min="2" max="2" width="21.54296875" bestFit="1" customWidth="1"/>
    <col min="3" max="3" width="13.453125" bestFit="1" customWidth="1"/>
    <col min="4" max="4" width="13.81640625" bestFit="1" customWidth="1"/>
    <col min="5" max="5" width="14.81640625" bestFit="1" customWidth="1"/>
    <col min="6" max="6" width="14.453125" bestFit="1" customWidth="1"/>
    <col min="7" max="7" width="12.7265625" bestFit="1" customWidth="1"/>
    <col min="8" max="8" width="10.54296875" bestFit="1" customWidth="1"/>
    <col min="9" max="10" width="18.1796875" bestFit="1" customWidth="1"/>
    <col min="11" max="11" width="17.54296875" bestFit="1" customWidth="1"/>
    <col min="12" max="12" width="13.453125" bestFit="1" customWidth="1"/>
    <col min="13" max="13" width="14.453125" bestFit="1" customWidth="1"/>
  </cols>
  <sheetData>
    <row r="3" spans="2:24" ht="15" thickBot="1">
      <c r="B3" s="157"/>
      <c r="C3" s="552" t="s">
        <v>496</v>
      </c>
      <c r="D3" s="552"/>
      <c r="E3" s="552"/>
      <c r="F3" s="552"/>
      <c r="G3" s="552"/>
      <c r="H3" s="552"/>
      <c r="I3" s="552"/>
    </row>
    <row r="4" spans="2:24">
      <c r="B4" s="157"/>
      <c r="C4" s="157"/>
      <c r="D4" s="157"/>
      <c r="E4" s="157"/>
      <c r="F4" s="157"/>
      <c r="G4" s="157"/>
      <c r="H4" s="157"/>
      <c r="I4" s="157"/>
      <c r="J4" s="157"/>
    </row>
    <row r="5" spans="2:24" s="317" customFormat="1">
      <c r="B5" s="308" t="s">
        <v>506</v>
      </c>
      <c r="C5" s="308" t="s">
        <v>499</v>
      </c>
      <c r="D5" s="308" t="s">
        <v>507</v>
      </c>
      <c r="E5" s="318" t="s">
        <v>508</v>
      </c>
      <c r="F5" s="318" t="s">
        <v>22</v>
      </c>
      <c r="G5" s="318" t="s">
        <v>509</v>
      </c>
      <c r="H5" s="319" t="s">
        <v>510</v>
      </c>
      <c r="I5" s="320" t="s">
        <v>511</v>
      </c>
    </row>
    <row r="6" spans="2:24">
      <c r="B6" s="316" t="s">
        <v>512</v>
      </c>
      <c r="C6" s="321">
        <f>3</f>
        <v>3</v>
      </c>
      <c r="D6" s="321">
        <v>2.92</v>
      </c>
      <c r="E6" s="322">
        <v>0.71388662485186605</v>
      </c>
      <c r="F6" s="322">
        <v>0.1067</v>
      </c>
      <c r="G6" s="539">
        <v>-1.4955106939869134</v>
      </c>
      <c r="H6" s="323">
        <f>Sheet1!$B$17+Sheet1!$B$18*'Relative Valuation'!E6+'Relative Valuation'!F6*Sheet1!$B$19+Sheet1!$B$20*'Relative Valuation'!G6</f>
        <v>3.429660452129943</v>
      </c>
      <c r="I6" s="335">
        <f t="shared" ref="I6:I11" si="0">(C6-H6)/H6</f>
        <v>-0.12527783963660552</v>
      </c>
      <c r="L6" s="503"/>
      <c r="M6" s="504"/>
      <c r="N6" s="504"/>
      <c r="O6" s="504"/>
      <c r="P6" s="504"/>
      <c r="Q6" s="504"/>
      <c r="R6" s="504"/>
    </row>
    <row r="7" spans="2:24">
      <c r="B7" s="316" t="s">
        <v>513</v>
      </c>
      <c r="C7" s="321">
        <f>1.78</f>
        <v>1.78</v>
      </c>
      <c r="D7" s="321">
        <v>1.39</v>
      </c>
      <c r="E7" s="322">
        <v>-0.11656992938135557</v>
      </c>
      <c r="F7" s="322">
        <v>5.4699999999999999E-2</v>
      </c>
      <c r="G7" s="539">
        <v>-0.57476634708034424</v>
      </c>
      <c r="H7" s="323">
        <f>Sheet1!$B$17+Sheet1!$B$18*'Relative Valuation'!E7+'Relative Valuation'!F7*Sheet1!$B$19+Sheet1!$B$20*'Relative Valuation'!G7</f>
        <v>3.502893488995372</v>
      </c>
      <c r="I7" s="335">
        <f t="shared" si="0"/>
        <v>-0.4918486657981419</v>
      </c>
      <c r="L7" s="505"/>
      <c r="M7" s="506"/>
      <c r="N7" s="506"/>
      <c r="O7" s="499"/>
      <c r="P7" s="507"/>
      <c r="Q7" s="507"/>
      <c r="R7" s="499"/>
    </row>
    <row r="8" spans="2:24">
      <c r="B8" s="316" t="s">
        <v>514</v>
      </c>
      <c r="C8" s="321">
        <f>0.99</f>
        <v>0.99</v>
      </c>
      <c r="D8" s="321">
        <v>0.86</v>
      </c>
      <c r="E8" s="322">
        <v>0.22206798133973593</v>
      </c>
      <c r="F8" s="322">
        <v>6.9500000000000006E-2</v>
      </c>
      <c r="G8" s="539">
        <v>-4.1670978455409626E-3</v>
      </c>
      <c r="H8" s="323">
        <f>Sheet1!$B$17+Sheet1!$B$18*'Relative Valuation'!E8+'Relative Valuation'!F8*Sheet1!$B$19+Sheet1!$B$20*'Relative Valuation'!G8</f>
        <v>2.3725097218896765</v>
      </c>
      <c r="I8" s="335">
        <f t="shared" si="0"/>
        <v>-0.58272036111553782</v>
      </c>
      <c r="L8" s="505"/>
      <c r="M8" s="506"/>
      <c r="N8" s="506"/>
      <c r="O8" s="499"/>
      <c r="P8" s="507"/>
      <c r="Q8" s="507"/>
      <c r="R8" s="499"/>
    </row>
    <row r="9" spans="2:24">
      <c r="B9" s="316" t="s">
        <v>515</v>
      </c>
      <c r="C9" s="321">
        <f>2.23+1.5</f>
        <v>3.73</v>
      </c>
      <c r="D9" s="321">
        <v>2.2200000000000002</v>
      </c>
      <c r="E9" s="322">
        <v>4.011829985976112E-2</v>
      </c>
      <c r="F9" s="322">
        <v>7.3099999999999998E-2</v>
      </c>
      <c r="G9" s="539">
        <v>-2.2056052901174246</v>
      </c>
      <c r="H9" s="323">
        <f>Sheet1!$B$17+Sheet1!$B$18*'Relative Valuation'!E9+'Relative Valuation'!F9*Sheet1!$B$19+Sheet1!$B$20*'Relative Valuation'!G9</f>
        <v>4.9039171625655555</v>
      </c>
      <c r="I9" s="335">
        <f t="shared" si="0"/>
        <v>-0.23938356290492552</v>
      </c>
      <c r="L9" s="505"/>
      <c r="M9" s="506"/>
      <c r="N9" s="506"/>
      <c r="O9" s="499"/>
      <c r="P9" s="507"/>
      <c r="Q9" s="507"/>
      <c r="R9" s="499"/>
      <c r="T9" s="501"/>
      <c r="U9" s="501"/>
      <c r="V9" s="501"/>
      <c r="W9" s="501"/>
      <c r="X9" s="501"/>
    </row>
    <row r="10" spans="2:24">
      <c r="B10" s="315" t="s">
        <v>516</v>
      </c>
      <c r="C10" s="321">
        <f>2.02+1.5</f>
        <v>3.52</v>
      </c>
      <c r="D10" s="321">
        <v>1.78</v>
      </c>
      <c r="E10" s="322">
        <v>-0.10534160527117609</v>
      </c>
      <c r="F10" s="322">
        <v>4.6199999999999998E-2</v>
      </c>
      <c r="G10" s="539">
        <v>-1.5300888004707596</v>
      </c>
      <c r="H10" s="323">
        <f>Sheet1!$B$17+Sheet1!$B$18*'Relative Valuation'!E10+'Relative Valuation'!F10*Sheet1!$B$19+Sheet1!$B$20*'Relative Valuation'!G10</f>
        <v>1.1736865998349519</v>
      </c>
      <c r="I10" s="335">
        <f t="shared" si="0"/>
        <v>1.9990970336502054</v>
      </c>
      <c r="L10" s="505"/>
      <c r="M10" s="506"/>
      <c r="N10" s="506"/>
      <c r="O10" s="499"/>
      <c r="P10" s="507"/>
      <c r="Q10" s="507"/>
      <c r="R10" s="500"/>
      <c r="T10" s="501"/>
      <c r="U10" s="501"/>
      <c r="V10" s="501"/>
      <c r="W10" s="501"/>
      <c r="X10" s="501"/>
    </row>
    <row r="11" spans="2:24">
      <c r="B11" s="326" t="s">
        <v>517</v>
      </c>
      <c r="C11" s="327">
        <v>8.1999999999999993</v>
      </c>
      <c r="D11" s="327">
        <v>5.15</v>
      </c>
      <c r="E11" s="328">
        <v>0.29930678941781319</v>
      </c>
      <c r="F11" s="328">
        <f>DCF!D67</f>
        <v>9.0421772174697559E-2</v>
      </c>
      <c r="G11" s="540">
        <v>-0.2699127657040214</v>
      </c>
      <c r="H11" s="488">
        <f>Sheet1!$B$17+Sheet1!$B$18*'Relative Valuation'!E11+'Relative Valuation'!F11*Sheet1!$B$19+Sheet1!$B$20*'Relative Valuation'!G11</f>
        <v>5.8421171074262466</v>
      </c>
      <c r="I11" s="541">
        <f t="shared" si="0"/>
        <v>0.40360075794723699</v>
      </c>
      <c r="L11" s="505"/>
      <c r="M11" s="506"/>
      <c r="N11" s="506"/>
      <c r="O11" s="499"/>
      <c r="P11" s="507"/>
      <c r="Q11" s="507"/>
      <c r="R11" s="499"/>
    </row>
    <row r="12" spans="2:24">
      <c r="B12" s="309" t="s">
        <v>518</v>
      </c>
      <c r="C12" s="324">
        <f>AVERAGE(C6:C10)</f>
        <v>2.6040000000000001</v>
      </c>
      <c r="D12" s="324">
        <f>AVERAGE(D6:D10)</f>
        <v>1.8340000000000001</v>
      </c>
      <c r="E12" s="324"/>
      <c r="F12" s="324"/>
      <c r="G12" s="324"/>
      <c r="H12" s="324"/>
      <c r="I12" s="333"/>
      <c r="L12" s="505"/>
      <c r="M12" s="506"/>
      <c r="N12" s="506"/>
      <c r="O12" s="499"/>
      <c r="P12" s="507"/>
      <c r="Q12" s="507"/>
      <c r="R12" s="499"/>
    </row>
    <row r="13" spans="2:24">
      <c r="B13" s="491" t="s">
        <v>495</v>
      </c>
      <c r="C13" s="465">
        <f>MEDIAN(C6:C10)</f>
        <v>3</v>
      </c>
      <c r="D13" s="465">
        <f>MEDIAN(D6:D10)</f>
        <v>1.78</v>
      </c>
      <c r="E13" s="489"/>
      <c r="F13" s="489"/>
      <c r="G13" s="489"/>
      <c r="H13" s="489"/>
      <c r="I13" s="492"/>
      <c r="L13" s="505"/>
      <c r="M13" s="506"/>
      <c r="N13" s="506"/>
      <c r="O13" s="499"/>
      <c r="P13" s="507"/>
      <c r="Q13" s="507"/>
      <c r="R13" s="499"/>
    </row>
    <row r="14" spans="2:24" ht="21">
      <c r="B14" s="491" t="s">
        <v>493</v>
      </c>
      <c r="C14" s="465">
        <f>QUARTILE(C6:C10,1)</f>
        <v>1.78</v>
      </c>
      <c r="D14" s="465">
        <f>QUARTILE(D6:D10,1)</f>
        <v>1.39</v>
      </c>
      <c r="E14" s="489"/>
      <c r="F14" s="489"/>
      <c r="G14" s="489"/>
      <c r="H14" s="489"/>
      <c r="I14" s="493"/>
      <c r="L14" s="497" t="s">
        <v>506</v>
      </c>
      <c r="M14" s="498" t="s">
        <v>519</v>
      </c>
      <c r="N14" s="506"/>
      <c r="O14" s="499"/>
      <c r="P14" s="507"/>
      <c r="Q14" s="507"/>
      <c r="R14" s="500"/>
    </row>
    <row r="15" spans="2:24" ht="31.5">
      <c r="B15" s="311" t="s">
        <v>497</v>
      </c>
      <c r="C15" s="336">
        <f>QUARTILE(C6:C10,3)</f>
        <v>3.52</v>
      </c>
      <c r="D15" s="336">
        <f>QUARTILE(D6:D10,3)</f>
        <v>2.2200000000000002</v>
      </c>
      <c r="E15" s="312"/>
      <c r="F15" s="312"/>
      <c r="G15" s="312"/>
      <c r="H15" s="312"/>
      <c r="I15" s="334"/>
      <c r="L15" s="497" t="s">
        <v>520</v>
      </c>
      <c r="M15" s="499">
        <v>23</v>
      </c>
      <c r="N15" s="506"/>
      <c r="O15" s="499"/>
      <c r="P15" s="507"/>
      <c r="Q15" s="507"/>
      <c r="R15" s="500"/>
    </row>
    <row r="16" spans="2:24" ht="31.5">
      <c r="L16" s="497" t="s">
        <v>521</v>
      </c>
      <c r="M16" s="500" t="s">
        <v>522</v>
      </c>
      <c r="N16" s="500"/>
      <c r="O16" s="500"/>
      <c r="P16" s="500"/>
      <c r="Q16" s="500"/>
      <c r="R16" s="500"/>
    </row>
    <row r="17" spans="2:18" ht="18" customHeight="1" thickBot="1">
      <c r="B17" s="157">
        <v>0</v>
      </c>
      <c r="C17" s="552" t="s">
        <v>492</v>
      </c>
      <c r="D17" s="552"/>
      <c r="E17" s="552"/>
      <c r="F17" s="552"/>
      <c r="G17" s="552"/>
      <c r="H17" s="552"/>
      <c r="I17" s="552"/>
      <c r="J17" s="552"/>
      <c r="L17" s="497" t="s">
        <v>523</v>
      </c>
      <c r="M17" s="499">
        <v>24.7</v>
      </c>
      <c r="N17" s="506"/>
      <c r="O17" s="499"/>
      <c r="P17" s="507"/>
      <c r="Q17" s="507"/>
      <c r="R17" s="499"/>
    </row>
    <row r="18" spans="2:18" ht="31.5">
      <c r="B18" s="157">
        <v>0</v>
      </c>
      <c r="C18" s="157" t="e">
        <v>#REF!</v>
      </c>
      <c r="D18" s="157" t="e">
        <v>#REF!</v>
      </c>
      <c r="E18" s="157" t="e">
        <v>#REF!</v>
      </c>
      <c r="F18" s="157" t="e">
        <v>#REF!</v>
      </c>
      <c r="G18" s="157" t="e">
        <v>#REF!</v>
      </c>
      <c r="H18" s="157" t="e">
        <v>#REF!</v>
      </c>
      <c r="I18" s="157" t="e">
        <v>#REF!</v>
      </c>
      <c r="J18" s="157" t="e">
        <v>#REF!</v>
      </c>
      <c r="K18" s="157"/>
      <c r="L18" s="497" t="s">
        <v>524</v>
      </c>
      <c r="M18" s="500" t="s">
        <v>522</v>
      </c>
      <c r="N18" s="506"/>
      <c r="O18" s="499"/>
      <c r="P18" s="507"/>
      <c r="Q18" s="507"/>
      <c r="R18" s="499"/>
    </row>
    <row r="19" spans="2:18" ht="31.5">
      <c r="B19" s="308" t="s">
        <v>506</v>
      </c>
      <c r="C19" s="308" t="s">
        <v>491</v>
      </c>
      <c r="D19" s="308" t="s">
        <v>525</v>
      </c>
      <c r="E19" s="318" t="s">
        <v>508</v>
      </c>
      <c r="F19" s="318" t="s">
        <v>22</v>
      </c>
      <c r="G19" s="318" t="s">
        <v>509</v>
      </c>
      <c r="H19" s="318" t="s">
        <v>526</v>
      </c>
      <c r="I19" s="319" t="s">
        <v>510</v>
      </c>
      <c r="J19" s="320" t="s">
        <v>511</v>
      </c>
      <c r="L19" s="497" t="s">
        <v>527</v>
      </c>
      <c r="M19" s="500" t="s">
        <v>522</v>
      </c>
      <c r="N19" s="506"/>
      <c r="O19" s="499"/>
      <c r="P19" s="507"/>
      <c r="Q19" s="507"/>
      <c r="R19" s="499"/>
    </row>
    <row r="20" spans="2:18" ht="31.5">
      <c r="B20" s="543" t="s">
        <v>512</v>
      </c>
      <c r="C20" s="325">
        <v>15.2</v>
      </c>
      <c r="D20" s="325">
        <v>13.08</v>
      </c>
      <c r="E20" s="160">
        <v>0.71388662485186605</v>
      </c>
      <c r="F20" s="160">
        <v>0.1067</v>
      </c>
      <c r="G20" s="539">
        <v>-1.4955106939869134</v>
      </c>
      <c r="H20" s="160">
        <v>0.28920000000000001</v>
      </c>
      <c r="I20" s="325">
        <v>26.658726188728792</v>
      </c>
      <c r="J20" s="160">
        <v>-0.42983022172955504</v>
      </c>
      <c r="L20" s="497" t="s">
        <v>528</v>
      </c>
      <c r="M20" s="499">
        <v>14.6</v>
      </c>
      <c r="N20" s="506"/>
      <c r="O20" s="499"/>
      <c r="P20" s="507"/>
      <c r="Q20" s="507"/>
      <c r="R20" s="499"/>
    </row>
    <row r="21" spans="2:18" ht="31.5">
      <c r="B21" s="543" t="s">
        <v>513</v>
      </c>
      <c r="C21" s="325">
        <v>7.3</v>
      </c>
      <c r="D21" s="325">
        <v>7.17</v>
      </c>
      <c r="E21" s="160">
        <v>-0.11656992938135557</v>
      </c>
      <c r="F21" s="160">
        <v>5.4699999999999999E-2</v>
      </c>
      <c r="G21" s="539">
        <v>-0.57476634708034424</v>
      </c>
      <c r="H21" s="160">
        <v>0.2782</v>
      </c>
      <c r="I21" s="325">
        <v>12.767304844959288</v>
      </c>
      <c r="J21" s="160">
        <v>-0.42822701512589456</v>
      </c>
      <c r="L21" s="497" t="s">
        <v>529</v>
      </c>
      <c r="M21" s="499">
        <v>21.6</v>
      </c>
      <c r="N21" s="508"/>
      <c r="O21" s="508"/>
      <c r="P21" s="508"/>
      <c r="Q21" s="508"/>
      <c r="R21" s="508"/>
    </row>
    <row r="22" spans="2:18" ht="31.5">
      <c r="B22" s="543" t="s">
        <v>514</v>
      </c>
      <c r="C22" s="325">
        <v>11.6</v>
      </c>
      <c r="D22" s="325">
        <v>10.27</v>
      </c>
      <c r="E22" s="160">
        <v>0.22206798133973593</v>
      </c>
      <c r="F22" s="160">
        <v>6.9500000000000006E-2</v>
      </c>
      <c r="G22" s="539">
        <v>-4.1670978455409626E-3</v>
      </c>
      <c r="H22" s="160">
        <v>0.2238</v>
      </c>
      <c r="I22" s="325">
        <v>23.781167764411059</v>
      </c>
      <c r="J22" s="160">
        <v>-0.51221907540807954</v>
      </c>
      <c r="L22" s="497" t="s">
        <v>530</v>
      </c>
      <c r="M22" s="500" t="s">
        <v>522</v>
      </c>
      <c r="N22" s="508"/>
      <c r="O22" s="508"/>
      <c r="P22" s="508"/>
      <c r="Q22" s="508"/>
      <c r="R22" s="508"/>
    </row>
    <row r="23" spans="2:18" ht="42">
      <c r="B23" s="543" t="s">
        <v>515</v>
      </c>
      <c r="C23" s="325">
        <v>6.7</v>
      </c>
      <c r="D23" s="325">
        <v>7.22</v>
      </c>
      <c r="E23" s="160">
        <v>4.011829985976112E-2</v>
      </c>
      <c r="F23" s="160">
        <v>7.3099999999999998E-2</v>
      </c>
      <c r="G23" s="539">
        <v>-2.2056052901174246</v>
      </c>
      <c r="H23" s="160">
        <v>0.26229999999999998</v>
      </c>
      <c r="I23" s="325">
        <v>18.253286901081303</v>
      </c>
      <c r="J23" s="160">
        <v>-0.63294282085693299</v>
      </c>
      <c r="L23" s="497" t="s">
        <v>531</v>
      </c>
      <c r="M23" s="500" t="s">
        <v>522</v>
      </c>
      <c r="N23" s="506"/>
      <c r="O23" s="499"/>
      <c r="P23" s="507"/>
      <c r="Q23" s="507"/>
      <c r="R23" s="499"/>
    </row>
    <row r="24" spans="2:18" ht="21">
      <c r="B24" s="544" t="s">
        <v>516</v>
      </c>
      <c r="C24" s="325">
        <v>6.6</v>
      </c>
      <c r="D24" s="325">
        <v>4.91</v>
      </c>
      <c r="E24" s="160">
        <v>-0.10534160527117609</v>
      </c>
      <c r="F24" s="160">
        <v>4.6199999999999998E-2</v>
      </c>
      <c r="G24" s="539">
        <v>-1.5300888004707596</v>
      </c>
      <c r="H24" s="160">
        <v>0.3196</v>
      </c>
      <c r="I24" s="325">
        <v>9.1534169199560864</v>
      </c>
      <c r="J24" s="160">
        <v>-0.27895778617809719</v>
      </c>
      <c r="L24" s="497" t="s">
        <v>532</v>
      </c>
      <c r="M24" s="500" t="s">
        <v>533</v>
      </c>
      <c r="N24" s="508"/>
      <c r="O24" s="508"/>
      <c r="P24" s="508"/>
      <c r="Q24" s="508"/>
      <c r="R24" s="508"/>
    </row>
    <row r="25" spans="2:18" ht="31.5">
      <c r="B25" s="326" t="s">
        <v>517</v>
      </c>
      <c r="C25" s="329">
        <v>27.51</v>
      </c>
      <c r="D25" s="329">
        <v>22.74</v>
      </c>
      <c r="E25" s="330">
        <v>0.29930678941781319</v>
      </c>
      <c r="F25" s="330">
        <v>9.0399999999999994E-2</v>
      </c>
      <c r="G25" s="545">
        <v>-0.2699127657040214</v>
      </c>
      <c r="H25" s="330">
        <v>0.1285</v>
      </c>
      <c r="I25" s="494">
        <v>35.306467011069344</v>
      </c>
      <c r="J25" s="541">
        <v>-0.22082263310642158</v>
      </c>
      <c r="L25" s="497" t="s">
        <v>534</v>
      </c>
      <c r="M25" s="499">
        <v>8.3000000000000007</v>
      </c>
      <c r="N25" s="504"/>
      <c r="O25" s="504"/>
      <c r="P25" s="504"/>
      <c r="Q25" s="504"/>
      <c r="R25" s="504"/>
    </row>
    <row r="26" spans="2:18" ht="20.149999999999999" customHeight="1">
      <c r="B26" s="489" t="s">
        <v>518</v>
      </c>
      <c r="C26" s="490">
        <v>9.48</v>
      </c>
      <c r="D26" s="490">
        <v>8.5300000000000011</v>
      </c>
      <c r="E26" s="490">
        <v>0</v>
      </c>
      <c r="F26" s="490">
        <v>0</v>
      </c>
      <c r="G26" s="490">
        <v>0</v>
      </c>
      <c r="H26" s="490">
        <v>0</v>
      </c>
      <c r="I26" s="490">
        <v>0</v>
      </c>
      <c r="J26" s="490">
        <v>0</v>
      </c>
      <c r="L26" s="497" t="s">
        <v>535</v>
      </c>
      <c r="M26" s="499">
        <v>21.3</v>
      </c>
      <c r="N26" s="506"/>
      <c r="O26" s="499"/>
      <c r="P26" s="507"/>
      <c r="Q26" s="507"/>
      <c r="R26" s="499"/>
    </row>
    <row r="27" spans="2:18" ht="28" customHeight="1">
      <c r="B27" s="489" t="s">
        <v>495</v>
      </c>
      <c r="C27" s="495">
        <v>7.3</v>
      </c>
      <c r="D27" s="495">
        <v>7.22</v>
      </c>
      <c r="E27" s="489">
        <v>0</v>
      </c>
      <c r="F27" s="489">
        <v>0</v>
      </c>
      <c r="G27" s="489">
        <v>0</v>
      </c>
      <c r="H27" s="489">
        <v>0</v>
      </c>
      <c r="I27" s="489">
        <v>0</v>
      </c>
      <c r="J27" s="489">
        <v>0</v>
      </c>
      <c r="L27" s="497" t="s">
        <v>536</v>
      </c>
      <c r="M27" s="499">
        <v>10.6</v>
      </c>
      <c r="N27" s="506"/>
      <c r="O27" s="499"/>
      <c r="P27" s="507"/>
      <c r="Q27" s="507"/>
      <c r="R27" s="499"/>
    </row>
    <row r="28" spans="2:18" ht="13" customHeight="1">
      <c r="B28" s="489" t="s">
        <v>493</v>
      </c>
      <c r="C28" s="465">
        <v>6.7</v>
      </c>
      <c r="D28" s="465">
        <v>7.17</v>
      </c>
      <c r="E28" s="489">
        <v>0</v>
      </c>
      <c r="F28" s="489">
        <v>0</v>
      </c>
      <c r="G28" s="489">
        <v>0</v>
      </c>
      <c r="H28" s="489">
        <v>0</v>
      </c>
      <c r="I28" s="490">
        <v>0</v>
      </c>
      <c r="J28" s="490">
        <v>0</v>
      </c>
      <c r="L28" s="497" t="s">
        <v>537</v>
      </c>
      <c r="M28" s="499">
        <v>220.6</v>
      </c>
      <c r="N28" s="506"/>
      <c r="O28" s="499"/>
      <c r="P28" s="507"/>
      <c r="Q28" s="507"/>
      <c r="R28" s="499"/>
    </row>
    <row r="29" spans="2:18">
      <c r="B29" s="489" t="s">
        <v>497</v>
      </c>
      <c r="C29" s="465">
        <v>11.6</v>
      </c>
      <c r="D29" s="465">
        <v>10.27</v>
      </c>
      <c r="E29" s="489">
        <v>0</v>
      </c>
      <c r="F29" s="489">
        <v>0</v>
      </c>
      <c r="G29" s="489">
        <v>0</v>
      </c>
      <c r="H29" s="489">
        <v>0</v>
      </c>
      <c r="I29" s="489">
        <v>0</v>
      </c>
      <c r="J29" s="489">
        <v>0</v>
      </c>
      <c r="L29" s="431"/>
      <c r="M29" s="431"/>
      <c r="N29" s="506"/>
      <c r="O29" s="499"/>
      <c r="P29" s="507"/>
      <c r="Q29" s="507"/>
      <c r="R29" s="499"/>
    </row>
    <row r="31" spans="2:18" ht="15" thickBot="1">
      <c r="B31" s="157"/>
      <c r="C31" s="552" t="s">
        <v>538</v>
      </c>
      <c r="D31" s="552"/>
      <c r="E31" s="552"/>
      <c r="F31" s="552"/>
      <c r="G31" s="552"/>
      <c r="H31" s="552"/>
      <c r="I31" s="552"/>
      <c r="J31" s="552"/>
      <c r="K31" s="552"/>
    </row>
    <row r="32" spans="2:18">
      <c r="B32" s="157"/>
      <c r="C32" s="157"/>
      <c r="D32" s="157"/>
      <c r="E32" s="157"/>
      <c r="F32" s="157"/>
      <c r="G32" s="157"/>
      <c r="H32" s="157"/>
      <c r="I32" s="157"/>
      <c r="J32" s="157"/>
      <c r="K32" s="157"/>
    </row>
    <row r="33" spans="2:12">
      <c r="B33" s="308" t="s">
        <v>506</v>
      </c>
      <c r="C33" s="308" t="s">
        <v>539</v>
      </c>
      <c r="D33" s="308" t="s">
        <v>540</v>
      </c>
      <c r="E33" s="308" t="s">
        <v>541</v>
      </c>
      <c r="F33" s="308" t="s">
        <v>542</v>
      </c>
      <c r="G33" s="318" t="s">
        <v>375</v>
      </c>
      <c r="H33" s="318" t="s">
        <v>543</v>
      </c>
      <c r="I33" s="318" t="s">
        <v>508</v>
      </c>
      <c r="J33" s="319" t="s">
        <v>510</v>
      </c>
      <c r="K33" s="320" t="s">
        <v>511</v>
      </c>
    </row>
    <row r="34" spans="2:12">
      <c r="B34" s="316" t="s">
        <v>512</v>
      </c>
      <c r="C34" s="325">
        <v>4.01</v>
      </c>
      <c r="D34" s="321">
        <v>115.87</v>
      </c>
      <c r="E34" s="321">
        <f>D34/C34</f>
        <v>28.895261845386536</v>
      </c>
      <c r="F34" s="321">
        <v>25.26</v>
      </c>
      <c r="G34" s="321">
        <v>1.41</v>
      </c>
      <c r="H34" s="322">
        <v>2.4317650807136788</v>
      </c>
      <c r="I34" s="322">
        <v>0.17374001688995278</v>
      </c>
      <c r="J34" s="325">
        <f>'Regression for PE'!$B$17+'Regression for PE'!$B$18*'Relative Valuation'!G34+'Relative Valuation'!H34*'Regression for PE'!$B$19+'Regression for PE'!$B$20*'Relative Valuation'!I34</f>
        <v>27.04795826307712</v>
      </c>
      <c r="K34" s="335">
        <f t="shared" ref="K34:K36" si="1">(E34-J34)/E34</f>
        <v>6.3931020670240382E-2</v>
      </c>
    </row>
    <row r="35" spans="2:12">
      <c r="B35" s="316" t="s">
        <v>513</v>
      </c>
      <c r="C35" s="325">
        <v>3.25</v>
      </c>
      <c r="D35" s="321">
        <v>30.22</v>
      </c>
      <c r="E35" s="321">
        <f t="shared" ref="E35:E38" si="2">D35/C35</f>
        <v>9.2984615384615381</v>
      </c>
      <c r="F35" s="321">
        <v>9.61</v>
      </c>
      <c r="G35" s="321">
        <v>0.79</v>
      </c>
      <c r="H35" s="322">
        <v>1.5994753833736886</v>
      </c>
      <c r="I35" s="322">
        <v>8.4749803491115383E-3</v>
      </c>
      <c r="J35" s="325">
        <f>'Regression for PE'!$B$17+'Regression for PE'!$B$18*'Relative Valuation'!G35+'Relative Valuation'!H35*'Regression for PE'!$B$19+'Regression for PE'!$B$20*'Relative Valuation'!I35</f>
        <v>7.1002066530895815</v>
      </c>
      <c r="K35" s="335">
        <f t="shared" si="1"/>
        <v>0.23641060150426405</v>
      </c>
    </row>
    <row r="36" spans="2:12">
      <c r="B36" s="316" t="s">
        <v>515</v>
      </c>
      <c r="C36" s="325">
        <v>3.98</v>
      </c>
      <c r="D36" s="321">
        <v>42.64</v>
      </c>
      <c r="E36" s="321">
        <f t="shared" si="2"/>
        <v>10.71356783919598</v>
      </c>
      <c r="F36" s="321">
        <v>9.68</v>
      </c>
      <c r="G36" s="321">
        <v>0.98</v>
      </c>
      <c r="H36" s="322">
        <v>1.503330517286197</v>
      </c>
      <c r="I36" s="322">
        <v>8.1888459309026329E-2</v>
      </c>
      <c r="J36" s="325">
        <f>'Regression for PE'!$B$17+'Regression for PE'!$B$18*'Relative Valuation'!G36+'Relative Valuation'!H36*'Regression for PE'!$B$19+'Regression for PE'!$B$20*'Relative Valuation'!I36</f>
        <v>13.997941569163261</v>
      </c>
      <c r="K36" s="335">
        <f t="shared" si="1"/>
        <v>-0.3065620883037003</v>
      </c>
    </row>
    <row r="37" spans="2:12">
      <c r="B37" s="315" t="s">
        <v>516</v>
      </c>
      <c r="C37" s="325">
        <v>7.2</v>
      </c>
      <c r="D37" s="321">
        <v>12.22</v>
      </c>
      <c r="E37" s="321">
        <f t="shared" si="2"/>
        <v>1.6972222222222222</v>
      </c>
      <c r="F37" s="321">
        <v>1.9</v>
      </c>
      <c r="G37" s="321">
        <v>1.7</v>
      </c>
      <c r="H37" s="322">
        <v>4.4315709352838528</v>
      </c>
      <c r="I37" s="322">
        <v>-7.8719314934534657E-2</v>
      </c>
      <c r="J37" s="325">
        <f>'Regression for PE'!$B$17+'Regression for PE'!$B$18*'Relative Valuation'!G37+'Relative Valuation'!H37*'Regression for PE'!$B$19+'Regression for PE'!$B$20*'Relative Valuation'!I37</f>
        <v>2.1013634203909444</v>
      </c>
      <c r="K37" s="335">
        <f>(E37-J37)/E37</f>
        <v>-0.23811920023034369</v>
      </c>
    </row>
    <row r="38" spans="2:12">
      <c r="B38" s="326" t="s">
        <v>517</v>
      </c>
      <c r="C38" s="331">
        <v>12.03</v>
      </c>
      <c r="D38" s="327">
        <v>627.46</v>
      </c>
      <c r="E38" s="327">
        <f t="shared" si="2"/>
        <v>52.157938487115551</v>
      </c>
      <c r="F38" s="327">
        <v>37.04</v>
      </c>
      <c r="G38" s="327">
        <v>1.22</v>
      </c>
      <c r="H38" s="328">
        <v>3.5843899489459115</v>
      </c>
      <c r="I38" s="328">
        <v>0.28691777028710352</v>
      </c>
      <c r="J38" s="329">
        <f>'Regression for PE'!$B$17+'Regression for PE'!$B$18*'Relative Valuation'!G38+'Relative Valuation'!H38*'Regression for PE'!$B$19+'Regression for PE'!$B$20*'Relative Valuation'!I38</f>
        <v>52.51498202666091</v>
      </c>
      <c r="K38" s="332">
        <f>(E38-J38)/E38</f>
        <v>-6.8454304349769924E-3</v>
      </c>
    </row>
    <row r="39" spans="2:12">
      <c r="B39" s="309" t="s">
        <v>518</v>
      </c>
      <c r="C39" s="310"/>
      <c r="D39" s="324"/>
      <c r="E39" s="324">
        <f>AVERAGE(E34:E37)</f>
        <v>12.651128361316569</v>
      </c>
      <c r="F39" s="324">
        <f>AVERAGE(F34:F37)</f>
        <v>11.612500000000001</v>
      </c>
      <c r="G39" s="324"/>
      <c r="H39" s="324"/>
      <c r="I39" s="324"/>
      <c r="J39" s="324"/>
      <c r="K39" s="333"/>
    </row>
    <row r="40" spans="2:12">
      <c r="B40" s="491" t="s">
        <v>495</v>
      </c>
      <c r="C40" s="489"/>
      <c r="D40" s="490"/>
      <c r="E40" s="465">
        <f>MEDIAN(E34:E37)</f>
        <v>10.00601468882876</v>
      </c>
      <c r="F40" s="465">
        <f>MEDIAN(F34:F37)</f>
        <v>9.6449999999999996</v>
      </c>
      <c r="G40" s="465"/>
      <c r="H40" s="489"/>
      <c r="I40" s="489"/>
      <c r="J40" s="489"/>
      <c r="K40" s="492"/>
    </row>
    <row r="41" spans="2:12">
      <c r="B41" s="491" t="s">
        <v>493</v>
      </c>
      <c r="C41" s="465"/>
      <c r="D41" s="465"/>
      <c r="E41" s="465">
        <f>QUARTILE(E34:E37,1)</f>
        <v>7.3981517094017093</v>
      </c>
      <c r="F41" s="465">
        <f>QUARTILE(F34:F37,1)</f>
        <v>7.6824999999999992</v>
      </c>
      <c r="G41" s="489"/>
      <c r="H41" s="489"/>
      <c r="I41" s="490"/>
      <c r="J41" s="490"/>
      <c r="K41" s="493"/>
    </row>
    <row r="42" spans="2:12">
      <c r="B42" s="311" t="s">
        <v>497</v>
      </c>
      <c r="C42" s="336"/>
      <c r="D42" s="336"/>
      <c r="E42" s="336">
        <f>QUARTILE(E34:E37,3)</f>
        <v>15.258991340743618</v>
      </c>
      <c r="F42" s="336">
        <f>QUARTILE(F34:F37,3)</f>
        <v>13.574999999999999</v>
      </c>
      <c r="G42" s="312"/>
      <c r="H42" s="312"/>
      <c r="I42" s="312"/>
      <c r="J42" s="312"/>
      <c r="K42" s="334"/>
    </row>
    <row r="44" spans="2:12" ht="15" thickBot="1">
      <c r="D44" s="552" t="s">
        <v>494</v>
      </c>
      <c r="E44" s="552"/>
      <c r="F44" s="552"/>
      <c r="G44" s="552"/>
      <c r="H44" s="552"/>
      <c r="I44" s="552"/>
      <c r="J44" s="552"/>
      <c r="K44" s="552"/>
    </row>
    <row r="45" spans="2:12">
      <c r="D45" s="308" t="s">
        <v>506</v>
      </c>
      <c r="E45" s="308" t="s">
        <v>501</v>
      </c>
      <c r="F45" s="308"/>
      <c r="G45" s="318"/>
      <c r="H45" s="318"/>
      <c r="I45" s="318"/>
      <c r="J45" s="318"/>
      <c r="K45" s="319"/>
      <c r="L45" s="320"/>
    </row>
    <row r="46" spans="2:12">
      <c r="D46" s="316" t="s">
        <v>512</v>
      </c>
      <c r="E46" s="325">
        <v>23</v>
      </c>
      <c r="F46" s="325"/>
      <c r="G46" s="160"/>
      <c r="H46" s="160"/>
      <c r="I46" s="321"/>
      <c r="J46" s="160"/>
      <c r="K46" s="325"/>
      <c r="L46" s="335"/>
    </row>
    <row r="47" spans="2:12">
      <c r="D47" s="316" t="s">
        <v>513</v>
      </c>
      <c r="E47" s="325">
        <v>8.3000000000000007</v>
      </c>
      <c r="F47" s="325"/>
      <c r="G47" s="160"/>
      <c r="H47" s="160"/>
      <c r="I47" s="321"/>
      <c r="J47" s="160"/>
      <c r="K47" s="325"/>
      <c r="L47" s="335"/>
    </row>
    <row r="48" spans="2:12">
      <c r="D48" s="316" t="s">
        <v>514</v>
      </c>
      <c r="E48" s="325">
        <v>14.6</v>
      </c>
      <c r="F48" s="325"/>
      <c r="G48" s="160"/>
      <c r="H48" s="160"/>
      <c r="I48" s="321"/>
      <c r="J48" s="160"/>
      <c r="K48" s="325"/>
      <c r="L48" s="335"/>
    </row>
    <row r="49" spans="4:12">
      <c r="D49" s="316" t="s">
        <v>515</v>
      </c>
      <c r="E49" s="325">
        <v>10.6</v>
      </c>
      <c r="F49" s="325"/>
      <c r="G49" s="160"/>
      <c r="H49" s="160"/>
      <c r="I49" s="321"/>
      <c r="J49" s="160"/>
      <c r="K49" s="325"/>
      <c r="L49" s="335"/>
    </row>
    <row r="50" spans="4:12">
      <c r="D50" s="315" t="s">
        <v>516</v>
      </c>
      <c r="E50" s="325">
        <v>220.6</v>
      </c>
      <c r="F50" s="325"/>
      <c r="G50" s="160"/>
      <c r="H50" s="160"/>
      <c r="I50" s="321"/>
      <c r="J50" s="160"/>
      <c r="K50" s="325"/>
      <c r="L50" s="335"/>
    </row>
    <row r="51" spans="4:12">
      <c r="D51" s="326"/>
      <c r="E51" s="329"/>
      <c r="F51" s="329"/>
      <c r="G51" s="330"/>
      <c r="H51" s="330"/>
      <c r="I51" s="327"/>
      <c r="J51" s="330"/>
      <c r="K51" s="494"/>
      <c r="L51" s="332"/>
    </row>
    <row r="52" spans="4:12">
      <c r="D52" s="309" t="s">
        <v>518</v>
      </c>
      <c r="E52" s="324">
        <f>AVERAGE(E46:E50)</f>
        <v>55.42</v>
      </c>
      <c r="F52" s="324"/>
      <c r="G52" s="324"/>
      <c r="H52" s="324"/>
      <c r="I52" s="324"/>
      <c r="J52" s="324"/>
      <c r="K52" s="324"/>
      <c r="L52" s="333"/>
    </row>
    <row r="53" spans="4:12" ht="16">
      <c r="D53" s="491" t="s">
        <v>495</v>
      </c>
      <c r="E53" s="495">
        <f>MEDIAN(E46:E50)</f>
        <v>14.6</v>
      </c>
      <c r="F53" s="495"/>
      <c r="G53" s="489"/>
      <c r="H53" s="489"/>
      <c r="I53" s="489"/>
      <c r="J53" s="489"/>
      <c r="K53" s="489"/>
      <c r="L53" s="492"/>
    </row>
    <row r="54" spans="4:12">
      <c r="D54" s="491" t="s">
        <v>493</v>
      </c>
      <c r="E54" s="465">
        <f>QUARTILE(E46:E50,1)</f>
        <v>10.6</v>
      </c>
      <c r="F54" s="465"/>
      <c r="G54" s="489"/>
      <c r="H54" s="489"/>
      <c r="I54" s="489"/>
      <c r="J54" s="489"/>
      <c r="K54" s="490"/>
      <c r="L54" s="493"/>
    </row>
    <row r="55" spans="4:12">
      <c r="D55" s="311" t="s">
        <v>497</v>
      </c>
      <c r="E55" s="336">
        <f>QUARTILE(E46:E50,3)</f>
        <v>23</v>
      </c>
      <c r="F55" s="336"/>
      <c r="G55" s="312"/>
      <c r="H55" s="312"/>
      <c r="I55" s="312"/>
      <c r="J55" s="312"/>
      <c r="K55" s="312"/>
      <c r="L55" s="334"/>
    </row>
  </sheetData>
  <mergeCells count="4">
    <mergeCell ref="C17:J17"/>
    <mergeCell ref="C31:K31"/>
    <mergeCell ref="C3:I3"/>
    <mergeCell ref="D44:K44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2FE5-F7F2-4568-BA33-2AC9A9A728C9}">
  <sheetPr>
    <tabColor theme="0" tint="-0.499984740745262"/>
  </sheetPr>
  <dimension ref="A1"/>
  <sheetViews>
    <sheetView workbookViewId="0">
      <selection activeCell="G27" sqref="G27"/>
    </sheetView>
  </sheetViews>
  <sheetFormatPr defaultRowHeight="14.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870D-26CB-4F68-AF4A-D5135F90AB3B}">
  <sheetPr>
    <tabColor rgb="FFFFFF00"/>
  </sheetPr>
  <dimension ref="B1:K9"/>
  <sheetViews>
    <sheetView topLeftCell="B1" workbookViewId="0">
      <selection activeCell="H3" sqref="H3"/>
    </sheetView>
  </sheetViews>
  <sheetFormatPr defaultColWidth="8.81640625" defaultRowHeight="14.5"/>
  <cols>
    <col min="2" max="2" width="35.81640625" bestFit="1" customWidth="1"/>
    <col min="3" max="3" width="11.54296875" bestFit="1" customWidth="1"/>
    <col min="4" max="4" width="12.54296875" bestFit="1" customWidth="1"/>
    <col min="5" max="5" width="11.81640625" bestFit="1" customWidth="1"/>
    <col min="6" max="7" width="19.453125" bestFit="1" customWidth="1"/>
    <col min="8" max="8" width="11.81640625" bestFit="1" customWidth="1"/>
    <col min="9" max="9" width="19.453125" bestFit="1" customWidth="1"/>
    <col min="10" max="10" width="14.1796875" bestFit="1" customWidth="1"/>
    <col min="11" max="11" width="18.453125" bestFit="1" customWidth="1"/>
    <col min="12" max="12" width="11.1796875" bestFit="1" customWidth="1"/>
  </cols>
  <sheetData>
    <row r="1" spans="2:11">
      <c r="B1" s="302" t="s">
        <v>538</v>
      </c>
    </row>
    <row r="2" spans="2:11">
      <c r="B2" s="283" t="s">
        <v>374</v>
      </c>
      <c r="C2" s="297" t="s">
        <v>544</v>
      </c>
      <c r="D2" s="297" t="s">
        <v>540</v>
      </c>
      <c r="E2" s="297" t="s">
        <v>545</v>
      </c>
      <c r="F2" s="290" t="s">
        <v>546</v>
      </c>
      <c r="G2" s="299" t="s">
        <v>375</v>
      </c>
      <c r="H2" s="299" t="s">
        <v>543</v>
      </c>
      <c r="I2" s="299" t="s">
        <v>547</v>
      </c>
      <c r="J2" s="305" t="s">
        <v>548</v>
      </c>
      <c r="K2" s="292" t="s">
        <v>549</v>
      </c>
    </row>
    <row r="3" spans="2:11">
      <c r="B3" s="313" t="s">
        <v>387</v>
      </c>
      <c r="C3" s="296">
        <v>25.26</v>
      </c>
      <c r="D3" s="296">
        <v>115.87</v>
      </c>
      <c r="E3" s="296">
        <f>1.22+0.82+1.04+0.93</f>
        <v>4.01</v>
      </c>
      <c r="F3" s="298">
        <f>D3/E3</f>
        <v>28.895261845386536</v>
      </c>
      <c r="G3" s="300">
        <v>1.41</v>
      </c>
      <c r="H3" s="300">
        <f>5724375/2354000</f>
        <v>2.4317650807136788</v>
      </c>
      <c r="I3" s="301">
        <f>(6.08/3.76)^(1/3)-1</f>
        <v>0.17374001688995278</v>
      </c>
      <c r="J3" s="306">
        <f>'Regression for PE'!$B$17+'Regression for PE'!$B$18*'Relative Valuation - PE'!G3+'Regression for PE'!$B$19*'Relative Valuation - PE'!H3+'Regression for PE'!$B$20*'Relative Valuation - PE'!I3</f>
        <v>27.04795826307712</v>
      </c>
      <c r="K3" s="307">
        <f>(F3-J3)/F3</f>
        <v>6.3931020670240382E-2</v>
      </c>
    </row>
    <row r="4" spans="2:11">
      <c r="B4" s="313" t="s">
        <v>389</v>
      </c>
      <c r="C4" s="296">
        <v>9.61</v>
      </c>
      <c r="D4" s="296">
        <v>30.22</v>
      </c>
      <c r="E4" s="296">
        <v>3.25</v>
      </c>
      <c r="F4" s="298">
        <f>D4/E4</f>
        <v>9.2984615384615381</v>
      </c>
      <c r="G4" s="300">
        <v>0.79</v>
      </c>
      <c r="H4" s="300">
        <f>1981750/1239000</f>
        <v>1.5994753833736886</v>
      </c>
      <c r="I4" s="301">
        <f>(3.6/3.51)^(1/3)-1</f>
        <v>8.4749803491115383E-3</v>
      </c>
      <c r="J4" s="306">
        <f>'Regression for PE'!$B$17+'Regression for PE'!$B$18*'Relative Valuation - PE'!G4+'Regression for PE'!$B$19*'Relative Valuation - PE'!H4+'Regression for PE'!$B$20*'Relative Valuation - PE'!I4</f>
        <v>7.1002066530895815</v>
      </c>
      <c r="K4" s="307">
        <f t="shared" ref="K4:K7" si="0">(F4-J4)/F4</f>
        <v>0.23641060150426405</v>
      </c>
    </row>
    <row r="5" spans="2:11">
      <c r="B5" s="313" t="s">
        <v>391</v>
      </c>
      <c r="C5" s="296">
        <v>9.68</v>
      </c>
      <c r="D5" s="296">
        <v>42.64</v>
      </c>
      <c r="E5" s="296">
        <v>3.98</v>
      </c>
      <c r="F5" s="298">
        <f t="shared" ref="F5:F7" si="1">D5/E5</f>
        <v>10.71356783919598</v>
      </c>
      <c r="G5" s="300">
        <v>0.98</v>
      </c>
      <c r="H5" s="300">
        <f>23133250/15388000</f>
        <v>1.503330517286197</v>
      </c>
      <c r="I5" s="301">
        <f>(5.04/3.98)^(1/3)-1</f>
        <v>8.1888459309026329E-2</v>
      </c>
      <c r="J5" s="306">
        <f>'Regression for PE'!$B$17+'Regression for PE'!$B$18*'Relative Valuation - PE'!G5+'Regression for PE'!$B$19*'Relative Valuation - PE'!H5+'Regression for PE'!$B$20*'Relative Valuation - PE'!I5</f>
        <v>13.997941569163261</v>
      </c>
      <c r="K5" s="307">
        <f t="shared" si="0"/>
        <v>-0.3065620883037003</v>
      </c>
    </row>
    <row r="6" spans="2:11">
      <c r="B6" s="314" t="s">
        <v>392</v>
      </c>
      <c r="C6" s="296">
        <v>1.9</v>
      </c>
      <c r="D6" s="296">
        <v>12.22</v>
      </c>
      <c r="E6" s="296">
        <v>7.2</v>
      </c>
      <c r="F6" s="298">
        <f t="shared" si="1"/>
        <v>1.6972222222222222</v>
      </c>
      <c r="G6" s="300">
        <v>1.7</v>
      </c>
      <c r="H6" s="300">
        <f>954844/215464</f>
        <v>4.4315709352838528</v>
      </c>
      <c r="I6" s="301">
        <f>(5.63/7.2)^(1/3)-1</f>
        <v>-7.8719314934534657E-2</v>
      </c>
      <c r="J6" s="306">
        <f>'Regression for PE'!$B$17+'Regression for PE'!$B$18*'Relative Valuation - PE'!G6+'Regression for PE'!$B$19*'Relative Valuation - PE'!H6+'Regression for PE'!$B$20*'Relative Valuation - PE'!I6</f>
        <v>2.1013634203909444</v>
      </c>
      <c r="K6" s="307">
        <f t="shared" si="0"/>
        <v>-0.23811920023034369</v>
      </c>
    </row>
    <row r="7" spans="2:11">
      <c r="B7" s="313" t="s">
        <v>550</v>
      </c>
      <c r="C7" s="296">
        <v>37.04</v>
      </c>
      <c r="D7" s="296">
        <v>627.46</v>
      </c>
      <c r="E7" s="296">
        <v>12.03</v>
      </c>
      <c r="F7" s="298">
        <f t="shared" si="1"/>
        <v>52.157938487115551</v>
      </c>
      <c r="G7" s="300">
        <v>1.22</v>
      </c>
      <c r="H7" s="300">
        <f>19384345/5407990</f>
        <v>3.5843899489459115</v>
      </c>
      <c r="I7" s="301">
        <f>(25.64/12.03)^(1/3)-1</f>
        <v>0.28691777028710352</v>
      </c>
      <c r="J7" s="306">
        <f>'Regression for PE'!$B$17+'Regression for PE'!$B$18*'Relative Valuation - PE'!G7+'Regression for PE'!$B$19*'Relative Valuation - PE'!H7+'Regression for PE'!$B$20*'Relative Valuation - PE'!I7</f>
        <v>52.51498202666091</v>
      </c>
      <c r="K7" s="307">
        <f t="shared" si="0"/>
        <v>-6.8454304349769924E-3</v>
      </c>
    </row>
    <row r="8" spans="2:11">
      <c r="B8" s="315"/>
      <c r="K8" s="148"/>
    </row>
    <row r="9" spans="2:11">
      <c r="K9" s="148"/>
    </row>
  </sheetData>
  <conditionalFormatting sqref="K3:K7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5883-D25F-481A-9E2D-9298986A0275}">
  <sheetPr>
    <tabColor theme="0"/>
  </sheetPr>
  <dimension ref="A5:XEG604"/>
  <sheetViews>
    <sheetView showGridLines="0" zoomScaleNormal="100" zoomScaleSheetLayoutView="20" workbookViewId="0">
      <pane xSplit="7" ySplit="6" topLeftCell="H73" activePane="bottomRight" state="frozen"/>
      <selection pane="topRight" activeCell="C11" sqref="C11"/>
      <selection pane="bottomLeft" activeCell="C11" sqref="C11"/>
      <selection pane="bottomRight" activeCell="W89" sqref="W89"/>
    </sheetView>
  </sheetViews>
  <sheetFormatPr defaultColWidth="12.54296875" defaultRowHeight="12.75" customHeight="1" outlineLevelRow="1" outlineLevelCol="1"/>
  <cols>
    <col min="1" max="1" width="1.81640625" customWidth="1"/>
    <col min="2" max="2" width="1.54296875" style="1" customWidth="1"/>
    <col min="3" max="6" width="12.54296875" style="1" customWidth="1"/>
    <col min="7" max="7" width="12.54296875" style="18" customWidth="1"/>
    <col min="8" max="11" width="12.54296875" style="1" hidden="1" customWidth="1" outlineLevel="1"/>
    <col min="12" max="12" width="12.54296875" style="1" customWidth="1" collapsed="1"/>
    <col min="13" max="16" width="12.54296875" style="1" hidden="1" customWidth="1" outlineLevel="1"/>
    <col min="17" max="17" width="12.54296875" style="1" customWidth="1" collapsed="1"/>
    <col min="18" max="21" width="12.54296875" style="1" hidden="1" customWidth="1" outlineLevel="1"/>
    <col min="22" max="22" width="12.54296875" style="1" customWidth="1" collapsed="1"/>
    <col min="23" max="26" width="12.54296875" style="1" hidden="1" customWidth="1" outlineLevel="1"/>
    <col min="27" max="27" width="12.54296875" style="1" customWidth="1" collapsed="1"/>
    <col min="28" max="31" width="12.54296875" style="1" hidden="1" customWidth="1" outlineLevel="1"/>
    <col min="32" max="32" width="12.54296875" style="1" customWidth="1" collapsed="1"/>
    <col min="33" max="36" width="12.54296875" style="1" hidden="1" customWidth="1" outlineLevel="1"/>
    <col min="37" max="37" width="12.54296875" style="1" customWidth="1" collapsed="1"/>
    <col min="38" max="41" width="12.54296875" style="1" hidden="1" customWidth="1" outlineLevel="1"/>
    <col min="42" max="42" width="12.54296875" style="1" customWidth="1" collapsed="1"/>
    <col min="43" max="46" width="12.54296875" style="1" hidden="1" customWidth="1" outlineLevel="1"/>
    <col min="47" max="47" width="12.54296875" style="1" customWidth="1" collapsed="1"/>
    <col min="48" max="51" width="12.54296875" style="1" hidden="1" customWidth="1" outlineLevel="1"/>
    <col min="52" max="52" width="12.54296875" style="1" customWidth="1" collapsed="1"/>
    <col min="53" max="54" width="12.54296875" style="1" customWidth="1"/>
    <col min="55" max="58" width="12.54296875" style="12" hidden="1" customWidth="1" outlineLevel="1"/>
    <col min="59" max="59" width="12.54296875" style="1" customWidth="1" collapsed="1"/>
    <col min="60" max="16361" width="12.54296875" style="1" customWidth="1"/>
    <col min="16362" max="16384" width="12.54296875" style="1"/>
  </cols>
  <sheetData>
    <row r="5" spans="1:16361" s="5" customFormat="1" ht="15" customHeight="1">
      <c r="C5" s="65" t="s">
        <v>34</v>
      </c>
      <c r="D5" s="65"/>
      <c r="E5" s="65"/>
      <c r="F5" s="65"/>
      <c r="G5" s="62"/>
      <c r="H5" s="102"/>
      <c r="I5" s="102"/>
      <c r="J5" s="102"/>
      <c r="K5" s="102"/>
      <c r="L5" s="102" t="s">
        <v>35</v>
      </c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6"/>
      <c r="AH5" s="6"/>
      <c r="AI5" s="6"/>
      <c r="AJ5" s="6"/>
      <c r="AK5" s="6" t="s">
        <v>36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1"/>
      <c r="BC5" s="105" t="s">
        <v>37</v>
      </c>
      <c r="BD5" s="106"/>
      <c r="BE5" s="106"/>
      <c r="BF5" s="106"/>
      <c r="BG5" s="1"/>
      <c r="XEG5"/>
    </row>
    <row r="6" spans="1:16361" s="7" customFormat="1" ht="15" customHeight="1">
      <c r="C6" s="8"/>
      <c r="D6" s="8"/>
      <c r="E6" s="8"/>
      <c r="F6" s="8"/>
      <c r="G6" s="9" t="s">
        <v>38</v>
      </c>
      <c r="H6" s="11" t="s">
        <v>39</v>
      </c>
      <c r="I6" s="11" t="s">
        <v>40</v>
      </c>
      <c r="J6" s="11" t="s">
        <v>41</v>
      </c>
      <c r="K6" s="11" t="s">
        <v>42</v>
      </c>
      <c r="L6" s="10" t="s">
        <v>43</v>
      </c>
      <c r="M6" s="11" t="s">
        <v>44</v>
      </c>
      <c r="N6" s="11" t="s">
        <v>45</v>
      </c>
      <c r="O6" s="11" t="s">
        <v>46</v>
      </c>
      <c r="P6" s="11" t="s">
        <v>47</v>
      </c>
      <c r="Q6" s="10" t="s">
        <v>48</v>
      </c>
      <c r="R6" s="11" t="s">
        <v>49</v>
      </c>
      <c r="S6" s="11" t="s">
        <v>50</v>
      </c>
      <c r="T6" s="11" t="s">
        <v>51</v>
      </c>
      <c r="U6" s="11" t="s">
        <v>52</v>
      </c>
      <c r="V6" s="10" t="s">
        <v>53</v>
      </c>
      <c r="W6" s="11" t="s">
        <v>54</v>
      </c>
      <c r="X6" s="11" t="s">
        <v>55</v>
      </c>
      <c r="Y6" s="11" t="s">
        <v>56</v>
      </c>
      <c r="Z6" s="11" t="s">
        <v>57</v>
      </c>
      <c r="AA6" s="10" t="s">
        <v>58</v>
      </c>
      <c r="AB6" s="11" t="s">
        <v>59</v>
      </c>
      <c r="AC6" s="11" t="s">
        <v>60</v>
      </c>
      <c r="AD6" s="11" t="s">
        <v>61</v>
      </c>
      <c r="AE6" s="11" t="s">
        <v>62</v>
      </c>
      <c r="AF6" s="10" t="s">
        <v>63</v>
      </c>
      <c r="AG6" s="11" t="s">
        <v>64</v>
      </c>
      <c r="AH6" s="11" t="s">
        <v>65</v>
      </c>
      <c r="AI6" s="11" t="s">
        <v>66</v>
      </c>
      <c r="AJ6" s="11" t="s">
        <v>67</v>
      </c>
      <c r="AK6" s="10" t="s">
        <v>68</v>
      </c>
      <c r="AL6" s="11" t="s">
        <v>69</v>
      </c>
      <c r="AM6" s="11" t="s">
        <v>70</v>
      </c>
      <c r="AN6" s="11" t="s">
        <v>71</v>
      </c>
      <c r="AO6" s="11" t="s">
        <v>72</v>
      </c>
      <c r="AP6" s="10" t="s">
        <v>73</v>
      </c>
      <c r="AQ6" s="11" t="s">
        <v>74</v>
      </c>
      <c r="AR6" s="11" t="s">
        <v>75</v>
      </c>
      <c r="AS6" s="11" t="s">
        <v>76</v>
      </c>
      <c r="AT6" s="11" t="s">
        <v>77</v>
      </c>
      <c r="AU6" s="10" t="s">
        <v>78</v>
      </c>
      <c r="AV6" s="11" t="s">
        <v>79</v>
      </c>
      <c r="AW6" s="11" t="s">
        <v>80</v>
      </c>
      <c r="AX6" s="11" t="s">
        <v>81</v>
      </c>
      <c r="AY6" s="11" t="s">
        <v>82</v>
      </c>
      <c r="AZ6" s="10" t="s">
        <v>83</v>
      </c>
      <c r="BA6" s="10" t="s">
        <v>84</v>
      </c>
      <c r="BC6" s="10" t="s">
        <v>85</v>
      </c>
      <c r="BD6" s="10" t="s">
        <v>86</v>
      </c>
      <c r="BE6" s="10" t="s">
        <v>87</v>
      </c>
      <c r="BF6" s="10" t="s">
        <v>88</v>
      </c>
    </row>
    <row r="7" spans="1:16361" ht="12.75" customHeight="1">
      <c r="A7" s="1"/>
    </row>
    <row r="8" spans="1:16361" ht="12.75" customHeight="1">
      <c r="A8" s="1" t="s">
        <v>89</v>
      </c>
      <c r="C8" s="62" t="s">
        <v>90</v>
      </c>
      <c r="D8" s="62"/>
      <c r="E8" s="62"/>
      <c r="F8" s="62"/>
      <c r="G8" s="63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</row>
    <row r="9" spans="1:16361" ht="12.75" customHeight="1" outlineLevel="1">
      <c r="A9" s="1"/>
      <c r="B9" s="1" t="s">
        <v>91</v>
      </c>
      <c r="C9" s="153">
        <v>-1</v>
      </c>
      <c r="G9" s="1" t="s">
        <v>91</v>
      </c>
      <c r="H9" s="1" t="s">
        <v>91</v>
      </c>
      <c r="K9" s="1" t="s">
        <v>91</v>
      </c>
      <c r="L9" s="1" t="s">
        <v>91</v>
      </c>
      <c r="M9" s="1" t="s">
        <v>91</v>
      </c>
      <c r="P9" s="1" t="s">
        <v>91</v>
      </c>
      <c r="Q9" s="1" t="s">
        <v>91</v>
      </c>
      <c r="R9" s="1" t="s">
        <v>91</v>
      </c>
      <c r="U9" s="1" t="s">
        <v>91</v>
      </c>
      <c r="V9" s="1" t="s">
        <v>91</v>
      </c>
      <c r="W9" s="1" t="s">
        <v>91</v>
      </c>
      <c r="Z9" s="1" t="s">
        <v>91</v>
      </c>
      <c r="AA9" s="1" t="s">
        <v>91</v>
      </c>
      <c r="AB9" s="1" t="s">
        <v>91</v>
      </c>
      <c r="AE9" s="1" t="s">
        <v>91</v>
      </c>
      <c r="AF9" s="129">
        <f>(AF10/L10)^(1/5)-1</f>
        <v>0.1084170798062527</v>
      </c>
      <c r="AG9" s="1" t="s">
        <v>91</v>
      </c>
      <c r="AJ9" s="1" t="s">
        <v>91</v>
      </c>
      <c r="AK9" s="1" t="s">
        <v>91</v>
      </c>
      <c r="AL9" s="1" t="s">
        <v>91</v>
      </c>
      <c r="AO9" s="1" t="s">
        <v>91</v>
      </c>
      <c r="AP9" s="1" t="s">
        <v>91</v>
      </c>
      <c r="AQ9" s="1" t="s">
        <v>91</v>
      </c>
      <c r="AT9" s="1" t="s">
        <v>91</v>
      </c>
      <c r="AU9" s="1" t="s">
        <v>91</v>
      </c>
      <c r="AV9" s="1" t="s">
        <v>91</v>
      </c>
      <c r="AY9" s="1" t="s">
        <v>91</v>
      </c>
      <c r="AZ9" s="1" t="s">
        <v>91</v>
      </c>
      <c r="BA9" s="1" t="s">
        <v>91</v>
      </c>
      <c r="BC9" s="12" t="s">
        <v>91</v>
      </c>
      <c r="BG9" s="1" t="s">
        <v>91</v>
      </c>
      <c r="BH9" s="1" t="s">
        <v>91</v>
      </c>
      <c r="BI9" s="1" t="s">
        <v>91</v>
      </c>
      <c r="BJ9" s="1" t="s">
        <v>91</v>
      </c>
      <c r="BK9" s="1" t="s">
        <v>91</v>
      </c>
      <c r="BL9" s="1" t="s">
        <v>91</v>
      </c>
      <c r="BM9" s="1" t="s">
        <v>91</v>
      </c>
      <c r="BN9" s="1" t="s">
        <v>91</v>
      </c>
      <c r="BO9" s="1" t="s">
        <v>91</v>
      </c>
      <c r="BP9" s="1" t="s">
        <v>91</v>
      </c>
      <c r="BQ9" s="1" t="s">
        <v>91</v>
      </c>
      <c r="BR9" s="1" t="s">
        <v>91</v>
      </c>
      <c r="BS9" s="1" t="s">
        <v>91</v>
      </c>
      <c r="BT9" s="1" t="s">
        <v>91</v>
      </c>
      <c r="BU9" s="1" t="s">
        <v>91</v>
      </c>
      <c r="BV9" s="1" t="s">
        <v>91</v>
      </c>
      <c r="BW9" s="1" t="s">
        <v>91</v>
      </c>
      <c r="BX9" s="1" t="s">
        <v>91</v>
      </c>
      <c r="BY9" s="1" t="s">
        <v>91</v>
      </c>
      <c r="BZ9" s="1" t="s">
        <v>91</v>
      </c>
      <c r="CA9" s="1" t="s">
        <v>91</v>
      </c>
      <c r="CB9" s="1" t="s">
        <v>91</v>
      </c>
      <c r="CC9" s="1" t="s">
        <v>91</v>
      </c>
      <c r="CD9" s="1" t="s">
        <v>91</v>
      </c>
      <c r="CE9" s="1" t="s">
        <v>91</v>
      </c>
      <c r="CF9" s="1" t="s">
        <v>91</v>
      </c>
      <c r="CG9" s="1" t="s">
        <v>91</v>
      </c>
      <c r="CH9" s="1" t="s">
        <v>91</v>
      </c>
      <c r="CI9" s="1" t="s">
        <v>91</v>
      </c>
      <c r="CJ9" s="1" t="s">
        <v>91</v>
      </c>
      <c r="CK9" s="1" t="s">
        <v>91</v>
      </c>
      <c r="CL9" s="1" t="s">
        <v>91</v>
      </c>
      <c r="CM9" s="1" t="s">
        <v>91</v>
      </c>
      <c r="CN9" s="1" t="s">
        <v>91</v>
      </c>
      <c r="CO9" s="1" t="s">
        <v>91</v>
      </c>
      <c r="CP9" s="1" t="s">
        <v>91</v>
      </c>
      <c r="CQ9" s="1" t="s">
        <v>91</v>
      </c>
      <c r="CR9" s="1" t="s">
        <v>91</v>
      </c>
      <c r="CS9" s="1" t="s">
        <v>91</v>
      </c>
      <c r="CT9" s="1" t="s">
        <v>91</v>
      </c>
      <c r="CU9" s="1" t="s">
        <v>91</v>
      </c>
      <c r="CV9" s="1" t="s">
        <v>91</v>
      </c>
      <c r="CW9" s="1" t="s">
        <v>91</v>
      </c>
      <c r="CX9" s="1" t="s">
        <v>91</v>
      </c>
      <c r="CY9" s="1" t="s">
        <v>91</v>
      </c>
      <c r="CZ9" s="1" t="s">
        <v>91</v>
      </c>
      <c r="DA9" s="1" t="s">
        <v>91</v>
      </c>
      <c r="DB9" s="1" t="s">
        <v>91</v>
      </c>
      <c r="DC9" s="1" t="s">
        <v>91</v>
      </c>
      <c r="DD9" s="1" t="s">
        <v>91</v>
      </c>
      <c r="DE9" s="1" t="s">
        <v>91</v>
      </c>
      <c r="DF9" s="1" t="s">
        <v>91</v>
      </c>
      <c r="DG9" s="1" t="s">
        <v>91</v>
      </c>
      <c r="DH9" s="1" t="s">
        <v>91</v>
      </c>
      <c r="DI9" s="1" t="s">
        <v>91</v>
      </c>
      <c r="DJ9" s="1" t="s">
        <v>91</v>
      </c>
      <c r="DK9" s="1" t="s">
        <v>91</v>
      </c>
      <c r="DL9" s="1" t="s">
        <v>91</v>
      </c>
      <c r="DM9" s="1" t="s">
        <v>91</v>
      </c>
      <c r="DN9" s="1" t="s">
        <v>91</v>
      </c>
      <c r="DO9" s="1" t="s">
        <v>91</v>
      </c>
      <c r="DP9" s="1" t="s">
        <v>91</v>
      </c>
      <c r="DQ9" s="1" t="s">
        <v>91</v>
      </c>
      <c r="DR9" s="1" t="s">
        <v>91</v>
      </c>
      <c r="DS9" s="1" t="s">
        <v>91</v>
      </c>
      <c r="DT9" s="1" t="s">
        <v>91</v>
      </c>
      <c r="DU9" s="1" t="s">
        <v>91</v>
      </c>
      <c r="DV9" s="1" t="s">
        <v>91</v>
      </c>
      <c r="DW9" s="1" t="s">
        <v>91</v>
      </c>
      <c r="DX9" s="1" t="s">
        <v>91</v>
      </c>
      <c r="DY9" s="1" t="s">
        <v>91</v>
      </c>
      <c r="DZ9" s="1" t="s">
        <v>91</v>
      </c>
      <c r="EA9" s="1" t="s">
        <v>91</v>
      </c>
      <c r="EB9" s="1" t="s">
        <v>91</v>
      </c>
      <c r="EC9" s="1" t="s">
        <v>91</v>
      </c>
      <c r="ED9" s="1" t="s">
        <v>91</v>
      </c>
      <c r="EE9" s="1" t="s">
        <v>91</v>
      </c>
      <c r="EF9" s="1" t="s">
        <v>91</v>
      </c>
      <c r="EG9" s="1" t="s">
        <v>91</v>
      </c>
      <c r="EH9" s="1" t="s">
        <v>91</v>
      </c>
      <c r="EI9" s="1" t="s">
        <v>91</v>
      </c>
      <c r="EJ9" s="1" t="s">
        <v>91</v>
      </c>
      <c r="EK9" s="1" t="s">
        <v>91</v>
      </c>
      <c r="EL9" s="1" t="s">
        <v>91</v>
      </c>
      <c r="EM9" s="1" t="s">
        <v>91</v>
      </c>
      <c r="EN9" s="1" t="s">
        <v>91</v>
      </c>
      <c r="EO9" s="1" t="s">
        <v>91</v>
      </c>
      <c r="EP9" s="1" t="s">
        <v>91</v>
      </c>
      <c r="EQ9" s="1" t="s">
        <v>91</v>
      </c>
      <c r="ER9" s="1" t="s">
        <v>91</v>
      </c>
      <c r="ES9" s="1" t="s">
        <v>91</v>
      </c>
      <c r="ET9" s="1" t="s">
        <v>91</v>
      </c>
      <c r="EU9" s="1" t="s">
        <v>91</v>
      </c>
      <c r="EV9" s="1" t="s">
        <v>91</v>
      </c>
      <c r="EW9" s="1" t="s">
        <v>91</v>
      </c>
      <c r="EX9" s="1" t="s">
        <v>91</v>
      </c>
      <c r="EY9" s="1" t="s">
        <v>91</v>
      </c>
      <c r="EZ9" s="1" t="s">
        <v>91</v>
      </c>
      <c r="FA9" s="1" t="s">
        <v>91</v>
      </c>
      <c r="FB9" s="1" t="s">
        <v>91</v>
      </c>
      <c r="FC9" s="1" t="s">
        <v>91</v>
      </c>
      <c r="FD9" s="1" t="s">
        <v>91</v>
      </c>
      <c r="FE9" s="1" t="s">
        <v>91</v>
      </c>
      <c r="FF9" s="1" t="s">
        <v>91</v>
      </c>
      <c r="FG9" s="1" t="s">
        <v>91</v>
      </c>
      <c r="FH9" s="1" t="s">
        <v>91</v>
      </c>
      <c r="FI9" s="1" t="s">
        <v>91</v>
      </c>
      <c r="FJ9" s="1" t="s">
        <v>91</v>
      </c>
      <c r="FK9" s="1" t="s">
        <v>91</v>
      </c>
      <c r="FL9" s="1" t="s">
        <v>91</v>
      </c>
      <c r="FM9" s="1" t="s">
        <v>91</v>
      </c>
      <c r="FN9" s="1" t="s">
        <v>91</v>
      </c>
      <c r="FO9" s="1" t="s">
        <v>91</v>
      </c>
      <c r="FP9" s="1" t="s">
        <v>91</v>
      </c>
      <c r="FQ9" s="1" t="s">
        <v>91</v>
      </c>
      <c r="FR9" s="1" t="s">
        <v>91</v>
      </c>
      <c r="FS9" s="1" t="s">
        <v>91</v>
      </c>
      <c r="FT9" s="1" t="s">
        <v>91</v>
      </c>
      <c r="FU9" s="1" t="s">
        <v>91</v>
      </c>
      <c r="FV9" s="1" t="s">
        <v>91</v>
      </c>
      <c r="FW9" s="1" t="s">
        <v>91</v>
      </c>
      <c r="FX9" s="1" t="s">
        <v>91</v>
      </c>
      <c r="FY9" s="1" t="s">
        <v>91</v>
      </c>
      <c r="FZ9" s="1" t="s">
        <v>91</v>
      </c>
      <c r="GA9" s="1" t="s">
        <v>91</v>
      </c>
      <c r="GB9" s="1" t="s">
        <v>91</v>
      </c>
      <c r="GC9" s="1" t="s">
        <v>91</v>
      </c>
      <c r="GD9" s="1" t="s">
        <v>91</v>
      </c>
      <c r="GE9" s="1" t="s">
        <v>91</v>
      </c>
      <c r="GF9" s="1" t="s">
        <v>91</v>
      </c>
      <c r="GG9" s="1" t="s">
        <v>91</v>
      </c>
      <c r="GH9" s="1" t="s">
        <v>91</v>
      </c>
      <c r="GI9" s="1" t="s">
        <v>91</v>
      </c>
      <c r="GJ9" s="1" t="s">
        <v>91</v>
      </c>
      <c r="GK9" s="1" t="s">
        <v>91</v>
      </c>
      <c r="GL9" s="1" t="s">
        <v>91</v>
      </c>
      <c r="GM9" s="1" t="s">
        <v>91</v>
      </c>
      <c r="GN9" s="1" t="s">
        <v>91</v>
      </c>
      <c r="GO9" s="1" t="s">
        <v>91</v>
      </c>
      <c r="GP9" s="1" t="s">
        <v>91</v>
      </c>
      <c r="GQ9" s="1" t="s">
        <v>91</v>
      </c>
      <c r="GR9" s="1" t="s">
        <v>91</v>
      </c>
      <c r="GS9" s="1" t="s">
        <v>91</v>
      </c>
      <c r="GT9" s="1" t="s">
        <v>91</v>
      </c>
      <c r="GU9" s="1" t="s">
        <v>91</v>
      </c>
      <c r="GV9" s="1" t="s">
        <v>91</v>
      </c>
      <c r="GW9" s="1" t="s">
        <v>91</v>
      </c>
      <c r="GX9" s="1" t="s">
        <v>91</v>
      </c>
      <c r="GY9" s="1" t="s">
        <v>91</v>
      </c>
      <c r="GZ9" s="1" t="s">
        <v>91</v>
      </c>
      <c r="HA9" s="1" t="s">
        <v>91</v>
      </c>
      <c r="HB9" s="1" t="s">
        <v>91</v>
      </c>
      <c r="HC9" s="1" t="s">
        <v>91</v>
      </c>
      <c r="HD9" s="1" t="s">
        <v>91</v>
      </c>
      <c r="HE9" s="1" t="s">
        <v>91</v>
      </c>
      <c r="HF9" s="1" t="s">
        <v>91</v>
      </c>
      <c r="HG9" s="1" t="s">
        <v>91</v>
      </c>
      <c r="HH9" s="1" t="s">
        <v>91</v>
      </c>
      <c r="HI9" s="1" t="s">
        <v>91</v>
      </c>
      <c r="HJ9" s="1" t="s">
        <v>91</v>
      </c>
      <c r="HK9" s="1" t="s">
        <v>91</v>
      </c>
      <c r="HL9" s="1" t="s">
        <v>91</v>
      </c>
      <c r="HM9" s="1" t="s">
        <v>91</v>
      </c>
      <c r="HN9" s="1" t="s">
        <v>91</v>
      </c>
      <c r="HO9" s="1" t="s">
        <v>91</v>
      </c>
      <c r="HP9" s="1" t="s">
        <v>91</v>
      </c>
      <c r="HQ9" s="1" t="s">
        <v>91</v>
      </c>
      <c r="HR9" s="1" t="s">
        <v>91</v>
      </c>
      <c r="HS9" s="1" t="s">
        <v>91</v>
      </c>
      <c r="HT9" s="1" t="s">
        <v>91</v>
      </c>
      <c r="HU9" s="1" t="s">
        <v>91</v>
      </c>
      <c r="HV9" s="1" t="s">
        <v>91</v>
      </c>
      <c r="HW9" s="1" t="s">
        <v>91</v>
      </c>
      <c r="HX9" s="1" t="s">
        <v>91</v>
      </c>
      <c r="HY9" s="1" t="s">
        <v>91</v>
      </c>
      <c r="HZ9" s="1" t="s">
        <v>91</v>
      </c>
      <c r="IA9" s="1" t="s">
        <v>91</v>
      </c>
      <c r="IB9" s="1" t="s">
        <v>91</v>
      </c>
      <c r="IC9" s="1" t="s">
        <v>91</v>
      </c>
      <c r="ID9" s="1" t="s">
        <v>91</v>
      </c>
      <c r="IE9" s="1" t="s">
        <v>91</v>
      </c>
      <c r="IF9" s="1" t="s">
        <v>91</v>
      </c>
      <c r="IG9" s="1" t="s">
        <v>91</v>
      </c>
      <c r="IH9" s="1" t="s">
        <v>91</v>
      </c>
      <c r="II9" s="1" t="s">
        <v>91</v>
      </c>
      <c r="IJ9" s="1" t="s">
        <v>91</v>
      </c>
      <c r="IK9" s="1" t="s">
        <v>91</v>
      </c>
      <c r="IL9" s="1" t="s">
        <v>91</v>
      </c>
      <c r="IM9" s="1" t="s">
        <v>91</v>
      </c>
      <c r="IN9" s="1" t="s">
        <v>91</v>
      </c>
      <c r="IO9" s="1" t="s">
        <v>91</v>
      </c>
      <c r="IP9" s="1" t="s">
        <v>91</v>
      </c>
      <c r="IQ9" s="1" t="s">
        <v>91</v>
      </c>
      <c r="IR9" s="1" t="s">
        <v>91</v>
      </c>
      <c r="IS9" s="1" t="s">
        <v>91</v>
      </c>
      <c r="IT9" s="1" t="s">
        <v>91</v>
      </c>
      <c r="IU9" s="1" t="s">
        <v>91</v>
      </c>
      <c r="IV9" s="1" t="s">
        <v>91</v>
      </c>
      <c r="IW9" s="1" t="s">
        <v>91</v>
      </c>
      <c r="IX9" s="1" t="s">
        <v>91</v>
      </c>
      <c r="IY9" s="1" t="s">
        <v>91</v>
      </c>
      <c r="IZ9" s="1" t="s">
        <v>91</v>
      </c>
      <c r="JA9" s="1" t="s">
        <v>91</v>
      </c>
      <c r="JB9" s="1" t="s">
        <v>91</v>
      </c>
      <c r="JC9" s="1" t="s">
        <v>91</v>
      </c>
      <c r="JD9" s="1" t="s">
        <v>91</v>
      </c>
      <c r="JE9" s="1" t="s">
        <v>91</v>
      </c>
      <c r="JF9" s="1" t="s">
        <v>91</v>
      </c>
      <c r="JG9" s="1" t="s">
        <v>91</v>
      </c>
      <c r="JH9" s="1" t="s">
        <v>91</v>
      </c>
      <c r="JI9" s="1" t="s">
        <v>91</v>
      </c>
      <c r="JJ9" s="1" t="s">
        <v>91</v>
      </c>
      <c r="JK9" s="1" t="s">
        <v>91</v>
      </c>
      <c r="JL9" s="1" t="s">
        <v>91</v>
      </c>
      <c r="JM9" s="1" t="s">
        <v>91</v>
      </c>
      <c r="JN9" s="1" t="s">
        <v>91</v>
      </c>
      <c r="JO9" s="1" t="s">
        <v>91</v>
      </c>
      <c r="JP9" s="1" t="s">
        <v>91</v>
      </c>
      <c r="JQ9" s="1" t="s">
        <v>91</v>
      </c>
      <c r="JR9" s="1" t="s">
        <v>91</v>
      </c>
      <c r="JS9" s="1" t="s">
        <v>91</v>
      </c>
      <c r="JT9" s="1" t="s">
        <v>91</v>
      </c>
      <c r="JU9" s="1" t="s">
        <v>91</v>
      </c>
      <c r="JV9" s="1" t="s">
        <v>91</v>
      </c>
      <c r="JW9" s="1" t="s">
        <v>91</v>
      </c>
      <c r="JX9" s="1" t="s">
        <v>91</v>
      </c>
      <c r="JY9" s="1" t="s">
        <v>91</v>
      </c>
      <c r="JZ9" s="1" t="s">
        <v>91</v>
      </c>
      <c r="KA9" s="1" t="s">
        <v>91</v>
      </c>
      <c r="KB9" s="1" t="s">
        <v>91</v>
      </c>
      <c r="KC9" s="1" t="s">
        <v>91</v>
      </c>
      <c r="KD9" s="1" t="s">
        <v>91</v>
      </c>
      <c r="KE9" s="1" t="s">
        <v>91</v>
      </c>
      <c r="KF9" s="1" t="s">
        <v>91</v>
      </c>
      <c r="KG9" s="1" t="s">
        <v>91</v>
      </c>
      <c r="KH9" s="1" t="s">
        <v>91</v>
      </c>
      <c r="KI9" s="1" t="s">
        <v>91</v>
      </c>
      <c r="KJ9" s="1" t="s">
        <v>91</v>
      </c>
      <c r="KK9" s="1" t="s">
        <v>91</v>
      </c>
      <c r="KL9" s="1" t="s">
        <v>91</v>
      </c>
      <c r="KM9" s="1" t="s">
        <v>91</v>
      </c>
      <c r="KN9" s="1" t="s">
        <v>91</v>
      </c>
      <c r="KO9" s="1" t="s">
        <v>91</v>
      </c>
      <c r="KP9" s="1" t="s">
        <v>91</v>
      </c>
      <c r="KQ9" s="1" t="s">
        <v>91</v>
      </c>
      <c r="KR9" s="1" t="s">
        <v>91</v>
      </c>
      <c r="KS9" s="1" t="s">
        <v>91</v>
      </c>
      <c r="KT9" s="1" t="s">
        <v>91</v>
      </c>
      <c r="KU9" s="1" t="s">
        <v>91</v>
      </c>
      <c r="KV9" s="1" t="s">
        <v>91</v>
      </c>
      <c r="KW9" s="1" t="s">
        <v>91</v>
      </c>
      <c r="KX9" s="1" t="s">
        <v>91</v>
      </c>
      <c r="KY9" s="1" t="s">
        <v>91</v>
      </c>
      <c r="KZ9" s="1" t="s">
        <v>91</v>
      </c>
      <c r="LA9" s="1" t="s">
        <v>91</v>
      </c>
      <c r="LB9" s="1" t="s">
        <v>91</v>
      </c>
      <c r="LC9" s="1" t="s">
        <v>91</v>
      </c>
      <c r="LD9" s="1" t="s">
        <v>91</v>
      </c>
      <c r="LE9" s="1" t="s">
        <v>91</v>
      </c>
      <c r="LF9" s="1" t="s">
        <v>91</v>
      </c>
      <c r="LG9" s="1" t="s">
        <v>91</v>
      </c>
      <c r="LH9" s="1" t="s">
        <v>91</v>
      </c>
      <c r="LI9" s="1" t="s">
        <v>91</v>
      </c>
      <c r="LJ9" s="1" t="s">
        <v>91</v>
      </c>
      <c r="LK9" s="1" t="s">
        <v>91</v>
      </c>
      <c r="LL9" s="1" t="s">
        <v>91</v>
      </c>
      <c r="LM9" s="1" t="s">
        <v>91</v>
      </c>
      <c r="LN9" s="1" t="s">
        <v>91</v>
      </c>
      <c r="LO9" s="1" t="s">
        <v>91</v>
      </c>
      <c r="LP9" s="1" t="s">
        <v>91</v>
      </c>
      <c r="LQ9" s="1" t="s">
        <v>91</v>
      </c>
      <c r="LR9" s="1" t="s">
        <v>91</v>
      </c>
      <c r="LS9" s="1" t="s">
        <v>91</v>
      </c>
      <c r="LT9" s="1" t="s">
        <v>91</v>
      </c>
      <c r="LU9" s="1" t="s">
        <v>91</v>
      </c>
      <c r="LV9" s="1" t="s">
        <v>91</v>
      </c>
      <c r="LW9" s="1" t="s">
        <v>91</v>
      </c>
      <c r="LX9" s="1" t="s">
        <v>91</v>
      </c>
      <c r="LY9" s="1" t="s">
        <v>91</v>
      </c>
      <c r="LZ9" s="1" t="s">
        <v>91</v>
      </c>
      <c r="MA9" s="1" t="s">
        <v>91</v>
      </c>
      <c r="MB9" s="1" t="s">
        <v>91</v>
      </c>
      <c r="MC9" s="1" t="s">
        <v>91</v>
      </c>
      <c r="MD9" s="1" t="s">
        <v>91</v>
      </c>
      <c r="ME9" s="1" t="s">
        <v>91</v>
      </c>
      <c r="MF9" s="1" t="s">
        <v>91</v>
      </c>
      <c r="MG9" s="1" t="s">
        <v>91</v>
      </c>
      <c r="MH9" s="1" t="s">
        <v>91</v>
      </c>
      <c r="MI9" s="1" t="s">
        <v>91</v>
      </c>
      <c r="MJ9" s="1" t="s">
        <v>91</v>
      </c>
      <c r="MK9" s="1" t="s">
        <v>91</v>
      </c>
      <c r="ML9" s="1" t="s">
        <v>91</v>
      </c>
      <c r="MM9" s="1" t="s">
        <v>91</v>
      </c>
      <c r="MN9" s="1" t="s">
        <v>91</v>
      </c>
      <c r="MO9" s="1" t="s">
        <v>91</v>
      </c>
      <c r="MP9" s="1" t="s">
        <v>91</v>
      </c>
      <c r="MQ9" s="1" t="s">
        <v>91</v>
      </c>
      <c r="MR9" s="1" t="s">
        <v>91</v>
      </c>
      <c r="MS9" s="1" t="s">
        <v>91</v>
      </c>
      <c r="MT9" s="1" t="s">
        <v>91</v>
      </c>
      <c r="MU9" s="1" t="s">
        <v>91</v>
      </c>
      <c r="MV9" s="1" t="s">
        <v>91</v>
      </c>
      <c r="MW9" s="1" t="s">
        <v>91</v>
      </c>
      <c r="MX9" s="1" t="s">
        <v>91</v>
      </c>
      <c r="MY9" s="1" t="s">
        <v>91</v>
      </c>
      <c r="MZ9" s="1" t="s">
        <v>91</v>
      </c>
      <c r="NA9" s="1" t="s">
        <v>91</v>
      </c>
      <c r="NB9" s="1" t="s">
        <v>91</v>
      </c>
      <c r="NC9" s="1" t="s">
        <v>91</v>
      </c>
      <c r="ND9" s="1" t="s">
        <v>91</v>
      </c>
      <c r="NE9" s="1" t="s">
        <v>91</v>
      </c>
      <c r="NF9" s="1" t="s">
        <v>91</v>
      </c>
      <c r="NG9" s="1" t="s">
        <v>91</v>
      </c>
      <c r="NH9" s="1" t="s">
        <v>91</v>
      </c>
      <c r="NI9" s="1" t="s">
        <v>91</v>
      </c>
      <c r="NJ9" s="1" t="s">
        <v>91</v>
      </c>
      <c r="NK9" s="1" t="s">
        <v>91</v>
      </c>
      <c r="NL9" s="1" t="s">
        <v>91</v>
      </c>
      <c r="NM9" s="1" t="s">
        <v>91</v>
      </c>
      <c r="NN9" s="1" t="s">
        <v>91</v>
      </c>
      <c r="NO9" s="1" t="s">
        <v>91</v>
      </c>
      <c r="NP9" s="1" t="s">
        <v>91</v>
      </c>
      <c r="NQ9" s="1" t="s">
        <v>91</v>
      </c>
      <c r="NR9" s="1" t="s">
        <v>91</v>
      </c>
      <c r="NS9" s="1" t="s">
        <v>91</v>
      </c>
      <c r="NT9" s="1" t="s">
        <v>91</v>
      </c>
      <c r="NU9" s="1" t="s">
        <v>91</v>
      </c>
      <c r="NV9" s="1" t="s">
        <v>91</v>
      </c>
      <c r="NW9" s="1" t="s">
        <v>91</v>
      </c>
      <c r="NX9" s="1" t="s">
        <v>91</v>
      </c>
      <c r="NY9" s="1" t="s">
        <v>91</v>
      </c>
      <c r="NZ9" s="1" t="s">
        <v>91</v>
      </c>
      <c r="OA9" s="1" t="s">
        <v>91</v>
      </c>
      <c r="OB9" s="1" t="s">
        <v>91</v>
      </c>
      <c r="OC9" s="1" t="s">
        <v>91</v>
      </c>
      <c r="OD9" s="1" t="s">
        <v>91</v>
      </c>
      <c r="OE9" s="1" t="s">
        <v>91</v>
      </c>
      <c r="OF9" s="1" t="s">
        <v>91</v>
      </c>
      <c r="OG9" s="1" t="s">
        <v>91</v>
      </c>
      <c r="OH9" s="1" t="s">
        <v>91</v>
      </c>
      <c r="OI9" s="1" t="s">
        <v>91</v>
      </c>
      <c r="OJ9" s="1" t="s">
        <v>91</v>
      </c>
      <c r="OK9" s="1" t="s">
        <v>91</v>
      </c>
      <c r="OL9" s="1" t="s">
        <v>91</v>
      </c>
      <c r="OM9" s="1" t="s">
        <v>91</v>
      </c>
      <c r="ON9" s="1" t="s">
        <v>91</v>
      </c>
      <c r="OO9" s="1" t="s">
        <v>91</v>
      </c>
      <c r="OP9" s="1" t="s">
        <v>91</v>
      </c>
      <c r="OQ9" s="1" t="s">
        <v>91</v>
      </c>
      <c r="OR9" s="1" t="s">
        <v>91</v>
      </c>
      <c r="OS9" s="1" t="s">
        <v>91</v>
      </c>
      <c r="OT9" s="1" t="s">
        <v>91</v>
      </c>
      <c r="OU9" s="1" t="s">
        <v>91</v>
      </c>
      <c r="OV9" s="1" t="s">
        <v>91</v>
      </c>
      <c r="OW9" s="1" t="s">
        <v>91</v>
      </c>
      <c r="OX9" s="1" t="s">
        <v>91</v>
      </c>
      <c r="OY9" s="1" t="s">
        <v>91</v>
      </c>
      <c r="OZ9" s="1" t="s">
        <v>91</v>
      </c>
      <c r="PA9" s="1" t="s">
        <v>91</v>
      </c>
      <c r="PB9" s="1" t="s">
        <v>91</v>
      </c>
      <c r="PC9" s="1" t="s">
        <v>91</v>
      </c>
      <c r="PD9" s="1" t="s">
        <v>91</v>
      </c>
      <c r="PE9" s="1" t="s">
        <v>91</v>
      </c>
      <c r="PF9" s="1" t="s">
        <v>91</v>
      </c>
      <c r="PG9" s="1" t="s">
        <v>91</v>
      </c>
      <c r="PH9" s="1" t="s">
        <v>91</v>
      </c>
      <c r="PI9" s="1" t="s">
        <v>91</v>
      </c>
      <c r="PJ9" s="1" t="s">
        <v>91</v>
      </c>
      <c r="PK9" s="1" t="s">
        <v>91</v>
      </c>
      <c r="PL9" s="1" t="s">
        <v>91</v>
      </c>
      <c r="PM9" s="1" t="s">
        <v>91</v>
      </c>
      <c r="PN9" s="1" t="s">
        <v>91</v>
      </c>
      <c r="PO9" s="1" t="s">
        <v>91</v>
      </c>
      <c r="PP9" s="1" t="s">
        <v>91</v>
      </c>
      <c r="PQ9" s="1" t="s">
        <v>91</v>
      </c>
      <c r="PR9" s="1" t="s">
        <v>91</v>
      </c>
      <c r="PS9" s="1" t="s">
        <v>91</v>
      </c>
      <c r="PT9" s="1" t="s">
        <v>91</v>
      </c>
      <c r="PU9" s="1" t="s">
        <v>91</v>
      </c>
      <c r="PV9" s="1" t="s">
        <v>91</v>
      </c>
      <c r="PW9" s="1" t="s">
        <v>91</v>
      </c>
      <c r="PX9" s="1" t="s">
        <v>91</v>
      </c>
      <c r="PY9" s="1" t="s">
        <v>91</v>
      </c>
      <c r="PZ9" s="1" t="s">
        <v>91</v>
      </c>
      <c r="QA9" s="1" t="s">
        <v>91</v>
      </c>
      <c r="QB9" s="1" t="s">
        <v>91</v>
      </c>
      <c r="QC9" s="1" t="s">
        <v>91</v>
      </c>
      <c r="QD9" s="1" t="s">
        <v>91</v>
      </c>
      <c r="QE9" s="1" t="s">
        <v>91</v>
      </c>
      <c r="QF9" s="1" t="s">
        <v>91</v>
      </c>
      <c r="QG9" s="1" t="s">
        <v>91</v>
      </c>
      <c r="QH9" s="1" t="s">
        <v>91</v>
      </c>
      <c r="QI9" s="1" t="s">
        <v>91</v>
      </c>
      <c r="QJ9" s="1" t="s">
        <v>91</v>
      </c>
      <c r="QK9" s="1" t="s">
        <v>91</v>
      </c>
      <c r="QL9" s="1" t="s">
        <v>91</v>
      </c>
      <c r="QM9" s="1" t="s">
        <v>91</v>
      </c>
      <c r="QN9" s="1" t="s">
        <v>91</v>
      </c>
      <c r="QO9" s="1" t="s">
        <v>91</v>
      </c>
      <c r="QP9" s="1" t="s">
        <v>91</v>
      </c>
      <c r="QQ9" s="1" t="s">
        <v>91</v>
      </c>
      <c r="QR9" s="1" t="s">
        <v>91</v>
      </c>
      <c r="QS9" s="1" t="s">
        <v>91</v>
      </c>
      <c r="QT9" s="1" t="s">
        <v>91</v>
      </c>
      <c r="QU9" s="1" t="s">
        <v>91</v>
      </c>
      <c r="QV9" s="1" t="s">
        <v>91</v>
      </c>
      <c r="QW9" s="1" t="s">
        <v>91</v>
      </c>
      <c r="QX9" s="1" t="s">
        <v>91</v>
      </c>
      <c r="QY9" s="1" t="s">
        <v>91</v>
      </c>
      <c r="QZ9" s="1" t="s">
        <v>91</v>
      </c>
      <c r="RA9" s="1" t="s">
        <v>91</v>
      </c>
      <c r="RB9" s="1" t="s">
        <v>91</v>
      </c>
      <c r="RC9" s="1" t="s">
        <v>91</v>
      </c>
      <c r="RD9" s="1" t="s">
        <v>91</v>
      </c>
      <c r="RE9" s="1" t="s">
        <v>91</v>
      </c>
      <c r="RF9" s="1" t="s">
        <v>91</v>
      </c>
      <c r="RG9" s="1" t="s">
        <v>91</v>
      </c>
      <c r="RH9" s="1" t="s">
        <v>91</v>
      </c>
      <c r="RI9" s="1" t="s">
        <v>91</v>
      </c>
      <c r="RJ9" s="1" t="s">
        <v>91</v>
      </c>
      <c r="RK9" s="1" t="s">
        <v>91</v>
      </c>
      <c r="RL9" s="1" t="s">
        <v>91</v>
      </c>
      <c r="RM9" s="1" t="s">
        <v>91</v>
      </c>
      <c r="RN9" s="1" t="s">
        <v>91</v>
      </c>
      <c r="RO9" s="1" t="s">
        <v>91</v>
      </c>
      <c r="RP9" s="1" t="s">
        <v>91</v>
      </c>
      <c r="RQ9" s="1" t="s">
        <v>91</v>
      </c>
      <c r="RR9" s="1" t="s">
        <v>91</v>
      </c>
      <c r="RS9" s="1" t="s">
        <v>91</v>
      </c>
      <c r="RT9" s="1" t="s">
        <v>91</v>
      </c>
      <c r="RU9" s="1" t="s">
        <v>91</v>
      </c>
      <c r="RV9" s="1" t="s">
        <v>91</v>
      </c>
      <c r="RW9" s="1" t="s">
        <v>91</v>
      </c>
      <c r="RX9" s="1" t="s">
        <v>91</v>
      </c>
      <c r="RY9" s="1" t="s">
        <v>91</v>
      </c>
      <c r="RZ9" s="1" t="s">
        <v>91</v>
      </c>
      <c r="SA9" s="1" t="s">
        <v>91</v>
      </c>
      <c r="SB9" s="1" t="s">
        <v>91</v>
      </c>
      <c r="SC9" s="1" t="s">
        <v>91</v>
      </c>
      <c r="SD9" s="1" t="s">
        <v>91</v>
      </c>
      <c r="SE9" s="1" t="s">
        <v>91</v>
      </c>
      <c r="SF9" s="1" t="s">
        <v>91</v>
      </c>
      <c r="SG9" s="1" t="s">
        <v>91</v>
      </c>
      <c r="SH9" s="1" t="s">
        <v>91</v>
      </c>
      <c r="SI9" s="1" t="s">
        <v>91</v>
      </c>
      <c r="SJ9" s="1" t="s">
        <v>91</v>
      </c>
      <c r="SK9" s="1" t="s">
        <v>91</v>
      </c>
      <c r="SL9" s="1" t="s">
        <v>91</v>
      </c>
      <c r="SM9" s="1" t="s">
        <v>91</v>
      </c>
      <c r="SN9" s="1" t="s">
        <v>91</v>
      </c>
      <c r="SO9" s="1" t="s">
        <v>91</v>
      </c>
      <c r="SP9" s="1" t="s">
        <v>91</v>
      </c>
      <c r="SQ9" s="1" t="s">
        <v>91</v>
      </c>
      <c r="SR9" s="1" t="s">
        <v>91</v>
      </c>
      <c r="SS9" s="1" t="s">
        <v>91</v>
      </c>
      <c r="ST9" s="1" t="s">
        <v>91</v>
      </c>
      <c r="SU9" s="1" t="s">
        <v>91</v>
      </c>
      <c r="SV9" s="1" t="s">
        <v>91</v>
      </c>
      <c r="SW9" s="1" t="s">
        <v>91</v>
      </c>
      <c r="SX9" s="1" t="s">
        <v>91</v>
      </c>
      <c r="SY9" s="1" t="s">
        <v>91</v>
      </c>
      <c r="SZ9" s="1" t="s">
        <v>91</v>
      </c>
      <c r="TA9" s="1" t="s">
        <v>91</v>
      </c>
      <c r="TB9" s="1" t="s">
        <v>91</v>
      </c>
      <c r="TC9" s="1" t="s">
        <v>91</v>
      </c>
      <c r="TD9" s="1" t="s">
        <v>91</v>
      </c>
      <c r="TE9" s="1" t="s">
        <v>91</v>
      </c>
      <c r="TF9" s="1" t="s">
        <v>91</v>
      </c>
      <c r="TG9" s="1" t="s">
        <v>91</v>
      </c>
      <c r="TH9" s="1" t="s">
        <v>91</v>
      </c>
      <c r="TI9" s="1" t="s">
        <v>91</v>
      </c>
      <c r="TJ9" s="1" t="s">
        <v>91</v>
      </c>
      <c r="TK9" s="1" t="s">
        <v>91</v>
      </c>
      <c r="TL9" s="1" t="s">
        <v>91</v>
      </c>
      <c r="TM9" s="1" t="s">
        <v>91</v>
      </c>
      <c r="TN9" s="1" t="s">
        <v>91</v>
      </c>
      <c r="TO9" s="1" t="s">
        <v>91</v>
      </c>
      <c r="TP9" s="1" t="s">
        <v>91</v>
      </c>
      <c r="TQ9" s="1" t="s">
        <v>91</v>
      </c>
      <c r="TR9" s="1" t="s">
        <v>91</v>
      </c>
      <c r="TS9" s="1" t="s">
        <v>91</v>
      </c>
      <c r="TT9" s="1" t="s">
        <v>91</v>
      </c>
      <c r="TU9" s="1" t="s">
        <v>91</v>
      </c>
      <c r="TV9" s="1" t="s">
        <v>91</v>
      </c>
      <c r="TW9" s="1" t="s">
        <v>91</v>
      </c>
      <c r="TX9" s="1" t="s">
        <v>91</v>
      </c>
      <c r="TY9" s="1" t="s">
        <v>91</v>
      </c>
      <c r="TZ9" s="1" t="s">
        <v>91</v>
      </c>
      <c r="UA9" s="1" t="s">
        <v>91</v>
      </c>
      <c r="UB9" s="1" t="s">
        <v>91</v>
      </c>
      <c r="UC9" s="1" t="s">
        <v>91</v>
      </c>
      <c r="UD9" s="1" t="s">
        <v>91</v>
      </c>
      <c r="UE9" s="1" t="s">
        <v>91</v>
      </c>
      <c r="UF9" s="1" t="s">
        <v>91</v>
      </c>
      <c r="UG9" s="1" t="s">
        <v>91</v>
      </c>
      <c r="UH9" s="1" t="s">
        <v>91</v>
      </c>
      <c r="UI9" s="1" t="s">
        <v>91</v>
      </c>
      <c r="UJ9" s="1" t="s">
        <v>91</v>
      </c>
      <c r="UK9" s="1" t="s">
        <v>91</v>
      </c>
      <c r="UL9" s="1" t="s">
        <v>91</v>
      </c>
      <c r="UM9" s="1" t="s">
        <v>91</v>
      </c>
      <c r="UN9" s="1" t="s">
        <v>91</v>
      </c>
      <c r="UO9" s="1" t="s">
        <v>91</v>
      </c>
      <c r="UP9" s="1" t="s">
        <v>91</v>
      </c>
      <c r="UQ9" s="1" t="s">
        <v>91</v>
      </c>
      <c r="UR9" s="1" t="s">
        <v>91</v>
      </c>
      <c r="US9" s="1" t="s">
        <v>91</v>
      </c>
      <c r="UT9" s="1" t="s">
        <v>91</v>
      </c>
      <c r="UU9" s="1" t="s">
        <v>91</v>
      </c>
      <c r="UV9" s="1" t="s">
        <v>91</v>
      </c>
      <c r="UW9" s="1" t="s">
        <v>91</v>
      </c>
      <c r="UX9" s="1" t="s">
        <v>91</v>
      </c>
      <c r="UY9" s="1" t="s">
        <v>91</v>
      </c>
      <c r="UZ9" s="1" t="s">
        <v>91</v>
      </c>
      <c r="VA9" s="1" t="s">
        <v>91</v>
      </c>
      <c r="VB9" s="1" t="s">
        <v>91</v>
      </c>
      <c r="VC9" s="1" t="s">
        <v>91</v>
      </c>
      <c r="VD9" s="1" t="s">
        <v>91</v>
      </c>
      <c r="VE9" s="1" t="s">
        <v>91</v>
      </c>
      <c r="VF9" s="1" t="s">
        <v>91</v>
      </c>
      <c r="VG9" s="1" t="s">
        <v>91</v>
      </c>
      <c r="VH9" s="1" t="s">
        <v>91</v>
      </c>
      <c r="VI9" s="1" t="s">
        <v>91</v>
      </c>
      <c r="VJ9" s="1" t="s">
        <v>91</v>
      </c>
      <c r="VK9" s="1" t="s">
        <v>91</v>
      </c>
      <c r="VL9" s="1" t="s">
        <v>91</v>
      </c>
      <c r="VM9" s="1" t="s">
        <v>91</v>
      </c>
      <c r="VN9" s="1" t="s">
        <v>91</v>
      </c>
      <c r="VO9" s="1" t="s">
        <v>91</v>
      </c>
      <c r="VP9" s="1" t="s">
        <v>91</v>
      </c>
      <c r="VQ9" s="1" t="s">
        <v>91</v>
      </c>
      <c r="VR9" s="1" t="s">
        <v>91</v>
      </c>
      <c r="VS9" s="1" t="s">
        <v>91</v>
      </c>
      <c r="VT9" s="1" t="s">
        <v>91</v>
      </c>
      <c r="VU9" s="1" t="s">
        <v>91</v>
      </c>
      <c r="VV9" s="1" t="s">
        <v>91</v>
      </c>
      <c r="VW9" s="1" t="s">
        <v>91</v>
      </c>
      <c r="VX9" s="1" t="s">
        <v>91</v>
      </c>
      <c r="VY9" s="1" t="s">
        <v>91</v>
      </c>
      <c r="VZ9" s="1" t="s">
        <v>91</v>
      </c>
      <c r="WA9" s="1" t="s">
        <v>91</v>
      </c>
      <c r="WB9" s="1" t="s">
        <v>91</v>
      </c>
      <c r="WC9" s="1" t="s">
        <v>91</v>
      </c>
      <c r="WD9" s="1" t="s">
        <v>91</v>
      </c>
      <c r="WE9" s="1" t="s">
        <v>91</v>
      </c>
      <c r="WF9" s="1" t="s">
        <v>91</v>
      </c>
      <c r="WG9" s="1" t="s">
        <v>91</v>
      </c>
      <c r="WH9" s="1" t="s">
        <v>91</v>
      </c>
      <c r="WI9" s="1" t="s">
        <v>91</v>
      </c>
      <c r="WJ9" s="1" t="s">
        <v>91</v>
      </c>
      <c r="WK9" s="1" t="s">
        <v>91</v>
      </c>
      <c r="WL9" s="1" t="s">
        <v>91</v>
      </c>
      <c r="WM9" s="1" t="s">
        <v>91</v>
      </c>
      <c r="WN9" s="1" t="s">
        <v>91</v>
      </c>
      <c r="WO9" s="1" t="s">
        <v>91</v>
      </c>
      <c r="WP9" s="1" t="s">
        <v>91</v>
      </c>
      <c r="WQ9" s="1" t="s">
        <v>91</v>
      </c>
      <c r="WR9" s="1" t="s">
        <v>91</v>
      </c>
      <c r="WS9" s="1" t="s">
        <v>91</v>
      </c>
      <c r="WT9" s="1" t="s">
        <v>91</v>
      </c>
      <c r="WU9" s="1" t="s">
        <v>91</v>
      </c>
      <c r="WV9" s="1" t="s">
        <v>91</v>
      </c>
      <c r="WW9" s="1" t="s">
        <v>91</v>
      </c>
      <c r="WX9" s="1" t="s">
        <v>91</v>
      </c>
      <c r="WY9" s="1" t="s">
        <v>91</v>
      </c>
      <c r="WZ9" s="1" t="s">
        <v>91</v>
      </c>
      <c r="XA9" s="1" t="s">
        <v>91</v>
      </c>
      <c r="XB9" s="1" t="s">
        <v>91</v>
      </c>
      <c r="XC9" s="1" t="s">
        <v>91</v>
      </c>
      <c r="XD9" s="1" t="s">
        <v>91</v>
      </c>
      <c r="XE9" s="1" t="s">
        <v>91</v>
      </c>
      <c r="XF9" s="1" t="s">
        <v>91</v>
      </c>
      <c r="XG9" s="1" t="s">
        <v>91</v>
      </c>
      <c r="XH9" s="1" t="s">
        <v>91</v>
      </c>
      <c r="XI9" s="1" t="s">
        <v>91</v>
      </c>
      <c r="XJ9" s="1" t="s">
        <v>91</v>
      </c>
      <c r="XK9" s="1" t="s">
        <v>91</v>
      </c>
      <c r="XL9" s="1" t="s">
        <v>91</v>
      </c>
      <c r="XM9" s="1" t="s">
        <v>91</v>
      </c>
      <c r="XN9" s="1" t="s">
        <v>91</v>
      </c>
      <c r="XO9" s="1" t="s">
        <v>91</v>
      </c>
      <c r="XP9" s="1" t="s">
        <v>91</v>
      </c>
      <c r="XQ9" s="1" t="s">
        <v>91</v>
      </c>
      <c r="XR9" s="1" t="s">
        <v>91</v>
      </c>
      <c r="XS9" s="1" t="s">
        <v>91</v>
      </c>
      <c r="XT9" s="1" t="s">
        <v>91</v>
      </c>
      <c r="XU9" s="1" t="s">
        <v>91</v>
      </c>
      <c r="XV9" s="1" t="s">
        <v>91</v>
      </c>
      <c r="XW9" s="1" t="s">
        <v>91</v>
      </c>
      <c r="XX9" s="1" t="s">
        <v>91</v>
      </c>
      <c r="XY9" s="1" t="s">
        <v>91</v>
      </c>
      <c r="XZ9" s="1" t="s">
        <v>91</v>
      </c>
      <c r="YA9" s="1" t="s">
        <v>91</v>
      </c>
      <c r="YB9" s="1" t="s">
        <v>91</v>
      </c>
      <c r="YC9" s="1" t="s">
        <v>91</v>
      </c>
      <c r="YD9" s="1" t="s">
        <v>91</v>
      </c>
      <c r="YE9" s="1" t="s">
        <v>91</v>
      </c>
      <c r="YF9" s="1" t="s">
        <v>91</v>
      </c>
      <c r="YG9" s="1" t="s">
        <v>91</v>
      </c>
      <c r="YH9" s="1" t="s">
        <v>91</v>
      </c>
      <c r="YI9" s="1" t="s">
        <v>91</v>
      </c>
      <c r="YJ9" s="1" t="s">
        <v>91</v>
      </c>
      <c r="YK9" s="1" t="s">
        <v>91</v>
      </c>
      <c r="YL9" s="1" t="s">
        <v>91</v>
      </c>
      <c r="YM9" s="1" t="s">
        <v>91</v>
      </c>
      <c r="YN9" s="1" t="s">
        <v>91</v>
      </c>
      <c r="YO9" s="1" t="s">
        <v>91</v>
      </c>
      <c r="YP9" s="1" t="s">
        <v>91</v>
      </c>
      <c r="YQ9" s="1" t="s">
        <v>91</v>
      </c>
      <c r="YR9" s="1" t="s">
        <v>91</v>
      </c>
      <c r="YS9" s="1" t="s">
        <v>91</v>
      </c>
      <c r="YT9" s="1" t="s">
        <v>91</v>
      </c>
      <c r="YU9" s="1" t="s">
        <v>91</v>
      </c>
      <c r="YV9" s="1" t="s">
        <v>91</v>
      </c>
      <c r="YW9" s="1" t="s">
        <v>91</v>
      </c>
      <c r="YX9" s="1" t="s">
        <v>91</v>
      </c>
      <c r="YY9" s="1" t="s">
        <v>91</v>
      </c>
      <c r="YZ9" s="1" t="s">
        <v>91</v>
      </c>
      <c r="ZA9" s="1" t="s">
        <v>91</v>
      </c>
      <c r="ZB9" s="1" t="s">
        <v>91</v>
      </c>
      <c r="ZC9" s="1" t="s">
        <v>91</v>
      </c>
      <c r="ZD9" s="1" t="s">
        <v>91</v>
      </c>
      <c r="ZE9" s="1" t="s">
        <v>91</v>
      </c>
      <c r="ZF9" s="1" t="s">
        <v>91</v>
      </c>
      <c r="ZG9" s="1" t="s">
        <v>91</v>
      </c>
      <c r="ZH9" s="1" t="s">
        <v>91</v>
      </c>
      <c r="ZI9" s="1" t="s">
        <v>91</v>
      </c>
      <c r="ZJ9" s="1" t="s">
        <v>91</v>
      </c>
      <c r="ZK9" s="1" t="s">
        <v>91</v>
      </c>
      <c r="ZL9" s="1" t="s">
        <v>91</v>
      </c>
      <c r="ZM9" s="1" t="s">
        <v>91</v>
      </c>
      <c r="ZN9" s="1" t="s">
        <v>91</v>
      </c>
      <c r="ZO9" s="1" t="s">
        <v>91</v>
      </c>
      <c r="ZP9" s="1" t="s">
        <v>91</v>
      </c>
      <c r="ZQ9" s="1" t="s">
        <v>91</v>
      </c>
      <c r="ZR9" s="1" t="s">
        <v>91</v>
      </c>
      <c r="ZS9" s="1" t="s">
        <v>91</v>
      </c>
      <c r="ZT9" s="1" t="s">
        <v>91</v>
      </c>
      <c r="ZU9" s="1" t="s">
        <v>91</v>
      </c>
      <c r="ZV9" s="1" t="s">
        <v>91</v>
      </c>
      <c r="ZW9" s="1" t="s">
        <v>91</v>
      </c>
      <c r="ZX9" s="1" t="s">
        <v>91</v>
      </c>
      <c r="ZY9" s="1" t="s">
        <v>91</v>
      </c>
      <c r="ZZ9" s="1" t="s">
        <v>91</v>
      </c>
      <c r="AAA9" s="1" t="s">
        <v>91</v>
      </c>
      <c r="AAB9" s="1" t="s">
        <v>91</v>
      </c>
      <c r="AAC9" s="1" t="s">
        <v>91</v>
      </c>
      <c r="AAD9" s="1" t="s">
        <v>91</v>
      </c>
      <c r="AAE9" s="1" t="s">
        <v>91</v>
      </c>
      <c r="AAF9" s="1" t="s">
        <v>91</v>
      </c>
      <c r="AAG9" s="1" t="s">
        <v>91</v>
      </c>
      <c r="AAH9" s="1" t="s">
        <v>91</v>
      </c>
      <c r="AAI9" s="1" t="s">
        <v>91</v>
      </c>
      <c r="AAJ9" s="1" t="s">
        <v>91</v>
      </c>
      <c r="AAK9" s="1" t="s">
        <v>91</v>
      </c>
      <c r="AAL9" s="1" t="s">
        <v>91</v>
      </c>
      <c r="AAM9" s="1" t="s">
        <v>91</v>
      </c>
      <c r="AAN9" s="1" t="s">
        <v>91</v>
      </c>
      <c r="AAO9" s="1" t="s">
        <v>91</v>
      </c>
      <c r="AAP9" s="1" t="s">
        <v>91</v>
      </c>
      <c r="AAQ9" s="1" t="s">
        <v>91</v>
      </c>
      <c r="AAR9" s="1" t="s">
        <v>91</v>
      </c>
      <c r="AAS9" s="1" t="s">
        <v>91</v>
      </c>
      <c r="AAT9" s="1" t="s">
        <v>91</v>
      </c>
      <c r="AAU9" s="1" t="s">
        <v>91</v>
      </c>
      <c r="AAV9" s="1" t="s">
        <v>91</v>
      </c>
      <c r="AAW9" s="1" t="s">
        <v>91</v>
      </c>
      <c r="AAX9" s="1" t="s">
        <v>91</v>
      </c>
      <c r="AAY9" s="1" t="s">
        <v>91</v>
      </c>
      <c r="AAZ9" s="1" t="s">
        <v>91</v>
      </c>
      <c r="ABA9" s="1" t="s">
        <v>91</v>
      </c>
      <c r="ABB9" s="1" t="s">
        <v>91</v>
      </c>
      <c r="ABC9" s="1" t="s">
        <v>91</v>
      </c>
      <c r="ABD9" s="1" t="s">
        <v>91</v>
      </c>
      <c r="ABE9" s="1" t="s">
        <v>91</v>
      </c>
      <c r="ABF9" s="1" t="s">
        <v>91</v>
      </c>
      <c r="ABG9" s="1" t="s">
        <v>91</v>
      </c>
      <c r="ABH9" s="1" t="s">
        <v>91</v>
      </c>
      <c r="ABI9" s="1" t="s">
        <v>91</v>
      </c>
      <c r="ABJ9" s="1" t="s">
        <v>91</v>
      </c>
      <c r="ABK9" s="1" t="s">
        <v>91</v>
      </c>
      <c r="ABL9" s="1" t="s">
        <v>91</v>
      </c>
      <c r="ABM9" s="1" t="s">
        <v>91</v>
      </c>
      <c r="ABN9" s="1" t="s">
        <v>91</v>
      </c>
      <c r="ABO9" s="1" t="s">
        <v>91</v>
      </c>
      <c r="ABP9" s="1" t="s">
        <v>91</v>
      </c>
      <c r="ABQ9" s="1" t="s">
        <v>91</v>
      </c>
      <c r="ABR9" s="1" t="s">
        <v>91</v>
      </c>
      <c r="ABS9" s="1" t="s">
        <v>91</v>
      </c>
      <c r="ABT9" s="1" t="s">
        <v>91</v>
      </c>
      <c r="ABU9" s="1" t="s">
        <v>91</v>
      </c>
      <c r="ABV9" s="1" t="s">
        <v>91</v>
      </c>
      <c r="ABW9" s="1" t="s">
        <v>91</v>
      </c>
      <c r="ABX9" s="1" t="s">
        <v>91</v>
      </c>
      <c r="ABY9" s="1" t="s">
        <v>91</v>
      </c>
      <c r="ABZ9" s="1" t="s">
        <v>91</v>
      </c>
      <c r="ACA9" s="1" t="s">
        <v>91</v>
      </c>
      <c r="ACB9" s="1" t="s">
        <v>91</v>
      </c>
      <c r="ACC9" s="1" t="s">
        <v>91</v>
      </c>
      <c r="ACD9" s="1" t="s">
        <v>91</v>
      </c>
      <c r="ACE9" s="1" t="s">
        <v>91</v>
      </c>
      <c r="ACF9" s="1" t="s">
        <v>91</v>
      </c>
      <c r="ACG9" s="1" t="s">
        <v>91</v>
      </c>
      <c r="ACH9" s="1" t="s">
        <v>91</v>
      </c>
      <c r="ACI9" s="1" t="s">
        <v>91</v>
      </c>
      <c r="ACJ9" s="1" t="s">
        <v>91</v>
      </c>
      <c r="ACK9" s="1" t="s">
        <v>91</v>
      </c>
      <c r="ACL9" s="1" t="s">
        <v>91</v>
      </c>
      <c r="ACM9" s="1" t="s">
        <v>91</v>
      </c>
      <c r="ACN9" s="1" t="s">
        <v>91</v>
      </c>
      <c r="ACO9" s="1" t="s">
        <v>91</v>
      </c>
      <c r="ACP9" s="1" t="s">
        <v>91</v>
      </c>
      <c r="ACQ9" s="1" t="s">
        <v>91</v>
      </c>
      <c r="ACR9" s="1" t="s">
        <v>91</v>
      </c>
      <c r="ACS9" s="1" t="s">
        <v>91</v>
      </c>
      <c r="ACT9" s="1" t="s">
        <v>91</v>
      </c>
      <c r="ACU9" s="1" t="s">
        <v>91</v>
      </c>
      <c r="ACV9" s="1" t="s">
        <v>91</v>
      </c>
      <c r="ACW9" s="1" t="s">
        <v>91</v>
      </c>
      <c r="ACX9" s="1" t="s">
        <v>91</v>
      </c>
      <c r="ACY9" s="1" t="s">
        <v>91</v>
      </c>
      <c r="ACZ9" s="1" t="s">
        <v>91</v>
      </c>
      <c r="ADA9" s="1" t="s">
        <v>91</v>
      </c>
      <c r="ADB9" s="1" t="s">
        <v>91</v>
      </c>
      <c r="ADC9" s="1" t="s">
        <v>91</v>
      </c>
      <c r="ADD9" s="1" t="s">
        <v>91</v>
      </c>
      <c r="ADE9" s="1" t="s">
        <v>91</v>
      </c>
      <c r="ADF9" s="1" t="s">
        <v>91</v>
      </c>
      <c r="ADG9" s="1" t="s">
        <v>91</v>
      </c>
      <c r="ADH9" s="1" t="s">
        <v>91</v>
      </c>
      <c r="ADI9" s="1" t="s">
        <v>91</v>
      </c>
      <c r="ADJ9" s="1" t="s">
        <v>91</v>
      </c>
      <c r="ADK9" s="1" t="s">
        <v>91</v>
      </c>
      <c r="ADL9" s="1" t="s">
        <v>91</v>
      </c>
      <c r="ADM9" s="1" t="s">
        <v>91</v>
      </c>
      <c r="ADN9" s="1" t="s">
        <v>91</v>
      </c>
      <c r="ADO9" s="1" t="s">
        <v>91</v>
      </c>
      <c r="ADP9" s="1" t="s">
        <v>91</v>
      </c>
      <c r="ADQ9" s="1" t="s">
        <v>91</v>
      </c>
      <c r="ADR9" s="1" t="s">
        <v>91</v>
      </c>
      <c r="ADS9" s="1" t="s">
        <v>91</v>
      </c>
      <c r="ADT9" s="1" t="s">
        <v>91</v>
      </c>
      <c r="ADU9" s="1" t="s">
        <v>91</v>
      </c>
      <c r="ADV9" s="1" t="s">
        <v>91</v>
      </c>
      <c r="ADW9" s="1" t="s">
        <v>91</v>
      </c>
      <c r="ADX9" s="1" t="s">
        <v>91</v>
      </c>
      <c r="ADY9" s="1" t="s">
        <v>91</v>
      </c>
      <c r="ADZ9" s="1" t="s">
        <v>91</v>
      </c>
      <c r="AEA9" s="1" t="s">
        <v>91</v>
      </c>
      <c r="AEB9" s="1" t="s">
        <v>91</v>
      </c>
      <c r="AEC9" s="1" t="s">
        <v>91</v>
      </c>
      <c r="AED9" s="1" t="s">
        <v>91</v>
      </c>
      <c r="AEE9" s="1" t="s">
        <v>91</v>
      </c>
      <c r="AEF9" s="1" t="s">
        <v>91</v>
      </c>
      <c r="AEG9" s="1" t="s">
        <v>91</v>
      </c>
      <c r="AEH9" s="1" t="s">
        <v>91</v>
      </c>
      <c r="AEI9" s="1" t="s">
        <v>91</v>
      </c>
      <c r="AEJ9" s="1" t="s">
        <v>91</v>
      </c>
      <c r="AEK9" s="1" t="s">
        <v>91</v>
      </c>
      <c r="AEL9" s="1" t="s">
        <v>91</v>
      </c>
      <c r="AEM9" s="1" t="s">
        <v>91</v>
      </c>
      <c r="AEN9" s="1" t="s">
        <v>91</v>
      </c>
      <c r="AEO9" s="1" t="s">
        <v>91</v>
      </c>
      <c r="AEP9" s="1" t="s">
        <v>91</v>
      </c>
      <c r="AEQ9" s="1" t="s">
        <v>91</v>
      </c>
      <c r="AER9" s="1" t="s">
        <v>91</v>
      </c>
      <c r="AES9" s="1" t="s">
        <v>91</v>
      </c>
      <c r="AET9" s="1" t="s">
        <v>91</v>
      </c>
      <c r="AEU9" s="1" t="s">
        <v>91</v>
      </c>
      <c r="AEV9" s="1" t="s">
        <v>91</v>
      </c>
      <c r="AEW9" s="1" t="s">
        <v>91</v>
      </c>
      <c r="AEX9" s="1" t="s">
        <v>91</v>
      </c>
      <c r="AEY9" s="1" t="s">
        <v>91</v>
      </c>
      <c r="AEZ9" s="1" t="s">
        <v>91</v>
      </c>
      <c r="AFA9" s="1" t="s">
        <v>91</v>
      </c>
      <c r="AFB9" s="1" t="s">
        <v>91</v>
      </c>
      <c r="AFC9" s="1" t="s">
        <v>91</v>
      </c>
      <c r="AFD9" s="1" t="s">
        <v>91</v>
      </c>
      <c r="AFE9" s="1" t="s">
        <v>91</v>
      </c>
      <c r="AFF9" s="1" t="s">
        <v>91</v>
      </c>
      <c r="AFG9" s="1" t="s">
        <v>91</v>
      </c>
      <c r="AFH9" s="1" t="s">
        <v>91</v>
      </c>
      <c r="AFI9" s="1" t="s">
        <v>91</v>
      </c>
      <c r="AFJ9" s="1" t="s">
        <v>91</v>
      </c>
      <c r="AFK9" s="1" t="s">
        <v>91</v>
      </c>
      <c r="AFL9" s="1" t="s">
        <v>91</v>
      </c>
      <c r="AFM9" s="1" t="s">
        <v>91</v>
      </c>
      <c r="AFN9" s="1" t="s">
        <v>91</v>
      </c>
      <c r="AFO9" s="1" t="s">
        <v>91</v>
      </c>
      <c r="AFP9" s="1" t="s">
        <v>91</v>
      </c>
      <c r="AFQ9" s="1" t="s">
        <v>91</v>
      </c>
      <c r="AFR9" s="1" t="s">
        <v>91</v>
      </c>
      <c r="AFS9" s="1" t="s">
        <v>91</v>
      </c>
      <c r="AFT9" s="1" t="s">
        <v>91</v>
      </c>
      <c r="AFU9" s="1" t="s">
        <v>91</v>
      </c>
      <c r="AFV9" s="1" t="s">
        <v>91</v>
      </c>
      <c r="AFW9" s="1" t="s">
        <v>91</v>
      </c>
      <c r="AFX9" s="1" t="s">
        <v>91</v>
      </c>
      <c r="AFY9" s="1" t="s">
        <v>91</v>
      </c>
      <c r="AFZ9" s="1" t="s">
        <v>91</v>
      </c>
      <c r="AGA9" s="1" t="s">
        <v>91</v>
      </c>
      <c r="AGB9" s="1" t="s">
        <v>91</v>
      </c>
      <c r="AGC9" s="1" t="s">
        <v>91</v>
      </c>
      <c r="AGD9" s="1" t="s">
        <v>91</v>
      </c>
      <c r="AGE9" s="1" t="s">
        <v>91</v>
      </c>
      <c r="AGF9" s="1" t="s">
        <v>91</v>
      </c>
      <c r="AGG9" s="1" t="s">
        <v>91</v>
      </c>
      <c r="AGH9" s="1" t="s">
        <v>91</v>
      </c>
      <c r="AGI9" s="1" t="s">
        <v>91</v>
      </c>
      <c r="AGJ9" s="1" t="s">
        <v>91</v>
      </c>
      <c r="AGK9" s="1" t="s">
        <v>91</v>
      </c>
      <c r="AGL9" s="1" t="s">
        <v>91</v>
      </c>
      <c r="AGM9" s="1" t="s">
        <v>91</v>
      </c>
      <c r="AGN9" s="1" t="s">
        <v>91</v>
      </c>
      <c r="AGO9" s="1" t="s">
        <v>91</v>
      </c>
      <c r="AGP9" s="1" t="s">
        <v>91</v>
      </c>
      <c r="AGQ9" s="1" t="s">
        <v>91</v>
      </c>
      <c r="AGR9" s="1" t="s">
        <v>91</v>
      </c>
      <c r="AGS9" s="1" t="s">
        <v>91</v>
      </c>
      <c r="AGT9" s="1" t="s">
        <v>91</v>
      </c>
      <c r="AGU9" s="1" t="s">
        <v>91</v>
      </c>
      <c r="AGV9" s="1" t="s">
        <v>91</v>
      </c>
      <c r="AGW9" s="1" t="s">
        <v>91</v>
      </c>
      <c r="AGX9" s="1" t="s">
        <v>91</v>
      </c>
      <c r="AGY9" s="1" t="s">
        <v>91</v>
      </c>
      <c r="AGZ9" s="1" t="s">
        <v>91</v>
      </c>
      <c r="AHA9" s="1" t="s">
        <v>91</v>
      </c>
      <c r="AHB9" s="1" t="s">
        <v>91</v>
      </c>
      <c r="AHC9" s="1" t="s">
        <v>91</v>
      </c>
      <c r="AHD9" s="1" t="s">
        <v>91</v>
      </c>
      <c r="AHE9" s="1" t="s">
        <v>91</v>
      </c>
      <c r="AHF9" s="1" t="s">
        <v>91</v>
      </c>
      <c r="AHG9" s="1" t="s">
        <v>91</v>
      </c>
      <c r="AHH9" s="1" t="s">
        <v>91</v>
      </c>
      <c r="AHI9" s="1" t="s">
        <v>91</v>
      </c>
      <c r="AHJ9" s="1" t="s">
        <v>91</v>
      </c>
      <c r="AHK9" s="1" t="s">
        <v>91</v>
      </c>
      <c r="AHL9" s="1" t="s">
        <v>91</v>
      </c>
      <c r="AHM9" s="1" t="s">
        <v>91</v>
      </c>
      <c r="AHN9" s="1" t="s">
        <v>91</v>
      </c>
      <c r="AHO9" s="1" t="s">
        <v>91</v>
      </c>
      <c r="AHP9" s="1" t="s">
        <v>91</v>
      </c>
      <c r="AHQ9" s="1" t="s">
        <v>91</v>
      </c>
      <c r="AHR9" s="1" t="s">
        <v>91</v>
      </c>
      <c r="AHS9" s="1" t="s">
        <v>91</v>
      </c>
      <c r="AHT9" s="1" t="s">
        <v>91</v>
      </c>
      <c r="AHU9" s="1" t="s">
        <v>91</v>
      </c>
      <c r="AHV9" s="1" t="s">
        <v>91</v>
      </c>
      <c r="AHW9" s="1" t="s">
        <v>91</v>
      </c>
      <c r="AHX9" s="1" t="s">
        <v>91</v>
      </c>
      <c r="AHY9" s="1" t="s">
        <v>91</v>
      </c>
      <c r="AHZ9" s="1" t="s">
        <v>91</v>
      </c>
      <c r="AIA9" s="1" t="s">
        <v>91</v>
      </c>
      <c r="AIB9" s="1" t="s">
        <v>91</v>
      </c>
      <c r="AIC9" s="1" t="s">
        <v>91</v>
      </c>
      <c r="AID9" s="1" t="s">
        <v>91</v>
      </c>
      <c r="AIE9" s="1" t="s">
        <v>91</v>
      </c>
      <c r="AIF9" s="1" t="s">
        <v>91</v>
      </c>
      <c r="AIG9" s="1" t="s">
        <v>91</v>
      </c>
      <c r="AIH9" s="1" t="s">
        <v>91</v>
      </c>
      <c r="AII9" s="1" t="s">
        <v>91</v>
      </c>
      <c r="AIJ9" s="1" t="s">
        <v>91</v>
      </c>
      <c r="AIK9" s="1" t="s">
        <v>91</v>
      </c>
      <c r="AIL9" s="1" t="s">
        <v>91</v>
      </c>
      <c r="AIM9" s="1" t="s">
        <v>91</v>
      </c>
      <c r="AIN9" s="1" t="s">
        <v>91</v>
      </c>
      <c r="AIO9" s="1" t="s">
        <v>91</v>
      </c>
      <c r="AIP9" s="1" t="s">
        <v>91</v>
      </c>
      <c r="AIQ9" s="1" t="s">
        <v>91</v>
      </c>
      <c r="AIR9" s="1" t="s">
        <v>91</v>
      </c>
      <c r="AIS9" s="1" t="s">
        <v>91</v>
      </c>
      <c r="AIT9" s="1" t="s">
        <v>91</v>
      </c>
      <c r="AIU9" s="1" t="s">
        <v>91</v>
      </c>
      <c r="AIV9" s="1" t="s">
        <v>91</v>
      </c>
      <c r="AIW9" s="1" t="s">
        <v>91</v>
      </c>
      <c r="AIX9" s="1" t="s">
        <v>91</v>
      </c>
      <c r="AIY9" s="1" t="s">
        <v>91</v>
      </c>
      <c r="AIZ9" s="1" t="s">
        <v>91</v>
      </c>
      <c r="AJA9" s="1" t="s">
        <v>91</v>
      </c>
      <c r="AJB9" s="1" t="s">
        <v>91</v>
      </c>
      <c r="AJC9" s="1" t="s">
        <v>91</v>
      </c>
      <c r="AJD9" s="1" t="s">
        <v>91</v>
      </c>
      <c r="AJE9" s="1" t="s">
        <v>91</v>
      </c>
      <c r="AJF9" s="1" t="s">
        <v>91</v>
      </c>
      <c r="AJG9" s="1" t="s">
        <v>91</v>
      </c>
      <c r="AJH9" s="1" t="s">
        <v>91</v>
      </c>
      <c r="AJI9" s="1" t="s">
        <v>91</v>
      </c>
      <c r="AJJ9" s="1" t="s">
        <v>91</v>
      </c>
      <c r="AJK9" s="1" t="s">
        <v>91</v>
      </c>
      <c r="AJL9" s="1" t="s">
        <v>91</v>
      </c>
      <c r="AJM9" s="1" t="s">
        <v>91</v>
      </c>
      <c r="AJN9" s="1" t="s">
        <v>91</v>
      </c>
      <c r="AJO9" s="1" t="s">
        <v>91</v>
      </c>
      <c r="AJP9" s="1" t="s">
        <v>91</v>
      </c>
      <c r="AJQ9" s="1" t="s">
        <v>91</v>
      </c>
      <c r="AJR9" s="1" t="s">
        <v>91</v>
      </c>
      <c r="AJS9" s="1" t="s">
        <v>91</v>
      </c>
      <c r="AJT9" s="1" t="s">
        <v>91</v>
      </c>
      <c r="AJU9" s="1" t="s">
        <v>91</v>
      </c>
      <c r="AJV9" s="1" t="s">
        <v>91</v>
      </c>
      <c r="AJW9" s="1" t="s">
        <v>91</v>
      </c>
      <c r="AJX9" s="1" t="s">
        <v>91</v>
      </c>
      <c r="AJY9" s="1" t="s">
        <v>91</v>
      </c>
      <c r="AJZ9" s="1" t="s">
        <v>91</v>
      </c>
      <c r="AKA9" s="1" t="s">
        <v>91</v>
      </c>
      <c r="AKB9" s="1" t="s">
        <v>91</v>
      </c>
      <c r="AKC9" s="1" t="s">
        <v>91</v>
      </c>
      <c r="AKD9" s="1" t="s">
        <v>91</v>
      </c>
      <c r="AKE9" s="1" t="s">
        <v>91</v>
      </c>
      <c r="AKF9" s="1" t="s">
        <v>91</v>
      </c>
      <c r="AKG9" s="1" t="s">
        <v>91</v>
      </c>
      <c r="AKH9" s="1" t="s">
        <v>91</v>
      </c>
      <c r="AKI9" s="1" t="s">
        <v>91</v>
      </c>
      <c r="AKJ9" s="1" t="s">
        <v>91</v>
      </c>
      <c r="AKK9" s="1" t="s">
        <v>91</v>
      </c>
      <c r="AKL9" s="1" t="s">
        <v>91</v>
      </c>
      <c r="AKM9" s="1" t="s">
        <v>91</v>
      </c>
      <c r="AKN9" s="1" t="s">
        <v>91</v>
      </c>
      <c r="AKO9" s="1" t="s">
        <v>91</v>
      </c>
      <c r="AKP9" s="1" t="s">
        <v>91</v>
      </c>
      <c r="AKQ9" s="1" t="s">
        <v>91</v>
      </c>
      <c r="AKR9" s="1" t="s">
        <v>91</v>
      </c>
      <c r="AKS9" s="1" t="s">
        <v>91</v>
      </c>
      <c r="AKT9" s="1" t="s">
        <v>91</v>
      </c>
      <c r="AKU9" s="1" t="s">
        <v>91</v>
      </c>
      <c r="AKV9" s="1" t="s">
        <v>91</v>
      </c>
      <c r="AKW9" s="1" t="s">
        <v>91</v>
      </c>
      <c r="AKX9" s="1" t="s">
        <v>91</v>
      </c>
      <c r="AKY9" s="1" t="s">
        <v>91</v>
      </c>
      <c r="AKZ9" s="1" t="s">
        <v>91</v>
      </c>
      <c r="ALA9" s="1" t="s">
        <v>91</v>
      </c>
      <c r="ALB9" s="1" t="s">
        <v>91</v>
      </c>
      <c r="ALC9" s="1" t="s">
        <v>91</v>
      </c>
      <c r="ALD9" s="1" t="s">
        <v>91</v>
      </c>
      <c r="ALE9" s="1" t="s">
        <v>91</v>
      </c>
      <c r="ALF9" s="1" t="s">
        <v>91</v>
      </c>
      <c r="ALG9" s="1" t="s">
        <v>91</v>
      </c>
      <c r="ALH9" s="1" t="s">
        <v>91</v>
      </c>
      <c r="ALI9" s="1" t="s">
        <v>91</v>
      </c>
      <c r="ALJ9" s="1" t="s">
        <v>91</v>
      </c>
      <c r="ALK9" s="1" t="s">
        <v>91</v>
      </c>
      <c r="ALL9" s="1" t="s">
        <v>91</v>
      </c>
      <c r="ALM9" s="1" t="s">
        <v>91</v>
      </c>
      <c r="ALN9" s="1" t="s">
        <v>91</v>
      </c>
      <c r="ALO9" s="1" t="s">
        <v>91</v>
      </c>
      <c r="ALP9" s="1" t="s">
        <v>91</v>
      </c>
      <c r="ALQ9" s="1" t="s">
        <v>91</v>
      </c>
      <c r="ALR9" s="1" t="s">
        <v>91</v>
      </c>
      <c r="ALS9" s="1" t="s">
        <v>91</v>
      </c>
      <c r="ALT9" s="1" t="s">
        <v>91</v>
      </c>
      <c r="ALU9" s="1" t="s">
        <v>91</v>
      </c>
      <c r="ALV9" s="1" t="s">
        <v>91</v>
      </c>
      <c r="ALW9" s="1" t="s">
        <v>91</v>
      </c>
      <c r="ALX9" s="1" t="s">
        <v>91</v>
      </c>
      <c r="ALY9" s="1" t="s">
        <v>91</v>
      </c>
      <c r="ALZ9" s="1" t="s">
        <v>91</v>
      </c>
      <c r="AMA9" s="1" t="s">
        <v>91</v>
      </c>
      <c r="AMB9" s="1" t="s">
        <v>91</v>
      </c>
      <c r="AMC9" s="1" t="s">
        <v>91</v>
      </c>
      <c r="AMD9" s="1" t="s">
        <v>91</v>
      </c>
      <c r="AME9" s="1" t="s">
        <v>91</v>
      </c>
      <c r="AMF9" s="1" t="s">
        <v>91</v>
      </c>
      <c r="AMG9" s="1" t="s">
        <v>91</v>
      </c>
      <c r="AMH9" s="1" t="s">
        <v>91</v>
      </c>
      <c r="AMI9" s="1" t="s">
        <v>91</v>
      </c>
      <c r="AMJ9" s="1" t="s">
        <v>91</v>
      </c>
      <c r="AMK9" s="1" t="s">
        <v>91</v>
      </c>
      <c r="AML9" s="1" t="s">
        <v>91</v>
      </c>
      <c r="AMM9" s="1" t="s">
        <v>91</v>
      </c>
      <c r="AMN9" s="1" t="s">
        <v>91</v>
      </c>
      <c r="AMO9" s="1" t="s">
        <v>91</v>
      </c>
      <c r="AMP9" s="1" t="s">
        <v>91</v>
      </c>
      <c r="AMQ9" s="1" t="s">
        <v>91</v>
      </c>
      <c r="AMR9" s="1" t="s">
        <v>91</v>
      </c>
      <c r="AMS9" s="1" t="s">
        <v>91</v>
      </c>
      <c r="AMT9" s="1" t="s">
        <v>91</v>
      </c>
      <c r="AMU9" s="1" t="s">
        <v>91</v>
      </c>
      <c r="AMV9" s="1" t="s">
        <v>91</v>
      </c>
      <c r="AMW9" s="1" t="s">
        <v>91</v>
      </c>
      <c r="AMX9" s="1" t="s">
        <v>91</v>
      </c>
      <c r="AMY9" s="1" t="s">
        <v>91</v>
      </c>
      <c r="AMZ9" s="1" t="s">
        <v>91</v>
      </c>
      <c r="ANA9" s="1" t="s">
        <v>91</v>
      </c>
      <c r="ANB9" s="1" t="s">
        <v>91</v>
      </c>
      <c r="ANC9" s="1" t="s">
        <v>91</v>
      </c>
      <c r="AND9" s="1" t="s">
        <v>91</v>
      </c>
      <c r="ANE9" s="1" t="s">
        <v>91</v>
      </c>
      <c r="ANF9" s="1" t="s">
        <v>91</v>
      </c>
      <c r="ANG9" s="1" t="s">
        <v>91</v>
      </c>
      <c r="ANH9" s="1" t="s">
        <v>91</v>
      </c>
      <c r="ANI9" s="1" t="s">
        <v>91</v>
      </c>
      <c r="ANJ9" s="1" t="s">
        <v>91</v>
      </c>
      <c r="ANK9" s="1" t="s">
        <v>91</v>
      </c>
      <c r="ANL9" s="1" t="s">
        <v>91</v>
      </c>
      <c r="ANM9" s="1" t="s">
        <v>91</v>
      </c>
      <c r="ANN9" s="1" t="s">
        <v>91</v>
      </c>
      <c r="ANO9" s="1" t="s">
        <v>91</v>
      </c>
      <c r="ANP9" s="1" t="s">
        <v>91</v>
      </c>
      <c r="ANQ9" s="1" t="s">
        <v>91</v>
      </c>
      <c r="ANR9" s="1" t="s">
        <v>91</v>
      </c>
      <c r="ANS9" s="1" t="s">
        <v>91</v>
      </c>
      <c r="ANT9" s="1" t="s">
        <v>91</v>
      </c>
      <c r="ANU9" s="1" t="s">
        <v>91</v>
      </c>
      <c r="ANV9" s="1" t="s">
        <v>91</v>
      </c>
      <c r="ANW9" s="1" t="s">
        <v>91</v>
      </c>
      <c r="ANX9" s="1" t="s">
        <v>91</v>
      </c>
      <c r="ANY9" s="1" t="s">
        <v>91</v>
      </c>
      <c r="ANZ9" s="1" t="s">
        <v>91</v>
      </c>
      <c r="AOA9" s="1" t="s">
        <v>91</v>
      </c>
      <c r="AOB9" s="1" t="s">
        <v>91</v>
      </c>
      <c r="AOC9" s="1" t="s">
        <v>91</v>
      </c>
      <c r="AOD9" s="1" t="s">
        <v>91</v>
      </c>
      <c r="AOE9" s="1" t="s">
        <v>91</v>
      </c>
      <c r="AOF9" s="1" t="s">
        <v>91</v>
      </c>
      <c r="AOG9" s="1" t="s">
        <v>91</v>
      </c>
      <c r="AOH9" s="1" t="s">
        <v>91</v>
      </c>
      <c r="AOI9" s="1" t="s">
        <v>91</v>
      </c>
      <c r="AOJ9" s="1" t="s">
        <v>91</v>
      </c>
      <c r="AOK9" s="1" t="s">
        <v>91</v>
      </c>
      <c r="AOL9" s="1" t="s">
        <v>91</v>
      </c>
      <c r="AOM9" s="1" t="s">
        <v>91</v>
      </c>
      <c r="AON9" s="1" t="s">
        <v>91</v>
      </c>
      <c r="AOO9" s="1" t="s">
        <v>91</v>
      </c>
      <c r="AOP9" s="1" t="s">
        <v>91</v>
      </c>
      <c r="AOQ9" s="1" t="s">
        <v>91</v>
      </c>
      <c r="AOR9" s="1" t="s">
        <v>91</v>
      </c>
      <c r="AOS9" s="1" t="s">
        <v>91</v>
      </c>
      <c r="AOT9" s="1" t="s">
        <v>91</v>
      </c>
      <c r="AOU9" s="1" t="s">
        <v>91</v>
      </c>
      <c r="AOV9" s="1" t="s">
        <v>91</v>
      </c>
      <c r="AOW9" s="1" t="s">
        <v>91</v>
      </c>
      <c r="AOX9" s="1" t="s">
        <v>91</v>
      </c>
      <c r="AOY9" s="1" t="s">
        <v>91</v>
      </c>
      <c r="AOZ9" s="1" t="s">
        <v>91</v>
      </c>
      <c r="APA9" s="1" t="s">
        <v>91</v>
      </c>
      <c r="APB9" s="1" t="s">
        <v>91</v>
      </c>
      <c r="APC9" s="1" t="s">
        <v>91</v>
      </c>
      <c r="APD9" s="1" t="s">
        <v>91</v>
      </c>
      <c r="APE9" s="1" t="s">
        <v>91</v>
      </c>
      <c r="APF9" s="1" t="s">
        <v>91</v>
      </c>
      <c r="APG9" s="1" t="s">
        <v>91</v>
      </c>
      <c r="APH9" s="1" t="s">
        <v>91</v>
      </c>
      <c r="API9" s="1" t="s">
        <v>91</v>
      </c>
      <c r="APJ9" s="1" t="s">
        <v>91</v>
      </c>
      <c r="APK9" s="1" t="s">
        <v>91</v>
      </c>
      <c r="APL9" s="1" t="s">
        <v>91</v>
      </c>
      <c r="APM9" s="1" t="s">
        <v>91</v>
      </c>
      <c r="APN9" s="1" t="s">
        <v>91</v>
      </c>
      <c r="APO9" s="1" t="s">
        <v>91</v>
      </c>
      <c r="APP9" s="1" t="s">
        <v>91</v>
      </c>
      <c r="APQ9" s="1" t="s">
        <v>91</v>
      </c>
      <c r="APR9" s="1" t="s">
        <v>91</v>
      </c>
      <c r="APS9" s="1" t="s">
        <v>91</v>
      </c>
      <c r="APT9" s="1" t="s">
        <v>91</v>
      </c>
      <c r="APU9" s="1" t="s">
        <v>91</v>
      </c>
      <c r="APV9" s="1" t="s">
        <v>91</v>
      </c>
      <c r="APW9" s="1" t="s">
        <v>91</v>
      </c>
      <c r="APX9" s="1" t="s">
        <v>91</v>
      </c>
      <c r="APY9" s="1" t="s">
        <v>91</v>
      </c>
      <c r="APZ9" s="1" t="s">
        <v>91</v>
      </c>
      <c r="AQA9" s="1" t="s">
        <v>91</v>
      </c>
      <c r="AQB9" s="1" t="s">
        <v>91</v>
      </c>
      <c r="AQC9" s="1" t="s">
        <v>91</v>
      </c>
      <c r="AQD9" s="1" t="s">
        <v>91</v>
      </c>
      <c r="AQE9" s="1" t="s">
        <v>91</v>
      </c>
      <c r="AQF9" s="1" t="s">
        <v>91</v>
      </c>
      <c r="AQG9" s="1" t="s">
        <v>91</v>
      </c>
      <c r="AQH9" s="1" t="s">
        <v>91</v>
      </c>
      <c r="AQI9" s="1" t="s">
        <v>91</v>
      </c>
      <c r="AQJ9" s="1" t="s">
        <v>91</v>
      </c>
      <c r="AQK9" s="1" t="s">
        <v>91</v>
      </c>
      <c r="AQL9" s="1" t="s">
        <v>91</v>
      </c>
      <c r="AQM9" s="1" t="s">
        <v>91</v>
      </c>
      <c r="AQN9" s="1" t="s">
        <v>91</v>
      </c>
      <c r="AQO9" s="1" t="s">
        <v>91</v>
      </c>
      <c r="AQP9" s="1" t="s">
        <v>91</v>
      </c>
      <c r="AQQ9" s="1" t="s">
        <v>91</v>
      </c>
      <c r="AQR9" s="1" t="s">
        <v>91</v>
      </c>
      <c r="AQS9" s="1" t="s">
        <v>91</v>
      </c>
      <c r="AQT9" s="1" t="s">
        <v>91</v>
      </c>
      <c r="AQU9" s="1" t="s">
        <v>91</v>
      </c>
      <c r="AQV9" s="1" t="s">
        <v>91</v>
      </c>
      <c r="AQW9" s="1" t="s">
        <v>91</v>
      </c>
      <c r="AQX9" s="1" t="s">
        <v>91</v>
      </c>
      <c r="AQY9" s="1" t="s">
        <v>91</v>
      </c>
      <c r="AQZ9" s="1" t="s">
        <v>91</v>
      </c>
      <c r="ARA9" s="1" t="s">
        <v>91</v>
      </c>
      <c r="ARB9" s="1" t="s">
        <v>91</v>
      </c>
      <c r="ARC9" s="1" t="s">
        <v>91</v>
      </c>
      <c r="ARD9" s="1" t="s">
        <v>91</v>
      </c>
      <c r="ARE9" s="1" t="s">
        <v>91</v>
      </c>
      <c r="ARF9" s="1" t="s">
        <v>91</v>
      </c>
      <c r="ARG9" s="1" t="s">
        <v>91</v>
      </c>
      <c r="ARH9" s="1" t="s">
        <v>91</v>
      </c>
      <c r="ARI9" s="1" t="s">
        <v>91</v>
      </c>
      <c r="ARJ9" s="1" t="s">
        <v>91</v>
      </c>
      <c r="ARK9" s="1" t="s">
        <v>91</v>
      </c>
      <c r="ARL9" s="1" t="s">
        <v>91</v>
      </c>
      <c r="ARM9" s="1" t="s">
        <v>91</v>
      </c>
      <c r="ARN9" s="1" t="s">
        <v>91</v>
      </c>
      <c r="ARO9" s="1" t="s">
        <v>91</v>
      </c>
      <c r="ARP9" s="1" t="s">
        <v>91</v>
      </c>
      <c r="ARQ9" s="1" t="s">
        <v>91</v>
      </c>
      <c r="ARR9" s="1" t="s">
        <v>91</v>
      </c>
      <c r="ARS9" s="1" t="s">
        <v>91</v>
      </c>
      <c r="ART9" s="1" t="s">
        <v>91</v>
      </c>
      <c r="ARU9" s="1" t="s">
        <v>91</v>
      </c>
      <c r="ARV9" s="1" t="s">
        <v>91</v>
      </c>
      <c r="ARW9" s="1" t="s">
        <v>91</v>
      </c>
      <c r="ARX9" s="1" t="s">
        <v>91</v>
      </c>
      <c r="ARY9" s="1" t="s">
        <v>91</v>
      </c>
      <c r="ARZ9" s="1" t="s">
        <v>91</v>
      </c>
      <c r="ASA9" s="1" t="s">
        <v>91</v>
      </c>
      <c r="ASB9" s="1" t="s">
        <v>91</v>
      </c>
      <c r="ASC9" s="1" t="s">
        <v>91</v>
      </c>
      <c r="ASD9" s="1" t="s">
        <v>91</v>
      </c>
      <c r="ASE9" s="1" t="s">
        <v>91</v>
      </c>
      <c r="ASF9" s="1" t="s">
        <v>91</v>
      </c>
      <c r="ASG9" s="1" t="s">
        <v>91</v>
      </c>
      <c r="ASH9" s="1" t="s">
        <v>91</v>
      </c>
      <c r="ASI9" s="1" t="s">
        <v>91</v>
      </c>
      <c r="ASJ9" s="1" t="s">
        <v>91</v>
      </c>
      <c r="ASK9" s="1" t="s">
        <v>91</v>
      </c>
      <c r="ASL9" s="1" t="s">
        <v>91</v>
      </c>
      <c r="ASM9" s="1" t="s">
        <v>91</v>
      </c>
      <c r="ASN9" s="1" t="s">
        <v>91</v>
      </c>
      <c r="ASO9" s="1" t="s">
        <v>91</v>
      </c>
      <c r="ASP9" s="1" t="s">
        <v>91</v>
      </c>
      <c r="ASQ9" s="1" t="s">
        <v>91</v>
      </c>
      <c r="ASR9" s="1" t="s">
        <v>91</v>
      </c>
      <c r="ASS9" s="1" t="s">
        <v>91</v>
      </c>
      <c r="AST9" s="1" t="s">
        <v>91</v>
      </c>
      <c r="ASU9" s="1" t="s">
        <v>91</v>
      </c>
      <c r="ASV9" s="1" t="s">
        <v>91</v>
      </c>
      <c r="ASW9" s="1" t="s">
        <v>91</v>
      </c>
      <c r="ASX9" s="1" t="s">
        <v>91</v>
      </c>
      <c r="ASY9" s="1" t="s">
        <v>91</v>
      </c>
      <c r="ASZ9" s="1" t="s">
        <v>91</v>
      </c>
      <c r="ATA9" s="1" t="s">
        <v>91</v>
      </c>
      <c r="ATB9" s="1" t="s">
        <v>91</v>
      </c>
      <c r="ATC9" s="1" t="s">
        <v>91</v>
      </c>
      <c r="ATD9" s="1" t="s">
        <v>91</v>
      </c>
      <c r="ATE9" s="1" t="s">
        <v>91</v>
      </c>
      <c r="ATF9" s="1" t="s">
        <v>91</v>
      </c>
      <c r="ATG9" s="1" t="s">
        <v>91</v>
      </c>
      <c r="ATH9" s="1" t="s">
        <v>91</v>
      </c>
      <c r="ATI9" s="1" t="s">
        <v>91</v>
      </c>
      <c r="ATJ9" s="1" t="s">
        <v>91</v>
      </c>
      <c r="ATK9" s="1" t="s">
        <v>91</v>
      </c>
      <c r="ATL9" s="1" t="s">
        <v>91</v>
      </c>
      <c r="ATM9" s="1" t="s">
        <v>91</v>
      </c>
      <c r="ATN9" s="1" t="s">
        <v>91</v>
      </c>
      <c r="ATO9" s="1" t="s">
        <v>91</v>
      </c>
      <c r="ATP9" s="1" t="s">
        <v>91</v>
      </c>
      <c r="ATQ9" s="1" t="s">
        <v>91</v>
      </c>
      <c r="ATR9" s="1" t="s">
        <v>91</v>
      </c>
      <c r="ATS9" s="1" t="s">
        <v>91</v>
      </c>
      <c r="ATT9" s="1" t="s">
        <v>91</v>
      </c>
      <c r="ATU9" s="1" t="s">
        <v>91</v>
      </c>
      <c r="ATV9" s="1" t="s">
        <v>91</v>
      </c>
      <c r="ATW9" s="1" t="s">
        <v>91</v>
      </c>
      <c r="ATX9" s="1" t="s">
        <v>91</v>
      </c>
      <c r="ATY9" s="1" t="s">
        <v>91</v>
      </c>
      <c r="ATZ9" s="1" t="s">
        <v>91</v>
      </c>
      <c r="AUA9" s="1" t="s">
        <v>91</v>
      </c>
      <c r="AUB9" s="1" t="s">
        <v>91</v>
      </c>
      <c r="AUC9" s="1" t="s">
        <v>91</v>
      </c>
      <c r="AUD9" s="1" t="s">
        <v>91</v>
      </c>
      <c r="AUE9" s="1" t="s">
        <v>91</v>
      </c>
      <c r="AUF9" s="1" t="s">
        <v>91</v>
      </c>
      <c r="AUG9" s="1" t="s">
        <v>91</v>
      </c>
      <c r="AUH9" s="1" t="s">
        <v>91</v>
      </c>
      <c r="AUI9" s="1" t="s">
        <v>91</v>
      </c>
      <c r="AUJ9" s="1" t="s">
        <v>91</v>
      </c>
      <c r="AUK9" s="1" t="s">
        <v>91</v>
      </c>
      <c r="AUL9" s="1" t="s">
        <v>91</v>
      </c>
      <c r="AUM9" s="1" t="s">
        <v>91</v>
      </c>
      <c r="AUN9" s="1" t="s">
        <v>91</v>
      </c>
      <c r="AUO9" s="1" t="s">
        <v>91</v>
      </c>
      <c r="AUP9" s="1" t="s">
        <v>91</v>
      </c>
      <c r="AUQ9" s="1" t="s">
        <v>91</v>
      </c>
      <c r="AUR9" s="1" t="s">
        <v>91</v>
      </c>
      <c r="AUS9" s="1" t="s">
        <v>91</v>
      </c>
      <c r="AUT9" s="1" t="s">
        <v>91</v>
      </c>
      <c r="AUU9" s="1" t="s">
        <v>91</v>
      </c>
      <c r="AUV9" s="1" t="s">
        <v>91</v>
      </c>
      <c r="AUW9" s="1" t="s">
        <v>91</v>
      </c>
      <c r="AUX9" s="1" t="s">
        <v>91</v>
      </c>
      <c r="AUY9" s="1" t="s">
        <v>91</v>
      </c>
      <c r="AUZ9" s="1" t="s">
        <v>91</v>
      </c>
      <c r="AVA9" s="1" t="s">
        <v>91</v>
      </c>
      <c r="AVB9" s="1" t="s">
        <v>91</v>
      </c>
      <c r="AVC9" s="1" t="s">
        <v>91</v>
      </c>
      <c r="AVD9" s="1" t="s">
        <v>91</v>
      </c>
      <c r="AVE9" s="1" t="s">
        <v>91</v>
      </c>
      <c r="AVF9" s="1" t="s">
        <v>91</v>
      </c>
      <c r="AVG9" s="1" t="s">
        <v>91</v>
      </c>
      <c r="AVH9" s="1" t="s">
        <v>91</v>
      </c>
      <c r="AVI9" s="1" t="s">
        <v>91</v>
      </c>
      <c r="AVJ9" s="1" t="s">
        <v>91</v>
      </c>
      <c r="AVK9" s="1" t="s">
        <v>91</v>
      </c>
      <c r="AVL9" s="1" t="s">
        <v>91</v>
      </c>
      <c r="AVM9" s="1" t="s">
        <v>91</v>
      </c>
      <c r="AVN9" s="1" t="s">
        <v>91</v>
      </c>
      <c r="AVO9" s="1" t="s">
        <v>91</v>
      </c>
      <c r="AVP9" s="1" t="s">
        <v>91</v>
      </c>
      <c r="AVQ9" s="1" t="s">
        <v>91</v>
      </c>
      <c r="AVR9" s="1" t="s">
        <v>91</v>
      </c>
      <c r="AVS9" s="1" t="s">
        <v>91</v>
      </c>
      <c r="AVT9" s="1" t="s">
        <v>91</v>
      </c>
      <c r="AVU9" s="1" t="s">
        <v>91</v>
      </c>
      <c r="AVV9" s="1" t="s">
        <v>91</v>
      </c>
      <c r="AVW9" s="1" t="s">
        <v>91</v>
      </c>
      <c r="AVX9" s="1" t="s">
        <v>91</v>
      </c>
      <c r="AVY9" s="1" t="s">
        <v>91</v>
      </c>
      <c r="AVZ9" s="1" t="s">
        <v>91</v>
      </c>
      <c r="AWA9" s="1" t="s">
        <v>91</v>
      </c>
      <c r="AWB9" s="1" t="s">
        <v>91</v>
      </c>
      <c r="AWC9" s="1" t="s">
        <v>91</v>
      </c>
      <c r="AWD9" s="1" t="s">
        <v>91</v>
      </c>
      <c r="AWE9" s="1" t="s">
        <v>91</v>
      </c>
      <c r="AWF9" s="1" t="s">
        <v>91</v>
      </c>
      <c r="AWG9" s="1" t="s">
        <v>91</v>
      </c>
      <c r="AWH9" s="1" t="s">
        <v>91</v>
      </c>
      <c r="AWI9" s="1" t="s">
        <v>91</v>
      </c>
      <c r="AWJ9" s="1" t="s">
        <v>91</v>
      </c>
      <c r="AWK9" s="1" t="s">
        <v>91</v>
      </c>
      <c r="AWL9" s="1" t="s">
        <v>91</v>
      </c>
      <c r="AWM9" s="1" t="s">
        <v>91</v>
      </c>
      <c r="AWN9" s="1" t="s">
        <v>91</v>
      </c>
      <c r="AWO9" s="1" t="s">
        <v>91</v>
      </c>
      <c r="AWP9" s="1" t="s">
        <v>91</v>
      </c>
      <c r="AWQ9" s="1" t="s">
        <v>91</v>
      </c>
      <c r="AWR9" s="1" t="s">
        <v>91</v>
      </c>
      <c r="AWS9" s="1" t="s">
        <v>91</v>
      </c>
      <c r="AWT9" s="1" t="s">
        <v>91</v>
      </c>
      <c r="AWU9" s="1" t="s">
        <v>91</v>
      </c>
      <c r="AWV9" s="1" t="s">
        <v>91</v>
      </c>
      <c r="AWW9" s="1" t="s">
        <v>91</v>
      </c>
      <c r="AWX9" s="1" t="s">
        <v>91</v>
      </c>
      <c r="AWY9" s="1" t="s">
        <v>91</v>
      </c>
      <c r="AWZ9" s="1" t="s">
        <v>91</v>
      </c>
      <c r="AXA9" s="1" t="s">
        <v>91</v>
      </c>
      <c r="AXB9" s="1" t="s">
        <v>91</v>
      </c>
      <c r="AXC9" s="1" t="s">
        <v>91</v>
      </c>
      <c r="AXD9" s="1" t="s">
        <v>91</v>
      </c>
      <c r="AXE9" s="1" t="s">
        <v>91</v>
      </c>
      <c r="AXF9" s="1" t="s">
        <v>91</v>
      </c>
      <c r="AXG9" s="1" t="s">
        <v>91</v>
      </c>
      <c r="AXH9" s="1" t="s">
        <v>91</v>
      </c>
      <c r="AXI9" s="1" t="s">
        <v>91</v>
      </c>
      <c r="AXJ9" s="1" t="s">
        <v>91</v>
      </c>
      <c r="AXK9" s="1" t="s">
        <v>91</v>
      </c>
      <c r="AXL9" s="1" t="s">
        <v>91</v>
      </c>
      <c r="AXM9" s="1" t="s">
        <v>91</v>
      </c>
      <c r="AXN9" s="1" t="s">
        <v>91</v>
      </c>
      <c r="AXO9" s="1" t="s">
        <v>91</v>
      </c>
      <c r="AXP9" s="1" t="s">
        <v>91</v>
      </c>
      <c r="AXQ9" s="1" t="s">
        <v>91</v>
      </c>
      <c r="AXR9" s="1" t="s">
        <v>91</v>
      </c>
      <c r="AXS9" s="1" t="s">
        <v>91</v>
      </c>
      <c r="AXT9" s="1" t="s">
        <v>91</v>
      </c>
      <c r="AXU9" s="1" t="s">
        <v>91</v>
      </c>
      <c r="AXV9" s="1" t="s">
        <v>91</v>
      </c>
      <c r="AXW9" s="1" t="s">
        <v>91</v>
      </c>
      <c r="AXX9" s="1" t="s">
        <v>91</v>
      </c>
      <c r="AXY9" s="1" t="s">
        <v>91</v>
      </c>
      <c r="AXZ9" s="1" t="s">
        <v>91</v>
      </c>
      <c r="AYA9" s="1" t="s">
        <v>91</v>
      </c>
      <c r="AYB9" s="1" t="s">
        <v>91</v>
      </c>
      <c r="AYC9" s="1" t="s">
        <v>91</v>
      </c>
      <c r="AYD9" s="1" t="s">
        <v>91</v>
      </c>
      <c r="AYE9" s="1" t="s">
        <v>91</v>
      </c>
      <c r="AYF9" s="1" t="s">
        <v>91</v>
      </c>
      <c r="AYG9" s="1" t="s">
        <v>91</v>
      </c>
      <c r="AYH9" s="1" t="s">
        <v>91</v>
      </c>
      <c r="AYI9" s="1" t="s">
        <v>91</v>
      </c>
      <c r="AYJ9" s="1" t="s">
        <v>91</v>
      </c>
      <c r="AYK9" s="1" t="s">
        <v>91</v>
      </c>
      <c r="AYL9" s="1" t="s">
        <v>91</v>
      </c>
      <c r="AYM9" s="1" t="s">
        <v>91</v>
      </c>
      <c r="AYN9" s="1" t="s">
        <v>91</v>
      </c>
      <c r="AYO9" s="1" t="s">
        <v>91</v>
      </c>
      <c r="AYP9" s="1" t="s">
        <v>91</v>
      </c>
      <c r="AYQ9" s="1" t="s">
        <v>91</v>
      </c>
      <c r="AYR9" s="1" t="s">
        <v>91</v>
      </c>
      <c r="AYS9" s="1" t="s">
        <v>91</v>
      </c>
      <c r="AYT9" s="1" t="s">
        <v>91</v>
      </c>
      <c r="AYU9" s="1" t="s">
        <v>91</v>
      </c>
      <c r="AYV9" s="1" t="s">
        <v>91</v>
      </c>
      <c r="AYW9" s="1" t="s">
        <v>91</v>
      </c>
      <c r="AYX9" s="1" t="s">
        <v>91</v>
      </c>
      <c r="AYY9" s="1" t="s">
        <v>91</v>
      </c>
      <c r="AYZ9" s="1" t="s">
        <v>91</v>
      </c>
      <c r="AZA9" s="1" t="s">
        <v>91</v>
      </c>
      <c r="AZB9" s="1" t="s">
        <v>91</v>
      </c>
      <c r="AZC9" s="1" t="s">
        <v>91</v>
      </c>
      <c r="AZD9" s="1" t="s">
        <v>91</v>
      </c>
      <c r="AZE9" s="1" t="s">
        <v>91</v>
      </c>
      <c r="AZF9" s="1" t="s">
        <v>91</v>
      </c>
      <c r="AZG9" s="1" t="s">
        <v>91</v>
      </c>
      <c r="AZH9" s="1" t="s">
        <v>91</v>
      </c>
      <c r="AZI9" s="1" t="s">
        <v>91</v>
      </c>
      <c r="AZJ9" s="1" t="s">
        <v>91</v>
      </c>
      <c r="AZK9" s="1" t="s">
        <v>91</v>
      </c>
      <c r="AZL9" s="1" t="s">
        <v>91</v>
      </c>
      <c r="AZM9" s="1" t="s">
        <v>91</v>
      </c>
      <c r="AZN9" s="1" t="s">
        <v>91</v>
      </c>
      <c r="AZO9" s="1" t="s">
        <v>91</v>
      </c>
      <c r="AZP9" s="1" t="s">
        <v>91</v>
      </c>
      <c r="AZQ9" s="1" t="s">
        <v>91</v>
      </c>
      <c r="AZR9" s="1" t="s">
        <v>91</v>
      </c>
      <c r="AZS9" s="1" t="s">
        <v>91</v>
      </c>
      <c r="AZT9" s="1" t="s">
        <v>91</v>
      </c>
      <c r="AZU9" s="1" t="s">
        <v>91</v>
      </c>
      <c r="AZV9" s="1" t="s">
        <v>91</v>
      </c>
      <c r="AZW9" s="1" t="s">
        <v>91</v>
      </c>
      <c r="AZX9" s="1" t="s">
        <v>91</v>
      </c>
      <c r="AZY9" s="1" t="s">
        <v>91</v>
      </c>
      <c r="AZZ9" s="1" t="s">
        <v>91</v>
      </c>
      <c r="BAA9" s="1" t="s">
        <v>91</v>
      </c>
      <c r="BAB9" s="1" t="s">
        <v>91</v>
      </c>
      <c r="BAC9" s="1" t="s">
        <v>91</v>
      </c>
      <c r="BAD9" s="1" t="s">
        <v>91</v>
      </c>
      <c r="BAE9" s="1" t="s">
        <v>91</v>
      </c>
      <c r="BAF9" s="1" t="s">
        <v>91</v>
      </c>
      <c r="BAG9" s="1" t="s">
        <v>91</v>
      </c>
      <c r="BAH9" s="1" t="s">
        <v>91</v>
      </c>
      <c r="BAI9" s="1" t="s">
        <v>91</v>
      </c>
      <c r="BAJ9" s="1" t="s">
        <v>91</v>
      </c>
      <c r="BAK9" s="1" t="s">
        <v>91</v>
      </c>
      <c r="BAL9" s="1" t="s">
        <v>91</v>
      </c>
      <c r="BAM9" s="1" t="s">
        <v>91</v>
      </c>
      <c r="BAN9" s="1" t="s">
        <v>91</v>
      </c>
      <c r="BAO9" s="1" t="s">
        <v>91</v>
      </c>
      <c r="BAP9" s="1" t="s">
        <v>91</v>
      </c>
      <c r="BAQ9" s="1" t="s">
        <v>91</v>
      </c>
      <c r="BAR9" s="1" t="s">
        <v>91</v>
      </c>
      <c r="BAS9" s="1" t="s">
        <v>91</v>
      </c>
      <c r="BAT9" s="1" t="s">
        <v>91</v>
      </c>
      <c r="BAU9" s="1" t="s">
        <v>91</v>
      </c>
      <c r="BAV9" s="1" t="s">
        <v>91</v>
      </c>
      <c r="BAW9" s="1" t="s">
        <v>91</v>
      </c>
      <c r="BAX9" s="1" t="s">
        <v>91</v>
      </c>
      <c r="BAY9" s="1" t="s">
        <v>91</v>
      </c>
      <c r="BAZ9" s="1" t="s">
        <v>91</v>
      </c>
      <c r="BBA9" s="1" t="s">
        <v>91</v>
      </c>
      <c r="BBB9" s="1" t="s">
        <v>91</v>
      </c>
      <c r="BBC9" s="1" t="s">
        <v>91</v>
      </c>
      <c r="BBD9" s="1" t="s">
        <v>91</v>
      </c>
      <c r="BBE9" s="1" t="s">
        <v>91</v>
      </c>
      <c r="BBF9" s="1" t="s">
        <v>91</v>
      </c>
      <c r="BBG9" s="1" t="s">
        <v>91</v>
      </c>
      <c r="BBH9" s="1" t="s">
        <v>91</v>
      </c>
      <c r="BBI9" s="1" t="s">
        <v>91</v>
      </c>
      <c r="BBJ9" s="1" t="s">
        <v>91</v>
      </c>
      <c r="BBK9" s="1" t="s">
        <v>91</v>
      </c>
      <c r="BBL9" s="1" t="s">
        <v>91</v>
      </c>
      <c r="BBM9" s="1" t="s">
        <v>91</v>
      </c>
      <c r="BBN9" s="1" t="s">
        <v>91</v>
      </c>
      <c r="BBO9" s="1" t="s">
        <v>91</v>
      </c>
      <c r="BBP9" s="1" t="s">
        <v>91</v>
      </c>
      <c r="BBQ9" s="1" t="s">
        <v>91</v>
      </c>
      <c r="BBR9" s="1" t="s">
        <v>91</v>
      </c>
      <c r="BBS9" s="1" t="s">
        <v>91</v>
      </c>
      <c r="BBT9" s="1" t="s">
        <v>91</v>
      </c>
      <c r="BBU9" s="1" t="s">
        <v>91</v>
      </c>
      <c r="BBV9" s="1" t="s">
        <v>91</v>
      </c>
      <c r="BBW9" s="1" t="s">
        <v>91</v>
      </c>
      <c r="BBX9" s="1" t="s">
        <v>91</v>
      </c>
      <c r="BBY9" s="1" t="s">
        <v>91</v>
      </c>
      <c r="BBZ9" s="1" t="s">
        <v>91</v>
      </c>
      <c r="BCA9" s="1" t="s">
        <v>91</v>
      </c>
      <c r="BCB9" s="1" t="s">
        <v>91</v>
      </c>
      <c r="BCC9" s="1" t="s">
        <v>91</v>
      </c>
      <c r="BCD9" s="1" t="s">
        <v>91</v>
      </c>
      <c r="BCE9" s="1" t="s">
        <v>91</v>
      </c>
      <c r="BCF9" s="1" t="s">
        <v>91</v>
      </c>
      <c r="BCG9" s="1" t="s">
        <v>91</v>
      </c>
      <c r="BCH9" s="1" t="s">
        <v>91</v>
      </c>
      <c r="BCI9" s="1" t="s">
        <v>91</v>
      </c>
      <c r="BCJ9" s="1" t="s">
        <v>91</v>
      </c>
      <c r="BCK9" s="1" t="s">
        <v>91</v>
      </c>
      <c r="BCL9" s="1" t="s">
        <v>91</v>
      </c>
      <c r="BCM9" s="1" t="s">
        <v>91</v>
      </c>
      <c r="BCN9" s="1" t="s">
        <v>91</v>
      </c>
      <c r="BCO9" s="1" t="s">
        <v>91</v>
      </c>
      <c r="BCP9" s="1" t="s">
        <v>91</v>
      </c>
      <c r="BCQ9" s="1" t="s">
        <v>91</v>
      </c>
      <c r="BCR9" s="1" t="s">
        <v>91</v>
      </c>
      <c r="BCS9" s="1" t="s">
        <v>91</v>
      </c>
      <c r="BCT9" s="1" t="s">
        <v>91</v>
      </c>
      <c r="BCU9" s="1" t="s">
        <v>91</v>
      </c>
      <c r="BCV9" s="1" t="s">
        <v>91</v>
      </c>
      <c r="BCW9" s="1" t="s">
        <v>91</v>
      </c>
      <c r="BCX9" s="1" t="s">
        <v>91</v>
      </c>
      <c r="BCY9" s="1" t="s">
        <v>91</v>
      </c>
      <c r="BCZ9" s="1" t="s">
        <v>91</v>
      </c>
      <c r="BDA9" s="1" t="s">
        <v>91</v>
      </c>
      <c r="BDB9" s="1" t="s">
        <v>91</v>
      </c>
      <c r="BDC9" s="1" t="s">
        <v>91</v>
      </c>
      <c r="BDD9" s="1" t="s">
        <v>91</v>
      </c>
      <c r="BDE9" s="1" t="s">
        <v>91</v>
      </c>
      <c r="BDF9" s="1" t="s">
        <v>91</v>
      </c>
      <c r="BDG9" s="1" t="s">
        <v>91</v>
      </c>
      <c r="BDH9" s="1" t="s">
        <v>91</v>
      </c>
      <c r="BDI9" s="1" t="s">
        <v>91</v>
      </c>
      <c r="BDJ9" s="1" t="s">
        <v>91</v>
      </c>
      <c r="BDK9" s="1" t="s">
        <v>91</v>
      </c>
      <c r="BDL9" s="1" t="s">
        <v>91</v>
      </c>
      <c r="BDM9" s="1" t="s">
        <v>91</v>
      </c>
      <c r="BDN9" s="1" t="s">
        <v>91</v>
      </c>
      <c r="BDO9" s="1" t="s">
        <v>91</v>
      </c>
      <c r="BDP9" s="1" t="s">
        <v>91</v>
      </c>
      <c r="BDQ9" s="1" t="s">
        <v>91</v>
      </c>
      <c r="BDR9" s="1" t="s">
        <v>91</v>
      </c>
      <c r="BDS9" s="1" t="s">
        <v>91</v>
      </c>
      <c r="BDT9" s="1" t="s">
        <v>91</v>
      </c>
      <c r="BDU9" s="1" t="s">
        <v>91</v>
      </c>
      <c r="BDV9" s="1" t="s">
        <v>91</v>
      </c>
      <c r="BDW9" s="1" t="s">
        <v>91</v>
      </c>
      <c r="BDX9" s="1" t="s">
        <v>91</v>
      </c>
      <c r="BDY9" s="1" t="s">
        <v>91</v>
      </c>
      <c r="BDZ9" s="1" t="s">
        <v>91</v>
      </c>
      <c r="BEA9" s="1" t="s">
        <v>91</v>
      </c>
      <c r="BEB9" s="1" t="s">
        <v>91</v>
      </c>
      <c r="BEC9" s="1" t="s">
        <v>91</v>
      </c>
      <c r="BED9" s="1" t="s">
        <v>91</v>
      </c>
      <c r="BEE9" s="1" t="s">
        <v>91</v>
      </c>
      <c r="BEF9" s="1" t="s">
        <v>91</v>
      </c>
      <c r="BEG9" s="1" t="s">
        <v>91</v>
      </c>
      <c r="BEH9" s="1" t="s">
        <v>91</v>
      </c>
      <c r="BEI9" s="1" t="s">
        <v>91</v>
      </c>
      <c r="BEJ9" s="1" t="s">
        <v>91</v>
      </c>
      <c r="BEK9" s="1" t="s">
        <v>91</v>
      </c>
      <c r="BEL9" s="1" t="s">
        <v>91</v>
      </c>
      <c r="BEM9" s="1" t="s">
        <v>91</v>
      </c>
      <c r="BEN9" s="1" t="s">
        <v>91</v>
      </c>
      <c r="BEO9" s="1" t="s">
        <v>91</v>
      </c>
      <c r="BEP9" s="1" t="s">
        <v>91</v>
      </c>
      <c r="BEQ9" s="1" t="s">
        <v>91</v>
      </c>
      <c r="BER9" s="1" t="s">
        <v>91</v>
      </c>
      <c r="BES9" s="1" t="s">
        <v>91</v>
      </c>
      <c r="BET9" s="1" t="s">
        <v>91</v>
      </c>
      <c r="BEU9" s="1" t="s">
        <v>91</v>
      </c>
      <c r="BEV9" s="1" t="s">
        <v>91</v>
      </c>
      <c r="BEW9" s="1" t="s">
        <v>91</v>
      </c>
      <c r="BEX9" s="1" t="s">
        <v>91</v>
      </c>
      <c r="BEY9" s="1" t="s">
        <v>91</v>
      </c>
      <c r="BEZ9" s="1" t="s">
        <v>91</v>
      </c>
      <c r="BFA9" s="1" t="s">
        <v>91</v>
      </c>
      <c r="BFB9" s="1" t="s">
        <v>91</v>
      </c>
      <c r="BFC9" s="1" t="s">
        <v>91</v>
      </c>
      <c r="BFD9" s="1" t="s">
        <v>91</v>
      </c>
      <c r="BFE9" s="1" t="s">
        <v>91</v>
      </c>
      <c r="BFF9" s="1" t="s">
        <v>91</v>
      </c>
      <c r="BFG9" s="1" t="s">
        <v>91</v>
      </c>
      <c r="BFH9" s="1" t="s">
        <v>91</v>
      </c>
      <c r="BFI9" s="1" t="s">
        <v>91</v>
      </c>
      <c r="BFJ9" s="1" t="s">
        <v>91</v>
      </c>
      <c r="BFK9" s="1" t="s">
        <v>91</v>
      </c>
      <c r="BFL9" s="1" t="s">
        <v>91</v>
      </c>
      <c r="BFM9" s="1" t="s">
        <v>91</v>
      </c>
      <c r="BFN9" s="1" t="s">
        <v>91</v>
      </c>
      <c r="BFO9" s="1" t="s">
        <v>91</v>
      </c>
      <c r="BFP9" s="1" t="s">
        <v>91</v>
      </c>
      <c r="BFQ9" s="1" t="s">
        <v>91</v>
      </c>
      <c r="BFR9" s="1" t="s">
        <v>91</v>
      </c>
      <c r="BFS9" s="1" t="s">
        <v>91</v>
      </c>
      <c r="BFT9" s="1" t="s">
        <v>91</v>
      </c>
      <c r="BFU9" s="1" t="s">
        <v>91</v>
      </c>
      <c r="BFV9" s="1" t="s">
        <v>91</v>
      </c>
      <c r="BFW9" s="1" t="s">
        <v>91</v>
      </c>
      <c r="BFX9" s="1" t="s">
        <v>91</v>
      </c>
      <c r="BFY9" s="1" t="s">
        <v>91</v>
      </c>
      <c r="BFZ9" s="1" t="s">
        <v>91</v>
      </c>
      <c r="BGA9" s="1" t="s">
        <v>91</v>
      </c>
      <c r="BGB9" s="1" t="s">
        <v>91</v>
      </c>
      <c r="BGC9" s="1" t="s">
        <v>91</v>
      </c>
      <c r="BGD9" s="1" t="s">
        <v>91</v>
      </c>
      <c r="BGE9" s="1" t="s">
        <v>91</v>
      </c>
      <c r="BGF9" s="1" t="s">
        <v>91</v>
      </c>
      <c r="BGG9" s="1" t="s">
        <v>91</v>
      </c>
      <c r="BGH9" s="1" t="s">
        <v>91</v>
      </c>
      <c r="BGI9" s="1" t="s">
        <v>91</v>
      </c>
      <c r="BGJ9" s="1" t="s">
        <v>91</v>
      </c>
      <c r="BGK9" s="1" t="s">
        <v>91</v>
      </c>
      <c r="BGL9" s="1" t="s">
        <v>91</v>
      </c>
      <c r="BGM9" s="1" t="s">
        <v>91</v>
      </c>
      <c r="BGN9" s="1" t="s">
        <v>91</v>
      </c>
      <c r="BGO9" s="1" t="s">
        <v>91</v>
      </c>
      <c r="BGP9" s="1" t="s">
        <v>91</v>
      </c>
      <c r="BGQ9" s="1" t="s">
        <v>91</v>
      </c>
      <c r="BGR9" s="1" t="s">
        <v>91</v>
      </c>
      <c r="BGS9" s="1" t="s">
        <v>91</v>
      </c>
      <c r="BGT9" s="1" t="s">
        <v>91</v>
      </c>
      <c r="BGU9" s="1" t="s">
        <v>91</v>
      </c>
      <c r="BGV9" s="1" t="s">
        <v>91</v>
      </c>
      <c r="BGW9" s="1" t="s">
        <v>91</v>
      </c>
      <c r="BGX9" s="1" t="s">
        <v>91</v>
      </c>
      <c r="BGY9" s="1" t="s">
        <v>91</v>
      </c>
      <c r="BGZ9" s="1" t="s">
        <v>91</v>
      </c>
      <c r="BHA9" s="1" t="s">
        <v>91</v>
      </c>
      <c r="BHB9" s="1" t="s">
        <v>91</v>
      </c>
      <c r="BHC9" s="1" t="s">
        <v>91</v>
      </c>
      <c r="BHD9" s="1" t="s">
        <v>91</v>
      </c>
      <c r="BHE9" s="1" t="s">
        <v>91</v>
      </c>
      <c r="BHF9" s="1" t="s">
        <v>91</v>
      </c>
      <c r="BHG9" s="1" t="s">
        <v>91</v>
      </c>
      <c r="BHH9" s="1" t="s">
        <v>91</v>
      </c>
      <c r="BHI9" s="1" t="s">
        <v>91</v>
      </c>
      <c r="BHJ9" s="1" t="s">
        <v>91</v>
      </c>
      <c r="BHK9" s="1" t="s">
        <v>91</v>
      </c>
      <c r="BHL9" s="1" t="s">
        <v>91</v>
      </c>
      <c r="BHM9" s="1" t="s">
        <v>91</v>
      </c>
      <c r="BHN9" s="1" t="s">
        <v>91</v>
      </c>
      <c r="BHO9" s="1" t="s">
        <v>91</v>
      </c>
      <c r="BHP9" s="1" t="s">
        <v>91</v>
      </c>
      <c r="BHQ9" s="1" t="s">
        <v>91</v>
      </c>
      <c r="BHR9" s="1" t="s">
        <v>91</v>
      </c>
      <c r="BHS9" s="1" t="s">
        <v>91</v>
      </c>
      <c r="BHT9" s="1" t="s">
        <v>91</v>
      </c>
      <c r="BHU9" s="1" t="s">
        <v>91</v>
      </c>
      <c r="BHV9" s="1" t="s">
        <v>91</v>
      </c>
      <c r="BHW9" s="1" t="s">
        <v>91</v>
      </c>
      <c r="BHX9" s="1" t="s">
        <v>91</v>
      </c>
      <c r="BHY9" s="1" t="s">
        <v>91</v>
      </c>
      <c r="BHZ9" s="1" t="s">
        <v>91</v>
      </c>
      <c r="BIA9" s="1" t="s">
        <v>91</v>
      </c>
      <c r="BIB9" s="1" t="s">
        <v>91</v>
      </c>
      <c r="BIC9" s="1" t="s">
        <v>91</v>
      </c>
      <c r="BID9" s="1" t="s">
        <v>91</v>
      </c>
      <c r="BIE9" s="1" t="s">
        <v>91</v>
      </c>
      <c r="BIF9" s="1" t="s">
        <v>91</v>
      </c>
      <c r="BIG9" s="1" t="s">
        <v>91</v>
      </c>
      <c r="BIH9" s="1" t="s">
        <v>91</v>
      </c>
      <c r="BII9" s="1" t="s">
        <v>91</v>
      </c>
      <c r="BIJ9" s="1" t="s">
        <v>91</v>
      </c>
      <c r="BIK9" s="1" t="s">
        <v>91</v>
      </c>
      <c r="BIL9" s="1" t="s">
        <v>91</v>
      </c>
      <c r="BIM9" s="1" t="s">
        <v>91</v>
      </c>
      <c r="BIN9" s="1" t="s">
        <v>91</v>
      </c>
      <c r="BIO9" s="1" t="s">
        <v>91</v>
      </c>
      <c r="BIP9" s="1" t="s">
        <v>91</v>
      </c>
      <c r="BIQ9" s="1" t="s">
        <v>91</v>
      </c>
      <c r="BIR9" s="1" t="s">
        <v>91</v>
      </c>
      <c r="BIS9" s="1" t="s">
        <v>91</v>
      </c>
      <c r="BIT9" s="1" t="s">
        <v>91</v>
      </c>
      <c r="BIU9" s="1" t="s">
        <v>91</v>
      </c>
      <c r="BIV9" s="1" t="s">
        <v>91</v>
      </c>
      <c r="BIW9" s="1" t="s">
        <v>91</v>
      </c>
      <c r="BIX9" s="1" t="s">
        <v>91</v>
      </c>
      <c r="BIY9" s="1" t="s">
        <v>91</v>
      </c>
      <c r="BIZ9" s="1" t="s">
        <v>91</v>
      </c>
      <c r="BJA9" s="1" t="s">
        <v>91</v>
      </c>
      <c r="BJB9" s="1" t="s">
        <v>91</v>
      </c>
      <c r="BJC9" s="1" t="s">
        <v>91</v>
      </c>
      <c r="BJD9" s="1" t="s">
        <v>91</v>
      </c>
      <c r="BJE9" s="1" t="s">
        <v>91</v>
      </c>
      <c r="BJF9" s="1" t="s">
        <v>91</v>
      </c>
      <c r="BJG9" s="1" t="s">
        <v>91</v>
      </c>
      <c r="BJH9" s="1" t="s">
        <v>91</v>
      </c>
      <c r="BJI9" s="1" t="s">
        <v>91</v>
      </c>
      <c r="BJJ9" s="1" t="s">
        <v>91</v>
      </c>
      <c r="BJK9" s="1" t="s">
        <v>91</v>
      </c>
      <c r="BJL9" s="1" t="s">
        <v>91</v>
      </c>
      <c r="BJM9" s="1" t="s">
        <v>91</v>
      </c>
      <c r="BJN9" s="1" t="s">
        <v>91</v>
      </c>
      <c r="BJO9" s="1" t="s">
        <v>91</v>
      </c>
      <c r="BJP9" s="1" t="s">
        <v>91</v>
      </c>
      <c r="BJQ9" s="1" t="s">
        <v>91</v>
      </c>
      <c r="BJR9" s="1" t="s">
        <v>91</v>
      </c>
      <c r="BJS9" s="1" t="s">
        <v>91</v>
      </c>
      <c r="BJT9" s="1" t="s">
        <v>91</v>
      </c>
      <c r="BJU9" s="1" t="s">
        <v>91</v>
      </c>
      <c r="BJV9" s="1" t="s">
        <v>91</v>
      </c>
      <c r="BJW9" s="1" t="s">
        <v>91</v>
      </c>
      <c r="BJX9" s="1" t="s">
        <v>91</v>
      </c>
      <c r="BJY9" s="1" t="s">
        <v>91</v>
      </c>
      <c r="BJZ9" s="1" t="s">
        <v>91</v>
      </c>
      <c r="BKA9" s="1" t="s">
        <v>91</v>
      </c>
      <c r="BKB9" s="1" t="s">
        <v>91</v>
      </c>
      <c r="BKC9" s="1" t="s">
        <v>91</v>
      </c>
      <c r="BKD9" s="1" t="s">
        <v>91</v>
      </c>
      <c r="BKE9" s="1" t="s">
        <v>91</v>
      </c>
      <c r="BKF9" s="1" t="s">
        <v>91</v>
      </c>
      <c r="BKG9" s="1" t="s">
        <v>91</v>
      </c>
      <c r="BKH9" s="1" t="s">
        <v>91</v>
      </c>
      <c r="BKI9" s="1" t="s">
        <v>91</v>
      </c>
      <c r="BKJ9" s="1" t="s">
        <v>91</v>
      </c>
      <c r="BKK9" s="1" t="s">
        <v>91</v>
      </c>
      <c r="BKL9" s="1" t="s">
        <v>91</v>
      </c>
      <c r="BKM9" s="1" t="s">
        <v>91</v>
      </c>
      <c r="BKN9" s="1" t="s">
        <v>91</v>
      </c>
      <c r="BKO9" s="1" t="s">
        <v>91</v>
      </c>
      <c r="BKP9" s="1" t="s">
        <v>91</v>
      </c>
      <c r="BKQ9" s="1" t="s">
        <v>91</v>
      </c>
      <c r="BKR9" s="1" t="s">
        <v>91</v>
      </c>
      <c r="BKS9" s="1" t="s">
        <v>91</v>
      </c>
      <c r="BKT9" s="1" t="s">
        <v>91</v>
      </c>
      <c r="BKU9" s="1" t="s">
        <v>91</v>
      </c>
      <c r="BKV9" s="1" t="s">
        <v>91</v>
      </c>
      <c r="BKW9" s="1" t="s">
        <v>91</v>
      </c>
      <c r="BKX9" s="1" t="s">
        <v>91</v>
      </c>
      <c r="BKY9" s="1" t="s">
        <v>91</v>
      </c>
      <c r="BKZ9" s="1" t="s">
        <v>91</v>
      </c>
      <c r="BLA9" s="1" t="s">
        <v>91</v>
      </c>
      <c r="BLB9" s="1" t="s">
        <v>91</v>
      </c>
      <c r="BLC9" s="1" t="s">
        <v>91</v>
      </c>
      <c r="BLD9" s="1" t="s">
        <v>91</v>
      </c>
      <c r="BLE9" s="1" t="s">
        <v>91</v>
      </c>
      <c r="BLF9" s="1" t="s">
        <v>91</v>
      </c>
      <c r="BLG9" s="1" t="s">
        <v>91</v>
      </c>
      <c r="BLH9" s="1" t="s">
        <v>91</v>
      </c>
      <c r="BLI9" s="1" t="s">
        <v>91</v>
      </c>
      <c r="BLJ9" s="1" t="s">
        <v>91</v>
      </c>
      <c r="BLK9" s="1" t="s">
        <v>91</v>
      </c>
      <c r="BLL9" s="1" t="s">
        <v>91</v>
      </c>
      <c r="BLM9" s="1" t="s">
        <v>91</v>
      </c>
      <c r="BLN9" s="1" t="s">
        <v>91</v>
      </c>
      <c r="BLO9" s="1" t="s">
        <v>91</v>
      </c>
      <c r="BLP9" s="1" t="s">
        <v>91</v>
      </c>
      <c r="BLQ9" s="1" t="s">
        <v>91</v>
      </c>
      <c r="BLR9" s="1" t="s">
        <v>91</v>
      </c>
      <c r="BLS9" s="1" t="s">
        <v>91</v>
      </c>
      <c r="BLT9" s="1" t="s">
        <v>91</v>
      </c>
      <c r="BLU9" s="1" t="s">
        <v>91</v>
      </c>
      <c r="BLV9" s="1" t="s">
        <v>91</v>
      </c>
      <c r="BLW9" s="1" t="s">
        <v>91</v>
      </c>
      <c r="BLX9" s="1" t="s">
        <v>91</v>
      </c>
      <c r="BLY9" s="1" t="s">
        <v>91</v>
      </c>
      <c r="BLZ9" s="1" t="s">
        <v>91</v>
      </c>
      <c r="BMA9" s="1" t="s">
        <v>91</v>
      </c>
      <c r="BMB9" s="1" t="s">
        <v>91</v>
      </c>
      <c r="BMC9" s="1" t="s">
        <v>91</v>
      </c>
      <c r="BMD9" s="1" t="s">
        <v>91</v>
      </c>
      <c r="BME9" s="1" t="s">
        <v>91</v>
      </c>
      <c r="BMF9" s="1" t="s">
        <v>91</v>
      </c>
      <c r="BMG9" s="1" t="s">
        <v>91</v>
      </c>
      <c r="BMH9" s="1" t="s">
        <v>91</v>
      </c>
      <c r="BMI9" s="1" t="s">
        <v>91</v>
      </c>
      <c r="BMJ9" s="1" t="s">
        <v>91</v>
      </c>
      <c r="BMK9" s="1" t="s">
        <v>91</v>
      </c>
      <c r="BML9" s="1" t="s">
        <v>91</v>
      </c>
      <c r="BMM9" s="1" t="s">
        <v>91</v>
      </c>
      <c r="BMN9" s="1" t="s">
        <v>91</v>
      </c>
      <c r="BMO9" s="1" t="s">
        <v>91</v>
      </c>
      <c r="BMP9" s="1" t="s">
        <v>91</v>
      </c>
      <c r="BMQ9" s="1" t="s">
        <v>91</v>
      </c>
      <c r="BMR9" s="1" t="s">
        <v>91</v>
      </c>
      <c r="BMS9" s="1" t="s">
        <v>91</v>
      </c>
      <c r="BMT9" s="1" t="s">
        <v>91</v>
      </c>
      <c r="BMU9" s="1" t="s">
        <v>91</v>
      </c>
      <c r="BMV9" s="1" t="s">
        <v>91</v>
      </c>
      <c r="BMW9" s="1" t="s">
        <v>91</v>
      </c>
      <c r="BMX9" s="1" t="s">
        <v>91</v>
      </c>
      <c r="BMY9" s="1" t="s">
        <v>91</v>
      </c>
      <c r="BMZ9" s="1" t="s">
        <v>91</v>
      </c>
      <c r="BNA9" s="1" t="s">
        <v>91</v>
      </c>
      <c r="BNB9" s="1" t="s">
        <v>91</v>
      </c>
      <c r="BNC9" s="1" t="s">
        <v>91</v>
      </c>
      <c r="BND9" s="1" t="s">
        <v>91</v>
      </c>
      <c r="BNE9" s="1" t="s">
        <v>91</v>
      </c>
      <c r="BNF9" s="1" t="s">
        <v>91</v>
      </c>
      <c r="BNG9" s="1" t="s">
        <v>91</v>
      </c>
      <c r="BNH9" s="1" t="s">
        <v>91</v>
      </c>
      <c r="BNI9" s="1" t="s">
        <v>91</v>
      </c>
      <c r="BNJ9" s="1" t="s">
        <v>91</v>
      </c>
      <c r="BNK9" s="1" t="s">
        <v>91</v>
      </c>
      <c r="BNL9" s="1" t="s">
        <v>91</v>
      </c>
      <c r="BNM9" s="1" t="s">
        <v>91</v>
      </c>
      <c r="BNN9" s="1" t="s">
        <v>91</v>
      </c>
      <c r="BNO9" s="1" t="s">
        <v>91</v>
      </c>
      <c r="BNP9" s="1" t="s">
        <v>91</v>
      </c>
      <c r="BNQ9" s="1" t="s">
        <v>91</v>
      </c>
      <c r="BNR9" s="1" t="s">
        <v>91</v>
      </c>
      <c r="BNS9" s="1" t="s">
        <v>91</v>
      </c>
      <c r="BNT9" s="1" t="s">
        <v>91</v>
      </c>
      <c r="BNU9" s="1" t="s">
        <v>91</v>
      </c>
      <c r="BNV9" s="1" t="s">
        <v>91</v>
      </c>
      <c r="BNW9" s="1" t="s">
        <v>91</v>
      </c>
      <c r="BNX9" s="1" t="s">
        <v>91</v>
      </c>
      <c r="BNY9" s="1" t="s">
        <v>91</v>
      </c>
      <c r="BNZ9" s="1" t="s">
        <v>91</v>
      </c>
      <c r="BOA9" s="1" t="s">
        <v>91</v>
      </c>
      <c r="BOB9" s="1" t="s">
        <v>91</v>
      </c>
      <c r="BOC9" s="1" t="s">
        <v>91</v>
      </c>
      <c r="BOD9" s="1" t="s">
        <v>91</v>
      </c>
      <c r="BOE9" s="1" t="s">
        <v>91</v>
      </c>
      <c r="BOF9" s="1" t="s">
        <v>91</v>
      </c>
      <c r="BOG9" s="1" t="s">
        <v>91</v>
      </c>
      <c r="BOH9" s="1" t="s">
        <v>91</v>
      </c>
      <c r="BOI9" s="1" t="s">
        <v>91</v>
      </c>
      <c r="BOJ9" s="1" t="s">
        <v>91</v>
      </c>
      <c r="BOK9" s="1" t="s">
        <v>91</v>
      </c>
      <c r="BOL9" s="1" t="s">
        <v>91</v>
      </c>
      <c r="BOM9" s="1" t="s">
        <v>91</v>
      </c>
      <c r="BON9" s="1" t="s">
        <v>91</v>
      </c>
      <c r="BOO9" s="1" t="s">
        <v>91</v>
      </c>
      <c r="BOP9" s="1" t="s">
        <v>91</v>
      </c>
      <c r="BOQ9" s="1" t="s">
        <v>91</v>
      </c>
      <c r="BOR9" s="1" t="s">
        <v>91</v>
      </c>
      <c r="BOS9" s="1" t="s">
        <v>91</v>
      </c>
      <c r="BOT9" s="1" t="s">
        <v>91</v>
      </c>
      <c r="BOU9" s="1" t="s">
        <v>91</v>
      </c>
      <c r="BOV9" s="1" t="s">
        <v>91</v>
      </c>
      <c r="BOW9" s="1" t="s">
        <v>91</v>
      </c>
      <c r="BOX9" s="1" t="s">
        <v>91</v>
      </c>
      <c r="BOY9" s="1" t="s">
        <v>91</v>
      </c>
      <c r="BOZ9" s="1" t="s">
        <v>91</v>
      </c>
      <c r="BPA9" s="1" t="s">
        <v>91</v>
      </c>
      <c r="BPB9" s="1" t="s">
        <v>91</v>
      </c>
      <c r="BPC9" s="1" t="s">
        <v>91</v>
      </c>
      <c r="BPD9" s="1" t="s">
        <v>91</v>
      </c>
      <c r="BPE9" s="1" t="s">
        <v>91</v>
      </c>
      <c r="BPF9" s="1" t="s">
        <v>91</v>
      </c>
      <c r="BPG9" s="1" t="s">
        <v>91</v>
      </c>
      <c r="BPH9" s="1" t="s">
        <v>91</v>
      </c>
      <c r="BPI9" s="1" t="s">
        <v>91</v>
      </c>
      <c r="BPJ9" s="1" t="s">
        <v>91</v>
      </c>
      <c r="BPK9" s="1" t="s">
        <v>91</v>
      </c>
      <c r="BPL9" s="1" t="s">
        <v>91</v>
      </c>
      <c r="BPM9" s="1" t="s">
        <v>91</v>
      </c>
      <c r="BPN9" s="1" t="s">
        <v>91</v>
      </c>
      <c r="BPO9" s="1" t="s">
        <v>91</v>
      </c>
      <c r="BPP9" s="1" t="s">
        <v>91</v>
      </c>
      <c r="BPQ9" s="1" t="s">
        <v>91</v>
      </c>
      <c r="BPR9" s="1" t="s">
        <v>91</v>
      </c>
      <c r="BPS9" s="1" t="s">
        <v>91</v>
      </c>
      <c r="BPT9" s="1" t="s">
        <v>91</v>
      </c>
      <c r="BPU9" s="1" t="s">
        <v>91</v>
      </c>
      <c r="BPV9" s="1" t="s">
        <v>91</v>
      </c>
      <c r="BPW9" s="1" t="s">
        <v>91</v>
      </c>
      <c r="BPX9" s="1" t="s">
        <v>91</v>
      </c>
      <c r="BPY9" s="1" t="s">
        <v>91</v>
      </c>
      <c r="BPZ9" s="1" t="s">
        <v>91</v>
      </c>
      <c r="BQA9" s="1" t="s">
        <v>91</v>
      </c>
      <c r="BQB9" s="1" t="s">
        <v>91</v>
      </c>
      <c r="BQC9" s="1" t="s">
        <v>91</v>
      </c>
      <c r="BQD9" s="1" t="s">
        <v>91</v>
      </c>
      <c r="BQE9" s="1" t="s">
        <v>91</v>
      </c>
      <c r="BQF9" s="1" t="s">
        <v>91</v>
      </c>
      <c r="BQG9" s="1" t="s">
        <v>91</v>
      </c>
      <c r="BQH9" s="1" t="s">
        <v>91</v>
      </c>
      <c r="BQI9" s="1" t="s">
        <v>91</v>
      </c>
      <c r="BQJ9" s="1" t="s">
        <v>91</v>
      </c>
      <c r="BQK9" s="1" t="s">
        <v>91</v>
      </c>
      <c r="BQL9" s="1" t="s">
        <v>91</v>
      </c>
      <c r="BQM9" s="1" t="s">
        <v>91</v>
      </c>
      <c r="BQN9" s="1" t="s">
        <v>91</v>
      </c>
      <c r="BQO9" s="1" t="s">
        <v>91</v>
      </c>
      <c r="BQP9" s="1" t="s">
        <v>91</v>
      </c>
      <c r="BQQ9" s="1" t="s">
        <v>91</v>
      </c>
      <c r="BQR9" s="1" t="s">
        <v>91</v>
      </c>
      <c r="BQS9" s="1" t="s">
        <v>91</v>
      </c>
      <c r="BQT9" s="1" t="s">
        <v>91</v>
      </c>
      <c r="BQU9" s="1" t="s">
        <v>91</v>
      </c>
      <c r="BQV9" s="1" t="s">
        <v>91</v>
      </c>
      <c r="BQW9" s="1" t="s">
        <v>91</v>
      </c>
      <c r="BQX9" s="1" t="s">
        <v>91</v>
      </c>
      <c r="BQY9" s="1" t="s">
        <v>91</v>
      </c>
      <c r="BQZ9" s="1" t="s">
        <v>91</v>
      </c>
      <c r="BRA9" s="1" t="s">
        <v>91</v>
      </c>
      <c r="BRB9" s="1" t="s">
        <v>91</v>
      </c>
      <c r="BRC9" s="1" t="s">
        <v>91</v>
      </c>
      <c r="BRD9" s="1" t="s">
        <v>91</v>
      </c>
      <c r="BRE9" s="1" t="s">
        <v>91</v>
      </c>
      <c r="BRF9" s="1" t="s">
        <v>91</v>
      </c>
      <c r="BRG9" s="1" t="s">
        <v>91</v>
      </c>
      <c r="BRH9" s="1" t="s">
        <v>91</v>
      </c>
      <c r="BRI9" s="1" t="s">
        <v>91</v>
      </c>
      <c r="BRJ9" s="1" t="s">
        <v>91</v>
      </c>
      <c r="BRK9" s="1" t="s">
        <v>91</v>
      </c>
      <c r="BRL9" s="1" t="s">
        <v>91</v>
      </c>
      <c r="BRM9" s="1" t="s">
        <v>91</v>
      </c>
      <c r="BRN9" s="1" t="s">
        <v>91</v>
      </c>
      <c r="BRO9" s="1" t="s">
        <v>91</v>
      </c>
      <c r="BRP9" s="1" t="s">
        <v>91</v>
      </c>
      <c r="BRQ9" s="1" t="s">
        <v>91</v>
      </c>
      <c r="BRR9" s="1" t="s">
        <v>91</v>
      </c>
      <c r="BRS9" s="1" t="s">
        <v>91</v>
      </c>
      <c r="BRT9" s="1" t="s">
        <v>91</v>
      </c>
      <c r="BRU9" s="1" t="s">
        <v>91</v>
      </c>
      <c r="BRV9" s="1" t="s">
        <v>91</v>
      </c>
      <c r="BRW9" s="1" t="s">
        <v>91</v>
      </c>
      <c r="BRX9" s="1" t="s">
        <v>91</v>
      </c>
      <c r="BRY9" s="1" t="s">
        <v>91</v>
      </c>
      <c r="BRZ9" s="1" t="s">
        <v>91</v>
      </c>
      <c r="BSA9" s="1" t="s">
        <v>91</v>
      </c>
      <c r="BSB9" s="1" t="s">
        <v>91</v>
      </c>
      <c r="BSC9" s="1" t="s">
        <v>91</v>
      </c>
      <c r="BSD9" s="1" t="s">
        <v>91</v>
      </c>
      <c r="BSE9" s="1" t="s">
        <v>91</v>
      </c>
      <c r="BSF9" s="1" t="s">
        <v>91</v>
      </c>
      <c r="BSG9" s="1" t="s">
        <v>91</v>
      </c>
      <c r="BSH9" s="1" t="s">
        <v>91</v>
      </c>
      <c r="BSI9" s="1" t="s">
        <v>91</v>
      </c>
      <c r="BSJ9" s="1" t="s">
        <v>91</v>
      </c>
      <c r="BSK9" s="1" t="s">
        <v>91</v>
      </c>
      <c r="BSL9" s="1" t="s">
        <v>91</v>
      </c>
      <c r="BSM9" s="1" t="s">
        <v>91</v>
      </c>
      <c r="BSN9" s="1" t="s">
        <v>91</v>
      </c>
      <c r="BSO9" s="1" t="s">
        <v>91</v>
      </c>
      <c r="BSP9" s="1" t="s">
        <v>91</v>
      </c>
      <c r="BSQ9" s="1" t="s">
        <v>91</v>
      </c>
      <c r="BSR9" s="1" t="s">
        <v>91</v>
      </c>
      <c r="BSS9" s="1" t="s">
        <v>91</v>
      </c>
      <c r="BST9" s="1" t="s">
        <v>91</v>
      </c>
      <c r="BSU9" s="1" t="s">
        <v>91</v>
      </c>
      <c r="BSV9" s="1" t="s">
        <v>91</v>
      </c>
      <c r="BSW9" s="1" t="s">
        <v>91</v>
      </c>
      <c r="BSX9" s="1" t="s">
        <v>91</v>
      </c>
      <c r="BSY9" s="1" t="s">
        <v>91</v>
      </c>
      <c r="BSZ9" s="1" t="s">
        <v>91</v>
      </c>
      <c r="BTA9" s="1" t="s">
        <v>91</v>
      </c>
      <c r="BTB9" s="1" t="s">
        <v>91</v>
      </c>
      <c r="BTC9" s="1" t="s">
        <v>91</v>
      </c>
      <c r="BTD9" s="1" t="s">
        <v>91</v>
      </c>
      <c r="BTE9" s="1" t="s">
        <v>91</v>
      </c>
      <c r="BTF9" s="1" t="s">
        <v>91</v>
      </c>
      <c r="BTG9" s="1" t="s">
        <v>91</v>
      </c>
      <c r="BTH9" s="1" t="s">
        <v>91</v>
      </c>
      <c r="BTI9" s="1" t="s">
        <v>91</v>
      </c>
      <c r="BTJ9" s="1" t="s">
        <v>91</v>
      </c>
      <c r="BTK9" s="1" t="s">
        <v>91</v>
      </c>
      <c r="BTL9" s="1" t="s">
        <v>91</v>
      </c>
      <c r="BTM9" s="1" t="s">
        <v>91</v>
      </c>
      <c r="BTN9" s="1" t="s">
        <v>91</v>
      </c>
      <c r="BTO9" s="1" t="s">
        <v>91</v>
      </c>
      <c r="BTP9" s="1" t="s">
        <v>91</v>
      </c>
      <c r="BTQ9" s="1" t="s">
        <v>91</v>
      </c>
      <c r="BTR9" s="1" t="s">
        <v>91</v>
      </c>
      <c r="BTS9" s="1" t="s">
        <v>91</v>
      </c>
      <c r="BTT9" s="1" t="s">
        <v>91</v>
      </c>
      <c r="BTU9" s="1" t="s">
        <v>91</v>
      </c>
      <c r="BTV9" s="1" t="s">
        <v>91</v>
      </c>
      <c r="BTW9" s="1" t="s">
        <v>91</v>
      </c>
      <c r="BTX9" s="1" t="s">
        <v>91</v>
      </c>
      <c r="BTY9" s="1" t="s">
        <v>91</v>
      </c>
      <c r="BTZ9" s="1" t="s">
        <v>91</v>
      </c>
      <c r="BUA9" s="1" t="s">
        <v>91</v>
      </c>
      <c r="BUB9" s="1" t="s">
        <v>91</v>
      </c>
      <c r="BUC9" s="1" t="s">
        <v>91</v>
      </c>
      <c r="BUD9" s="1" t="s">
        <v>91</v>
      </c>
      <c r="BUE9" s="1" t="s">
        <v>91</v>
      </c>
      <c r="BUF9" s="1" t="s">
        <v>91</v>
      </c>
      <c r="BUG9" s="1" t="s">
        <v>91</v>
      </c>
      <c r="BUH9" s="1" t="s">
        <v>91</v>
      </c>
      <c r="BUI9" s="1" t="s">
        <v>91</v>
      </c>
      <c r="BUJ9" s="1" t="s">
        <v>91</v>
      </c>
      <c r="BUK9" s="1" t="s">
        <v>91</v>
      </c>
      <c r="BUL9" s="1" t="s">
        <v>91</v>
      </c>
      <c r="BUM9" s="1" t="s">
        <v>91</v>
      </c>
      <c r="BUN9" s="1" t="s">
        <v>91</v>
      </c>
      <c r="BUO9" s="1" t="s">
        <v>91</v>
      </c>
      <c r="BUP9" s="1" t="s">
        <v>91</v>
      </c>
      <c r="BUQ9" s="1" t="s">
        <v>91</v>
      </c>
      <c r="BUR9" s="1" t="s">
        <v>91</v>
      </c>
      <c r="BUS9" s="1" t="s">
        <v>91</v>
      </c>
      <c r="BUT9" s="1" t="s">
        <v>91</v>
      </c>
      <c r="BUU9" s="1" t="s">
        <v>91</v>
      </c>
      <c r="BUV9" s="1" t="s">
        <v>91</v>
      </c>
      <c r="BUW9" s="1" t="s">
        <v>91</v>
      </c>
      <c r="BUX9" s="1" t="s">
        <v>91</v>
      </c>
      <c r="BUY9" s="1" t="s">
        <v>91</v>
      </c>
      <c r="BUZ9" s="1" t="s">
        <v>91</v>
      </c>
      <c r="BVA9" s="1" t="s">
        <v>91</v>
      </c>
      <c r="BVB9" s="1" t="s">
        <v>91</v>
      </c>
      <c r="BVC9" s="1" t="s">
        <v>91</v>
      </c>
      <c r="BVD9" s="1" t="s">
        <v>91</v>
      </c>
      <c r="BVE9" s="1" t="s">
        <v>91</v>
      </c>
      <c r="BVF9" s="1" t="s">
        <v>91</v>
      </c>
      <c r="BVG9" s="1" t="s">
        <v>91</v>
      </c>
      <c r="BVH9" s="1" t="s">
        <v>91</v>
      </c>
      <c r="BVI9" s="1" t="s">
        <v>91</v>
      </c>
      <c r="BVJ9" s="1" t="s">
        <v>91</v>
      </c>
      <c r="BVK9" s="1" t="s">
        <v>91</v>
      </c>
      <c r="BVL9" s="1" t="s">
        <v>91</v>
      </c>
      <c r="BVM9" s="1" t="s">
        <v>91</v>
      </c>
      <c r="BVN9" s="1" t="s">
        <v>91</v>
      </c>
      <c r="BVO9" s="1" t="s">
        <v>91</v>
      </c>
      <c r="BVP9" s="1" t="s">
        <v>91</v>
      </c>
      <c r="BVQ9" s="1" t="s">
        <v>91</v>
      </c>
      <c r="BVR9" s="1" t="s">
        <v>91</v>
      </c>
      <c r="BVS9" s="1" t="s">
        <v>91</v>
      </c>
      <c r="BVT9" s="1" t="s">
        <v>91</v>
      </c>
      <c r="BVU9" s="1" t="s">
        <v>91</v>
      </c>
      <c r="BVV9" s="1" t="s">
        <v>91</v>
      </c>
      <c r="BVW9" s="1" t="s">
        <v>91</v>
      </c>
      <c r="BVX9" s="1" t="s">
        <v>91</v>
      </c>
      <c r="BVY9" s="1" t="s">
        <v>91</v>
      </c>
      <c r="BVZ9" s="1" t="s">
        <v>91</v>
      </c>
      <c r="BWA9" s="1" t="s">
        <v>91</v>
      </c>
      <c r="BWB9" s="1" t="s">
        <v>91</v>
      </c>
      <c r="BWC9" s="1" t="s">
        <v>91</v>
      </c>
      <c r="BWD9" s="1" t="s">
        <v>91</v>
      </c>
      <c r="BWE9" s="1" t="s">
        <v>91</v>
      </c>
      <c r="BWF9" s="1" t="s">
        <v>91</v>
      </c>
      <c r="BWG9" s="1" t="s">
        <v>91</v>
      </c>
      <c r="BWH9" s="1" t="s">
        <v>91</v>
      </c>
      <c r="BWI9" s="1" t="s">
        <v>91</v>
      </c>
      <c r="BWJ9" s="1" t="s">
        <v>91</v>
      </c>
      <c r="BWK9" s="1" t="s">
        <v>91</v>
      </c>
      <c r="BWL9" s="1" t="s">
        <v>91</v>
      </c>
      <c r="BWM9" s="1" t="s">
        <v>91</v>
      </c>
      <c r="BWN9" s="1" t="s">
        <v>91</v>
      </c>
      <c r="BWO9" s="1" t="s">
        <v>91</v>
      </c>
      <c r="BWP9" s="1" t="s">
        <v>91</v>
      </c>
      <c r="BWQ9" s="1" t="s">
        <v>91</v>
      </c>
      <c r="BWR9" s="1" t="s">
        <v>91</v>
      </c>
      <c r="BWS9" s="1" t="s">
        <v>91</v>
      </c>
      <c r="BWT9" s="1" t="s">
        <v>91</v>
      </c>
      <c r="BWU9" s="1" t="s">
        <v>91</v>
      </c>
      <c r="BWV9" s="1" t="s">
        <v>91</v>
      </c>
      <c r="BWW9" s="1" t="s">
        <v>91</v>
      </c>
      <c r="BWX9" s="1" t="s">
        <v>91</v>
      </c>
      <c r="BWY9" s="1" t="s">
        <v>91</v>
      </c>
      <c r="BWZ9" s="1" t="s">
        <v>91</v>
      </c>
      <c r="BXA9" s="1" t="s">
        <v>91</v>
      </c>
      <c r="BXB9" s="1" t="s">
        <v>91</v>
      </c>
      <c r="BXC9" s="1" t="s">
        <v>91</v>
      </c>
      <c r="BXD9" s="1" t="s">
        <v>91</v>
      </c>
      <c r="BXE9" s="1" t="s">
        <v>91</v>
      </c>
      <c r="BXF9" s="1" t="s">
        <v>91</v>
      </c>
      <c r="BXG9" s="1" t="s">
        <v>91</v>
      </c>
      <c r="BXH9" s="1" t="s">
        <v>91</v>
      </c>
      <c r="BXI9" s="1" t="s">
        <v>91</v>
      </c>
      <c r="BXJ9" s="1" t="s">
        <v>91</v>
      </c>
      <c r="BXK9" s="1" t="s">
        <v>91</v>
      </c>
      <c r="BXL9" s="1" t="s">
        <v>91</v>
      </c>
      <c r="BXM9" s="1" t="s">
        <v>91</v>
      </c>
      <c r="BXN9" s="1" t="s">
        <v>91</v>
      </c>
      <c r="BXO9" s="1" t="s">
        <v>91</v>
      </c>
      <c r="BXP9" s="1" t="s">
        <v>91</v>
      </c>
      <c r="BXQ9" s="1" t="s">
        <v>91</v>
      </c>
      <c r="BXR9" s="1" t="s">
        <v>91</v>
      </c>
      <c r="BXS9" s="1" t="s">
        <v>91</v>
      </c>
      <c r="BXT9" s="1" t="s">
        <v>91</v>
      </c>
      <c r="BXU9" s="1" t="s">
        <v>91</v>
      </c>
      <c r="BXV9" s="1" t="s">
        <v>91</v>
      </c>
      <c r="BXW9" s="1" t="s">
        <v>91</v>
      </c>
      <c r="BXX9" s="1" t="s">
        <v>91</v>
      </c>
      <c r="BXY9" s="1" t="s">
        <v>91</v>
      </c>
      <c r="BXZ9" s="1" t="s">
        <v>91</v>
      </c>
      <c r="BYA9" s="1" t="s">
        <v>91</v>
      </c>
      <c r="BYB9" s="1" t="s">
        <v>91</v>
      </c>
      <c r="BYC9" s="1" t="s">
        <v>91</v>
      </c>
      <c r="BYD9" s="1" t="s">
        <v>91</v>
      </c>
      <c r="BYE9" s="1" t="s">
        <v>91</v>
      </c>
      <c r="BYF9" s="1" t="s">
        <v>91</v>
      </c>
      <c r="BYG9" s="1" t="s">
        <v>91</v>
      </c>
      <c r="BYH9" s="1" t="s">
        <v>91</v>
      </c>
      <c r="BYI9" s="1" t="s">
        <v>91</v>
      </c>
      <c r="BYJ9" s="1" t="s">
        <v>91</v>
      </c>
      <c r="BYK9" s="1" t="s">
        <v>91</v>
      </c>
      <c r="BYL9" s="1" t="s">
        <v>91</v>
      </c>
      <c r="BYM9" s="1" t="s">
        <v>91</v>
      </c>
      <c r="BYN9" s="1" t="s">
        <v>91</v>
      </c>
      <c r="BYO9" s="1" t="s">
        <v>91</v>
      </c>
      <c r="BYP9" s="1" t="s">
        <v>91</v>
      </c>
      <c r="BYQ9" s="1" t="s">
        <v>91</v>
      </c>
      <c r="BYR9" s="1" t="s">
        <v>91</v>
      </c>
      <c r="BYS9" s="1" t="s">
        <v>91</v>
      </c>
      <c r="BYT9" s="1" t="s">
        <v>91</v>
      </c>
      <c r="BYU9" s="1" t="s">
        <v>91</v>
      </c>
      <c r="BYV9" s="1" t="s">
        <v>91</v>
      </c>
      <c r="BYW9" s="1" t="s">
        <v>91</v>
      </c>
      <c r="BYX9" s="1" t="s">
        <v>91</v>
      </c>
      <c r="BYY9" s="1" t="s">
        <v>91</v>
      </c>
      <c r="BYZ9" s="1" t="s">
        <v>91</v>
      </c>
      <c r="BZA9" s="1" t="s">
        <v>91</v>
      </c>
      <c r="BZB9" s="1" t="s">
        <v>91</v>
      </c>
      <c r="BZC9" s="1" t="s">
        <v>91</v>
      </c>
      <c r="BZD9" s="1" t="s">
        <v>91</v>
      </c>
      <c r="BZE9" s="1" t="s">
        <v>91</v>
      </c>
      <c r="BZF9" s="1" t="s">
        <v>91</v>
      </c>
      <c r="BZG9" s="1" t="s">
        <v>91</v>
      </c>
      <c r="BZH9" s="1" t="s">
        <v>91</v>
      </c>
      <c r="BZI9" s="1" t="s">
        <v>91</v>
      </c>
      <c r="BZJ9" s="1" t="s">
        <v>91</v>
      </c>
      <c r="BZK9" s="1" t="s">
        <v>91</v>
      </c>
      <c r="BZL9" s="1" t="s">
        <v>91</v>
      </c>
      <c r="BZM9" s="1" t="s">
        <v>91</v>
      </c>
      <c r="BZN9" s="1" t="s">
        <v>91</v>
      </c>
      <c r="BZO9" s="1" t="s">
        <v>91</v>
      </c>
      <c r="BZP9" s="1" t="s">
        <v>91</v>
      </c>
      <c r="BZQ9" s="1" t="s">
        <v>91</v>
      </c>
      <c r="BZR9" s="1" t="s">
        <v>91</v>
      </c>
      <c r="BZS9" s="1" t="s">
        <v>91</v>
      </c>
      <c r="BZT9" s="1" t="s">
        <v>91</v>
      </c>
      <c r="BZU9" s="1" t="s">
        <v>91</v>
      </c>
      <c r="BZV9" s="1" t="s">
        <v>91</v>
      </c>
      <c r="BZW9" s="1" t="s">
        <v>91</v>
      </c>
      <c r="BZX9" s="1" t="s">
        <v>91</v>
      </c>
      <c r="BZY9" s="1" t="s">
        <v>91</v>
      </c>
      <c r="BZZ9" s="1" t="s">
        <v>91</v>
      </c>
      <c r="CAA9" s="1" t="s">
        <v>91</v>
      </c>
      <c r="CAB9" s="1" t="s">
        <v>91</v>
      </c>
      <c r="CAC9" s="1" t="s">
        <v>91</v>
      </c>
      <c r="CAD9" s="1" t="s">
        <v>91</v>
      </c>
      <c r="CAE9" s="1" t="s">
        <v>91</v>
      </c>
      <c r="CAF9" s="1" t="s">
        <v>91</v>
      </c>
      <c r="CAG9" s="1" t="s">
        <v>91</v>
      </c>
      <c r="CAH9" s="1" t="s">
        <v>91</v>
      </c>
      <c r="CAI9" s="1" t="s">
        <v>91</v>
      </c>
      <c r="CAJ9" s="1" t="s">
        <v>91</v>
      </c>
      <c r="CAK9" s="1" t="s">
        <v>91</v>
      </c>
      <c r="CAL9" s="1" t="s">
        <v>91</v>
      </c>
      <c r="CAM9" s="1" t="s">
        <v>91</v>
      </c>
      <c r="CAN9" s="1" t="s">
        <v>91</v>
      </c>
      <c r="CAO9" s="1" t="s">
        <v>91</v>
      </c>
      <c r="CAP9" s="1" t="s">
        <v>91</v>
      </c>
      <c r="CAQ9" s="1" t="s">
        <v>91</v>
      </c>
      <c r="CAR9" s="1" t="s">
        <v>91</v>
      </c>
      <c r="CAS9" s="1" t="s">
        <v>91</v>
      </c>
      <c r="CAT9" s="1" t="s">
        <v>91</v>
      </c>
      <c r="CAU9" s="1" t="s">
        <v>91</v>
      </c>
      <c r="CAV9" s="1" t="s">
        <v>91</v>
      </c>
      <c r="CAW9" s="1" t="s">
        <v>91</v>
      </c>
      <c r="CAX9" s="1" t="s">
        <v>91</v>
      </c>
      <c r="CAY9" s="1" t="s">
        <v>91</v>
      </c>
      <c r="CAZ9" s="1" t="s">
        <v>91</v>
      </c>
      <c r="CBA9" s="1" t="s">
        <v>91</v>
      </c>
      <c r="CBB9" s="1" t="s">
        <v>91</v>
      </c>
      <c r="CBC9" s="1" t="s">
        <v>91</v>
      </c>
      <c r="CBD9" s="1" t="s">
        <v>91</v>
      </c>
      <c r="CBE9" s="1" t="s">
        <v>91</v>
      </c>
      <c r="CBF9" s="1" t="s">
        <v>91</v>
      </c>
      <c r="CBG9" s="1" t="s">
        <v>91</v>
      </c>
      <c r="CBH9" s="1" t="s">
        <v>91</v>
      </c>
      <c r="CBI9" s="1" t="s">
        <v>91</v>
      </c>
      <c r="CBJ9" s="1" t="s">
        <v>91</v>
      </c>
      <c r="CBK9" s="1" t="s">
        <v>91</v>
      </c>
      <c r="CBL9" s="1" t="s">
        <v>91</v>
      </c>
      <c r="CBM9" s="1" t="s">
        <v>91</v>
      </c>
      <c r="CBN9" s="1" t="s">
        <v>91</v>
      </c>
      <c r="CBO9" s="1" t="s">
        <v>91</v>
      </c>
      <c r="CBP9" s="1" t="s">
        <v>91</v>
      </c>
      <c r="CBQ9" s="1" t="s">
        <v>91</v>
      </c>
      <c r="CBR9" s="1" t="s">
        <v>91</v>
      </c>
      <c r="CBS9" s="1" t="s">
        <v>91</v>
      </c>
      <c r="CBT9" s="1" t="s">
        <v>91</v>
      </c>
      <c r="CBU9" s="1" t="s">
        <v>91</v>
      </c>
      <c r="CBV9" s="1" t="s">
        <v>91</v>
      </c>
      <c r="CBW9" s="1" t="s">
        <v>91</v>
      </c>
      <c r="CBX9" s="1" t="s">
        <v>91</v>
      </c>
      <c r="CBY9" s="1" t="s">
        <v>91</v>
      </c>
      <c r="CBZ9" s="1" t="s">
        <v>91</v>
      </c>
      <c r="CCA9" s="1" t="s">
        <v>91</v>
      </c>
      <c r="CCB9" s="1" t="s">
        <v>91</v>
      </c>
      <c r="CCC9" s="1" t="s">
        <v>91</v>
      </c>
      <c r="CCD9" s="1" t="s">
        <v>91</v>
      </c>
      <c r="CCE9" s="1" t="s">
        <v>91</v>
      </c>
      <c r="CCF9" s="1" t="s">
        <v>91</v>
      </c>
      <c r="CCG9" s="1" t="s">
        <v>91</v>
      </c>
      <c r="CCH9" s="1" t="s">
        <v>91</v>
      </c>
      <c r="CCI9" s="1" t="s">
        <v>91</v>
      </c>
      <c r="CCJ9" s="1" t="s">
        <v>91</v>
      </c>
      <c r="CCK9" s="1" t="s">
        <v>91</v>
      </c>
      <c r="CCL9" s="1" t="s">
        <v>91</v>
      </c>
      <c r="CCM9" s="1" t="s">
        <v>91</v>
      </c>
      <c r="CCN9" s="1" t="s">
        <v>91</v>
      </c>
      <c r="CCO9" s="1" t="s">
        <v>91</v>
      </c>
      <c r="CCP9" s="1" t="s">
        <v>91</v>
      </c>
      <c r="CCQ9" s="1" t="s">
        <v>91</v>
      </c>
      <c r="CCR9" s="1" t="s">
        <v>91</v>
      </c>
      <c r="CCS9" s="1" t="s">
        <v>91</v>
      </c>
      <c r="CCT9" s="1" t="s">
        <v>91</v>
      </c>
      <c r="CCU9" s="1" t="s">
        <v>91</v>
      </c>
      <c r="CCV9" s="1" t="s">
        <v>91</v>
      </c>
      <c r="CCW9" s="1" t="s">
        <v>91</v>
      </c>
      <c r="CCX9" s="1" t="s">
        <v>91</v>
      </c>
      <c r="CCY9" s="1" t="s">
        <v>91</v>
      </c>
      <c r="CCZ9" s="1" t="s">
        <v>91</v>
      </c>
      <c r="CDA9" s="1" t="s">
        <v>91</v>
      </c>
      <c r="CDB9" s="1" t="s">
        <v>91</v>
      </c>
      <c r="CDC9" s="1" t="s">
        <v>91</v>
      </c>
      <c r="CDD9" s="1" t="s">
        <v>91</v>
      </c>
      <c r="CDE9" s="1" t="s">
        <v>91</v>
      </c>
      <c r="CDF9" s="1" t="s">
        <v>91</v>
      </c>
      <c r="CDG9" s="1" t="s">
        <v>91</v>
      </c>
      <c r="CDH9" s="1" t="s">
        <v>91</v>
      </c>
      <c r="CDI9" s="1" t="s">
        <v>91</v>
      </c>
      <c r="CDJ9" s="1" t="s">
        <v>91</v>
      </c>
      <c r="CDK9" s="1" t="s">
        <v>91</v>
      </c>
      <c r="CDL9" s="1" t="s">
        <v>91</v>
      </c>
      <c r="CDM9" s="1" t="s">
        <v>91</v>
      </c>
      <c r="CDN9" s="1" t="s">
        <v>91</v>
      </c>
      <c r="CDO9" s="1" t="s">
        <v>91</v>
      </c>
      <c r="CDP9" s="1" t="s">
        <v>91</v>
      </c>
      <c r="CDQ9" s="1" t="s">
        <v>91</v>
      </c>
      <c r="CDR9" s="1" t="s">
        <v>91</v>
      </c>
      <c r="CDS9" s="1" t="s">
        <v>91</v>
      </c>
      <c r="CDT9" s="1" t="s">
        <v>91</v>
      </c>
      <c r="CDU9" s="1" t="s">
        <v>91</v>
      </c>
      <c r="CDV9" s="1" t="s">
        <v>91</v>
      </c>
      <c r="CDW9" s="1" t="s">
        <v>91</v>
      </c>
      <c r="CDX9" s="1" t="s">
        <v>91</v>
      </c>
      <c r="CDY9" s="1" t="s">
        <v>91</v>
      </c>
      <c r="CDZ9" s="1" t="s">
        <v>91</v>
      </c>
      <c r="CEA9" s="1" t="s">
        <v>91</v>
      </c>
      <c r="CEB9" s="1" t="s">
        <v>91</v>
      </c>
      <c r="CEC9" s="1" t="s">
        <v>91</v>
      </c>
      <c r="CED9" s="1" t="s">
        <v>91</v>
      </c>
      <c r="CEE9" s="1" t="s">
        <v>91</v>
      </c>
      <c r="CEF9" s="1" t="s">
        <v>91</v>
      </c>
      <c r="CEG9" s="1" t="s">
        <v>91</v>
      </c>
      <c r="CEH9" s="1" t="s">
        <v>91</v>
      </c>
      <c r="CEI9" s="1" t="s">
        <v>91</v>
      </c>
      <c r="CEJ9" s="1" t="s">
        <v>91</v>
      </c>
      <c r="CEK9" s="1" t="s">
        <v>91</v>
      </c>
      <c r="CEL9" s="1" t="s">
        <v>91</v>
      </c>
      <c r="CEM9" s="1" t="s">
        <v>91</v>
      </c>
      <c r="CEN9" s="1" t="s">
        <v>91</v>
      </c>
      <c r="CEO9" s="1" t="s">
        <v>91</v>
      </c>
      <c r="CEP9" s="1" t="s">
        <v>91</v>
      </c>
      <c r="CEQ9" s="1" t="s">
        <v>91</v>
      </c>
      <c r="CER9" s="1" t="s">
        <v>91</v>
      </c>
      <c r="CES9" s="1" t="s">
        <v>91</v>
      </c>
      <c r="CET9" s="1" t="s">
        <v>91</v>
      </c>
      <c r="CEU9" s="1" t="s">
        <v>91</v>
      </c>
      <c r="CEV9" s="1" t="s">
        <v>91</v>
      </c>
      <c r="CEW9" s="1" t="s">
        <v>91</v>
      </c>
      <c r="CEX9" s="1" t="s">
        <v>91</v>
      </c>
      <c r="CEY9" s="1" t="s">
        <v>91</v>
      </c>
      <c r="CEZ9" s="1" t="s">
        <v>91</v>
      </c>
      <c r="CFA9" s="1" t="s">
        <v>91</v>
      </c>
      <c r="CFB9" s="1" t="s">
        <v>91</v>
      </c>
      <c r="CFC9" s="1" t="s">
        <v>91</v>
      </c>
      <c r="CFD9" s="1" t="s">
        <v>91</v>
      </c>
      <c r="CFE9" s="1" t="s">
        <v>91</v>
      </c>
      <c r="CFF9" s="1" t="s">
        <v>91</v>
      </c>
      <c r="CFG9" s="1" t="s">
        <v>91</v>
      </c>
      <c r="CFH9" s="1" t="s">
        <v>91</v>
      </c>
      <c r="CFI9" s="1" t="s">
        <v>91</v>
      </c>
      <c r="CFJ9" s="1" t="s">
        <v>91</v>
      </c>
      <c r="CFK9" s="1" t="s">
        <v>91</v>
      </c>
      <c r="CFL9" s="1" t="s">
        <v>91</v>
      </c>
      <c r="CFM9" s="1" t="s">
        <v>91</v>
      </c>
      <c r="CFN9" s="1" t="s">
        <v>91</v>
      </c>
      <c r="CFO9" s="1" t="s">
        <v>91</v>
      </c>
      <c r="CFP9" s="1" t="s">
        <v>91</v>
      </c>
      <c r="CFQ9" s="1" t="s">
        <v>91</v>
      </c>
      <c r="CFR9" s="1" t="s">
        <v>91</v>
      </c>
      <c r="CFS9" s="1" t="s">
        <v>91</v>
      </c>
      <c r="CFT9" s="1" t="s">
        <v>91</v>
      </c>
      <c r="CFU9" s="1" t="s">
        <v>91</v>
      </c>
      <c r="CFV9" s="1" t="s">
        <v>91</v>
      </c>
      <c r="CFW9" s="1" t="s">
        <v>91</v>
      </c>
      <c r="CFX9" s="1" t="s">
        <v>91</v>
      </c>
      <c r="CFY9" s="1" t="s">
        <v>91</v>
      </c>
      <c r="CFZ9" s="1" t="s">
        <v>91</v>
      </c>
      <c r="CGA9" s="1" t="s">
        <v>91</v>
      </c>
      <c r="CGB9" s="1" t="s">
        <v>91</v>
      </c>
      <c r="CGC9" s="1" t="s">
        <v>91</v>
      </c>
      <c r="CGD9" s="1" t="s">
        <v>91</v>
      </c>
      <c r="CGE9" s="1" t="s">
        <v>91</v>
      </c>
      <c r="CGF9" s="1" t="s">
        <v>91</v>
      </c>
      <c r="CGG9" s="1" t="s">
        <v>91</v>
      </c>
      <c r="CGH9" s="1" t="s">
        <v>91</v>
      </c>
      <c r="CGI9" s="1" t="s">
        <v>91</v>
      </c>
      <c r="CGJ9" s="1" t="s">
        <v>91</v>
      </c>
      <c r="CGK9" s="1" t="s">
        <v>91</v>
      </c>
      <c r="CGL9" s="1" t="s">
        <v>91</v>
      </c>
      <c r="CGM9" s="1" t="s">
        <v>91</v>
      </c>
      <c r="CGN9" s="1" t="s">
        <v>91</v>
      </c>
      <c r="CGO9" s="1" t="s">
        <v>91</v>
      </c>
      <c r="CGP9" s="1" t="s">
        <v>91</v>
      </c>
      <c r="CGQ9" s="1" t="s">
        <v>91</v>
      </c>
      <c r="CGR9" s="1" t="s">
        <v>91</v>
      </c>
      <c r="CGS9" s="1" t="s">
        <v>91</v>
      </c>
      <c r="CGT9" s="1" t="s">
        <v>91</v>
      </c>
      <c r="CGU9" s="1" t="s">
        <v>91</v>
      </c>
      <c r="CGV9" s="1" t="s">
        <v>91</v>
      </c>
      <c r="CGW9" s="1" t="s">
        <v>91</v>
      </c>
      <c r="CGX9" s="1" t="s">
        <v>91</v>
      </c>
      <c r="CGY9" s="1" t="s">
        <v>91</v>
      </c>
      <c r="CGZ9" s="1" t="s">
        <v>91</v>
      </c>
      <c r="CHA9" s="1" t="s">
        <v>91</v>
      </c>
      <c r="CHB9" s="1" t="s">
        <v>91</v>
      </c>
      <c r="CHC9" s="1" t="s">
        <v>91</v>
      </c>
      <c r="CHD9" s="1" t="s">
        <v>91</v>
      </c>
      <c r="CHE9" s="1" t="s">
        <v>91</v>
      </c>
      <c r="CHF9" s="1" t="s">
        <v>91</v>
      </c>
      <c r="CHG9" s="1" t="s">
        <v>91</v>
      </c>
      <c r="CHH9" s="1" t="s">
        <v>91</v>
      </c>
      <c r="CHI9" s="1" t="s">
        <v>91</v>
      </c>
      <c r="CHJ9" s="1" t="s">
        <v>91</v>
      </c>
      <c r="CHK9" s="1" t="s">
        <v>91</v>
      </c>
      <c r="CHL9" s="1" t="s">
        <v>91</v>
      </c>
      <c r="CHM9" s="1" t="s">
        <v>91</v>
      </c>
      <c r="CHN9" s="1" t="s">
        <v>91</v>
      </c>
      <c r="CHO9" s="1" t="s">
        <v>91</v>
      </c>
      <c r="CHP9" s="1" t="s">
        <v>91</v>
      </c>
      <c r="CHQ9" s="1" t="s">
        <v>91</v>
      </c>
      <c r="CHR9" s="1" t="s">
        <v>91</v>
      </c>
      <c r="CHS9" s="1" t="s">
        <v>91</v>
      </c>
      <c r="CHT9" s="1" t="s">
        <v>91</v>
      </c>
      <c r="CHU9" s="1" t="s">
        <v>91</v>
      </c>
      <c r="CHV9" s="1" t="s">
        <v>91</v>
      </c>
      <c r="CHW9" s="1" t="s">
        <v>91</v>
      </c>
      <c r="CHX9" s="1" t="s">
        <v>91</v>
      </c>
      <c r="CHY9" s="1" t="s">
        <v>91</v>
      </c>
      <c r="CHZ9" s="1" t="s">
        <v>91</v>
      </c>
      <c r="CIA9" s="1" t="s">
        <v>91</v>
      </c>
      <c r="CIB9" s="1" t="s">
        <v>91</v>
      </c>
      <c r="CIC9" s="1" t="s">
        <v>91</v>
      </c>
      <c r="CID9" s="1" t="s">
        <v>91</v>
      </c>
      <c r="CIE9" s="1" t="s">
        <v>91</v>
      </c>
      <c r="CIF9" s="1" t="s">
        <v>91</v>
      </c>
      <c r="CIG9" s="1" t="s">
        <v>91</v>
      </c>
      <c r="CIH9" s="1" t="s">
        <v>91</v>
      </c>
      <c r="CII9" s="1" t="s">
        <v>91</v>
      </c>
      <c r="CIJ9" s="1" t="s">
        <v>91</v>
      </c>
      <c r="CIK9" s="1" t="s">
        <v>91</v>
      </c>
      <c r="CIL9" s="1" t="s">
        <v>91</v>
      </c>
      <c r="CIM9" s="1" t="s">
        <v>91</v>
      </c>
      <c r="CIN9" s="1" t="s">
        <v>91</v>
      </c>
      <c r="CIO9" s="1" t="s">
        <v>91</v>
      </c>
      <c r="CIP9" s="1" t="s">
        <v>91</v>
      </c>
      <c r="CIQ9" s="1" t="s">
        <v>91</v>
      </c>
      <c r="CIR9" s="1" t="s">
        <v>91</v>
      </c>
      <c r="CIS9" s="1" t="s">
        <v>91</v>
      </c>
      <c r="CIT9" s="1" t="s">
        <v>91</v>
      </c>
      <c r="CIU9" s="1" t="s">
        <v>91</v>
      </c>
      <c r="CIV9" s="1" t="s">
        <v>91</v>
      </c>
      <c r="CIW9" s="1" t="s">
        <v>91</v>
      </c>
      <c r="CIX9" s="1" t="s">
        <v>91</v>
      </c>
      <c r="CIY9" s="1" t="s">
        <v>91</v>
      </c>
      <c r="CIZ9" s="1" t="s">
        <v>91</v>
      </c>
      <c r="CJA9" s="1" t="s">
        <v>91</v>
      </c>
      <c r="CJB9" s="1" t="s">
        <v>91</v>
      </c>
      <c r="CJC9" s="1" t="s">
        <v>91</v>
      </c>
      <c r="CJD9" s="1" t="s">
        <v>91</v>
      </c>
      <c r="CJE9" s="1" t="s">
        <v>91</v>
      </c>
      <c r="CJF9" s="1" t="s">
        <v>91</v>
      </c>
      <c r="CJG9" s="1" t="s">
        <v>91</v>
      </c>
      <c r="CJH9" s="1" t="s">
        <v>91</v>
      </c>
      <c r="CJI9" s="1" t="s">
        <v>91</v>
      </c>
      <c r="CJJ9" s="1" t="s">
        <v>91</v>
      </c>
      <c r="CJK9" s="1" t="s">
        <v>91</v>
      </c>
      <c r="CJL9" s="1" t="s">
        <v>91</v>
      </c>
      <c r="CJM9" s="1" t="s">
        <v>91</v>
      </c>
      <c r="CJN9" s="1" t="s">
        <v>91</v>
      </c>
      <c r="CJO9" s="1" t="s">
        <v>91</v>
      </c>
      <c r="CJP9" s="1" t="s">
        <v>91</v>
      </c>
      <c r="CJQ9" s="1" t="s">
        <v>91</v>
      </c>
      <c r="CJR9" s="1" t="s">
        <v>91</v>
      </c>
      <c r="CJS9" s="1" t="s">
        <v>91</v>
      </c>
      <c r="CJT9" s="1" t="s">
        <v>91</v>
      </c>
      <c r="CJU9" s="1" t="s">
        <v>91</v>
      </c>
      <c r="CJV9" s="1" t="s">
        <v>91</v>
      </c>
      <c r="CJW9" s="1" t="s">
        <v>91</v>
      </c>
      <c r="CJX9" s="1" t="s">
        <v>91</v>
      </c>
      <c r="CJY9" s="1" t="s">
        <v>91</v>
      </c>
      <c r="CJZ9" s="1" t="s">
        <v>91</v>
      </c>
      <c r="CKA9" s="1" t="s">
        <v>91</v>
      </c>
      <c r="CKB9" s="1" t="s">
        <v>91</v>
      </c>
      <c r="CKC9" s="1" t="s">
        <v>91</v>
      </c>
      <c r="CKD9" s="1" t="s">
        <v>91</v>
      </c>
      <c r="CKE9" s="1" t="s">
        <v>91</v>
      </c>
      <c r="CKF9" s="1" t="s">
        <v>91</v>
      </c>
      <c r="CKG9" s="1" t="s">
        <v>91</v>
      </c>
      <c r="CKH9" s="1" t="s">
        <v>91</v>
      </c>
      <c r="CKI9" s="1" t="s">
        <v>91</v>
      </c>
      <c r="CKJ9" s="1" t="s">
        <v>91</v>
      </c>
      <c r="CKK9" s="1" t="s">
        <v>91</v>
      </c>
      <c r="CKL9" s="1" t="s">
        <v>91</v>
      </c>
      <c r="CKM9" s="1" t="s">
        <v>91</v>
      </c>
      <c r="CKN9" s="1" t="s">
        <v>91</v>
      </c>
      <c r="CKO9" s="1" t="s">
        <v>91</v>
      </c>
      <c r="CKP9" s="1" t="s">
        <v>91</v>
      </c>
      <c r="CKQ9" s="1" t="s">
        <v>91</v>
      </c>
      <c r="CKR9" s="1" t="s">
        <v>91</v>
      </c>
      <c r="CKS9" s="1" t="s">
        <v>91</v>
      </c>
      <c r="CKT9" s="1" t="s">
        <v>91</v>
      </c>
      <c r="CKU9" s="1" t="s">
        <v>91</v>
      </c>
      <c r="CKV9" s="1" t="s">
        <v>91</v>
      </c>
      <c r="CKW9" s="1" t="s">
        <v>91</v>
      </c>
      <c r="CKX9" s="1" t="s">
        <v>91</v>
      </c>
      <c r="CKY9" s="1" t="s">
        <v>91</v>
      </c>
      <c r="CKZ9" s="1" t="s">
        <v>91</v>
      </c>
      <c r="CLA9" s="1" t="s">
        <v>91</v>
      </c>
      <c r="CLB9" s="1" t="s">
        <v>91</v>
      </c>
      <c r="CLC9" s="1" t="s">
        <v>91</v>
      </c>
      <c r="CLD9" s="1" t="s">
        <v>91</v>
      </c>
      <c r="CLE9" s="1" t="s">
        <v>91</v>
      </c>
      <c r="CLF9" s="1" t="s">
        <v>91</v>
      </c>
      <c r="CLG9" s="1" t="s">
        <v>91</v>
      </c>
      <c r="CLH9" s="1" t="s">
        <v>91</v>
      </c>
      <c r="CLI9" s="1" t="s">
        <v>91</v>
      </c>
      <c r="CLJ9" s="1" t="s">
        <v>91</v>
      </c>
      <c r="CLK9" s="1" t="s">
        <v>91</v>
      </c>
      <c r="CLL9" s="1" t="s">
        <v>91</v>
      </c>
      <c r="CLM9" s="1" t="s">
        <v>91</v>
      </c>
      <c r="CLN9" s="1" t="s">
        <v>91</v>
      </c>
      <c r="CLO9" s="1" t="s">
        <v>91</v>
      </c>
      <c r="CLP9" s="1" t="s">
        <v>91</v>
      </c>
      <c r="CLQ9" s="1" t="s">
        <v>91</v>
      </c>
      <c r="CLR9" s="1" t="s">
        <v>91</v>
      </c>
      <c r="CLS9" s="1" t="s">
        <v>91</v>
      </c>
      <c r="CLT9" s="1" t="s">
        <v>91</v>
      </c>
      <c r="CLU9" s="1" t="s">
        <v>91</v>
      </c>
      <c r="CLV9" s="1" t="s">
        <v>91</v>
      </c>
      <c r="CLW9" s="1" t="s">
        <v>91</v>
      </c>
      <c r="CLX9" s="1" t="s">
        <v>91</v>
      </c>
      <c r="CLY9" s="1" t="s">
        <v>91</v>
      </c>
      <c r="CLZ9" s="1" t="s">
        <v>91</v>
      </c>
      <c r="CMA9" s="1" t="s">
        <v>91</v>
      </c>
      <c r="CMB9" s="1" t="s">
        <v>91</v>
      </c>
      <c r="CMC9" s="1" t="s">
        <v>91</v>
      </c>
      <c r="CMD9" s="1" t="s">
        <v>91</v>
      </c>
      <c r="CME9" s="1" t="s">
        <v>91</v>
      </c>
      <c r="CMF9" s="1" t="s">
        <v>91</v>
      </c>
      <c r="CMG9" s="1" t="s">
        <v>91</v>
      </c>
      <c r="CMH9" s="1" t="s">
        <v>91</v>
      </c>
      <c r="CMI9" s="1" t="s">
        <v>91</v>
      </c>
      <c r="CMJ9" s="1" t="s">
        <v>91</v>
      </c>
      <c r="CMK9" s="1" t="s">
        <v>91</v>
      </c>
      <c r="CML9" s="1" t="s">
        <v>91</v>
      </c>
      <c r="CMM9" s="1" t="s">
        <v>91</v>
      </c>
      <c r="CMN9" s="1" t="s">
        <v>91</v>
      </c>
      <c r="CMO9" s="1" t="s">
        <v>91</v>
      </c>
      <c r="CMP9" s="1" t="s">
        <v>91</v>
      </c>
      <c r="CMQ9" s="1" t="s">
        <v>91</v>
      </c>
      <c r="CMR9" s="1" t="s">
        <v>91</v>
      </c>
      <c r="CMS9" s="1" t="s">
        <v>91</v>
      </c>
      <c r="CMT9" s="1" t="s">
        <v>91</v>
      </c>
      <c r="CMU9" s="1" t="s">
        <v>91</v>
      </c>
      <c r="CMV9" s="1" t="s">
        <v>91</v>
      </c>
      <c r="CMW9" s="1" t="s">
        <v>91</v>
      </c>
      <c r="CMX9" s="1" t="s">
        <v>91</v>
      </c>
      <c r="CMY9" s="1" t="s">
        <v>91</v>
      </c>
      <c r="CMZ9" s="1" t="s">
        <v>91</v>
      </c>
      <c r="CNA9" s="1" t="s">
        <v>91</v>
      </c>
      <c r="CNB9" s="1" t="s">
        <v>91</v>
      </c>
      <c r="CNC9" s="1" t="s">
        <v>91</v>
      </c>
      <c r="CND9" s="1" t="s">
        <v>91</v>
      </c>
      <c r="CNE9" s="1" t="s">
        <v>91</v>
      </c>
      <c r="CNF9" s="1" t="s">
        <v>91</v>
      </c>
      <c r="CNG9" s="1" t="s">
        <v>91</v>
      </c>
      <c r="CNH9" s="1" t="s">
        <v>91</v>
      </c>
      <c r="CNI9" s="1" t="s">
        <v>91</v>
      </c>
      <c r="CNJ9" s="1" t="s">
        <v>91</v>
      </c>
      <c r="CNK9" s="1" t="s">
        <v>91</v>
      </c>
      <c r="CNL9" s="1" t="s">
        <v>91</v>
      </c>
      <c r="CNM9" s="1" t="s">
        <v>91</v>
      </c>
      <c r="CNN9" s="1" t="s">
        <v>91</v>
      </c>
      <c r="CNO9" s="1" t="s">
        <v>91</v>
      </c>
      <c r="CNP9" s="1" t="s">
        <v>91</v>
      </c>
      <c r="CNQ9" s="1" t="s">
        <v>91</v>
      </c>
      <c r="CNR9" s="1" t="s">
        <v>91</v>
      </c>
      <c r="CNS9" s="1" t="s">
        <v>91</v>
      </c>
      <c r="CNT9" s="1" t="s">
        <v>91</v>
      </c>
      <c r="CNU9" s="1" t="s">
        <v>91</v>
      </c>
      <c r="CNV9" s="1" t="s">
        <v>91</v>
      </c>
      <c r="CNW9" s="1" t="s">
        <v>91</v>
      </c>
      <c r="CNX9" s="1" t="s">
        <v>91</v>
      </c>
      <c r="CNY9" s="1" t="s">
        <v>91</v>
      </c>
      <c r="CNZ9" s="1" t="s">
        <v>91</v>
      </c>
      <c r="COA9" s="1" t="s">
        <v>91</v>
      </c>
      <c r="COB9" s="1" t="s">
        <v>91</v>
      </c>
      <c r="COC9" s="1" t="s">
        <v>91</v>
      </c>
      <c r="COD9" s="1" t="s">
        <v>91</v>
      </c>
      <c r="COE9" s="1" t="s">
        <v>91</v>
      </c>
      <c r="COF9" s="1" t="s">
        <v>91</v>
      </c>
      <c r="COG9" s="1" t="s">
        <v>91</v>
      </c>
      <c r="COH9" s="1" t="s">
        <v>91</v>
      </c>
      <c r="COI9" s="1" t="s">
        <v>91</v>
      </c>
      <c r="COJ9" s="1" t="s">
        <v>91</v>
      </c>
      <c r="COK9" s="1" t="s">
        <v>91</v>
      </c>
      <c r="COL9" s="1" t="s">
        <v>91</v>
      </c>
      <c r="COM9" s="1" t="s">
        <v>91</v>
      </c>
      <c r="CON9" s="1" t="s">
        <v>91</v>
      </c>
      <c r="COO9" s="1" t="s">
        <v>91</v>
      </c>
      <c r="COP9" s="1" t="s">
        <v>91</v>
      </c>
      <c r="COQ9" s="1" t="s">
        <v>91</v>
      </c>
      <c r="COR9" s="1" t="s">
        <v>91</v>
      </c>
      <c r="COS9" s="1" t="s">
        <v>91</v>
      </c>
      <c r="COT9" s="1" t="s">
        <v>91</v>
      </c>
      <c r="COU9" s="1" t="s">
        <v>91</v>
      </c>
      <c r="COV9" s="1" t="s">
        <v>91</v>
      </c>
      <c r="COW9" s="1" t="s">
        <v>91</v>
      </c>
      <c r="COX9" s="1" t="s">
        <v>91</v>
      </c>
      <c r="COY9" s="1" t="s">
        <v>91</v>
      </c>
      <c r="COZ9" s="1" t="s">
        <v>91</v>
      </c>
      <c r="CPA9" s="1" t="s">
        <v>91</v>
      </c>
      <c r="CPB9" s="1" t="s">
        <v>91</v>
      </c>
      <c r="CPC9" s="1" t="s">
        <v>91</v>
      </c>
      <c r="CPD9" s="1" t="s">
        <v>91</v>
      </c>
      <c r="CPE9" s="1" t="s">
        <v>91</v>
      </c>
      <c r="CPF9" s="1" t="s">
        <v>91</v>
      </c>
      <c r="CPG9" s="1" t="s">
        <v>91</v>
      </c>
      <c r="CPH9" s="1" t="s">
        <v>91</v>
      </c>
      <c r="CPI9" s="1" t="s">
        <v>91</v>
      </c>
      <c r="CPJ9" s="1" t="s">
        <v>91</v>
      </c>
      <c r="CPK9" s="1" t="s">
        <v>91</v>
      </c>
      <c r="CPL9" s="1" t="s">
        <v>91</v>
      </c>
      <c r="CPM9" s="1" t="s">
        <v>91</v>
      </c>
      <c r="CPN9" s="1" t="s">
        <v>91</v>
      </c>
      <c r="CPO9" s="1" t="s">
        <v>91</v>
      </c>
      <c r="CPP9" s="1" t="s">
        <v>91</v>
      </c>
      <c r="CPQ9" s="1" t="s">
        <v>91</v>
      </c>
      <c r="CPR9" s="1" t="s">
        <v>91</v>
      </c>
      <c r="CPS9" s="1" t="s">
        <v>91</v>
      </c>
      <c r="CPT9" s="1" t="s">
        <v>91</v>
      </c>
      <c r="CPU9" s="1" t="s">
        <v>91</v>
      </c>
      <c r="CPV9" s="1" t="s">
        <v>91</v>
      </c>
      <c r="CPW9" s="1" t="s">
        <v>91</v>
      </c>
      <c r="CPX9" s="1" t="s">
        <v>91</v>
      </c>
      <c r="CPY9" s="1" t="s">
        <v>91</v>
      </c>
      <c r="CPZ9" s="1" t="s">
        <v>91</v>
      </c>
      <c r="CQA9" s="1" t="s">
        <v>91</v>
      </c>
      <c r="CQB9" s="1" t="s">
        <v>91</v>
      </c>
      <c r="CQC9" s="1" t="s">
        <v>91</v>
      </c>
      <c r="CQD9" s="1" t="s">
        <v>91</v>
      </c>
      <c r="CQE9" s="1" t="s">
        <v>91</v>
      </c>
      <c r="CQF9" s="1" t="s">
        <v>91</v>
      </c>
      <c r="CQG9" s="1" t="s">
        <v>91</v>
      </c>
      <c r="CQH9" s="1" t="s">
        <v>91</v>
      </c>
      <c r="CQI9" s="1" t="s">
        <v>91</v>
      </c>
      <c r="CQJ9" s="1" t="s">
        <v>91</v>
      </c>
      <c r="CQK9" s="1" t="s">
        <v>91</v>
      </c>
      <c r="CQL9" s="1" t="s">
        <v>91</v>
      </c>
      <c r="CQM9" s="1" t="s">
        <v>91</v>
      </c>
      <c r="CQN9" s="1" t="s">
        <v>91</v>
      </c>
      <c r="CQO9" s="1" t="s">
        <v>91</v>
      </c>
      <c r="CQP9" s="1" t="s">
        <v>91</v>
      </c>
      <c r="CQQ9" s="1" t="s">
        <v>91</v>
      </c>
      <c r="CQR9" s="1" t="s">
        <v>91</v>
      </c>
      <c r="CQS9" s="1" t="s">
        <v>91</v>
      </c>
      <c r="CQT9" s="1" t="s">
        <v>91</v>
      </c>
      <c r="CQU9" s="1" t="s">
        <v>91</v>
      </c>
      <c r="CQV9" s="1" t="s">
        <v>91</v>
      </c>
      <c r="CQW9" s="1" t="s">
        <v>91</v>
      </c>
      <c r="CQX9" s="1" t="s">
        <v>91</v>
      </c>
      <c r="CQY9" s="1" t="s">
        <v>91</v>
      </c>
      <c r="CQZ9" s="1" t="s">
        <v>91</v>
      </c>
      <c r="CRA9" s="1" t="s">
        <v>91</v>
      </c>
      <c r="CRB9" s="1" t="s">
        <v>91</v>
      </c>
      <c r="CRC9" s="1" t="s">
        <v>91</v>
      </c>
      <c r="CRD9" s="1" t="s">
        <v>91</v>
      </c>
      <c r="CRE9" s="1" t="s">
        <v>91</v>
      </c>
      <c r="CRF9" s="1" t="s">
        <v>91</v>
      </c>
      <c r="CRG9" s="1" t="s">
        <v>91</v>
      </c>
      <c r="CRH9" s="1" t="s">
        <v>91</v>
      </c>
      <c r="CRI9" s="1" t="s">
        <v>91</v>
      </c>
      <c r="CRJ9" s="1" t="s">
        <v>91</v>
      </c>
      <c r="CRK9" s="1" t="s">
        <v>91</v>
      </c>
      <c r="CRL9" s="1" t="s">
        <v>91</v>
      </c>
      <c r="CRM9" s="1" t="s">
        <v>91</v>
      </c>
      <c r="CRN9" s="1" t="s">
        <v>91</v>
      </c>
      <c r="CRO9" s="1" t="s">
        <v>91</v>
      </c>
      <c r="CRP9" s="1" t="s">
        <v>91</v>
      </c>
      <c r="CRQ9" s="1" t="s">
        <v>91</v>
      </c>
      <c r="CRR9" s="1" t="s">
        <v>91</v>
      </c>
      <c r="CRS9" s="1" t="s">
        <v>91</v>
      </c>
      <c r="CRT9" s="1" t="s">
        <v>91</v>
      </c>
      <c r="CRU9" s="1" t="s">
        <v>91</v>
      </c>
      <c r="CRV9" s="1" t="s">
        <v>91</v>
      </c>
      <c r="CRW9" s="1" t="s">
        <v>91</v>
      </c>
      <c r="CRX9" s="1" t="s">
        <v>91</v>
      </c>
      <c r="CRY9" s="1" t="s">
        <v>91</v>
      </c>
      <c r="CRZ9" s="1" t="s">
        <v>91</v>
      </c>
      <c r="CSA9" s="1" t="s">
        <v>91</v>
      </c>
      <c r="CSB9" s="1" t="s">
        <v>91</v>
      </c>
      <c r="CSC9" s="1" t="s">
        <v>91</v>
      </c>
      <c r="CSD9" s="1" t="s">
        <v>91</v>
      </c>
      <c r="CSE9" s="1" t="s">
        <v>91</v>
      </c>
      <c r="CSF9" s="1" t="s">
        <v>91</v>
      </c>
      <c r="CSG9" s="1" t="s">
        <v>91</v>
      </c>
      <c r="CSH9" s="1" t="s">
        <v>91</v>
      </c>
      <c r="CSI9" s="1" t="s">
        <v>91</v>
      </c>
      <c r="CSJ9" s="1" t="s">
        <v>91</v>
      </c>
      <c r="CSK9" s="1" t="s">
        <v>91</v>
      </c>
      <c r="CSL9" s="1" t="s">
        <v>91</v>
      </c>
      <c r="CSM9" s="1" t="s">
        <v>91</v>
      </c>
      <c r="CSN9" s="1" t="s">
        <v>91</v>
      </c>
      <c r="CSO9" s="1" t="s">
        <v>91</v>
      </c>
      <c r="CSP9" s="1" t="s">
        <v>91</v>
      </c>
      <c r="CSQ9" s="1" t="s">
        <v>91</v>
      </c>
      <c r="CSR9" s="1" t="s">
        <v>91</v>
      </c>
      <c r="CSS9" s="1" t="s">
        <v>91</v>
      </c>
      <c r="CST9" s="1" t="s">
        <v>91</v>
      </c>
      <c r="CSU9" s="1" t="s">
        <v>91</v>
      </c>
      <c r="CSV9" s="1" t="s">
        <v>91</v>
      </c>
      <c r="CSW9" s="1" t="s">
        <v>91</v>
      </c>
      <c r="CSX9" s="1" t="s">
        <v>91</v>
      </c>
      <c r="CSY9" s="1" t="s">
        <v>91</v>
      </c>
      <c r="CSZ9" s="1" t="s">
        <v>91</v>
      </c>
      <c r="CTA9" s="1" t="s">
        <v>91</v>
      </c>
      <c r="CTB9" s="1" t="s">
        <v>91</v>
      </c>
      <c r="CTC9" s="1" t="s">
        <v>91</v>
      </c>
      <c r="CTD9" s="1" t="s">
        <v>91</v>
      </c>
      <c r="CTE9" s="1" t="s">
        <v>91</v>
      </c>
      <c r="CTF9" s="1" t="s">
        <v>91</v>
      </c>
      <c r="CTG9" s="1" t="s">
        <v>91</v>
      </c>
      <c r="CTH9" s="1" t="s">
        <v>91</v>
      </c>
      <c r="CTI9" s="1" t="s">
        <v>91</v>
      </c>
      <c r="CTJ9" s="1" t="s">
        <v>91</v>
      </c>
      <c r="CTK9" s="1" t="s">
        <v>91</v>
      </c>
      <c r="CTL9" s="1" t="s">
        <v>91</v>
      </c>
      <c r="CTM9" s="1" t="s">
        <v>91</v>
      </c>
      <c r="CTN9" s="1" t="s">
        <v>91</v>
      </c>
      <c r="CTO9" s="1" t="s">
        <v>91</v>
      </c>
      <c r="CTP9" s="1" t="s">
        <v>91</v>
      </c>
      <c r="CTQ9" s="1" t="s">
        <v>91</v>
      </c>
      <c r="CTR9" s="1" t="s">
        <v>91</v>
      </c>
      <c r="CTS9" s="1" t="s">
        <v>91</v>
      </c>
      <c r="CTT9" s="1" t="s">
        <v>91</v>
      </c>
      <c r="CTU9" s="1" t="s">
        <v>91</v>
      </c>
      <c r="CTV9" s="1" t="s">
        <v>91</v>
      </c>
      <c r="CTW9" s="1" t="s">
        <v>91</v>
      </c>
      <c r="CTX9" s="1" t="s">
        <v>91</v>
      </c>
      <c r="CTY9" s="1" t="s">
        <v>91</v>
      </c>
      <c r="CTZ9" s="1" t="s">
        <v>91</v>
      </c>
      <c r="CUA9" s="1" t="s">
        <v>91</v>
      </c>
      <c r="CUB9" s="1" t="s">
        <v>91</v>
      </c>
      <c r="CUC9" s="1" t="s">
        <v>91</v>
      </c>
      <c r="CUD9" s="1" t="s">
        <v>91</v>
      </c>
      <c r="CUE9" s="1" t="s">
        <v>91</v>
      </c>
      <c r="CUF9" s="1" t="s">
        <v>91</v>
      </c>
      <c r="CUG9" s="1" t="s">
        <v>91</v>
      </c>
      <c r="CUH9" s="1" t="s">
        <v>91</v>
      </c>
      <c r="CUI9" s="1" t="s">
        <v>91</v>
      </c>
      <c r="CUJ9" s="1" t="s">
        <v>91</v>
      </c>
      <c r="CUK9" s="1" t="s">
        <v>91</v>
      </c>
      <c r="CUL9" s="1" t="s">
        <v>91</v>
      </c>
      <c r="CUM9" s="1" t="s">
        <v>91</v>
      </c>
      <c r="CUN9" s="1" t="s">
        <v>91</v>
      </c>
      <c r="CUO9" s="1" t="s">
        <v>91</v>
      </c>
      <c r="CUP9" s="1" t="s">
        <v>91</v>
      </c>
      <c r="CUQ9" s="1" t="s">
        <v>91</v>
      </c>
      <c r="CUR9" s="1" t="s">
        <v>91</v>
      </c>
      <c r="CUS9" s="1" t="s">
        <v>91</v>
      </c>
      <c r="CUT9" s="1" t="s">
        <v>91</v>
      </c>
      <c r="CUU9" s="1" t="s">
        <v>91</v>
      </c>
      <c r="CUV9" s="1" t="s">
        <v>91</v>
      </c>
      <c r="CUW9" s="1" t="s">
        <v>91</v>
      </c>
      <c r="CUX9" s="1" t="s">
        <v>91</v>
      </c>
      <c r="CUY9" s="1" t="s">
        <v>91</v>
      </c>
      <c r="CUZ9" s="1" t="s">
        <v>91</v>
      </c>
      <c r="CVA9" s="1" t="s">
        <v>91</v>
      </c>
      <c r="CVB9" s="1" t="s">
        <v>91</v>
      </c>
      <c r="CVC9" s="1" t="s">
        <v>91</v>
      </c>
      <c r="CVD9" s="1" t="s">
        <v>91</v>
      </c>
      <c r="CVE9" s="1" t="s">
        <v>91</v>
      </c>
      <c r="CVF9" s="1" t="s">
        <v>91</v>
      </c>
      <c r="CVG9" s="1" t="s">
        <v>91</v>
      </c>
      <c r="CVH9" s="1" t="s">
        <v>91</v>
      </c>
      <c r="CVI9" s="1" t="s">
        <v>91</v>
      </c>
      <c r="CVJ9" s="1" t="s">
        <v>91</v>
      </c>
      <c r="CVK9" s="1" t="s">
        <v>91</v>
      </c>
      <c r="CVL9" s="1" t="s">
        <v>91</v>
      </c>
      <c r="CVM9" s="1" t="s">
        <v>91</v>
      </c>
      <c r="CVN9" s="1" t="s">
        <v>91</v>
      </c>
      <c r="CVO9" s="1" t="s">
        <v>91</v>
      </c>
      <c r="CVP9" s="1" t="s">
        <v>91</v>
      </c>
      <c r="CVQ9" s="1" t="s">
        <v>91</v>
      </c>
      <c r="CVR9" s="1" t="s">
        <v>91</v>
      </c>
      <c r="CVS9" s="1" t="s">
        <v>91</v>
      </c>
      <c r="CVT9" s="1" t="s">
        <v>91</v>
      </c>
      <c r="CVU9" s="1" t="s">
        <v>91</v>
      </c>
      <c r="CVV9" s="1" t="s">
        <v>91</v>
      </c>
      <c r="CVW9" s="1" t="s">
        <v>91</v>
      </c>
      <c r="CVX9" s="1" t="s">
        <v>91</v>
      </c>
      <c r="CVY9" s="1" t="s">
        <v>91</v>
      </c>
      <c r="CVZ9" s="1" t="s">
        <v>91</v>
      </c>
      <c r="CWA9" s="1" t="s">
        <v>91</v>
      </c>
      <c r="CWB9" s="1" t="s">
        <v>91</v>
      </c>
      <c r="CWC9" s="1" t="s">
        <v>91</v>
      </c>
      <c r="CWD9" s="1" t="s">
        <v>91</v>
      </c>
      <c r="CWE9" s="1" t="s">
        <v>91</v>
      </c>
      <c r="CWF9" s="1" t="s">
        <v>91</v>
      </c>
      <c r="CWG9" s="1" t="s">
        <v>91</v>
      </c>
      <c r="CWH9" s="1" t="s">
        <v>91</v>
      </c>
      <c r="CWI9" s="1" t="s">
        <v>91</v>
      </c>
      <c r="CWJ9" s="1" t="s">
        <v>91</v>
      </c>
      <c r="CWK9" s="1" t="s">
        <v>91</v>
      </c>
      <c r="CWL9" s="1" t="s">
        <v>91</v>
      </c>
      <c r="CWM9" s="1" t="s">
        <v>91</v>
      </c>
      <c r="CWN9" s="1" t="s">
        <v>91</v>
      </c>
      <c r="CWO9" s="1" t="s">
        <v>91</v>
      </c>
      <c r="CWP9" s="1" t="s">
        <v>91</v>
      </c>
      <c r="CWQ9" s="1" t="s">
        <v>91</v>
      </c>
      <c r="CWR9" s="1" t="s">
        <v>91</v>
      </c>
      <c r="CWS9" s="1" t="s">
        <v>91</v>
      </c>
      <c r="CWT9" s="1" t="s">
        <v>91</v>
      </c>
      <c r="CWU9" s="1" t="s">
        <v>91</v>
      </c>
      <c r="CWV9" s="1" t="s">
        <v>91</v>
      </c>
      <c r="CWW9" s="1" t="s">
        <v>91</v>
      </c>
      <c r="CWX9" s="1" t="s">
        <v>91</v>
      </c>
      <c r="CWY9" s="1" t="s">
        <v>91</v>
      </c>
      <c r="CWZ9" s="1" t="s">
        <v>91</v>
      </c>
      <c r="CXA9" s="1" t="s">
        <v>91</v>
      </c>
      <c r="CXB9" s="1" t="s">
        <v>91</v>
      </c>
      <c r="CXC9" s="1" t="s">
        <v>91</v>
      </c>
      <c r="CXD9" s="1" t="s">
        <v>91</v>
      </c>
      <c r="CXE9" s="1" t="s">
        <v>91</v>
      </c>
      <c r="CXF9" s="1" t="s">
        <v>91</v>
      </c>
      <c r="CXG9" s="1" t="s">
        <v>91</v>
      </c>
      <c r="CXH9" s="1" t="s">
        <v>91</v>
      </c>
      <c r="CXI9" s="1" t="s">
        <v>91</v>
      </c>
      <c r="CXJ9" s="1" t="s">
        <v>91</v>
      </c>
      <c r="CXK9" s="1" t="s">
        <v>91</v>
      </c>
      <c r="CXL9" s="1" t="s">
        <v>91</v>
      </c>
      <c r="CXM9" s="1" t="s">
        <v>91</v>
      </c>
      <c r="CXN9" s="1" t="s">
        <v>91</v>
      </c>
      <c r="CXO9" s="1" t="s">
        <v>91</v>
      </c>
      <c r="CXP9" s="1" t="s">
        <v>91</v>
      </c>
      <c r="CXQ9" s="1" t="s">
        <v>91</v>
      </c>
      <c r="CXR9" s="1" t="s">
        <v>91</v>
      </c>
      <c r="CXS9" s="1" t="s">
        <v>91</v>
      </c>
      <c r="CXT9" s="1" t="s">
        <v>91</v>
      </c>
      <c r="CXU9" s="1" t="s">
        <v>91</v>
      </c>
      <c r="CXV9" s="1" t="s">
        <v>91</v>
      </c>
      <c r="CXW9" s="1" t="s">
        <v>91</v>
      </c>
      <c r="CXX9" s="1" t="s">
        <v>91</v>
      </c>
      <c r="CXY9" s="1" t="s">
        <v>91</v>
      </c>
      <c r="CXZ9" s="1" t="s">
        <v>91</v>
      </c>
      <c r="CYA9" s="1" t="s">
        <v>91</v>
      </c>
      <c r="CYB9" s="1" t="s">
        <v>91</v>
      </c>
      <c r="CYC9" s="1" t="s">
        <v>91</v>
      </c>
      <c r="CYD9" s="1" t="s">
        <v>91</v>
      </c>
      <c r="CYE9" s="1" t="s">
        <v>91</v>
      </c>
      <c r="CYF9" s="1" t="s">
        <v>91</v>
      </c>
      <c r="CYG9" s="1" t="s">
        <v>91</v>
      </c>
      <c r="CYH9" s="1" t="s">
        <v>91</v>
      </c>
      <c r="CYI9" s="1" t="s">
        <v>91</v>
      </c>
      <c r="CYJ9" s="1" t="s">
        <v>91</v>
      </c>
      <c r="CYK9" s="1" t="s">
        <v>91</v>
      </c>
      <c r="CYL9" s="1" t="s">
        <v>91</v>
      </c>
      <c r="CYM9" s="1" t="s">
        <v>91</v>
      </c>
      <c r="CYN9" s="1" t="s">
        <v>91</v>
      </c>
      <c r="CYO9" s="1" t="s">
        <v>91</v>
      </c>
      <c r="CYP9" s="1" t="s">
        <v>91</v>
      </c>
      <c r="CYQ9" s="1" t="s">
        <v>91</v>
      </c>
      <c r="CYR9" s="1" t="s">
        <v>91</v>
      </c>
      <c r="CYS9" s="1" t="s">
        <v>91</v>
      </c>
      <c r="CYT9" s="1" t="s">
        <v>91</v>
      </c>
      <c r="CYU9" s="1" t="s">
        <v>91</v>
      </c>
      <c r="CYV9" s="1" t="s">
        <v>91</v>
      </c>
      <c r="CYW9" s="1" t="s">
        <v>91</v>
      </c>
      <c r="CYX9" s="1" t="s">
        <v>91</v>
      </c>
      <c r="CYY9" s="1" t="s">
        <v>91</v>
      </c>
      <c r="CYZ9" s="1" t="s">
        <v>91</v>
      </c>
      <c r="CZA9" s="1" t="s">
        <v>91</v>
      </c>
      <c r="CZB9" s="1" t="s">
        <v>91</v>
      </c>
      <c r="CZC9" s="1" t="s">
        <v>91</v>
      </c>
      <c r="CZD9" s="1" t="s">
        <v>91</v>
      </c>
      <c r="CZE9" s="1" t="s">
        <v>91</v>
      </c>
      <c r="CZF9" s="1" t="s">
        <v>91</v>
      </c>
      <c r="CZG9" s="1" t="s">
        <v>91</v>
      </c>
      <c r="CZH9" s="1" t="s">
        <v>91</v>
      </c>
      <c r="CZI9" s="1" t="s">
        <v>91</v>
      </c>
      <c r="CZJ9" s="1" t="s">
        <v>91</v>
      </c>
      <c r="CZK9" s="1" t="s">
        <v>91</v>
      </c>
      <c r="CZL9" s="1" t="s">
        <v>91</v>
      </c>
      <c r="CZM9" s="1" t="s">
        <v>91</v>
      </c>
      <c r="CZN9" s="1" t="s">
        <v>91</v>
      </c>
      <c r="CZO9" s="1" t="s">
        <v>91</v>
      </c>
      <c r="CZP9" s="1" t="s">
        <v>91</v>
      </c>
      <c r="CZQ9" s="1" t="s">
        <v>91</v>
      </c>
      <c r="CZR9" s="1" t="s">
        <v>91</v>
      </c>
      <c r="CZS9" s="1" t="s">
        <v>91</v>
      </c>
      <c r="CZT9" s="1" t="s">
        <v>91</v>
      </c>
      <c r="CZU9" s="1" t="s">
        <v>91</v>
      </c>
      <c r="CZV9" s="1" t="s">
        <v>91</v>
      </c>
      <c r="CZW9" s="1" t="s">
        <v>91</v>
      </c>
      <c r="CZX9" s="1" t="s">
        <v>91</v>
      </c>
      <c r="CZY9" s="1" t="s">
        <v>91</v>
      </c>
      <c r="CZZ9" s="1" t="s">
        <v>91</v>
      </c>
      <c r="DAA9" s="1" t="s">
        <v>91</v>
      </c>
      <c r="DAB9" s="1" t="s">
        <v>91</v>
      </c>
      <c r="DAC9" s="1" t="s">
        <v>91</v>
      </c>
      <c r="DAD9" s="1" t="s">
        <v>91</v>
      </c>
      <c r="DAE9" s="1" t="s">
        <v>91</v>
      </c>
      <c r="DAF9" s="1" t="s">
        <v>91</v>
      </c>
      <c r="DAG9" s="1" t="s">
        <v>91</v>
      </c>
      <c r="DAH9" s="1" t="s">
        <v>91</v>
      </c>
      <c r="DAI9" s="1" t="s">
        <v>91</v>
      </c>
      <c r="DAJ9" s="1" t="s">
        <v>91</v>
      </c>
      <c r="DAK9" s="1" t="s">
        <v>91</v>
      </c>
      <c r="DAL9" s="1" t="s">
        <v>91</v>
      </c>
      <c r="DAM9" s="1" t="s">
        <v>91</v>
      </c>
      <c r="DAN9" s="1" t="s">
        <v>91</v>
      </c>
      <c r="DAO9" s="1" t="s">
        <v>91</v>
      </c>
      <c r="DAP9" s="1" t="s">
        <v>91</v>
      </c>
      <c r="DAQ9" s="1" t="s">
        <v>91</v>
      </c>
      <c r="DAR9" s="1" t="s">
        <v>91</v>
      </c>
      <c r="DAS9" s="1" t="s">
        <v>91</v>
      </c>
      <c r="DAT9" s="1" t="s">
        <v>91</v>
      </c>
      <c r="DAU9" s="1" t="s">
        <v>91</v>
      </c>
      <c r="DAV9" s="1" t="s">
        <v>91</v>
      </c>
      <c r="DAW9" s="1" t="s">
        <v>91</v>
      </c>
      <c r="DAX9" s="1" t="s">
        <v>91</v>
      </c>
      <c r="DAY9" s="1" t="s">
        <v>91</v>
      </c>
      <c r="DAZ9" s="1" t="s">
        <v>91</v>
      </c>
      <c r="DBA9" s="1" t="s">
        <v>91</v>
      </c>
      <c r="DBB9" s="1" t="s">
        <v>91</v>
      </c>
      <c r="DBC9" s="1" t="s">
        <v>91</v>
      </c>
      <c r="DBD9" s="1" t="s">
        <v>91</v>
      </c>
      <c r="DBE9" s="1" t="s">
        <v>91</v>
      </c>
      <c r="DBF9" s="1" t="s">
        <v>91</v>
      </c>
      <c r="DBG9" s="1" t="s">
        <v>91</v>
      </c>
      <c r="DBH9" s="1" t="s">
        <v>91</v>
      </c>
      <c r="DBI9" s="1" t="s">
        <v>91</v>
      </c>
      <c r="DBJ9" s="1" t="s">
        <v>91</v>
      </c>
      <c r="DBK9" s="1" t="s">
        <v>91</v>
      </c>
      <c r="DBL9" s="1" t="s">
        <v>91</v>
      </c>
      <c r="DBM9" s="1" t="s">
        <v>91</v>
      </c>
      <c r="DBN9" s="1" t="s">
        <v>91</v>
      </c>
      <c r="DBO9" s="1" t="s">
        <v>91</v>
      </c>
      <c r="DBP9" s="1" t="s">
        <v>91</v>
      </c>
      <c r="DBQ9" s="1" t="s">
        <v>91</v>
      </c>
      <c r="DBR9" s="1" t="s">
        <v>91</v>
      </c>
      <c r="DBS9" s="1" t="s">
        <v>91</v>
      </c>
      <c r="DBT9" s="1" t="s">
        <v>91</v>
      </c>
      <c r="DBU9" s="1" t="s">
        <v>91</v>
      </c>
      <c r="DBV9" s="1" t="s">
        <v>91</v>
      </c>
      <c r="DBW9" s="1" t="s">
        <v>91</v>
      </c>
      <c r="DBX9" s="1" t="s">
        <v>91</v>
      </c>
      <c r="DBY9" s="1" t="s">
        <v>91</v>
      </c>
      <c r="DBZ9" s="1" t="s">
        <v>91</v>
      </c>
      <c r="DCA9" s="1" t="s">
        <v>91</v>
      </c>
      <c r="DCB9" s="1" t="s">
        <v>91</v>
      </c>
      <c r="DCC9" s="1" t="s">
        <v>91</v>
      </c>
      <c r="DCD9" s="1" t="s">
        <v>91</v>
      </c>
      <c r="DCE9" s="1" t="s">
        <v>91</v>
      </c>
      <c r="DCF9" s="1" t="s">
        <v>91</v>
      </c>
      <c r="DCG9" s="1" t="s">
        <v>91</v>
      </c>
      <c r="DCH9" s="1" t="s">
        <v>91</v>
      </c>
      <c r="DCI9" s="1" t="s">
        <v>91</v>
      </c>
      <c r="DCJ9" s="1" t="s">
        <v>91</v>
      </c>
      <c r="DCK9" s="1" t="s">
        <v>91</v>
      </c>
      <c r="DCL9" s="1" t="s">
        <v>91</v>
      </c>
      <c r="DCM9" s="1" t="s">
        <v>91</v>
      </c>
      <c r="DCN9" s="1" t="s">
        <v>91</v>
      </c>
      <c r="DCO9" s="1" t="s">
        <v>91</v>
      </c>
      <c r="DCP9" s="1" t="s">
        <v>91</v>
      </c>
      <c r="DCQ9" s="1" t="s">
        <v>91</v>
      </c>
      <c r="DCR9" s="1" t="s">
        <v>91</v>
      </c>
      <c r="DCS9" s="1" t="s">
        <v>91</v>
      </c>
      <c r="DCT9" s="1" t="s">
        <v>91</v>
      </c>
      <c r="DCU9" s="1" t="s">
        <v>91</v>
      </c>
      <c r="DCV9" s="1" t="s">
        <v>91</v>
      </c>
      <c r="DCW9" s="1" t="s">
        <v>91</v>
      </c>
      <c r="DCX9" s="1" t="s">
        <v>91</v>
      </c>
      <c r="DCY9" s="1" t="s">
        <v>91</v>
      </c>
      <c r="DCZ9" s="1" t="s">
        <v>91</v>
      </c>
      <c r="DDA9" s="1" t="s">
        <v>91</v>
      </c>
      <c r="DDB9" s="1" t="s">
        <v>91</v>
      </c>
      <c r="DDC9" s="1" t="s">
        <v>91</v>
      </c>
      <c r="DDD9" s="1" t="s">
        <v>91</v>
      </c>
      <c r="DDE9" s="1" t="s">
        <v>91</v>
      </c>
      <c r="DDF9" s="1" t="s">
        <v>91</v>
      </c>
      <c r="DDG9" s="1" t="s">
        <v>91</v>
      </c>
      <c r="DDH9" s="1" t="s">
        <v>91</v>
      </c>
      <c r="DDI9" s="1" t="s">
        <v>91</v>
      </c>
      <c r="DDJ9" s="1" t="s">
        <v>91</v>
      </c>
      <c r="DDK9" s="1" t="s">
        <v>91</v>
      </c>
      <c r="DDL9" s="1" t="s">
        <v>91</v>
      </c>
      <c r="DDM9" s="1" t="s">
        <v>91</v>
      </c>
      <c r="DDN9" s="1" t="s">
        <v>91</v>
      </c>
      <c r="DDO9" s="1" t="s">
        <v>91</v>
      </c>
      <c r="DDP9" s="1" t="s">
        <v>91</v>
      </c>
      <c r="DDQ9" s="1" t="s">
        <v>91</v>
      </c>
      <c r="DDR9" s="1" t="s">
        <v>91</v>
      </c>
      <c r="DDS9" s="1" t="s">
        <v>91</v>
      </c>
      <c r="DDT9" s="1" t="s">
        <v>91</v>
      </c>
      <c r="DDU9" s="1" t="s">
        <v>91</v>
      </c>
      <c r="DDV9" s="1" t="s">
        <v>91</v>
      </c>
      <c r="DDW9" s="1" t="s">
        <v>91</v>
      </c>
      <c r="DDX9" s="1" t="s">
        <v>91</v>
      </c>
      <c r="DDY9" s="1" t="s">
        <v>91</v>
      </c>
      <c r="DDZ9" s="1" t="s">
        <v>91</v>
      </c>
      <c r="DEA9" s="1" t="s">
        <v>91</v>
      </c>
      <c r="DEB9" s="1" t="s">
        <v>91</v>
      </c>
      <c r="DEC9" s="1" t="s">
        <v>91</v>
      </c>
      <c r="DED9" s="1" t="s">
        <v>91</v>
      </c>
      <c r="DEE9" s="1" t="s">
        <v>91</v>
      </c>
      <c r="DEF9" s="1" t="s">
        <v>91</v>
      </c>
      <c r="DEG9" s="1" t="s">
        <v>91</v>
      </c>
      <c r="DEH9" s="1" t="s">
        <v>91</v>
      </c>
      <c r="DEI9" s="1" t="s">
        <v>91</v>
      </c>
      <c r="DEJ9" s="1" t="s">
        <v>91</v>
      </c>
      <c r="DEK9" s="1" t="s">
        <v>91</v>
      </c>
      <c r="DEL9" s="1" t="s">
        <v>91</v>
      </c>
      <c r="DEM9" s="1" t="s">
        <v>91</v>
      </c>
      <c r="DEN9" s="1" t="s">
        <v>91</v>
      </c>
      <c r="DEO9" s="1" t="s">
        <v>91</v>
      </c>
      <c r="DEP9" s="1" t="s">
        <v>91</v>
      </c>
      <c r="DEQ9" s="1" t="s">
        <v>91</v>
      </c>
      <c r="DER9" s="1" t="s">
        <v>91</v>
      </c>
      <c r="DES9" s="1" t="s">
        <v>91</v>
      </c>
      <c r="DET9" s="1" t="s">
        <v>91</v>
      </c>
      <c r="DEU9" s="1" t="s">
        <v>91</v>
      </c>
      <c r="DEV9" s="1" t="s">
        <v>91</v>
      </c>
      <c r="DEW9" s="1" t="s">
        <v>91</v>
      </c>
      <c r="DEX9" s="1" t="s">
        <v>91</v>
      </c>
      <c r="DEY9" s="1" t="s">
        <v>91</v>
      </c>
      <c r="DEZ9" s="1" t="s">
        <v>91</v>
      </c>
      <c r="DFA9" s="1" t="s">
        <v>91</v>
      </c>
      <c r="DFB9" s="1" t="s">
        <v>91</v>
      </c>
      <c r="DFC9" s="1" t="s">
        <v>91</v>
      </c>
      <c r="DFD9" s="1" t="s">
        <v>91</v>
      </c>
      <c r="DFE9" s="1" t="s">
        <v>91</v>
      </c>
      <c r="DFF9" s="1" t="s">
        <v>91</v>
      </c>
      <c r="DFG9" s="1" t="s">
        <v>91</v>
      </c>
      <c r="DFH9" s="1" t="s">
        <v>91</v>
      </c>
      <c r="DFI9" s="1" t="s">
        <v>91</v>
      </c>
      <c r="DFJ9" s="1" t="s">
        <v>91</v>
      </c>
      <c r="DFK9" s="1" t="s">
        <v>91</v>
      </c>
      <c r="DFL9" s="1" t="s">
        <v>91</v>
      </c>
      <c r="DFM9" s="1" t="s">
        <v>91</v>
      </c>
      <c r="DFN9" s="1" t="s">
        <v>91</v>
      </c>
      <c r="DFO9" s="1" t="s">
        <v>91</v>
      </c>
      <c r="DFP9" s="1" t="s">
        <v>91</v>
      </c>
      <c r="DFQ9" s="1" t="s">
        <v>91</v>
      </c>
      <c r="DFR9" s="1" t="s">
        <v>91</v>
      </c>
      <c r="DFS9" s="1" t="s">
        <v>91</v>
      </c>
      <c r="DFT9" s="1" t="s">
        <v>91</v>
      </c>
      <c r="DFU9" s="1" t="s">
        <v>91</v>
      </c>
      <c r="DFV9" s="1" t="s">
        <v>91</v>
      </c>
      <c r="DFW9" s="1" t="s">
        <v>91</v>
      </c>
      <c r="DFX9" s="1" t="s">
        <v>91</v>
      </c>
      <c r="DFY9" s="1" t="s">
        <v>91</v>
      </c>
      <c r="DFZ9" s="1" t="s">
        <v>91</v>
      </c>
      <c r="DGA9" s="1" t="s">
        <v>91</v>
      </c>
      <c r="DGB9" s="1" t="s">
        <v>91</v>
      </c>
      <c r="DGC9" s="1" t="s">
        <v>91</v>
      </c>
      <c r="DGD9" s="1" t="s">
        <v>91</v>
      </c>
      <c r="DGE9" s="1" t="s">
        <v>91</v>
      </c>
      <c r="DGF9" s="1" t="s">
        <v>91</v>
      </c>
      <c r="DGG9" s="1" t="s">
        <v>91</v>
      </c>
      <c r="DGH9" s="1" t="s">
        <v>91</v>
      </c>
      <c r="DGI9" s="1" t="s">
        <v>91</v>
      </c>
      <c r="DGJ9" s="1" t="s">
        <v>91</v>
      </c>
      <c r="DGK9" s="1" t="s">
        <v>91</v>
      </c>
      <c r="DGL9" s="1" t="s">
        <v>91</v>
      </c>
      <c r="DGM9" s="1" t="s">
        <v>91</v>
      </c>
      <c r="DGN9" s="1" t="s">
        <v>91</v>
      </c>
      <c r="DGO9" s="1" t="s">
        <v>91</v>
      </c>
      <c r="DGP9" s="1" t="s">
        <v>91</v>
      </c>
      <c r="DGQ9" s="1" t="s">
        <v>91</v>
      </c>
      <c r="DGR9" s="1" t="s">
        <v>91</v>
      </c>
      <c r="DGS9" s="1" t="s">
        <v>91</v>
      </c>
      <c r="DGT9" s="1" t="s">
        <v>91</v>
      </c>
      <c r="DGU9" s="1" t="s">
        <v>91</v>
      </c>
      <c r="DGV9" s="1" t="s">
        <v>91</v>
      </c>
      <c r="DGW9" s="1" t="s">
        <v>91</v>
      </c>
      <c r="DGX9" s="1" t="s">
        <v>91</v>
      </c>
      <c r="DGY9" s="1" t="s">
        <v>91</v>
      </c>
      <c r="DGZ9" s="1" t="s">
        <v>91</v>
      </c>
      <c r="DHA9" s="1" t="s">
        <v>91</v>
      </c>
      <c r="DHB9" s="1" t="s">
        <v>91</v>
      </c>
      <c r="DHC9" s="1" t="s">
        <v>91</v>
      </c>
      <c r="DHD9" s="1" t="s">
        <v>91</v>
      </c>
      <c r="DHE9" s="1" t="s">
        <v>91</v>
      </c>
      <c r="DHF9" s="1" t="s">
        <v>91</v>
      </c>
      <c r="DHG9" s="1" t="s">
        <v>91</v>
      </c>
      <c r="DHH9" s="1" t="s">
        <v>91</v>
      </c>
      <c r="DHI9" s="1" t="s">
        <v>91</v>
      </c>
      <c r="DHJ9" s="1" t="s">
        <v>91</v>
      </c>
      <c r="DHK9" s="1" t="s">
        <v>91</v>
      </c>
      <c r="DHL9" s="1" t="s">
        <v>91</v>
      </c>
      <c r="DHM9" s="1" t="s">
        <v>91</v>
      </c>
      <c r="DHN9" s="1" t="s">
        <v>91</v>
      </c>
      <c r="DHO9" s="1" t="s">
        <v>91</v>
      </c>
      <c r="DHP9" s="1" t="s">
        <v>91</v>
      </c>
      <c r="DHQ9" s="1" t="s">
        <v>91</v>
      </c>
      <c r="DHR9" s="1" t="s">
        <v>91</v>
      </c>
      <c r="DHS9" s="1" t="s">
        <v>91</v>
      </c>
      <c r="DHT9" s="1" t="s">
        <v>91</v>
      </c>
      <c r="DHU9" s="1" t="s">
        <v>91</v>
      </c>
      <c r="DHV9" s="1" t="s">
        <v>91</v>
      </c>
      <c r="DHW9" s="1" t="s">
        <v>91</v>
      </c>
      <c r="DHX9" s="1" t="s">
        <v>91</v>
      </c>
      <c r="DHY9" s="1" t="s">
        <v>91</v>
      </c>
      <c r="DHZ9" s="1" t="s">
        <v>91</v>
      </c>
      <c r="DIA9" s="1" t="s">
        <v>91</v>
      </c>
      <c r="DIB9" s="1" t="s">
        <v>91</v>
      </c>
      <c r="DIC9" s="1" t="s">
        <v>91</v>
      </c>
      <c r="DID9" s="1" t="s">
        <v>91</v>
      </c>
      <c r="DIE9" s="1" t="s">
        <v>91</v>
      </c>
      <c r="DIF9" s="1" t="s">
        <v>91</v>
      </c>
      <c r="DIG9" s="1" t="s">
        <v>91</v>
      </c>
      <c r="DIH9" s="1" t="s">
        <v>91</v>
      </c>
      <c r="DII9" s="1" t="s">
        <v>91</v>
      </c>
      <c r="DIJ9" s="1" t="s">
        <v>91</v>
      </c>
      <c r="DIK9" s="1" t="s">
        <v>91</v>
      </c>
      <c r="DIL9" s="1" t="s">
        <v>91</v>
      </c>
      <c r="DIM9" s="1" t="s">
        <v>91</v>
      </c>
      <c r="DIN9" s="1" t="s">
        <v>91</v>
      </c>
      <c r="DIO9" s="1" t="s">
        <v>91</v>
      </c>
      <c r="DIP9" s="1" t="s">
        <v>91</v>
      </c>
      <c r="DIQ9" s="1" t="s">
        <v>91</v>
      </c>
      <c r="DIR9" s="1" t="s">
        <v>91</v>
      </c>
      <c r="DIS9" s="1" t="s">
        <v>91</v>
      </c>
      <c r="DIT9" s="1" t="s">
        <v>91</v>
      </c>
      <c r="DIU9" s="1" t="s">
        <v>91</v>
      </c>
      <c r="DIV9" s="1" t="s">
        <v>91</v>
      </c>
      <c r="DIW9" s="1" t="s">
        <v>91</v>
      </c>
      <c r="DIX9" s="1" t="s">
        <v>91</v>
      </c>
      <c r="DIY9" s="1" t="s">
        <v>91</v>
      </c>
      <c r="DIZ9" s="1" t="s">
        <v>91</v>
      </c>
      <c r="DJA9" s="1" t="s">
        <v>91</v>
      </c>
      <c r="DJB9" s="1" t="s">
        <v>91</v>
      </c>
      <c r="DJC9" s="1" t="s">
        <v>91</v>
      </c>
      <c r="DJD9" s="1" t="s">
        <v>91</v>
      </c>
      <c r="DJE9" s="1" t="s">
        <v>91</v>
      </c>
      <c r="DJF9" s="1" t="s">
        <v>91</v>
      </c>
      <c r="DJG9" s="1" t="s">
        <v>91</v>
      </c>
      <c r="DJH9" s="1" t="s">
        <v>91</v>
      </c>
      <c r="DJI9" s="1" t="s">
        <v>91</v>
      </c>
      <c r="DJJ9" s="1" t="s">
        <v>91</v>
      </c>
      <c r="DJK9" s="1" t="s">
        <v>91</v>
      </c>
      <c r="DJL9" s="1" t="s">
        <v>91</v>
      </c>
      <c r="DJM9" s="1" t="s">
        <v>91</v>
      </c>
      <c r="DJN9" s="1" t="s">
        <v>91</v>
      </c>
      <c r="DJO9" s="1" t="s">
        <v>91</v>
      </c>
      <c r="DJP9" s="1" t="s">
        <v>91</v>
      </c>
      <c r="DJQ9" s="1" t="s">
        <v>91</v>
      </c>
      <c r="DJR9" s="1" t="s">
        <v>91</v>
      </c>
      <c r="DJS9" s="1" t="s">
        <v>91</v>
      </c>
      <c r="DJT9" s="1" t="s">
        <v>91</v>
      </c>
      <c r="DJU9" s="1" t="s">
        <v>91</v>
      </c>
      <c r="DJV9" s="1" t="s">
        <v>91</v>
      </c>
      <c r="DJW9" s="1" t="s">
        <v>91</v>
      </c>
      <c r="DJX9" s="1" t="s">
        <v>91</v>
      </c>
      <c r="DJY9" s="1" t="s">
        <v>91</v>
      </c>
      <c r="DJZ9" s="1" t="s">
        <v>91</v>
      </c>
      <c r="DKA9" s="1" t="s">
        <v>91</v>
      </c>
      <c r="DKB9" s="1" t="s">
        <v>91</v>
      </c>
      <c r="DKC9" s="1" t="s">
        <v>91</v>
      </c>
      <c r="DKD9" s="1" t="s">
        <v>91</v>
      </c>
      <c r="DKE9" s="1" t="s">
        <v>91</v>
      </c>
      <c r="DKF9" s="1" t="s">
        <v>91</v>
      </c>
      <c r="DKG9" s="1" t="s">
        <v>91</v>
      </c>
      <c r="DKH9" s="1" t="s">
        <v>91</v>
      </c>
      <c r="DKI9" s="1" t="s">
        <v>91</v>
      </c>
      <c r="DKJ9" s="1" t="s">
        <v>91</v>
      </c>
      <c r="DKK9" s="1" t="s">
        <v>91</v>
      </c>
      <c r="DKL9" s="1" t="s">
        <v>91</v>
      </c>
      <c r="DKM9" s="1" t="s">
        <v>91</v>
      </c>
      <c r="DKN9" s="1" t="s">
        <v>91</v>
      </c>
      <c r="DKO9" s="1" t="s">
        <v>91</v>
      </c>
      <c r="DKP9" s="1" t="s">
        <v>91</v>
      </c>
      <c r="DKQ9" s="1" t="s">
        <v>91</v>
      </c>
      <c r="DKR9" s="1" t="s">
        <v>91</v>
      </c>
      <c r="DKS9" s="1" t="s">
        <v>91</v>
      </c>
      <c r="DKT9" s="1" t="s">
        <v>91</v>
      </c>
      <c r="DKU9" s="1" t="s">
        <v>91</v>
      </c>
      <c r="DKV9" s="1" t="s">
        <v>91</v>
      </c>
      <c r="DKW9" s="1" t="s">
        <v>91</v>
      </c>
      <c r="DKX9" s="1" t="s">
        <v>91</v>
      </c>
      <c r="DKY9" s="1" t="s">
        <v>91</v>
      </c>
      <c r="DKZ9" s="1" t="s">
        <v>91</v>
      </c>
      <c r="DLA9" s="1" t="s">
        <v>91</v>
      </c>
      <c r="DLB9" s="1" t="s">
        <v>91</v>
      </c>
      <c r="DLC9" s="1" t="s">
        <v>91</v>
      </c>
      <c r="DLD9" s="1" t="s">
        <v>91</v>
      </c>
      <c r="DLE9" s="1" t="s">
        <v>91</v>
      </c>
      <c r="DLF9" s="1" t="s">
        <v>91</v>
      </c>
      <c r="DLG9" s="1" t="s">
        <v>91</v>
      </c>
      <c r="DLH9" s="1" t="s">
        <v>91</v>
      </c>
      <c r="DLI9" s="1" t="s">
        <v>91</v>
      </c>
      <c r="DLJ9" s="1" t="s">
        <v>91</v>
      </c>
      <c r="DLK9" s="1" t="s">
        <v>91</v>
      </c>
      <c r="DLL9" s="1" t="s">
        <v>91</v>
      </c>
      <c r="DLM9" s="1" t="s">
        <v>91</v>
      </c>
      <c r="DLN9" s="1" t="s">
        <v>91</v>
      </c>
      <c r="DLO9" s="1" t="s">
        <v>91</v>
      </c>
      <c r="DLP9" s="1" t="s">
        <v>91</v>
      </c>
      <c r="DLQ9" s="1" t="s">
        <v>91</v>
      </c>
      <c r="DLR9" s="1" t="s">
        <v>91</v>
      </c>
      <c r="DLS9" s="1" t="s">
        <v>91</v>
      </c>
      <c r="DLT9" s="1" t="s">
        <v>91</v>
      </c>
      <c r="DLU9" s="1" t="s">
        <v>91</v>
      </c>
      <c r="DLV9" s="1" t="s">
        <v>91</v>
      </c>
      <c r="DLW9" s="1" t="s">
        <v>91</v>
      </c>
      <c r="DLX9" s="1" t="s">
        <v>91</v>
      </c>
      <c r="DLY9" s="1" t="s">
        <v>91</v>
      </c>
      <c r="DLZ9" s="1" t="s">
        <v>91</v>
      </c>
      <c r="DMA9" s="1" t="s">
        <v>91</v>
      </c>
      <c r="DMB9" s="1" t="s">
        <v>91</v>
      </c>
      <c r="DMC9" s="1" t="s">
        <v>91</v>
      </c>
      <c r="DMD9" s="1" t="s">
        <v>91</v>
      </c>
      <c r="DME9" s="1" t="s">
        <v>91</v>
      </c>
      <c r="DMF9" s="1" t="s">
        <v>91</v>
      </c>
      <c r="DMG9" s="1" t="s">
        <v>91</v>
      </c>
      <c r="DMH9" s="1" t="s">
        <v>91</v>
      </c>
      <c r="DMI9" s="1" t="s">
        <v>91</v>
      </c>
      <c r="DMJ9" s="1" t="s">
        <v>91</v>
      </c>
      <c r="DMK9" s="1" t="s">
        <v>91</v>
      </c>
      <c r="DML9" s="1" t="s">
        <v>91</v>
      </c>
      <c r="DMM9" s="1" t="s">
        <v>91</v>
      </c>
      <c r="DMN9" s="1" t="s">
        <v>91</v>
      </c>
      <c r="DMO9" s="1" t="s">
        <v>91</v>
      </c>
      <c r="DMP9" s="1" t="s">
        <v>91</v>
      </c>
      <c r="DMQ9" s="1" t="s">
        <v>91</v>
      </c>
      <c r="DMR9" s="1" t="s">
        <v>91</v>
      </c>
      <c r="DMS9" s="1" t="s">
        <v>91</v>
      </c>
      <c r="DMT9" s="1" t="s">
        <v>91</v>
      </c>
      <c r="DMU9" s="1" t="s">
        <v>91</v>
      </c>
      <c r="DMV9" s="1" t="s">
        <v>91</v>
      </c>
      <c r="DMW9" s="1" t="s">
        <v>91</v>
      </c>
      <c r="DMX9" s="1" t="s">
        <v>91</v>
      </c>
      <c r="DMY9" s="1" t="s">
        <v>91</v>
      </c>
      <c r="DMZ9" s="1" t="s">
        <v>91</v>
      </c>
      <c r="DNA9" s="1" t="s">
        <v>91</v>
      </c>
      <c r="DNB9" s="1" t="s">
        <v>91</v>
      </c>
      <c r="DNC9" s="1" t="s">
        <v>91</v>
      </c>
      <c r="DND9" s="1" t="s">
        <v>91</v>
      </c>
      <c r="DNE9" s="1" t="s">
        <v>91</v>
      </c>
      <c r="DNF9" s="1" t="s">
        <v>91</v>
      </c>
      <c r="DNG9" s="1" t="s">
        <v>91</v>
      </c>
      <c r="DNH9" s="1" t="s">
        <v>91</v>
      </c>
      <c r="DNI9" s="1" t="s">
        <v>91</v>
      </c>
      <c r="DNJ9" s="1" t="s">
        <v>91</v>
      </c>
      <c r="DNK9" s="1" t="s">
        <v>91</v>
      </c>
      <c r="DNL9" s="1" t="s">
        <v>91</v>
      </c>
      <c r="DNM9" s="1" t="s">
        <v>91</v>
      </c>
      <c r="DNN9" s="1" t="s">
        <v>91</v>
      </c>
      <c r="DNO9" s="1" t="s">
        <v>91</v>
      </c>
      <c r="DNP9" s="1" t="s">
        <v>91</v>
      </c>
      <c r="DNQ9" s="1" t="s">
        <v>91</v>
      </c>
      <c r="DNR9" s="1" t="s">
        <v>91</v>
      </c>
      <c r="DNS9" s="1" t="s">
        <v>91</v>
      </c>
      <c r="DNT9" s="1" t="s">
        <v>91</v>
      </c>
      <c r="DNU9" s="1" t="s">
        <v>91</v>
      </c>
      <c r="DNV9" s="1" t="s">
        <v>91</v>
      </c>
      <c r="DNW9" s="1" t="s">
        <v>91</v>
      </c>
      <c r="DNX9" s="1" t="s">
        <v>91</v>
      </c>
      <c r="DNY9" s="1" t="s">
        <v>91</v>
      </c>
      <c r="DNZ9" s="1" t="s">
        <v>91</v>
      </c>
      <c r="DOA9" s="1" t="s">
        <v>91</v>
      </c>
      <c r="DOB9" s="1" t="s">
        <v>91</v>
      </c>
      <c r="DOC9" s="1" t="s">
        <v>91</v>
      </c>
      <c r="DOD9" s="1" t="s">
        <v>91</v>
      </c>
      <c r="DOE9" s="1" t="s">
        <v>91</v>
      </c>
      <c r="DOF9" s="1" t="s">
        <v>91</v>
      </c>
      <c r="DOG9" s="1" t="s">
        <v>91</v>
      </c>
      <c r="DOH9" s="1" t="s">
        <v>91</v>
      </c>
      <c r="DOI9" s="1" t="s">
        <v>91</v>
      </c>
      <c r="DOJ9" s="1" t="s">
        <v>91</v>
      </c>
      <c r="DOK9" s="1" t="s">
        <v>91</v>
      </c>
      <c r="DOL9" s="1" t="s">
        <v>91</v>
      </c>
      <c r="DOM9" s="1" t="s">
        <v>91</v>
      </c>
      <c r="DON9" s="1" t="s">
        <v>91</v>
      </c>
      <c r="DOO9" s="1" t="s">
        <v>91</v>
      </c>
      <c r="DOP9" s="1" t="s">
        <v>91</v>
      </c>
      <c r="DOQ9" s="1" t="s">
        <v>91</v>
      </c>
      <c r="DOR9" s="1" t="s">
        <v>91</v>
      </c>
      <c r="DOS9" s="1" t="s">
        <v>91</v>
      </c>
      <c r="DOT9" s="1" t="s">
        <v>91</v>
      </c>
      <c r="DOU9" s="1" t="s">
        <v>91</v>
      </c>
      <c r="DOV9" s="1" t="s">
        <v>91</v>
      </c>
      <c r="DOW9" s="1" t="s">
        <v>91</v>
      </c>
      <c r="DOX9" s="1" t="s">
        <v>91</v>
      </c>
      <c r="DOY9" s="1" t="s">
        <v>91</v>
      </c>
      <c r="DOZ9" s="1" t="s">
        <v>91</v>
      </c>
      <c r="DPA9" s="1" t="s">
        <v>91</v>
      </c>
      <c r="DPB9" s="1" t="s">
        <v>91</v>
      </c>
      <c r="DPC9" s="1" t="s">
        <v>91</v>
      </c>
      <c r="DPD9" s="1" t="s">
        <v>91</v>
      </c>
      <c r="DPE9" s="1" t="s">
        <v>91</v>
      </c>
      <c r="DPF9" s="1" t="s">
        <v>91</v>
      </c>
      <c r="DPG9" s="1" t="s">
        <v>91</v>
      </c>
      <c r="DPH9" s="1" t="s">
        <v>91</v>
      </c>
      <c r="DPI9" s="1" t="s">
        <v>91</v>
      </c>
      <c r="DPJ9" s="1" t="s">
        <v>91</v>
      </c>
      <c r="DPK9" s="1" t="s">
        <v>91</v>
      </c>
      <c r="DPL9" s="1" t="s">
        <v>91</v>
      </c>
      <c r="DPM9" s="1" t="s">
        <v>91</v>
      </c>
      <c r="DPN9" s="1" t="s">
        <v>91</v>
      </c>
      <c r="DPO9" s="1" t="s">
        <v>91</v>
      </c>
      <c r="DPP9" s="1" t="s">
        <v>91</v>
      </c>
      <c r="DPQ9" s="1" t="s">
        <v>91</v>
      </c>
      <c r="DPR9" s="1" t="s">
        <v>91</v>
      </c>
      <c r="DPS9" s="1" t="s">
        <v>91</v>
      </c>
      <c r="DPT9" s="1" t="s">
        <v>91</v>
      </c>
      <c r="DPU9" s="1" t="s">
        <v>91</v>
      </c>
      <c r="DPV9" s="1" t="s">
        <v>91</v>
      </c>
      <c r="DPW9" s="1" t="s">
        <v>91</v>
      </c>
      <c r="DPX9" s="1" t="s">
        <v>91</v>
      </c>
      <c r="DPY9" s="1" t="s">
        <v>91</v>
      </c>
      <c r="DPZ9" s="1" t="s">
        <v>91</v>
      </c>
      <c r="DQA9" s="1" t="s">
        <v>91</v>
      </c>
      <c r="DQB9" s="1" t="s">
        <v>91</v>
      </c>
      <c r="DQC9" s="1" t="s">
        <v>91</v>
      </c>
      <c r="DQD9" s="1" t="s">
        <v>91</v>
      </c>
      <c r="DQE9" s="1" t="s">
        <v>91</v>
      </c>
      <c r="DQF9" s="1" t="s">
        <v>91</v>
      </c>
      <c r="DQG9" s="1" t="s">
        <v>91</v>
      </c>
      <c r="DQH9" s="1" t="s">
        <v>91</v>
      </c>
      <c r="DQI9" s="1" t="s">
        <v>91</v>
      </c>
      <c r="DQJ9" s="1" t="s">
        <v>91</v>
      </c>
      <c r="DQK9" s="1" t="s">
        <v>91</v>
      </c>
      <c r="DQL9" s="1" t="s">
        <v>91</v>
      </c>
      <c r="DQM9" s="1" t="s">
        <v>91</v>
      </c>
      <c r="DQN9" s="1" t="s">
        <v>91</v>
      </c>
      <c r="DQO9" s="1" t="s">
        <v>91</v>
      </c>
      <c r="DQP9" s="1" t="s">
        <v>91</v>
      </c>
      <c r="DQQ9" s="1" t="s">
        <v>91</v>
      </c>
      <c r="DQR9" s="1" t="s">
        <v>91</v>
      </c>
      <c r="DQS9" s="1" t="s">
        <v>91</v>
      </c>
      <c r="DQT9" s="1" t="s">
        <v>91</v>
      </c>
      <c r="DQU9" s="1" t="s">
        <v>91</v>
      </c>
      <c r="DQV9" s="1" t="s">
        <v>91</v>
      </c>
      <c r="DQW9" s="1" t="s">
        <v>91</v>
      </c>
      <c r="DQX9" s="1" t="s">
        <v>91</v>
      </c>
      <c r="DQY9" s="1" t="s">
        <v>91</v>
      </c>
      <c r="DQZ9" s="1" t="s">
        <v>91</v>
      </c>
      <c r="DRA9" s="1" t="s">
        <v>91</v>
      </c>
      <c r="DRB9" s="1" t="s">
        <v>91</v>
      </c>
      <c r="DRC9" s="1" t="s">
        <v>91</v>
      </c>
      <c r="DRD9" s="1" t="s">
        <v>91</v>
      </c>
      <c r="DRE9" s="1" t="s">
        <v>91</v>
      </c>
      <c r="DRF9" s="1" t="s">
        <v>91</v>
      </c>
      <c r="DRG9" s="1" t="s">
        <v>91</v>
      </c>
      <c r="DRH9" s="1" t="s">
        <v>91</v>
      </c>
      <c r="DRI9" s="1" t="s">
        <v>91</v>
      </c>
      <c r="DRJ9" s="1" t="s">
        <v>91</v>
      </c>
      <c r="DRK9" s="1" t="s">
        <v>91</v>
      </c>
      <c r="DRL9" s="1" t="s">
        <v>91</v>
      </c>
      <c r="DRM9" s="1" t="s">
        <v>91</v>
      </c>
      <c r="DRN9" s="1" t="s">
        <v>91</v>
      </c>
      <c r="DRO9" s="1" t="s">
        <v>91</v>
      </c>
      <c r="DRP9" s="1" t="s">
        <v>91</v>
      </c>
      <c r="DRQ9" s="1" t="s">
        <v>91</v>
      </c>
      <c r="DRR9" s="1" t="s">
        <v>91</v>
      </c>
      <c r="DRS9" s="1" t="s">
        <v>91</v>
      </c>
      <c r="DRT9" s="1" t="s">
        <v>91</v>
      </c>
      <c r="DRU9" s="1" t="s">
        <v>91</v>
      </c>
      <c r="DRV9" s="1" t="s">
        <v>91</v>
      </c>
      <c r="DRW9" s="1" t="s">
        <v>91</v>
      </c>
      <c r="DRX9" s="1" t="s">
        <v>91</v>
      </c>
      <c r="DRY9" s="1" t="s">
        <v>91</v>
      </c>
      <c r="DRZ9" s="1" t="s">
        <v>91</v>
      </c>
      <c r="DSA9" s="1" t="s">
        <v>91</v>
      </c>
      <c r="DSB9" s="1" t="s">
        <v>91</v>
      </c>
      <c r="DSC9" s="1" t="s">
        <v>91</v>
      </c>
      <c r="DSD9" s="1" t="s">
        <v>91</v>
      </c>
      <c r="DSE9" s="1" t="s">
        <v>91</v>
      </c>
      <c r="DSF9" s="1" t="s">
        <v>91</v>
      </c>
      <c r="DSG9" s="1" t="s">
        <v>91</v>
      </c>
      <c r="DSH9" s="1" t="s">
        <v>91</v>
      </c>
      <c r="DSI9" s="1" t="s">
        <v>91</v>
      </c>
      <c r="DSJ9" s="1" t="s">
        <v>91</v>
      </c>
      <c r="DSK9" s="1" t="s">
        <v>91</v>
      </c>
      <c r="DSL9" s="1" t="s">
        <v>91</v>
      </c>
      <c r="DSM9" s="1" t="s">
        <v>91</v>
      </c>
      <c r="DSN9" s="1" t="s">
        <v>91</v>
      </c>
      <c r="DSO9" s="1" t="s">
        <v>91</v>
      </c>
      <c r="DSP9" s="1" t="s">
        <v>91</v>
      </c>
      <c r="DSQ9" s="1" t="s">
        <v>91</v>
      </c>
      <c r="DSR9" s="1" t="s">
        <v>91</v>
      </c>
      <c r="DSS9" s="1" t="s">
        <v>91</v>
      </c>
      <c r="DST9" s="1" t="s">
        <v>91</v>
      </c>
      <c r="DSU9" s="1" t="s">
        <v>91</v>
      </c>
      <c r="DSV9" s="1" t="s">
        <v>91</v>
      </c>
      <c r="DSW9" s="1" t="s">
        <v>91</v>
      </c>
      <c r="DSX9" s="1" t="s">
        <v>91</v>
      </c>
      <c r="DSY9" s="1" t="s">
        <v>91</v>
      </c>
      <c r="DSZ9" s="1" t="s">
        <v>91</v>
      </c>
      <c r="DTA9" s="1" t="s">
        <v>91</v>
      </c>
      <c r="DTB9" s="1" t="s">
        <v>91</v>
      </c>
      <c r="DTC9" s="1" t="s">
        <v>91</v>
      </c>
      <c r="DTD9" s="1" t="s">
        <v>91</v>
      </c>
      <c r="DTE9" s="1" t="s">
        <v>91</v>
      </c>
      <c r="DTF9" s="1" t="s">
        <v>91</v>
      </c>
      <c r="DTG9" s="1" t="s">
        <v>91</v>
      </c>
      <c r="DTH9" s="1" t="s">
        <v>91</v>
      </c>
      <c r="DTI9" s="1" t="s">
        <v>91</v>
      </c>
      <c r="DTJ9" s="1" t="s">
        <v>91</v>
      </c>
      <c r="DTK9" s="1" t="s">
        <v>91</v>
      </c>
      <c r="DTL9" s="1" t="s">
        <v>91</v>
      </c>
      <c r="DTM9" s="1" t="s">
        <v>91</v>
      </c>
      <c r="DTN9" s="1" t="s">
        <v>91</v>
      </c>
      <c r="DTO9" s="1" t="s">
        <v>91</v>
      </c>
      <c r="DTP9" s="1" t="s">
        <v>91</v>
      </c>
      <c r="DTQ9" s="1" t="s">
        <v>91</v>
      </c>
      <c r="DTR9" s="1" t="s">
        <v>91</v>
      </c>
      <c r="DTS9" s="1" t="s">
        <v>91</v>
      </c>
      <c r="DTT9" s="1" t="s">
        <v>91</v>
      </c>
      <c r="DTU9" s="1" t="s">
        <v>91</v>
      </c>
      <c r="DTV9" s="1" t="s">
        <v>91</v>
      </c>
      <c r="DTW9" s="1" t="s">
        <v>91</v>
      </c>
      <c r="DTX9" s="1" t="s">
        <v>91</v>
      </c>
      <c r="DTY9" s="1" t="s">
        <v>91</v>
      </c>
      <c r="DTZ9" s="1" t="s">
        <v>91</v>
      </c>
      <c r="DUA9" s="1" t="s">
        <v>91</v>
      </c>
      <c r="DUB9" s="1" t="s">
        <v>91</v>
      </c>
      <c r="DUC9" s="1" t="s">
        <v>91</v>
      </c>
      <c r="DUD9" s="1" t="s">
        <v>91</v>
      </c>
      <c r="DUE9" s="1" t="s">
        <v>91</v>
      </c>
      <c r="DUF9" s="1" t="s">
        <v>91</v>
      </c>
      <c r="DUG9" s="1" t="s">
        <v>91</v>
      </c>
      <c r="DUH9" s="1" t="s">
        <v>91</v>
      </c>
      <c r="DUI9" s="1" t="s">
        <v>91</v>
      </c>
      <c r="DUJ9" s="1" t="s">
        <v>91</v>
      </c>
      <c r="DUK9" s="1" t="s">
        <v>91</v>
      </c>
      <c r="DUL9" s="1" t="s">
        <v>91</v>
      </c>
      <c r="DUM9" s="1" t="s">
        <v>91</v>
      </c>
      <c r="DUN9" s="1" t="s">
        <v>91</v>
      </c>
      <c r="DUO9" s="1" t="s">
        <v>91</v>
      </c>
      <c r="DUP9" s="1" t="s">
        <v>91</v>
      </c>
      <c r="DUQ9" s="1" t="s">
        <v>91</v>
      </c>
      <c r="DUR9" s="1" t="s">
        <v>91</v>
      </c>
      <c r="DUS9" s="1" t="s">
        <v>91</v>
      </c>
      <c r="DUT9" s="1" t="s">
        <v>91</v>
      </c>
      <c r="DUU9" s="1" t="s">
        <v>91</v>
      </c>
      <c r="DUV9" s="1" t="s">
        <v>91</v>
      </c>
      <c r="DUW9" s="1" t="s">
        <v>91</v>
      </c>
      <c r="DUX9" s="1" t="s">
        <v>91</v>
      </c>
      <c r="DUY9" s="1" t="s">
        <v>91</v>
      </c>
      <c r="DUZ9" s="1" t="s">
        <v>91</v>
      </c>
      <c r="DVA9" s="1" t="s">
        <v>91</v>
      </c>
      <c r="DVB9" s="1" t="s">
        <v>91</v>
      </c>
      <c r="DVC9" s="1" t="s">
        <v>91</v>
      </c>
      <c r="DVD9" s="1" t="s">
        <v>91</v>
      </c>
      <c r="DVE9" s="1" t="s">
        <v>91</v>
      </c>
      <c r="DVF9" s="1" t="s">
        <v>91</v>
      </c>
      <c r="DVG9" s="1" t="s">
        <v>91</v>
      </c>
      <c r="DVH9" s="1" t="s">
        <v>91</v>
      </c>
      <c r="DVI9" s="1" t="s">
        <v>91</v>
      </c>
      <c r="DVJ9" s="1" t="s">
        <v>91</v>
      </c>
      <c r="DVK9" s="1" t="s">
        <v>91</v>
      </c>
      <c r="DVL9" s="1" t="s">
        <v>91</v>
      </c>
      <c r="DVM9" s="1" t="s">
        <v>91</v>
      </c>
      <c r="DVN9" s="1" t="s">
        <v>91</v>
      </c>
      <c r="DVO9" s="1" t="s">
        <v>91</v>
      </c>
      <c r="DVP9" s="1" t="s">
        <v>91</v>
      </c>
      <c r="DVQ9" s="1" t="s">
        <v>91</v>
      </c>
      <c r="DVR9" s="1" t="s">
        <v>91</v>
      </c>
      <c r="DVS9" s="1" t="s">
        <v>91</v>
      </c>
      <c r="DVT9" s="1" t="s">
        <v>91</v>
      </c>
      <c r="DVU9" s="1" t="s">
        <v>91</v>
      </c>
      <c r="DVV9" s="1" t="s">
        <v>91</v>
      </c>
      <c r="DVW9" s="1" t="s">
        <v>91</v>
      </c>
      <c r="DVX9" s="1" t="s">
        <v>91</v>
      </c>
      <c r="DVY9" s="1" t="s">
        <v>91</v>
      </c>
      <c r="DVZ9" s="1" t="s">
        <v>91</v>
      </c>
      <c r="DWA9" s="1" t="s">
        <v>91</v>
      </c>
      <c r="DWB9" s="1" t="s">
        <v>91</v>
      </c>
      <c r="DWC9" s="1" t="s">
        <v>91</v>
      </c>
      <c r="DWD9" s="1" t="s">
        <v>91</v>
      </c>
      <c r="DWE9" s="1" t="s">
        <v>91</v>
      </c>
      <c r="DWF9" s="1" t="s">
        <v>91</v>
      </c>
      <c r="DWG9" s="1" t="s">
        <v>91</v>
      </c>
      <c r="DWH9" s="1" t="s">
        <v>91</v>
      </c>
      <c r="DWI9" s="1" t="s">
        <v>91</v>
      </c>
      <c r="DWJ9" s="1" t="s">
        <v>91</v>
      </c>
      <c r="DWK9" s="1" t="s">
        <v>91</v>
      </c>
      <c r="DWL9" s="1" t="s">
        <v>91</v>
      </c>
      <c r="DWM9" s="1" t="s">
        <v>91</v>
      </c>
      <c r="DWN9" s="1" t="s">
        <v>91</v>
      </c>
      <c r="DWO9" s="1" t="s">
        <v>91</v>
      </c>
      <c r="DWP9" s="1" t="s">
        <v>91</v>
      </c>
      <c r="DWQ9" s="1" t="s">
        <v>91</v>
      </c>
      <c r="DWR9" s="1" t="s">
        <v>91</v>
      </c>
      <c r="DWS9" s="1" t="s">
        <v>91</v>
      </c>
      <c r="DWT9" s="1" t="s">
        <v>91</v>
      </c>
      <c r="DWU9" s="1" t="s">
        <v>91</v>
      </c>
      <c r="DWV9" s="1" t="s">
        <v>91</v>
      </c>
      <c r="DWW9" s="1" t="s">
        <v>91</v>
      </c>
      <c r="DWX9" s="1" t="s">
        <v>91</v>
      </c>
      <c r="DWY9" s="1" t="s">
        <v>91</v>
      </c>
      <c r="DWZ9" s="1" t="s">
        <v>91</v>
      </c>
      <c r="DXA9" s="1" t="s">
        <v>91</v>
      </c>
      <c r="DXB9" s="1" t="s">
        <v>91</v>
      </c>
      <c r="DXC9" s="1" t="s">
        <v>91</v>
      </c>
      <c r="DXD9" s="1" t="s">
        <v>91</v>
      </c>
      <c r="DXE9" s="1" t="s">
        <v>91</v>
      </c>
      <c r="DXF9" s="1" t="s">
        <v>91</v>
      </c>
      <c r="DXG9" s="1" t="s">
        <v>91</v>
      </c>
      <c r="DXH9" s="1" t="s">
        <v>91</v>
      </c>
      <c r="DXI9" s="1" t="s">
        <v>91</v>
      </c>
      <c r="DXJ9" s="1" t="s">
        <v>91</v>
      </c>
      <c r="DXK9" s="1" t="s">
        <v>91</v>
      </c>
      <c r="DXL9" s="1" t="s">
        <v>91</v>
      </c>
      <c r="DXM9" s="1" t="s">
        <v>91</v>
      </c>
      <c r="DXN9" s="1" t="s">
        <v>91</v>
      </c>
      <c r="DXO9" s="1" t="s">
        <v>91</v>
      </c>
      <c r="DXP9" s="1" t="s">
        <v>91</v>
      </c>
      <c r="DXQ9" s="1" t="s">
        <v>91</v>
      </c>
      <c r="DXR9" s="1" t="s">
        <v>91</v>
      </c>
      <c r="DXS9" s="1" t="s">
        <v>91</v>
      </c>
      <c r="DXT9" s="1" t="s">
        <v>91</v>
      </c>
      <c r="DXU9" s="1" t="s">
        <v>91</v>
      </c>
      <c r="DXV9" s="1" t="s">
        <v>91</v>
      </c>
      <c r="DXW9" s="1" t="s">
        <v>91</v>
      </c>
      <c r="DXX9" s="1" t="s">
        <v>91</v>
      </c>
      <c r="DXY9" s="1" t="s">
        <v>91</v>
      </c>
      <c r="DXZ9" s="1" t="s">
        <v>91</v>
      </c>
      <c r="DYA9" s="1" t="s">
        <v>91</v>
      </c>
      <c r="DYB9" s="1" t="s">
        <v>91</v>
      </c>
      <c r="DYC9" s="1" t="s">
        <v>91</v>
      </c>
      <c r="DYD9" s="1" t="s">
        <v>91</v>
      </c>
      <c r="DYE9" s="1" t="s">
        <v>91</v>
      </c>
      <c r="DYF9" s="1" t="s">
        <v>91</v>
      </c>
      <c r="DYG9" s="1" t="s">
        <v>91</v>
      </c>
      <c r="DYH9" s="1" t="s">
        <v>91</v>
      </c>
      <c r="DYI9" s="1" t="s">
        <v>91</v>
      </c>
      <c r="DYJ9" s="1" t="s">
        <v>91</v>
      </c>
      <c r="DYK9" s="1" t="s">
        <v>91</v>
      </c>
      <c r="DYL9" s="1" t="s">
        <v>91</v>
      </c>
      <c r="DYM9" s="1" t="s">
        <v>91</v>
      </c>
      <c r="DYN9" s="1" t="s">
        <v>91</v>
      </c>
      <c r="DYO9" s="1" t="s">
        <v>91</v>
      </c>
      <c r="DYP9" s="1" t="s">
        <v>91</v>
      </c>
      <c r="DYQ9" s="1" t="s">
        <v>91</v>
      </c>
      <c r="DYR9" s="1" t="s">
        <v>91</v>
      </c>
      <c r="DYS9" s="1" t="s">
        <v>91</v>
      </c>
      <c r="DYT9" s="1" t="s">
        <v>91</v>
      </c>
      <c r="DYU9" s="1" t="s">
        <v>91</v>
      </c>
      <c r="DYV9" s="1" t="s">
        <v>91</v>
      </c>
      <c r="DYW9" s="1" t="s">
        <v>91</v>
      </c>
      <c r="DYX9" s="1" t="s">
        <v>91</v>
      </c>
      <c r="DYY9" s="1" t="s">
        <v>91</v>
      </c>
      <c r="DYZ9" s="1" t="s">
        <v>91</v>
      </c>
      <c r="DZA9" s="1" t="s">
        <v>91</v>
      </c>
      <c r="DZB9" s="1" t="s">
        <v>91</v>
      </c>
      <c r="DZC9" s="1" t="s">
        <v>91</v>
      </c>
      <c r="DZD9" s="1" t="s">
        <v>91</v>
      </c>
      <c r="DZE9" s="1" t="s">
        <v>91</v>
      </c>
      <c r="DZF9" s="1" t="s">
        <v>91</v>
      </c>
      <c r="DZG9" s="1" t="s">
        <v>91</v>
      </c>
      <c r="DZH9" s="1" t="s">
        <v>91</v>
      </c>
      <c r="DZI9" s="1" t="s">
        <v>91</v>
      </c>
      <c r="DZJ9" s="1" t="s">
        <v>91</v>
      </c>
      <c r="DZK9" s="1" t="s">
        <v>91</v>
      </c>
      <c r="DZL9" s="1" t="s">
        <v>91</v>
      </c>
      <c r="DZM9" s="1" t="s">
        <v>91</v>
      </c>
      <c r="DZN9" s="1" t="s">
        <v>91</v>
      </c>
      <c r="DZO9" s="1" t="s">
        <v>91</v>
      </c>
      <c r="DZP9" s="1" t="s">
        <v>91</v>
      </c>
      <c r="DZQ9" s="1" t="s">
        <v>91</v>
      </c>
      <c r="DZR9" s="1" t="s">
        <v>91</v>
      </c>
      <c r="DZS9" s="1" t="s">
        <v>91</v>
      </c>
      <c r="DZT9" s="1" t="s">
        <v>91</v>
      </c>
      <c r="DZU9" s="1" t="s">
        <v>91</v>
      </c>
      <c r="DZV9" s="1" t="s">
        <v>91</v>
      </c>
      <c r="DZW9" s="1" t="s">
        <v>91</v>
      </c>
      <c r="DZX9" s="1" t="s">
        <v>91</v>
      </c>
      <c r="DZY9" s="1" t="s">
        <v>91</v>
      </c>
      <c r="DZZ9" s="1" t="s">
        <v>91</v>
      </c>
      <c r="EAA9" s="1" t="s">
        <v>91</v>
      </c>
      <c r="EAB9" s="1" t="s">
        <v>91</v>
      </c>
      <c r="EAC9" s="1" t="s">
        <v>91</v>
      </c>
      <c r="EAD9" s="1" t="s">
        <v>91</v>
      </c>
      <c r="EAE9" s="1" t="s">
        <v>91</v>
      </c>
      <c r="EAF9" s="1" t="s">
        <v>91</v>
      </c>
      <c r="EAG9" s="1" t="s">
        <v>91</v>
      </c>
      <c r="EAH9" s="1" t="s">
        <v>91</v>
      </c>
      <c r="EAI9" s="1" t="s">
        <v>91</v>
      </c>
      <c r="EAJ9" s="1" t="s">
        <v>91</v>
      </c>
      <c r="EAK9" s="1" t="s">
        <v>91</v>
      </c>
      <c r="EAL9" s="1" t="s">
        <v>91</v>
      </c>
      <c r="EAM9" s="1" t="s">
        <v>91</v>
      </c>
      <c r="EAN9" s="1" t="s">
        <v>91</v>
      </c>
      <c r="EAO9" s="1" t="s">
        <v>91</v>
      </c>
      <c r="EAP9" s="1" t="s">
        <v>91</v>
      </c>
      <c r="EAQ9" s="1" t="s">
        <v>91</v>
      </c>
      <c r="EAR9" s="1" t="s">
        <v>91</v>
      </c>
      <c r="EAS9" s="1" t="s">
        <v>91</v>
      </c>
      <c r="EAT9" s="1" t="s">
        <v>91</v>
      </c>
      <c r="EAU9" s="1" t="s">
        <v>91</v>
      </c>
      <c r="EAV9" s="1" t="s">
        <v>91</v>
      </c>
      <c r="EAW9" s="1" t="s">
        <v>91</v>
      </c>
      <c r="EAX9" s="1" t="s">
        <v>91</v>
      </c>
      <c r="EAY9" s="1" t="s">
        <v>91</v>
      </c>
      <c r="EAZ9" s="1" t="s">
        <v>91</v>
      </c>
      <c r="EBA9" s="1" t="s">
        <v>91</v>
      </c>
      <c r="EBB9" s="1" t="s">
        <v>91</v>
      </c>
      <c r="EBC9" s="1" t="s">
        <v>91</v>
      </c>
      <c r="EBD9" s="1" t="s">
        <v>91</v>
      </c>
      <c r="EBE9" s="1" t="s">
        <v>91</v>
      </c>
      <c r="EBF9" s="1" t="s">
        <v>91</v>
      </c>
      <c r="EBG9" s="1" t="s">
        <v>91</v>
      </c>
      <c r="EBH9" s="1" t="s">
        <v>91</v>
      </c>
      <c r="EBI9" s="1" t="s">
        <v>91</v>
      </c>
      <c r="EBJ9" s="1" t="s">
        <v>91</v>
      </c>
      <c r="EBK9" s="1" t="s">
        <v>91</v>
      </c>
      <c r="EBL9" s="1" t="s">
        <v>91</v>
      </c>
      <c r="EBM9" s="1" t="s">
        <v>91</v>
      </c>
      <c r="EBN9" s="1" t="s">
        <v>91</v>
      </c>
      <c r="EBO9" s="1" t="s">
        <v>91</v>
      </c>
      <c r="EBP9" s="1" t="s">
        <v>91</v>
      </c>
      <c r="EBQ9" s="1" t="s">
        <v>91</v>
      </c>
      <c r="EBR9" s="1" t="s">
        <v>91</v>
      </c>
      <c r="EBS9" s="1" t="s">
        <v>91</v>
      </c>
      <c r="EBT9" s="1" t="s">
        <v>91</v>
      </c>
      <c r="EBU9" s="1" t="s">
        <v>91</v>
      </c>
      <c r="EBV9" s="1" t="s">
        <v>91</v>
      </c>
      <c r="EBW9" s="1" t="s">
        <v>91</v>
      </c>
      <c r="EBX9" s="1" t="s">
        <v>91</v>
      </c>
      <c r="EBY9" s="1" t="s">
        <v>91</v>
      </c>
      <c r="EBZ9" s="1" t="s">
        <v>91</v>
      </c>
      <c r="ECA9" s="1" t="s">
        <v>91</v>
      </c>
      <c r="ECB9" s="1" t="s">
        <v>91</v>
      </c>
      <c r="ECC9" s="1" t="s">
        <v>91</v>
      </c>
      <c r="ECD9" s="1" t="s">
        <v>91</v>
      </c>
      <c r="ECE9" s="1" t="s">
        <v>91</v>
      </c>
      <c r="ECF9" s="1" t="s">
        <v>91</v>
      </c>
      <c r="ECG9" s="1" t="s">
        <v>91</v>
      </c>
      <c r="ECH9" s="1" t="s">
        <v>91</v>
      </c>
      <c r="ECI9" s="1" t="s">
        <v>91</v>
      </c>
      <c r="ECJ9" s="1" t="s">
        <v>91</v>
      </c>
      <c r="ECK9" s="1" t="s">
        <v>91</v>
      </c>
      <c r="ECL9" s="1" t="s">
        <v>91</v>
      </c>
      <c r="ECM9" s="1" t="s">
        <v>91</v>
      </c>
      <c r="ECN9" s="1" t="s">
        <v>91</v>
      </c>
      <c r="ECO9" s="1" t="s">
        <v>91</v>
      </c>
      <c r="ECP9" s="1" t="s">
        <v>91</v>
      </c>
      <c r="ECQ9" s="1" t="s">
        <v>91</v>
      </c>
      <c r="ECR9" s="1" t="s">
        <v>91</v>
      </c>
      <c r="ECS9" s="1" t="s">
        <v>91</v>
      </c>
      <c r="ECT9" s="1" t="s">
        <v>91</v>
      </c>
      <c r="ECU9" s="1" t="s">
        <v>91</v>
      </c>
      <c r="ECV9" s="1" t="s">
        <v>91</v>
      </c>
      <c r="ECW9" s="1" t="s">
        <v>91</v>
      </c>
      <c r="ECX9" s="1" t="s">
        <v>91</v>
      </c>
      <c r="ECY9" s="1" t="s">
        <v>91</v>
      </c>
      <c r="ECZ9" s="1" t="s">
        <v>91</v>
      </c>
      <c r="EDA9" s="1" t="s">
        <v>91</v>
      </c>
      <c r="EDB9" s="1" t="s">
        <v>91</v>
      </c>
      <c r="EDC9" s="1" t="s">
        <v>91</v>
      </c>
      <c r="EDD9" s="1" t="s">
        <v>91</v>
      </c>
      <c r="EDE9" s="1" t="s">
        <v>91</v>
      </c>
      <c r="EDF9" s="1" t="s">
        <v>91</v>
      </c>
      <c r="EDG9" s="1" t="s">
        <v>91</v>
      </c>
      <c r="EDH9" s="1" t="s">
        <v>91</v>
      </c>
      <c r="EDI9" s="1" t="s">
        <v>91</v>
      </c>
      <c r="EDJ9" s="1" t="s">
        <v>91</v>
      </c>
      <c r="EDK9" s="1" t="s">
        <v>91</v>
      </c>
      <c r="EDL9" s="1" t="s">
        <v>91</v>
      </c>
      <c r="EDM9" s="1" t="s">
        <v>91</v>
      </c>
      <c r="EDN9" s="1" t="s">
        <v>91</v>
      </c>
      <c r="EDO9" s="1" t="s">
        <v>91</v>
      </c>
      <c r="EDP9" s="1" t="s">
        <v>91</v>
      </c>
      <c r="EDQ9" s="1" t="s">
        <v>91</v>
      </c>
      <c r="EDR9" s="1" t="s">
        <v>91</v>
      </c>
      <c r="EDS9" s="1" t="s">
        <v>91</v>
      </c>
      <c r="EDT9" s="1" t="s">
        <v>91</v>
      </c>
      <c r="EDU9" s="1" t="s">
        <v>91</v>
      </c>
      <c r="EDV9" s="1" t="s">
        <v>91</v>
      </c>
      <c r="EDW9" s="1" t="s">
        <v>91</v>
      </c>
      <c r="EDX9" s="1" t="s">
        <v>91</v>
      </c>
      <c r="EDY9" s="1" t="s">
        <v>91</v>
      </c>
      <c r="EDZ9" s="1" t="s">
        <v>91</v>
      </c>
      <c r="EEA9" s="1" t="s">
        <v>91</v>
      </c>
      <c r="EEB9" s="1" t="s">
        <v>91</v>
      </c>
      <c r="EEC9" s="1" t="s">
        <v>91</v>
      </c>
      <c r="EED9" s="1" t="s">
        <v>91</v>
      </c>
      <c r="EEE9" s="1" t="s">
        <v>91</v>
      </c>
      <c r="EEF9" s="1" t="s">
        <v>91</v>
      </c>
      <c r="EEG9" s="1" t="s">
        <v>91</v>
      </c>
      <c r="EEH9" s="1" t="s">
        <v>91</v>
      </c>
      <c r="EEI9" s="1" t="s">
        <v>91</v>
      </c>
      <c r="EEJ9" s="1" t="s">
        <v>91</v>
      </c>
      <c r="EEK9" s="1" t="s">
        <v>91</v>
      </c>
      <c r="EEL9" s="1" t="s">
        <v>91</v>
      </c>
      <c r="EEM9" s="1" t="s">
        <v>91</v>
      </c>
      <c r="EEN9" s="1" t="s">
        <v>91</v>
      </c>
      <c r="EEO9" s="1" t="s">
        <v>91</v>
      </c>
      <c r="EEP9" s="1" t="s">
        <v>91</v>
      </c>
      <c r="EEQ9" s="1" t="s">
        <v>91</v>
      </c>
      <c r="EER9" s="1" t="s">
        <v>91</v>
      </c>
      <c r="EES9" s="1" t="s">
        <v>91</v>
      </c>
      <c r="EET9" s="1" t="s">
        <v>91</v>
      </c>
      <c r="EEU9" s="1" t="s">
        <v>91</v>
      </c>
      <c r="EEV9" s="1" t="s">
        <v>91</v>
      </c>
      <c r="EEW9" s="1" t="s">
        <v>91</v>
      </c>
      <c r="EEX9" s="1" t="s">
        <v>91</v>
      </c>
      <c r="EEY9" s="1" t="s">
        <v>91</v>
      </c>
      <c r="EEZ9" s="1" t="s">
        <v>91</v>
      </c>
      <c r="EFA9" s="1" t="s">
        <v>91</v>
      </c>
      <c r="EFB9" s="1" t="s">
        <v>91</v>
      </c>
      <c r="EFC9" s="1" t="s">
        <v>91</v>
      </c>
      <c r="EFD9" s="1" t="s">
        <v>91</v>
      </c>
      <c r="EFE9" s="1" t="s">
        <v>91</v>
      </c>
      <c r="EFF9" s="1" t="s">
        <v>91</v>
      </c>
      <c r="EFG9" s="1" t="s">
        <v>91</v>
      </c>
      <c r="EFH9" s="1" t="s">
        <v>91</v>
      </c>
      <c r="EFI9" s="1" t="s">
        <v>91</v>
      </c>
      <c r="EFJ9" s="1" t="s">
        <v>91</v>
      </c>
      <c r="EFK9" s="1" t="s">
        <v>91</v>
      </c>
      <c r="EFL9" s="1" t="s">
        <v>91</v>
      </c>
      <c r="EFM9" s="1" t="s">
        <v>91</v>
      </c>
      <c r="EFN9" s="1" t="s">
        <v>91</v>
      </c>
      <c r="EFO9" s="1" t="s">
        <v>91</v>
      </c>
      <c r="EFP9" s="1" t="s">
        <v>91</v>
      </c>
      <c r="EFQ9" s="1" t="s">
        <v>91</v>
      </c>
      <c r="EFR9" s="1" t="s">
        <v>91</v>
      </c>
      <c r="EFS9" s="1" t="s">
        <v>91</v>
      </c>
      <c r="EFT9" s="1" t="s">
        <v>91</v>
      </c>
      <c r="EFU9" s="1" t="s">
        <v>91</v>
      </c>
      <c r="EFV9" s="1" t="s">
        <v>91</v>
      </c>
      <c r="EFW9" s="1" t="s">
        <v>91</v>
      </c>
      <c r="EFX9" s="1" t="s">
        <v>91</v>
      </c>
      <c r="EFY9" s="1" t="s">
        <v>91</v>
      </c>
      <c r="EFZ9" s="1" t="s">
        <v>91</v>
      </c>
      <c r="EGA9" s="1" t="s">
        <v>91</v>
      </c>
      <c r="EGB9" s="1" t="s">
        <v>91</v>
      </c>
      <c r="EGC9" s="1" t="s">
        <v>91</v>
      </c>
      <c r="EGD9" s="1" t="s">
        <v>91</v>
      </c>
      <c r="EGE9" s="1" t="s">
        <v>91</v>
      </c>
      <c r="EGF9" s="1" t="s">
        <v>91</v>
      </c>
      <c r="EGG9" s="1" t="s">
        <v>91</v>
      </c>
      <c r="EGH9" s="1" t="s">
        <v>91</v>
      </c>
      <c r="EGI9" s="1" t="s">
        <v>91</v>
      </c>
      <c r="EGJ9" s="1" t="s">
        <v>91</v>
      </c>
      <c r="EGK9" s="1" t="s">
        <v>91</v>
      </c>
      <c r="EGL9" s="1" t="s">
        <v>91</v>
      </c>
      <c r="EGM9" s="1" t="s">
        <v>91</v>
      </c>
      <c r="EGN9" s="1" t="s">
        <v>91</v>
      </c>
      <c r="EGO9" s="1" t="s">
        <v>91</v>
      </c>
      <c r="EGP9" s="1" t="s">
        <v>91</v>
      </c>
      <c r="EGQ9" s="1" t="s">
        <v>91</v>
      </c>
      <c r="EGR9" s="1" t="s">
        <v>91</v>
      </c>
      <c r="EGS9" s="1" t="s">
        <v>91</v>
      </c>
      <c r="EGT9" s="1" t="s">
        <v>91</v>
      </c>
      <c r="EGU9" s="1" t="s">
        <v>91</v>
      </c>
      <c r="EGV9" s="1" t="s">
        <v>91</v>
      </c>
      <c r="EGW9" s="1" t="s">
        <v>91</v>
      </c>
      <c r="EGX9" s="1" t="s">
        <v>91</v>
      </c>
      <c r="EGY9" s="1" t="s">
        <v>91</v>
      </c>
      <c r="EGZ9" s="1" t="s">
        <v>91</v>
      </c>
      <c r="EHA9" s="1" t="s">
        <v>91</v>
      </c>
      <c r="EHB9" s="1" t="s">
        <v>91</v>
      </c>
      <c r="EHC9" s="1" t="s">
        <v>91</v>
      </c>
      <c r="EHD9" s="1" t="s">
        <v>91</v>
      </c>
      <c r="EHE9" s="1" t="s">
        <v>91</v>
      </c>
      <c r="EHF9" s="1" t="s">
        <v>91</v>
      </c>
      <c r="EHG9" s="1" t="s">
        <v>91</v>
      </c>
      <c r="EHH9" s="1" t="s">
        <v>91</v>
      </c>
      <c r="EHI9" s="1" t="s">
        <v>91</v>
      </c>
      <c r="EHJ9" s="1" t="s">
        <v>91</v>
      </c>
      <c r="EHK9" s="1" t="s">
        <v>91</v>
      </c>
      <c r="EHL9" s="1" t="s">
        <v>91</v>
      </c>
      <c r="EHM9" s="1" t="s">
        <v>91</v>
      </c>
      <c r="EHN9" s="1" t="s">
        <v>91</v>
      </c>
      <c r="EHO9" s="1" t="s">
        <v>91</v>
      </c>
      <c r="EHP9" s="1" t="s">
        <v>91</v>
      </c>
      <c r="EHQ9" s="1" t="s">
        <v>91</v>
      </c>
      <c r="EHR9" s="1" t="s">
        <v>91</v>
      </c>
      <c r="EHS9" s="1" t="s">
        <v>91</v>
      </c>
      <c r="EHT9" s="1" t="s">
        <v>91</v>
      </c>
      <c r="EHU9" s="1" t="s">
        <v>91</v>
      </c>
      <c r="EHV9" s="1" t="s">
        <v>91</v>
      </c>
      <c r="EHW9" s="1" t="s">
        <v>91</v>
      </c>
      <c r="EHX9" s="1" t="s">
        <v>91</v>
      </c>
      <c r="EHY9" s="1" t="s">
        <v>91</v>
      </c>
      <c r="EHZ9" s="1" t="s">
        <v>91</v>
      </c>
      <c r="EIA9" s="1" t="s">
        <v>91</v>
      </c>
      <c r="EIB9" s="1" t="s">
        <v>91</v>
      </c>
      <c r="EIC9" s="1" t="s">
        <v>91</v>
      </c>
      <c r="EID9" s="1" t="s">
        <v>91</v>
      </c>
      <c r="EIE9" s="1" t="s">
        <v>91</v>
      </c>
      <c r="EIF9" s="1" t="s">
        <v>91</v>
      </c>
      <c r="EIG9" s="1" t="s">
        <v>91</v>
      </c>
      <c r="EIH9" s="1" t="s">
        <v>91</v>
      </c>
      <c r="EII9" s="1" t="s">
        <v>91</v>
      </c>
      <c r="EIJ9" s="1" t="s">
        <v>91</v>
      </c>
      <c r="EIK9" s="1" t="s">
        <v>91</v>
      </c>
      <c r="EIL9" s="1" t="s">
        <v>91</v>
      </c>
      <c r="EIM9" s="1" t="s">
        <v>91</v>
      </c>
      <c r="EIN9" s="1" t="s">
        <v>91</v>
      </c>
      <c r="EIO9" s="1" t="s">
        <v>91</v>
      </c>
      <c r="EIP9" s="1" t="s">
        <v>91</v>
      </c>
      <c r="EIQ9" s="1" t="s">
        <v>91</v>
      </c>
      <c r="EIR9" s="1" t="s">
        <v>91</v>
      </c>
      <c r="EIS9" s="1" t="s">
        <v>91</v>
      </c>
      <c r="EIT9" s="1" t="s">
        <v>91</v>
      </c>
      <c r="EIU9" s="1" t="s">
        <v>91</v>
      </c>
      <c r="EIV9" s="1" t="s">
        <v>91</v>
      </c>
      <c r="EIW9" s="1" t="s">
        <v>91</v>
      </c>
      <c r="EIX9" s="1" t="s">
        <v>91</v>
      </c>
      <c r="EIY9" s="1" t="s">
        <v>91</v>
      </c>
      <c r="EIZ9" s="1" t="s">
        <v>91</v>
      </c>
      <c r="EJA9" s="1" t="s">
        <v>91</v>
      </c>
      <c r="EJB9" s="1" t="s">
        <v>91</v>
      </c>
      <c r="EJC9" s="1" t="s">
        <v>91</v>
      </c>
      <c r="EJD9" s="1" t="s">
        <v>91</v>
      </c>
      <c r="EJE9" s="1" t="s">
        <v>91</v>
      </c>
      <c r="EJF9" s="1" t="s">
        <v>91</v>
      </c>
      <c r="EJG9" s="1" t="s">
        <v>91</v>
      </c>
      <c r="EJH9" s="1" t="s">
        <v>91</v>
      </c>
      <c r="EJI9" s="1" t="s">
        <v>91</v>
      </c>
      <c r="EJJ9" s="1" t="s">
        <v>91</v>
      </c>
      <c r="EJK9" s="1" t="s">
        <v>91</v>
      </c>
      <c r="EJL9" s="1" t="s">
        <v>91</v>
      </c>
      <c r="EJM9" s="1" t="s">
        <v>91</v>
      </c>
      <c r="EJN9" s="1" t="s">
        <v>91</v>
      </c>
      <c r="EJO9" s="1" t="s">
        <v>91</v>
      </c>
      <c r="EJP9" s="1" t="s">
        <v>91</v>
      </c>
      <c r="EJQ9" s="1" t="s">
        <v>91</v>
      </c>
      <c r="EJR9" s="1" t="s">
        <v>91</v>
      </c>
      <c r="EJS9" s="1" t="s">
        <v>91</v>
      </c>
      <c r="EJT9" s="1" t="s">
        <v>91</v>
      </c>
      <c r="EJU9" s="1" t="s">
        <v>91</v>
      </c>
      <c r="EJV9" s="1" t="s">
        <v>91</v>
      </c>
      <c r="EJW9" s="1" t="s">
        <v>91</v>
      </c>
      <c r="EJX9" s="1" t="s">
        <v>91</v>
      </c>
      <c r="EJY9" s="1" t="s">
        <v>91</v>
      </c>
      <c r="EJZ9" s="1" t="s">
        <v>91</v>
      </c>
      <c r="EKA9" s="1" t="s">
        <v>91</v>
      </c>
      <c r="EKB9" s="1" t="s">
        <v>91</v>
      </c>
      <c r="EKC9" s="1" t="s">
        <v>91</v>
      </c>
      <c r="EKD9" s="1" t="s">
        <v>91</v>
      </c>
      <c r="EKE9" s="1" t="s">
        <v>91</v>
      </c>
      <c r="EKF9" s="1" t="s">
        <v>91</v>
      </c>
      <c r="EKG9" s="1" t="s">
        <v>91</v>
      </c>
      <c r="EKH9" s="1" t="s">
        <v>91</v>
      </c>
      <c r="EKI9" s="1" t="s">
        <v>91</v>
      </c>
      <c r="EKJ9" s="1" t="s">
        <v>91</v>
      </c>
      <c r="EKK9" s="1" t="s">
        <v>91</v>
      </c>
      <c r="EKL9" s="1" t="s">
        <v>91</v>
      </c>
      <c r="EKM9" s="1" t="s">
        <v>91</v>
      </c>
      <c r="EKN9" s="1" t="s">
        <v>91</v>
      </c>
      <c r="EKO9" s="1" t="s">
        <v>91</v>
      </c>
      <c r="EKP9" s="1" t="s">
        <v>91</v>
      </c>
      <c r="EKQ9" s="1" t="s">
        <v>91</v>
      </c>
      <c r="EKR9" s="1" t="s">
        <v>91</v>
      </c>
      <c r="EKS9" s="1" t="s">
        <v>91</v>
      </c>
      <c r="EKT9" s="1" t="s">
        <v>91</v>
      </c>
      <c r="EKU9" s="1" t="s">
        <v>91</v>
      </c>
      <c r="EKV9" s="1" t="s">
        <v>91</v>
      </c>
      <c r="EKW9" s="1" t="s">
        <v>91</v>
      </c>
      <c r="EKX9" s="1" t="s">
        <v>91</v>
      </c>
      <c r="EKY9" s="1" t="s">
        <v>91</v>
      </c>
      <c r="EKZ9" s="1" t="s">
        <v>91</v>
      </c>
      <c r="ELA9" s="1" t="s">
        <v>91</v>
      </c>
      <c r="ELB9" s="1" t="s">
        <v>91</v>
      </c>
      <c r="ELC9" s="1" t="s">
        <v>91</v>
      </c>
      <c r="ELD9" s="1" t="s">
        <v>91</v>
      </c>
      <c r="ELE9" s="1" t="s">
        <v>91</v>
      </c>
      <c r="ELF9" s="1" t="s">
        <v>91</v>
      </c>
      <c r="ELG9" s="1" t="s">
        <v>91</v>
      </c>
      <c r="ELH9" s="1" t="s">
        <v>91</v>
      </c>
      <c r="ELI9" s="1" t="s">
        <v>91</v>
      </c>
      <c r="ELJ9" s="1" t="s">
        <v>91</v>
      </c>
      <c r="ELK9" s="1" t="s">
        <v>91</v>
      </c>
      <c r="ELL9" s="1" t="s">
        <v>91</v>
      </c>
      <c r="ELM9" s="1" t="s">
        <v>91</v>
      </c>
      <c r="ELN9" s="1" t="s">
        <v>91</v>
      </c>
      <c r="ELO9" s="1" t="s">
        <v>91</v>
      </c>
      <c r="ELP9" s="1" t="s">
        <v>91</v>
      </c>
      <c r="ELQ9" s="1" t="s">
        <v>91</v>
      </c>
      <c r="ELR9" s="1" t="s">
        <v>91</v>
      </c>
      <c r="ELS9" s="1" t="s">
        <v>91</v>
      </c>
      <c r="ELT9" s="1" t="s">
        <v>91</v>
      </c>
      <c r="ELU9" s="1" t="s">
        <v>91</v>
      </c>
      <c r="ELV9" s="1" t="s">
        <v>91</v>
      </c>
      <c r="ELW9" s="1" t="s">
        <v>91</v>
      </c>
      <c r="ELX9" s="1" t="s">
        <v>91</v>
      </c>
      <c r="ELY9" s="1" t="s">
        <v>91</v>
      </c>
      <c r="ELZ9" s="1" t="s">
        <v>91</v>
      </c>
      <c r="EMA9" s="1" t="s">
        <v>91</v>
      </c>
      <c r="EMB9" s="1" t="s">
        <v>91</v>
      </c>
      <c r="EMC9" s="1" t="s">
        <v>91</v>
      </c>
      <c r="EMD9" s="1" t="s">
        <v>91</v>
      </c>
      <c r="EME9" s="1" t="s">
        <v>91</v>
      </c>
      <c r="EMF9" s="1" t="s">
        <v>91</v>
      </c>
      <c r="EMG9" s="1" t="s">
        <v>91</v>
      </c>
      <c r="EMH9" s="1" t="s">
        <v>91</v>
      </c>
      <c r="EMI9" s="1" t="s">
        <v>91</v>
      </c>
      <c r="EMJ9" s="1" t="s">
        <v>91</v>
      </c>
      <c r="EMK9" s="1" t="s">
        <v>91</v>
      </c>
      <c r="EML9" s="1" t="s">
        <v>91</v>
      </c>
      <c r="EMM9" s="1" t="s">
        <v>91</v>
      </c>
      <c r="EMN9" s="1" t="s">
        <v>91</v>
      </c>
      <c r="EMO9" s="1" t="s">
        <v>91</v>
      </c>
      <c r="EMP9" s="1" t="s">
        <v>91</v>
      </c>
      <c r="EMQ9" s="1" t="s">
        <v>91</v>
      </c>
      <c r="EMR9" s="1" t="s">
        <v>91</v>
      </c>
      <c r="EMS9" s="1" t="s">
        <v>91</v>
      </c>
      <c r="EMT9" s="1" t="s">
        <v>91</v>
      </c>
      <c r="EMU9" s="1" t="s">
        <v>91</v>
      </c>
      <c r="EMV9" s="1" t="s">
        <v>91</v>
      </c>
      <c r="EMW9" s="1" t="s">
        <v>91</v>
      </c>
      <c r="EMX9" s="1" t="s">
        <v>91</v>
      </c>
      <c r="EMY9" s="1" t="s">
        <v>91</v>
      </c>
      <c r="EMZ9" s="1" t="s">
        <v>91</v>
      </c>
      <c r="ENA9" s="1" t="s">
        <v>91</v>
      </c>
      <c r="ENB9" s="1" t="s">
        <v>91</v>
      </c>
      <c r="ENC9" s="1" t="s">
        <v>91</v>
      </c>
      <c r="END9" s="1" t="s">
        <v>91</v>
      </c>
      <c r="ENE9" s="1" t="s">
        <v>91</v>
      </c>
      <c r="ENF9" s="1" t="s">
        <v>91</v>
      </c>
      <c r="ENG9" s="1" t="s">
        <v>91</v>
      </c>
      <c r="ENH9" s="1" t="s">
        <v>91</v>
      </c>
      <c r="ENI9" s="1" t="s">
        <v>91</v>
      </c>
      <c r="ENJ9" s="1" t="s">
        <v>91</v>
      </c>
      <c r="ENK9" s="1" t="s">
        <v>91</v>
      </c>
      <c r="ENL9" s="1" t="s">
        <v>91</v>
      </c>
      <c r="ENM9" s="1" t="s">
        <v>91</v>
      </c>
      <c r="ENN9" s="1" t="s">
        <v>91</v>
      </c>
      <c r="ENO9" s="1" t="s">
        <v>91</v>
      </c>
      <c r="ENP9" s="1" t="s">
        <v>91</v>
      </c>
      <c r="ENQ9" s="1" t="s">
        <v>91</v>
      </c>
      <c r="ENR9" s="1" t="s">
        <v>91</v>
      </c>
      <c r="ENS9" s="1" t="s">
        <v>91</v>
      </c>
      <c r="ENT9" s="1" t="s">
        <v>91</v>
      </c>
      <c r="ENU9" s="1" t="s">
        <v>91</v>
      </c>
      <c r="ENV9" s="1" t="s">
        <v>91</v>
      </c>
      <c r="ENW9" s="1" t="s">
        <v>91</v>
      </c>
      <c r="ENX9" s="1" t="s">
        <v>91</v>
      </c>
      <c r="ENY9" s="1" t="s">
        <v>91</v>
      </c>
      <c r="ENZ9" s="1" t="s">
        <v>91</v>
      </c>
      <c r="EOA9" s="1" t="s">
        <v>91</v>
      </c>
      <c r="EOB9" s="1" t="s">
        <v>91</v>
      </c>
      <c r="EOC9" s="1" t="s">
        <v>91</v>
      </c>
      <c r="EOD9" s="1" t="s">
        <v>91</v>
      </c>
      <c r="EOE9" s="1" t="s">
        <v>91</v>
      </c>
      <c r="EOF9" s="1" t="s">
        <v>91</v>
      </c>
      <c r="EOG9" s="1" t="s">
        <v>91</v>
      </c>
      <c r="EOH9" s="1" t="s">
        <v>91</v>
      </c>
      <c r="EOI9" s="1" t="s">
        <v>91</v>
      </c>
      <c r="EOJ9" s="1" t="s">
        <v>91</v>
      </c>
      <c r="EOK9" s="1" t="s">
        <v>91</v>
      </c>
      <c r="EOL9" s="1" t="s">
        <v>91</v>
      </c>
      <c r="EOM9" s="1" t="s">
        <v>91</v>
      </c>
      <c r="EON9" s="1" t="s">
        <v>91</v>
      </c>
      <c r="EOO9" s="1" t="s">
        <v>91</v>
      </c>
      <c r="EOP9" s="1" t="s">
        <v>91</v>
      </c>
      <c r="EOQ9" s="1" t="s">
        <v>91</v>
      </c>
      <c r="EOR9" s="1" t="s">
        <v>91</v>
      </c>
      <c r="EOS9" s="1" t="s">
        <v>91</v>
      </c>
      <c r="EOT9" s="1" t="s">
        <v>91</v>
      </c>
      <c r="EOU9" s="1" t="s">
        <v>91</v>
      </c>
      <c r="EOV9" s="1" t="s">
        <v>91</v>
      </c>
      <c r="EOW9" s="1" t="s">
        <v>91</v>
      </c>
      <c r="EOX9" s="1" t="s">
        <v>91</v>
      </c>
      <c r="EOY9" s="1" t="s">
        <v>91</v>
      </c>
      <c r="EOZ9" s="1" t="s">
        <v>91</v>
      </c>
      <c r="EPA9" s="1" t="s">
        <v>91</v>
      </c>
      <c r="EPB9" s="1" t="s">
        <v>91</v>
      </c>
      <c r="EPC9" s="1" t="s">
        <v>91</v>
      </c>
      <c r="EPD9" s="1" t="s">
        <v>91</v>
      </c>
      <c r="EPE9" s="1" t="s">
        <v>91</v>
      </c>
      <c r="EPF9" s="1" t="s">
        <v>91</v>
      </c>
      <c r="EPG9" s="1" t="s">
        <v>91</v>
      </c>
      <c r="EPH9" s="1" t="s">
        <v>91</v>
      </c>
      <c r="EPI9" s="1" t="s">
        <v>91</v>
      </c>
      <c r="EPJ9" s="1" t="s">
        <v>91</v>
      </c>
      <c r="EPK9" s="1" t="s">
        <v>91</v>
      </c>
      <c r="EPL9" s="1" t="s">
        <v>91</v>
      </c>
      <c r="EPM9" s="1" t="s">
        <v>91</v>
      </c>
      <c r="EPN9" s="1" t="s">
        <v>91</v>
      </c>
      <c r="EPO9" s="1" t="s">
        <v>91</v>
      </c>
      <c r="EPP9" s="1" t="s">
        <v>91</v>
      </c>
      <c r="EPQ9" s="1" t="s">
        <v>91</v>
      </c>
      <c r="EPR9" s="1" t="s">
        <v>91</v>
      </c>
      <c r="EPS9" s="1" t="s">
        <v>91</v>
      </c>
      <c r="EPT9" s="1" t="s">
        <v>91</v>
      </c>
      <c r="EPU9" s="1" t="s">
        <v>91</v>
      </c>
      <c r="EPV9" s="1" t="s">
        <v>91</v>
      </c>
      <c r="EPW9" s="1" t="s">
        <v>91</v>
      </c>
      <c r="EPX9" s="1" t="s">
        <v>91</v>
      </c>
      <c r="EPY9" s="1" t="s">
        <v>91</v>
      </c>
      <c r="EPZ9" s="1" t="s">
        <v>91</v>
      </c>
      <c r="EQA9" s="1" t="s">
        <v>91</v>
      </c>
      <c r="EQB9" s="1" t="s">
        <v>91</v>
      </c>
      <c r="EQC9" s="1" t="s">
        <v>91</v>
      </c>
      <c r="EQD9" s="1" t="s">
        <v>91</v>
      </c>
      <c r="EQE9" s="1" t="s">
        <v>91</v>
      </c>
      <c r="EQF9" s="1" t="s">
        <v>91</v>
      </c>
      <c r="EQG9" s="1" t="s">
        <v>91</v>
      </c>
      <c r="EQH9" s="1" t="s">
        <v>91</v>
      </c>
      <c r="EQI9" s="1" t="s">
        <v>91</v>
      </c>
      <c r="EQJ9" s="1" t="s">
        <v>91</v>
      </c>
      <c r="EQK9" s="1" t="s">
        <v>91</v>
      </c>
      <c r="EQL9" s="1" t="s">
        <v>91</v>
      </c>
      <c r="EQM9" s="1" t="s">
        <v>91</v>
      </c>
      <c r="EQN9" s="1" t="s">
        <v>91</v>
      </c>
      <c r="EQO9" s="1" t="s">
        <v>91</v>
      </c>
      <c r="EQP9" s="1" t="s">
        <v>91</v>
      </c>
      <c r="EQQ9" s="1" t="s">
        <v>91</v>
      </c>
      <c r="EQR9" s="1" t="s">
        <v>91</v>
      </c>
      <c r="EQS9" s="1" t="s">
        <v>91</v>
      </c>
      <c r="EQT9" s="1" t="s">
        <v>91</v>
      </c>
      <c r="EQU9" s="1" t="s">
        <v>91</v>
      </c>
      <c r="EQV9" s="1" t="s">
        <v>91</v>
      </c>
      <c r="EQW9" s="1" t="s">
        <v>91</v>
      </c>
      <c r="EQX9" s="1" t="s">
        <v>91</v>
      </c>
      <c r="EQY9" s="1" t="s">
        <v>91</v>
      </c>
      <c r="EQZ9" s="1" t="s">
        <v>91</v>
      </c>
      <c r="ERA9" s="1" t="s">
        <v>91</v>
      </c>
      <c r="ERB9" s="1" t="s">
        <v>91</v>
      </c>
      <c r="ERC9" s="1" t="s">
        <v>91</v>
      </c>
      <c r="ERD9" s="1" t="s">
        <v>91</v>
      </c>
      <c r="ERE9" s="1" t="s">
        <v>91</v>
      </c>
      <c r="ERF9" s="1" t="s">
        <v>91</v>
      </c>
      <c r="ERG9" s="1" t="s">
        <v>91</v>
      </c>
      <c r="ERH9" s="1" t="s">
        <v>91</v>
      </c>
      <c r="ERI9" s="1" t="s">
        <v>91</v>
      </c>
      <c r="ERJ9" s="1" t="s">
        <v>91</v>
      </c>
      <c r="ERK9" s="1" t="s">
        <v>91</v>
      </c>
      <c r="ERL9" s="1" t="s">
        <v>91</v>
      </c>
      <c r="ERM9" s="1" t="s">
        <v>91</v>
      </c>
      <c r="ERN9" s="1" t="s">
        <v>91</v>
      </c>
      <c r="ERO9" s="1" t="s">
        <v>91</v>
      </c>
      <c r="ERP9" s="1" t="s">
        <v>91</v>
      </c>
      <c r="ERQ9" s="1" t="s">
        <v>91</v>
      </c>
      <c r="ERR9" s="1" t="s">
        <v>91</v>
      </c>
      <c r="ERS9" s="1" t="s">
        <v>91</v>
      </c>
      <c r="ERT9" s="1" t="s">
        <v>91</v>
      </c>
      <c r="ERU9" s="1" t="s">
        <v>91</v>
      </c>
      <c r="ERV9" s="1" t="s">
        <v>91</v>
      </c>
      <c r="ERW9" s="1" t="s">
        <v>91</v>
      </c>
      <c r="ERX9" s="1" t="s">
        <v>91</v>
      </c>
      <c r="ERY9" s="1" t="s">
        <v>91</v>
      </c>
      <c r="ERZ9" s="1" t="s">
        <v>91</v>
      </c>
      <c r="ESA9" s="1" t="s">
        <v>91</v>
      </c>
      <c r="ESB9" s="1" t="s">
        <v>91</v>
      </c>
      <c r="ESC9" s="1" t="s">
        <v>91</v>
      </c>
      <c r="ESD9" s="1" t="s">
        <v>91</v>
      </c>
      <c r="ESE9" s="1" t="s">
        <v>91</v>
      </c>
      <c r="ESF9" s="1" t="s">
        <v>91</v>
      </c>
      <c r="ESG9" s="1" t="s">
        <v>91</v>
      </c>
      <c r="ESH9" s="1" t="s">
        <v>91</v>
      </c>
      <c r="ESI9" s="1" t="s">
        <v>91</v>
      </c>
      <c r="ESJ9" s="1" t="s">
        <v>91</v>
      </c>
      <c r="ESK9" s="1" t="s">
        <v>91</v>
      </c>
      <c r="ESL9" s="1" t="s">
        <v>91</v>
      </c>
      <c r="ESM9" s="1" t="s">
        <v>91</v>
      </c>
      <c r="ESN9" s="1" t="s">
        <v>91</v>
      </c>
      <c r="ESO9" s="1" t="s">
        <v>91</v>
      </c>
      <c r="ESP9" s="1" t="s">
        <v>91</v>
      </c>
      <c r="ESQ9" s="1" t="s">
        <v>91</v>
      </c>
      <c r="ESR9" s="1" t="s">
        <v>91</v>
      </c>
      <c r="ESS9" s="1" t="s">
        <v>91</v>
      </c>
      <c r="EST9" s="1" t="s">
        <v>91</v>
      </c>
      <c r="ESU9" s="1" t="s">
        <v>91</v>
      </c>
      <c r="ESV9" s="1" t="s">
        <v>91</v>
      </c>
      <c r="ESW9" s="1" t="s">
        <v>91</v>
      </c>
      <c r="ESX9" s="1" t="s">
        <v>91</v>
      </c>
      <c r="ESY9" s="1" t="s">
        <v>91</v>
      </c>
      <c r="ESZ9" s="1" t="s">
        <v>91</v>
      </c>
      <c r="ETA9" s="1" t="s">
        <v>91</v>
      </c>
      <c r="ETB9" s="1" t="s">
        <v>91</v>
      </c>
      <c r="ETC9" s="1" t="s">
        <v>91</v>
      </c>
      <c r="ETD9" s="1" t="s">
        <v>91</v>
      </c>
      <c r="ETE9" s="1" t="s">
        <v>91</v>
      </c>
      <c r="ETF9" s="1" t="s">
        <v>91</v>
      </c>
      <c r="ETG9" s="1" t="s">
        <v>91</v>
      </c>
      <c r="ETH9" s="1" t="s">
        <v>91</v>
      </c>
      <c r="ETI9" s="1" t="s">
        <v>91</v>
      </c>
      <c r="ETJ9" s="1" t="s">
        <v>91</v>
      </c>
      <c r="ETK9" s="1" t="s">
        <v>91</v>
      </c>
      <c r="ETL9" s="1" t="s">
        <v>91</v>
      </c>
      <c r="ETM9" s="1" t="s">
        <v>91</v>
      </c>
      <c r="ETN9" s="1" t="s">
        <v>91</v>
      </c>
      <c r="ETO9" s="1" t="s">
        <v>91</v>
      </c>
      <c r="ETP9" s="1" t="s">
        <v>91</v>
      </c>
      <c r="ETQ9" s="1" t="s">
        <v>91</v>
      </c>
      <c r="ETR9" s="1" t="s">
        <v>91</v>
      </c>
      <c r="ETS9" s="1" t="s">
        <v>91</v>
      </c>
      <c r="ETT9" s="1" t="s">
        <v>91</v>
      </c>
      <c r="ETU9" s="1" t="s">
        <v>91</v>
      </c>
      <c r="ETV9" s="1" t="s">
        <v>91</v>
      </c>
      <c r="ETW9" s="1" t="s">
        <v>91</v>
      </c>
      <c r="ETX9" s="1" t="s">
        <v>91</v>
      </c>
      <c r="ETY9" s="1" t="s">
        <v>91</v>
      </c>
      <c r="ETZ9" s="1" t="s">
        <v>91</v>
      </c>
      <c r="EUA9" s="1" t="s">
        <v>91</v>
      </c>
      <c r="EUB9" s="1" t="s">
        <v>91</v>
      </c>
      <c r="EUC9" s="1" t="s">
        <v>91</v>
      </c>
      <c r="EUD9" s="1" t="s">
        <v>91</v>
      </c>
      <c r="EUE9" s="1" t="s">
        <v>91</v>
      </c>
      <c r="EUF9" s="1" t="s">
        <v>91</v>
      </c>
      <c r="EUG9" s="1" t="s">
        <v>91</v>
      </c>
      <c r="EUH9" s="1" t="s">
        <v>91</v>
      </c>
      <c r="EUI9" s="1" t="s">
        <v>91</v>
      </c>
      <c r="EUJ9" s="1" t="s">
        <v>91</v>
      </c>
      <c r="EUK9" s="1" t="s">
        <v>91</v>
      </c>
      <c r="EUL9" s="1" t="s">
        <v>91</v>
      </c>
      <c r="EUM9" s="1" t="s">
        <v>91</v>
      </c>
      <c r="EUN9" s="1" t="s">
        <v>91</v>
      </c>
      <c r="EUO9" s="1" t="s">
        <v>91</v>
      </c>
      <c r="EUP9" s="1" t="s">
        <v>91</v>
      </c>
      <c r="EUQ9" s="1" t="s">
        <v>91</v>
      </c>
      <c r="EUR9" s="1" t="s">
        <v>91</v>
      </c>
      <c r="EUS9" s="1" t="s">
        <v>91</v>
      </c>
      <c r="EUT9" s="1" t="s">
        <v>91</v>
      </c>
      <c r="EUU9" s="1" t="s">
        <v>91</v>
      </c>
      <c r="EUV9" s="1" t="s">
        <v>91</v>
      </c>
      <c r="EUW9" s="1" t="s">
        <v>91</v>
      </c>
      <c r="EUX9" s="1" t="s">
        <v>91</v>
      </c>
      <c r="EUY9" s="1" t="s">
        <v>91</v>
      </c>
      <c r="EUZ9" s="1" t="s">
        <v>91</v>
      </c>
      <c r="EVA9" s="1" t="s">
        <v>91</v>
      </c>
      <c r="EVB9" s="1" t="s">
        <v>91</v>
      </c>
      <c r="EVC9" s="1" t="s">
        <v>91</v>
      </c>
      <c r="EVD9" s="1" t="s">
        <v>91</v>
      </c>
      <c r="EVE9" s="1" t="s">
        <v>91</v>
      </c>
      <c r="EVF9" s="1" t="s">
        <v>91</v>
      </c>
      <c r="EVG9" s="1" t="s">
        <v>91</v>
      </c>
      <c r="EVH9" s="1" t="s">
        <v>91</v>
      </c>
      <c r="EVI9" s="1" t="s">
        <v>91</v>
      </c>
      <c r="EVJ9" s="1" t="s">
        <v>91</v>
      </c>
      <c r="EVK9" s="1" t="s">
        <v>91</v>
      </c>
      <c r="EVL9" s="1" t="s">
        <v>91</v>
      </c>
      <c r="EVM9" s="1" t="s">
        <v>91</v>
      </c>
      <c r="EVN9" s="1" t="s">
        <v>91</v>
      </c>
      <c r="EVO9" s="1" t="s">
        <v>91</v>
      </c>
      <c r="EVP9" s="1" t="s">
        <v>91</v>
      </c>
      <c r="EVQ9" s="1" t="s">
        <v>91</v>
      </c>
      <c r="EVR9" s="1" t="s">
        <v>91</v>
      </c>
      <c r="EVS9" s="1" t="s">
        <v>91</v>
      </c>
      <c r="EVT9" s="1" t="s">
        <v>91</v>
      </c>
      <c r="EVU9" s="1" t="s">
        <v>91</v>
      </c>
      <c r="EVV9" s="1" t="s">
        <v>91</v>
      </c>
      <c r="EVW9" s="1" t="s">
        <v>91</v>
      </c>
      <c r="EVX9" s="1" t="s">
        <v>91</v>
      </c>
      <c r="EVY9" s="1" t="s">
        <v>91</v>
      </c>
      <c r="EVZ9" s="1" t="s">
        <v>91</v>
      </c>
      <c r="EWA9" s="1" t="s">
        <v>91</v>
      </c>
      <c r="EWB9" s="1" t="s">
        <v>91</v>
      </c>
      <c r="EWC9" s="1" t="s">
        <v>91</v>
      </c>
      <c r="EWD9" s="1" t="s">
        <v>91</v>
      </c>
      <c r="EWE9" s="1" t="s">
        <v>91</v>
      </c>
      <c r="EWF9" s="1" t="s">
        <v>91</v>
      </c>
      <c r="EWG9" s="1" t="s">
        <v>91</v>
      </c>
      <c r="EWH9" s="1" t="s">
        <v>91</v>
      </c>
      <c r="EWI9" s="1" t="s">
        <v>91</v>
      </c>
      <c r="EWJ9" s="1" t="s">
        <v>91</v>
      </c>
      <c r="EWK9" s="1" t="s">
        <v>91</v>
      </c>
      <c r="EWL9" s="1" t="s">
        <v>91</v>
      </c>
      <c r="EWM9" s="1" t="s">
        <v>91</v>
      </c>
      <c r="EWN9" s="1" t="s">
        <v>91</v>
      </c>
      <c r="EWO9" s="1" t="s">
        <v>91</v>
      </c>
      <c r="EWP9" s="1" t="s">
        <v>91</v>
      </c>
      <c r="EWQ9" s="1" t="s">
        <v>91</v>
      </c>
      <c r="EWR9" s="1" t="s">
        <v>91</v>
      </c>
      <c r="EWS9" s="1" t="s">
        <v>91</v>
      </c>
      <c r="EWT9" s="1" t="s">
        <v>91</v>
      </c>
      <c r="EWU9" s="1" t="s">
        <v>91</v>
      </c>
      <c r="EWV9" s="1" t="s">
        <v>91</v>
      </c>
      <c r="EWW9" s="1" t="s">
        <v>91</v>
      </c>
      <c r="EWX9" s="1" t="s">
        <v>91</v>
      </c>
      <c r="EWY9" s="1" t="s">
        <v>91</v>
      </c>
      <c r="EWZ9" s="1" t="s">
        <v>91</v>
      </c>
      <c r="EXA9" s="1" t="s">
        <v>91</v>
      </c>
      <c r="EXB9" s="1" t="s">
        <v>91</v>
      </c>
      <c r="EXC9" s="1" t="s">
        <v>91</v>
      </c>
      <c r="EXD9" s="1" t="s">
        <v>91</v>
      </c>
      <c r="EXE9" s="1" t="s">
        <v>91</v>
      </c>
      <c r="EXF9" s="1" t="s">
        <v>91</v>
      </c>
      <c r="EXG9" s="1" t="s">
        <v>91</v>
      </c>
      <c r="EXH9" s="1" t="s">
        <v>91</v>
      </c>
      <c r="EXI9" s="1" t="s">
        <v>91</v>
      </c>
      <c r="EXJ9" s="1" t="s">
        <v>91</v>
      </c>
      <c r="EXK9" s="1" t="s">
        <v>91</v>
      </c>
      <c r="EXL9" s="1" t="s">
        <v>91</v>
      </c>
      <c r="EXM9" s="1" t="s">
        <v>91</v>
      </c>
      <c r="EXN9" s="1" t="s">
        <v>91</v>
      </c>
      <c r="EXO9" s="1" t="s">
        <v>91</v>
      </c>
      <c r="EXP9" s="1" t="s">
        <v>91</v>
      </c>
      <c r="EXQ9" s="1" t="s">
        <v>91</v>
      </c>
      <c r="EXR9" s="1" t="s">
        <v>91</v>
      </c>
      <c r="EXS9" s="1" t="s">
        <v>91</v>
      </c>
      <c r="EXT9" s="1" t="s">
        <v>91</v>
      </c>
      <c r="EXU9" s="1" t="s">
        <v>91</v>
      </c>
      <c r="EXV9" s="1" t="s">
        <v>91</v>
      </c>
      <c r="EXW9" s="1" t="s">
        <v>91</v>
      </c>
      <c r="EXX9" s="1" t="s">
        <v>91</v>
      </c>
      <c r="EXY9" s="1" t="s">
        <v>91</v>
      </c>
      <c r="EXZ9" s="1" t="s">
        <v>91</v>
      </c>
      <c r="EYA9" s="1" t="s">
        <v>91</v>
      </c>
      <c r="EYB9" s="1" t="s">
        <v>91</v>
      </c>
      <c r="EYC9" s="1" t="s">
        <v>91</v>
      </c>
      <c r="EYD9" s="1" t="s">
        <v>91</v>
      </c>
      <c r="EYE9" s="1" t="s">
        <v>91</v>
      </c>
      <c r="EYF9" s="1" t="s">
        <v>91</v>
      </c>
      <c r="EYG9" s="1" t="s">
        <v>91</v>
      </c>
      <c r="EYH9" s="1" t="s">
        <v>91</v>
      </c>
      <c r="EYI9" s="1" t="s">
        <v>91</v>
      </c>
      <c r="EYJ9" s="1" t="s">
        <v>91</v>
      </c>
      <c r="EYK9" s="1" t="s">
        <v>91</v>
      </c>
      <c r="EYL9" s="1" t="s">
        <v>91</v>
      </c>
      <c r="EYM9" s="1" t="s">
        <v>91</v>
      </c>
      <c r="EYN9" s="1" t="s">
        <v>91</v>
      </c>
      <c r="EYO9" s="1" t="s">
        <v>91</v>
      </c>
      <c r="EYP9" s="1" t="s">
        <v>91</v>
      </c>
      <c r="EYQ9" s="1" t="s">
        <v>91</v>
      </c>
      <c r="EYR9" s="1" t="s">
        <v>91</v>
      </c>
      <c r="EYS9" s="1" t="s">
        <v>91</v>
      </c>
      <c r="EYT9" s="1" t="s">
        <v>91</v>
      </c>
      <c r="EYU9" s="1" t="s">
        <v>91</v>
      </c>
      <c r="EYV9" s="1" t="s">
        <v>91</v>
      </c>
      <c r="EYW9" s="1" t="s">
        <v>91</v>
      </c>
      <c r="EYX9" s="1" t="s">
        <v>91</v>
      </c>
      <c r="EYY9" s="1" t="s">
        <v>91</v>
      </c>
      <c r="EYZ9" s="1" t="s">
        <v>91</v>
      </c>
      <c r="EZA9" s="1" t="s">
        <v>91</v>
      </c>
      <c r="EZB9" s="1" t="s">
        <v>91</v>
      </c>
      <c r="EZC9" s="1" t="s">
        <v>91</v>
      </c>
      <c r="EZD9" s="1" t="s">
        <v>91</v>
      </c>
      <c r="EZE9" s="1" t="s">
        <v>91</v>
      </c>
      <c r="EZF9" s="1" t="s">
        <v>91</v>
      </c>
      <c r="EZG9" s="1" t="s">
        <v>91</v>
      </c>
      <c r="EZH9" s="1" t="s">
        <v>91</v>
      </c>
      <c r="EZI9" s="1" t="s">
        <v>91</v>
      </c>
      <c r="EZJ9" s="1" t="s">
        <v>91</v>
      </c>
      <c r="EZK9" s="1" t="s">
        <v>91</v>
      </c>
      <c r="EZL9" s="1" t="s">
        <v>91</v>
      </c>
      <c r="EZM9" s="1" t="s">
        <v>91</v>
      </c>
      <c r="EZN9" s="1" t="s">
        <v>91</v>
      </c>
      <c r="EZO9" s="1" t="s">
        <v>91</v>
      </c>
      <c r="EZP9" s="1" t="s">
        <v>91</v>
      </c>
      <c r="EZQ9" s="1" t="s">
        <v>91</v>
      </c>
      <c r="EZR9" s="1" t="s">
        <v>91</v>
      </c>
      <c r="EZS9" s="1" t="s">
        <v>91</v>
      </c>
      <c r="EZT9" s="1" t="s">
        <v>91</v>
      </c>
      <c r="EZU9" s="1" t="s">
        <v>91</v>
      </c>
      <c r="EZV9" s="1" t="s">
        <v>91</v>
      </c>
      <c r="EZW9" s="1" t="s">
        <v>91</v>
      </c>
      <c r="EZX9" s="1" t="s">
        <v>91</v>
      </c>
      <c r="EZY9" s="1" t="s">
        <v>91</v>
      </c>
      <c r="EZZ9" s="1" t="s">
        <v>91</v>
      </c>
      <c r="FAA9" s="1" t="s">
        <v>91</v>
      </c>
      <c r="FAB9" s="1" t="s">
        <v>91</v>
      </c>
      <c r="FAC9" s="1" t="s">
        <v>91</v>
      </c>
      <c r="FAD9" s="1" t="s">
        <v>91</v>
      </c>
      <c r="FAE9" s="1" t="s">
        <v>91</v>
      </c>
      <c r="FAF9" s="1" t="s">
        <v>91</v>
      </c>
      <c r="FAG9" s="1" t="s">
        <v>91</v>
      </c>
      <c r="FAH9" s="1" t="s">
        <v>91</v>
      </c>
      <c r="FAI9" s="1" t="s">
        <v>91</v>
      </c>
      <c r="FAJ9" s="1" t="s">
        <v>91</v>
      </c>
      <c r="FAK9" s="1" t="s">
        <v>91</v>
      </c>
      <c r="FAL9" s="1" t="s">
        <v>91</v>
      </c>
      <c r="FAM9" s="1" t="s">
        <v>91</v>
      </c>
      <c r="FAN9" s="1" t="s">
        <v>91</v>
      </c>
      <c r="FAO9" s="1" t="s">
        <v>91</v>
      </c>
      <c r="FAP9" s="1" t="s">
        <v>91</v>
      </c>
      <c r="FAQ9" s="1" t="s">
        <v>91</v>
      </c>
      <c r="FAR9" s="1" t="s">
        <v>91</v>
      </c>
      <c r="FAS9" s="1" t="s">
        <v>91</v>
      </c>
      <c r="FAT9" s="1" t="s">
        <v>91</v>
      </c>
      <c r="FAU9" s="1" t="s">
        <v>91</v>
      </c>
      <c r="FAV9" s="1" t="s">
        <v>91</v>
      </c>
      <c r="FAW9" s="1" t="s">
        <v>91</v>
      </c>
      <c r="FAX9" s="1" t="s">
        <v>91</v>
      </c>
      <c r="FAY9" s="1" t="s">
        <v>91</v>
      </c>
      <c r="FAZ9" s="1" t="s">
        <v>91</v>
      </c>
      <c r="FBA9" s="1" t="s">
        <v>91</v>
      </c>
      <c r="FBB9" s="1" t="s">
        <v>91</v>
      </c>
      <c r="FBC9" s="1" t="s">
        <v>91</v>
      </c>
      <c r="FBD9" s="1" t="s">
        <v>91</v>
      </c>
      <c r="FBE9" s="1" t="s">
        <v>91</v>
      </c>
      <c r="FBF9" s="1" t="s">
        <v>91</v>
      </c>
      <c r="FBG9" s="1" t="s">
        <v>91</v>
      </c>
      <c r="FBH9" s="1" t="s">
        <v>91</v>
      </c>
      <c r="FBI9" s="1" t="s">
        <v>91</v>
      </c>
      <c r="FBJ9" s="1" t="s">
        <v>91</v>
      </c>
      <c r="FBK9" s="1" t="s">
        <v>91</v>
      </c>
      <c r="FBL9" s="1" t="s">
        <v>91</v>
      </c>
      <c r="FBM9" s="1" t="s">
        <v>91</v>
      </c>
      <c r="FBN9" s="1" t="s">
        <v>91</v>
      </c>
      <c r="FBO9" s="1" t="s">
        <v>91</v>
      </c>
      <c r="FBP9" s="1" t="s">
        <v>91</v>
      </c>
      <c r="FBQ9" s="1" t="s">
        <v>91</v>
      </c>
      <c r="FBR9" s="1" t="s">
        <v>91</v>
      </c>
      <c r="FBS9" s="1" t="s">
        <v>91</v>
      </c>
      <c r="FBT9" s="1" t="s">
        <v>91</v>
      </c>
      <c r="FBU9" s="1" t="s">
        <v>91</v>
      </c>
      <c r="FBV9" s="1" t="s">
        <v>91</v>
      </c>
      <c r="FBW9" s="1" t="s">
        <v>91</v>
      </c>
      <c r="FBX9" s="1" t="s">
        <v>91</v>
      </c>
      <c r="FBY9" s="1" t="s">
        <v>91</v>
      </c>
      <c r="FBZ9" s="1" t="s">
        <v>91</v>
      </c>
      <c r="FCA9" s="1" t="s">
        <v>91</v>
      </c>
      <c r="FCB9" s="1" t="s">
        <v>91</v>
      </c>
      <c r="FCC9" s="1" t="s">
        <v>91</v>
      </c>
      <c r="FCD9" s="1" t="s">
        <v>91</v>
      </c>
      <c r="FCE9" s="1" t="s">
        <v>91</v>
      </c>
      <c r="FCF9" s="1" t="s">
        <v>91</v>
      </c>
      <c r="FCG9" s="1" t="s">
        <v>91</v>
      </c>
      <c r="FCH9" s="1" t="s">
        <v>91</v>
      </c>
      <c r="FCI9" s="1" t="s">
        <v>91</v>
      </c>
      <c r="FCJ9" s="1" t="s">
        <v>91</v>
      </c>
      <c r="FCK9" s="1" t="s">
        <v>91</v>
      </c>
      <c r="FCL9" s="1" t="s">
        <v>91</v>
      </c>
      <c r="FCM9" s="1" t="s">
        <v>91</v>
      </c>
      <c r="FCN9" s="1" t="s">
        <v>91</v>
      </c>
      <c r="FCO9" s="1" t="s">
        <v>91</v>
      </c>
      <c r="FCP9" s="1" t="s">
        <v>91</v>
      </c>
      <c r="FCQ9" s="1" t="s">
        <v>91</v>
      </c>
      <c r="FCR9" s="1" t="s">
        <v>91</v>
      </c>
      <c r="FCS9" s="1" t="s">
        <v>91</v>
      </c>
      <c r="FCT9" s="1" t="s">
        <v>91</v>
      </c>
      <c r="FCU9" s="1" t="s">
        <v>91</v>
      </c>
      <c r="FCV9" s="1" t="s">
        <v>91</v>
      </c>
      <c r="FCW9" s="1" t="s">
        <v>91</v>
      </c>
      <c r="FCX9" s="1" t="s">
        <v>91</v>
      </c>
      <c r="FCY9" s="1" t="s">
        <v>91</v>
      </c>
      <c r="FCZ9" s="1" t="s">
        <v>91</v>
      </c>
      <c r="FDA9" s="1" t="s">
        <v>91</v>
      </c>
      <c r="FDB9" s="1" t="s">
        <v>91</v>
      </c>
      <c r="FDC9" s="1" t="s">
        <v>91</v>
      </c>
      <c r="FDD9" s="1" t="s">
        <v>91</v>
      </c>
      <c r="FDE9" s="1" t="s">
        <v>91</v>
      </c>
      <c r="FDF9" s="1" t="s">
        <v>91</v>
      </c>
      <c r="FDG9" s="1" t="s">
        <v>91</v>
      </c>
      <c r="FDH9" s="1" t="s">
        <v>91</v>
      </c>
      <c r="FDI9" s="1" t="s">
        <v>91</v>
      </c>
      <c r="FDJ9" s="1" t="s">
        <v>91</v>
      </c>
      <c r="FDK9" s="1" t="s">
        <v>91</v>
      </c>
      <c r="FDL9" s="1" t="s">
        <v>91</v>
      </c>
      <c r="FDM9" s="1" t="s">
        <v>91</v>
      </c>
      <c r="FDN9" s="1" t="s">
        <v>91</v>
      </c>
      <c r="FDO9" s="1" t="s">
        <v>91</v>
      </c>
      <c r="FDP9" s="1" t="s">
        <v>91</v>
      </c>
      <c r="FDQ9" s="1" t="s">
        <v>91</v>
      </c>
      <c r="FDR9" s="1" t="s">
        <v>91</v>
      </c>
      <c r="FDS9" s="1" t="s">
        <v>91</v>
      </c>
      <c r="FDT9" s="1" t="s">
        <v>91</v>
      </c>
      <c r="FDU9" s="1" t="s">
        <v>91</v>
      </c>
      <c r="FDV9" s="1" t="s">
        <v>91</v>
      </c>
      <c r="FDW9" s="1" t="s">
        <v>91</v>
      </c>
      <c r="FDX9" s="1" t="s">
        <v>91</v>
      </c>
      <c r="FDY9" s="1" t="s">
        <v>91</v>
      </c>
      <c r="FDZ9" s="1" t="s">
        <v>91</v>
      </c>
      <c r="FEA9" s="1" t="s">
        <v>91</v>
      </c>
      <c r="FEB9" s="1" t="s">
        <v>91</v>
      </c>
      <c r="FEC9" s="1" t="s">
        <v>91</v>
      </c>
      <c r="FED9" s="1" t="s">
        <v>91</v>
      </c>
      <c r="FEE9" s="1" t="s">
        <v>91</v>
      </c>
      <c r="FEF9" s="1" t="s">
        <v>91</v>
      </c>
      <c r="FEG9" s="1" t="s">
        <v>91</v>
      </c>
      <c r="FEH9" s="1" t="s">
        <v>91</v>
      </c>
      <c r="FEI9" s="1" t="s">
        <v>91</v>
      </c>
      <c r="FEJ9" s="1" t="s">
        <v>91</v>
      </c>
      <c r="FEK9" s="1" t="s">
        <v>91</v>
      </c>
      <c r="FEL9" s="1" t="s">
        <v>91</v>
      </c>
      <c r="FEM9" s="1" t="s">
        <v>91</v>
      </c>
      <c r="FEN9" s="1" t="s">
        <v>91</v>
      </c>
      <c r="FEO9" s="1" t="s">
        <v>91</v>
      </c>
      <c r="FEP9" s="1" t="s">
        <v>91</v>
      </c>
      <c r="FEQ9" s="1" t="s">
        <v>91</v>
      </c>
      <c r="FER9" s="1" t="s">
        <v>91</v>
      </c>
      <c r="FES9" s="1" t="s">
        <v>91</v>
      </c>
      <c r="FET9" s="1" t="s">
        <v>91</v>
      </c>
      <c r="FEU9" s="1" t="s">
        <v>91</v>
      </c>
      <c r="FEV9" s="1" t="s">
        <v>91</v>
      </c>
      <c r="FEW9" s="1" t="s">
        <v>91</v>
      </c>
      <c r="FEX9" s="1" t="s">
        <v>91</v>
      </c>
      <c r="FEY9" s="1" t="s">
        <v>91</v>
      </c>
      <c r="FEZ9" s="1" t="s">
        <v>91</v>
      </c>
      <c r="FFA9" s="1" t="s">
        <v>91</v>
      </c>
      <c r="FFB9" s="1" t="s">
        <v>91</v>
      </c>
      <c r="FFC9" s="1" t="s">
        <v>91</v>
      </c>
      <c r="FFD9" s="1" t="s">
        <v>91</v>
      </c>
      <c r="FFE9" s="1" t="s">
        <v>91</v>
      </c>
      <c r="FFF9" s="1" t="s">
        <v>91</v>
      </c>
      <c r="FFG9" s="1" t="s">
        <v>91</v>
      </c>
      <c r="FFH9" s="1" t="s">
        <v>91</v>
      </c>
      <c r="FFI9" s="1" t="s">
        <v>91</v>
      </c>
      <c r="FFJ9" s="1" t="s">
        <v>91</v>
      </c>
      <c r="FFK9" s="1" t="s">
        <v>91</v>
      </c>
      <c r="FFL9" s="1" t="s">
        <v>91</v>
      </c>
      <c r="FFM9" s="1" t="s">
        <v>91</v>
      </c>
      <c r="FFN9" s="1" t="s">
        <v>91</v>
      </c>
      <c r="FFO9" s="1" t="s">
        <v>91</v>
      </c>
      <c r="FFP9" s="1" t="s">
        <v>91</v>
      </c>
      <c r="FFQ9" s="1" t="s">
        <v>91</v>
      </c>
      <c r="FFR9" s="1" t="s">
        <v>91</v>
      </c>
      <c r="FFS9" s="1" t="s">
        <v>91</v>
      </c>
      <c r="FFT9" s="1" t="s">
        <v>91</v>
      </c>
      <c r="FFU9" s="1" t="s">
        <v>91</v>
      </c>
      <c r="FFV9" s="1" t="s">
        <v>91</v>
      </c>
      <c r="FFW9" s="1" t="s">
        <v>91</v>
      </c>
      <c r="FFX9" s="1" t="s">
        <v>91</v>
      </c>
      <c r="FFY9" s="1" t="s">
        <v>91</v>
      </c>
      <c r="FFZ9" s="1" t="s">
        <v>91</v>
      </c>
      <c r="FGA9" s="1" t="s">
        <v>91</v>
      </c>
      <c r="FGB9" s="1" t="s">
        <v>91</v>
      </c>
      <c r="FGC9" s="1" t="s">
        <v>91</v>
      </c>
      <c r="FGD9" s="1" t="s">
        <v>91</v>
      </c>
      <c r="FGE9" s="1" t="s">
        <v>91</v>
      </c>
      <c r="FGF9" s="1" t="s">
        <v>91</v>
      </c>
      <c r="FGG9" s="1" t="s">
        <v>91</v>
      </c>
      <c r="FGH9" s="1" t="s">
        <v>91</v>
      </c>
      <c r="FGI9" s="1" t="s">
        <v>91</v>
      </c>
      <c r="FGJ9" s="1" t="s">
        <v>91</v>
      </c>
      <c r="FGK9" s="1" t="s">
        <v>91</v>
      </c>
      <c r="FGL9" s="1" t="s">
        <v>91</v>
      </c>
      <c r="FGM9" s="1" t="s">
        <v>91</v>
      </c>
      <c r="FGN9" s="1" t="s">
        <v>91</v>
      </c>
      <c r="FGO9" s="1" t="s">
        <v>91</v>
      </c>
      <c r="FGP9" s="1" t="s">
        <v>91</v>
      </c>
      <c r="FGQ9" s="1" t="s">
        <v>91</v>
      </c>
      <c r="FGR9" s="1" t="s">
        <v>91</v>
      </c>
      <c r="FGS9" s="1" t="s">
        <v>91</v>
      </c>
      <c r="FGT9" s="1" t="s">
        <v>91</v>
      </c>
      <c r="FGU9" s="1" t="s">
        <v>91</v>
      </c>
      <c r="FGV9" s="1" t="s">
        <v>91</v>
      </c>
      <c r="FGW9" s="1" t="s">
        <v>91</v>
      </c>
      <c r="FGX9" s="1" t="s">
        <v>91</v>
      </c>
      <c r="FGY9" s="1" t="s">
        <v>91</v>
      </c>
      <c r="FGZ9" s="1" t="s">
        <v>91</v>
      </c>
      <c r="FHA9" s="1" t="s">
        <v>91</v>
      </c>
      <c r="FHB9" s="1" t="s">
        <v>91</v>
      </c>
      <c r="FHC9" s="1" t="s">
        <v>91</v>
      </c>
      <c r="FHD9" s="1" t="s">
        <v>91</v>
      </c>
      <c r="FHE9" s="1" t="s">
        <v>91</v>
      </c>
      <c r="FHF9" s="1" t="s">
        <v>91</v>
      </c>
      <c r="FHG9" s="1" t="s">
        <v>91</v>
      </c>
      <c r="FHH9" s="1" t="s">
        <v>91</v>
      </c>
      <c r="FHI9" s="1" t="s">
        <v>91</v>
      </c>
      <c r="FHJ9" s="1" t="s">
        <v>91</v>
      </c>
      <c r="FHK9" s="1" t="s">
        <v>91</v>
      </c>
      <c r="FHL9" s="1" t="s">
        <v>91</v>
      </c>
      <c r="FHM9" s="1" t="s">
        <v>91</v>
      </c>
      <c r="FHN9" s="1" t="s">
        <v>91</v>
      </c>
      <c r="FHO9" s="1" t="s">
        <v>91</v>
      </c>
      <c r="FHP9" s="1" t="s">
        <v>91</v>
      </c>
      <c r="FHQ9" s="1" t="s">
        <v>91</v>
      </c>
      <c r="FHR9" s="1" t="s">
        <v>91</v>
      </c>
      <c r="FHS9" s="1" t="s">
        <v>91</v>
      </c>
      <c r="FHT9" s="1" t="s">
        <v>91</v>
      </c>
      <c r="FHU9" s="1" t="s">
        <v>91</v>
      </c>
      <c r="FHV9" s="1" t="s">
        <v>91</v>
      </c>
      <c r="FHW9" s="1" t="s">
        <v>91</v>
      </c>
      <c r="FHX9" s="1" t="s">
        <v>91</v>
      </c>
      <c r="FHY9" s="1" t="s">
        <v>91</v>
      </c>
      <c r="FHZ9" s="1" t="s">
        <v>91</v>
      </c>
      <c r="FIA9" s="1" t="s">
        <v>91</v>
      </c>
      <c r="FIB9" s="1" t="s">
        <v>91</v>
      </c>
      <c r="FIC9" s="1" t="s">
        <v>91</v>
      </c>
      <c r="FID9" s="1" t="s">
        <v>91</v>
      </c>
      <c r="FIE9" s="1" t="s">
        <v>91</v>
      </c>
      <c r="FIF9" s="1" t="s">
        <v>91</v>
      </c>
      <c r="FIG9" s="1" t="s">
        <v>91</v>
      </c>
      <c r="FIH9" s="1" t="s">
        <v>91</v>
      </c>
      <c r="FII9" s="1" t="s">
        <v>91</v>
      </c>
      <c r="FIJ9" s="1" t="s">
        <v>91</v>
      </c>
      <c r="FIK9" s="1" t="s">
        <v>91</v>
      </c>
      <c r="FIL9" s="1" t="s">
        <v>91</v>
      </c>
      <c r="FIM9" s="1" t="s">
        <v>91</v>
      </c>
      <c r="FIN9" s="1" t="s">
        <v>91</v>
      </c>
      <c r="FIO9" s="1" t="s">
        <v>91</v>
      </c>
      <c r="FIP9" s="1" t="s">
        <v>91</v>
      </c>
      <c r="FIQ9" s="1" t="s">
        <v>91</v>
      </c>
      <c r="FIR9" s="1" t="s">
        <v>91</v>
      </c>
      <c r="FIS9" s="1" t="s">
        <v>91</v>
      </c>
      <c r="FIT9" s="1" t="s">
        <v>91</v>
      </c>
      <c r="FIU9" s="1" t="s">
        <v>91</v>
      </c>
      <c r="FIV9" s="1" t="s">
        <v>91</v>
      </c>
      <c r="FIW9" s="1" t="s">
        <v>91</v>
      </c>
      <c r="FIX9" s="1" t="s">
        <v>91</v>
      </c>
      <c r="FIY9" s="1" t="s">
        <v>91</v>
      </c>
      <c r="FIZ9" s="1" t="s">
        <v>91</v>
      </c>
      <c r="FJA9" s="1" t="s">
        <v>91</v>
      </c>
      <c r="FJB9" s="1" t="s">
        <v>91</v>
      </c>
      <c r="FJC9" s="1" t="s">
        <v>91</v>
      </c>
      <c r="FJD9" s="1" t="s">
        <v>91</v>
      </c>
      <c r="FJE9" s="1" t="s">
        <v>91</v>
      </c>
      <c r="FJF9" s="1" t="s">
        <v>91</v>
      </c>
      <c r="FJG9" s="1" t="s">
        <v>91</v>
      </c>
      <c r="FJH9" s="1" t="s">
        <v>91</v>
      </c>
      <c r="FJI9" s="1" t="s">
        <v>91</v>
      </c>
      <c r="FJJ9" s="1" t="s">
        <v>91</v>
      </c>
      <c r="FJK9" s="1" t="s">
        <v>91</v>
      </c>
      <c r="FJL9" s="1" t="s">
        <v>91</v>
      </c>
      <c r="FJM9" s="1" t="s">
        <v>91</v>
      </c>
      <c r="FJN9" s="1" t="s">
        <v>91</v>
      </c>
      <c r="FJO9" s="1" t="s">
        <v>91</v>
      </c>
      <c r="FJP9" s="1" t="s">
        <v>91</v>
      </c>
      <c r="FJQ9" s="1" t="s">
        <v>91</v>
      </c>
      <c r="FJR9" s="1" t="s">
        <v>91</v>
      </c>
      <c r="FJS9" s="1" t="s">
        <v>91</v>
      </c>
      <c r="FJT9" s="1" t="s">
        <v>91</v>
      </c>
      <c r="FJU9" s="1" t="s">
        <v>91</v>
      </c>
      <c r="FJV9" s="1" t="s">
        <v>91</v>
      </c>
      <c r="FJW9" s="1" t="s">
        <v>91</v>
      </c>
      <c r="FJX9" s="1" t="s">
        <v>91</v>
      </c>
      <c r="FJY9" s="1" t="s">
        <v>91</v>
      </c>
      <c r="FJZ9" s="1" t="s">
        <v>91</v>
      </c>
      <c r="FKA9" s="1" t="s">
        <v>91</v>
      </c>
      <c r="FKB9" s="1" t="s">
        <v>91</v>
      </c>
      <c r="FKC9" s="1" t="s">
        <v>91</v>
      </c>
      <c r="FKD9" s="1" t="s">
        <v>91</v>
      </c>
      <c r="FKE9" s="1" t="s">
        <v>91</v>
      </c>
      <c r="FKF9" s="1" t="s">
        <v>91</v>
      </c>
      <c r="FKG9" s="1" t="s">
        <v>91</v>
      </c>
      <c r="FKH9" s="1" t="s">
        <v>91</v>
      </c>
      <c r="FKI9" s="1" t="s">
        <v>91</v>
      </c>
      <c r="FKJ9" s="1" t="s">
        <v>91</v>
      </c>
      <c r="FKK9" s="1" t="s">
        <v>91</v>
      </c>
      <c r="FKL9" s="1" t="s">
        <v>91</v>
      </c>
      <c r="FKM9" s="1" t="s">
        <v>91</v>
      </c>
      <c r="FKN9" s="1" t="s">
        <v>91</v>
      </c>
      <c r="FKO9" s="1" t="s">
        <v>91</v>
      </c>
      <c r="FKP9" s="1" t="s">
        <v>91</v>
      </c>
      <c r="FKQ9" s="1" t="s">
        <v>91</v>
      </c>
      <c r="FKR9" s="1" t="s">
        <v>91</v>
      </c>
      <c r="FKS9" s="1" t="s">
        <v>91</v>
      </c>
      <c r="FKT9" s="1" t="s">
        <v>91</v>
      </c>
      <c r="FKU9" s="1" t="s">
        <v>91</v>
      </c>
      <c r="FKV9" s="1" t="s">
        <v>91</v>
      </c>
      <c r="FKW9" s="1" t="s">
        <v>91</v>
      </c>
      <c r="FKX9" s="1" t="s">
        <v>91</v>
      </c>
      <c r="FKY9" s="1" t="s">
        <v>91</v>
      </c>
      <c r="FKZ9" s="1" t="s">
        <v>91</v>
      </c>
      <c r="FLA9" s="1" t="s">
        <v>91</v>
      </c>
      <c r="FLB9" s="1" t="s">
        <v>91</v>
      </c>
      <c r="FLC9" s="1" t="s">
        <v>91</v>
      </c>
      <c r="FLD9" s="1" t="s">
        <v>91</v>
      </c>
      <c r="FLE9" s="1" t="s">
        <v>91</v>
      </c>
      <c r="FLF9" s="1" t="s">
        <v>91</v>
      </c>
      <c r="FLG9" s="1" t="s">
        <v>91</v>
      </c>
      <c r="FLH9" s="1" t="s">
        <v>91</v>
      </c>
      <c r="FLI9" s="1" t="s">
        <v>91</v>
      </c>
      <c r="FLJ9" s="1" t="s">
        <v>91</v>
      </c>
      <c r="FLK9" s="1" t="s">
        <v>91</v>
      </c>
      <c r="FLL9" s="1" t="s">
        <v>91</v>
      </c>
      <c r="FLM9" s="1" t="s">
        <v>91</v>
      </c>
      <c r="FLN9" s="1" t="s">
        <v>91</v>
      </c>
      <c r="FLO9" s="1" t="s">
        <v>91</v>
      </c>
      <c r="FLP9" s="1" t="s">
        <v>91</v>
      </c>
      <c r="FLQ9" s="1" t="s">
        <v>91</v>
      </c>
      <c r="FLR9" s="1" t="s">
        <v>91</v>
      </c>
      <c r="FLS9" s="1" t="s">
        <v>91</v>
      </c>
      <c r="FLT9" s="1" t="s">
        <v>91</v>
      </c>
      <c r="FLU9" s="1" t="s">
        <v>91</v>
      </c>
      <c r="FLV9" s="1" t="s">
        <v>91</v>
      </c>
      <c r="FLW9" s="1" t="s">
        <v>91</v>
      </c>
      <c r="FLX9" s="1" t="s">
        <v>91</v>
      </c>
      <c r="FLY9" s="1" t="s">
        <v>91</v>
      </c>
      <c r="FLZ9" s="1" t="s">
        <v>91</v>
      </c>
      <c r="FMA9" s="1" t="s">
        <v>91</v>
      </c>
      <c r="FMB9" s="1" t="s">
        <v>91</v>
      </c>
      <c r="FMC9" s="1" t="s">
        <v>91</v>
      </c>
      <c r="FMD9" s="1" t="s">
        <v>91</v>
      </c>
      <c r="FME9" s="1" t="s">
        <v>91</v>
      </c>
      <c r="FMF9" s="1" t="s">
        <v>91</v>
      </c>
      <c r="FMG9" s="1" t="s">
        <v>91</v>
      </c>
      <c r="FMH9" s="1" t="s">
        <v>91</v>
      </c>
      <c r="FMI9" s="1" t="s">
        <v>91</v>
      </c>
      <c r="FMJ9" s="1" t="s">
        <v>91</v>
      </c>
      <c r="FMK9" s="1" t="s">
        <v>91</v>
      </c>
      <c r="FML9" s="1" t="s">
        <v>91</v>
      </c>
      <c r="FMM9" s="1" t="s">
        <v>91</v>
      </c>
      <c r="FMN9" s="1" t="s">
        <v>91</v>
      </c>
      <c r="FMO9" s="1" t="s">
        <v>91</v>
      </c>
      <c r="FMP9" s="1" t="s">
        <v>91</v>
      </c>
      <c r="FMQ9" s="1" t="s">
        <v>91</v>
      </c>
      <c r="FMR9" s="1" t="s">
        <v>91</v>
      </c>
      <c r="FMS9" s="1" t="s">
        <v>91</v>
      </c>
      <c r="FMT9" s="1" t="s">
        <v>91</v>
      </c>
      <c r="FMU9" s="1" t="s">
        <v>91</v>
      </c>
      <c r="FMV9" s="1" t="s">
        <v>91</v>
      </c>
      <c r="FMW9" s="1" t="s">
        <v>91</v>
      </c>
      <c r="FMX9" s="1" t="s">
        <v>91</v>
      </c>
      <c r="FMY9" s="1" t="s">
        <v>91</v>
      </c>
      <c r="FMZ9" s="1" t="s">
        <v>91</v>
      </c>
      <c r="FNA9" s="1" t="s">
        <v>91</v>
      </c>
      <c r="FNB9" s="1" t="s">
        <v>91</v>
      </c>
      <c r="FNC9" s="1" t="s">
        <v>91</v>
      </c>
      <c r="FND9" s="1" t="s">
        <v>91</v>
      </c>
      <c r="FNE9" s="1" t="s">
        <v>91</v>
      </c>
      <c r="FNF9" s="1" t="s">
        <v>91</v>
      </c>
      <c r="FNG9" s="1" t="s">
        <v>91</v>
      </c>
      <c r="FNH9" s="1" t="s">
        <v>91</v>
      </c>
      <c r="FNI9" s="1" t="s">
        <v>91</v>
      </c>
      <c r="FNJ9" s="1" t="s">
        <v>91</v>
      </c>
      <c r="FNK9" s="1" t="s">
        <v>91</v>
      </c>
      <c r="FNL9" s="1" t="s">
        <v>91</v>
      </c>
      <c r="FNM9" s="1" t="s">
        <v>91</v>
      </c>
      <c r="FNN9" s="1" t="s">
        <v>91</v>
      </c>
      <c r="FNO9" s="1" t="s">
        <v>91</v>
      </c>
      <c r="FNP9" s="1" t="s">
        <v>91</v>
      </c>
      <c r="FNQ9" s="1" t="s">
        <v>91</v>
      </c>
      <c r="FNR9" s="1" t="s">
        <v>91</v>
      </c>
      <c r="FNS9" s="1" t="s">
        <v>91</v>
      </c>
      <c r="FNT9" s="1" t="s">
        <v>91</v>
      </c>
      <c r="FNU9" s="1" t="s">
        <v>91</v>
      </c>
      <c r="FNV9" s="1" t="s">
        <v>91</v>
      </c>
      <c r="FNW9" s="1" t="s">
        <v>91</v>
      </c>
      <c r="FNX9" s="1" t="s">
        <v>91</v>
      </c>
      <c r="FNY9" s="1" t="s">
        <v>91</v>
      </c>
      <c r="FNZ9" s="1" t="s">
        <v>91</v>
      </c>
      <c r="FOA9" s="1" t="s">
        <v>91</v>
      </c>
      <c r="FOB9" s="1" t="s">
        <v>91</v>
      </c>
      <c r="FOC9" s="1" t="s">
        <v>91</v>
      </c>
      <c r="FOD9" s="1" t="s">
        <v>91</v>
      </c>
      <c r="FOE9" s="1" t="s">
        <v>91</v>
      </c>
      <c r="FOF9" s="1" t="s">
        <v>91</v>
      </c>
      <c r="FOG9" s="1" t="s">
        <v>91</v>
      </c>
      <c r="FOH9" s="1" t="s">
        <v>91</v>
      </c>
      <c r="FOI9" s="1" t="s">
        <v>91</v>
      </c>
      <c r="FOJ9" s="1" t="s">
        <v>91</v>
      </c>
      <c r="FOK9" s="1" t="s">
        <v>91</v>
      </c>
      <c r="FOL9" s="1" t="s">
        <v>91</v>
      </c>
      <c r="FOM9" s="1" t="s">
        <v>91</v>
      </c>
      <c r="FON9" s="1" t="s">
        <v>91</v>
      </c>
      <c r="FOO9" s="1" t="s">
        <v>91</v>
      </c>
      <c r="FOP9" s="1" t="s">
        <v>91</v>
      </c>
      <c r="FOQ9" s="1" t="s">
        <v>91</v>
      </c>
      <c r="FOR9" s="1" t="s">
        <v>91</v>
      </c>
      <c r="FOS9" s="1" t="s">
        <v>91</v>
      </c>
      <c r="FOT9" s="1" t="s">
        <v>91</v>
      </c>
      <c r="FOU9" s="1" t="s">
        <v>91</v>
      </c>
      <c r="FOV9" s="1" t="s">
        <v>91</v>
      </c>
      <c r="FOW9" s="1" t="s">
        <v>91</v>
      </c>
      <c r="FOX9" s="1" t="s">
        <v>91</v>
      </c>
      <c r="FOY9" s="1" t="s">
        <v>91</v>
      </c>
      <c r="FOZ9" s="1" t="s">
        <v>91</v>
      </c>
      <c r="FPA9" s="1" t="s">
        <v>91</v>
      </c>
      <c r="FPB9" s="1" t="s">
        <v>91</v>
      </c>
      <c r="FPC9" s="1" t="s">
        <v>91</v>
      </c>
      <c r="FPD9" s="1" t="s">
        <v>91</v>
      </c>
      <c r="FPE9" s="1" t="s">
        <v>91</v>
      </c>
      <c r="FPF9" s="1" t="s">
        <v>91</v>
      </c>
      <c r="FPG9" s="1" t="s">
        <v>91</v>
      </c>
      <c r="FPH9" s="1" t="s">
        <v>91</v>
      </c>
      <c r="FPI9" s="1" t="s">
        <v>91</v>
      </c>
      <c r="FPJ9" s="1" t="s">
        <v>91</v>
      </c>
      <c r="FPK9" s="1" t="s">
        <v>91</v>
      </c>
      <c r="FPL9" s="1" t="s">
        <v>91</v>
      </c>
      <c r="FPM9" s="1" t="s">
        <v>91</v>
      </c>
      <c r="FPN9" s="1" t="s">
        <v>91</v>
      </c>
      <c r="FPO9" s="1" t="s">
        <v>91</v>
      </c>
      <c r="FPP9" s="1" t="s">
        <v>91</v>
      </c>
      <c r="FPQ9" s="1" t="s">
        <v>91</v>
      </c>
      <c r="FPR9" s="1" t="s">
        <v>91</v>
      </c>
      <c r="FPS9" s="1" t="s">
        <v>91</v>
      </c>
      <c r="FPT9" s="1" t="s">
        <v>91</v>
      </c>
      <c r="FPU9" s="1" t="s">
        <v>91</v>
      </c>
      <c r="FPV9" s="1" t="s">
        <v>91</v>
      </c>
      <c r="FPW9" s="1" t="s">
        <v>91</v>
      </c>
      <c r="FPX9" s="1" t="s">
        <v>91</v>
      </c>
      <c r="FPY9" s="1" t="s">
        <v>91</v>
      </c>
      <c r="FPZ9" s="1" t="s">
        <v>91</v>
      </c>
      <c r="FQA9" s="1" t="s">
        <v>91</v>
      </c>
      <c r="FQB9" s="1" t="s">
        <v>91</v>
      </c>
      <c r="FQC9" s="1" t="s">
        <v>91</v>
      </c>
      <c r="FQD9" s="1" t="s">
        <v>91</v>
      </c>
      <c r="FQE9" s="1" t="s">
        <v>91</v>
      </c>
      <c r="FQF9" s="1" t="s">
        <v>91</v>
      </c>
      <c r="FQG9" s="1" t="s">
        <v>91</v>
      </c>
      <c r="FQH9" s="1" t="s">
        <v>91</v>
      </c>
      <c r="FQI9" s="1" t="s">
        <v>91</v>
      </c>
      <c r="FQJ9" s="1" t="s">
        <v>91</v>
      </c>
      <c r="FQK9" s="1" t="s">
        <v>91</v>
      </c>
      <c r="FQL9" s="1" t="s">
        <v>91</v>
      </c>
      <c r="FQM9" s="1" t="s">
        <v>91</v>
      </c>
      <c r="FQN9" s="1" t="s">
        <v>91</v>
      </c>
      <c r="FQO9" s="1" t="s">
        <v>91</v>
      </c>
      <c r="FQP9" s="1" t="s">
        <v>91</v>
      </c>
      <c r="FQQ9" s="1" t="s">
        <v>91</v>
      </c>
      <c r="FQR9" s="1" t="s">
        <v>91</v>
      </c>
      <c r="FQS9" s="1" t="s">
        <v>91</v>
      </c>
      <c r="FQT9" s="1" t="s">
        <v>91</v>
      </c>
      <c r="FQU9" s="1" t="s">
        <v>91</v>
      </c>
      <c r="FQV9" s="1" t="s">
        <v>91</v>
      </c>
      <c r="FQW9" s="1" t="s">
        <v>91</v>
      </c>
      <c r="FQX9" s="1" t="s">
        <v>91</v>
      </c>
      <c r="FQY9" s="1" t="s">
        <v>91</v>
      </c>
      <c r="FQZ9" s="1" t="s">
        <v>91</v>
      </c>
      <c r="FRA9" s="1" t="s">
        <v>91</v>
      </c>
      <c r="FRB9" s="1" t="s">
        <v>91</v>
      </c>
      <c r="FRC9" s="1" t="s">
        <v>91</v>
      </c>
      <c r="FRD9" s="1" t="s">
        <v>91</v>
      </c>
      <c r="FRE9" s="1" t="s">
        <v>91</v>
      </c>
      <c r="FRF9" s="1" t="s">
        <v>91</v>
      </c>
      <c r="FRG9" s="1" t="s">
        <v>91</v>
      </c>
      <c r="FRH9" s="1" t="s">
        <v>91</v>
      </c>
      <c r="FRI9" s="1" t="s">
        <v>91</v>
      </c>
      <c r="FRJ9" s="1" t="s">
        <v>91</v>
      </c>
      <c r="FRK9" s="1" t="s">
        <v>91</v>
      </c>
      <c r="FRL9" s="1" t="s">
        <v>91</v>
      </c>
      <c r="FRM9" s="1" t="s">
        <v>91</v>
      </c>
      <c r="FRN9" s="1" t="s">
        <v>91</v>
      </c>
      <c r="FRO9" s="1" t="s">
        <v>91</v>
      </c>
      <c r="FRP9" s="1" t="s">
        <v>91</v>
      </c>
      <c r="FRQ9" s="1" t="s">
        <v>91</v>
      </c>
      <c r="FRR9" s="1" t="s">
        <v>91</v>
      </c>
      <c r="FRS9" s="1" t="s">
        <v>91</v>
      </c>
      <c r="FRT9" s="1" t="s">
        <v>91</v>
      </c>
      <c r="FRU9" s="1" t="s">
        <v>91</v>
      </c>
      <c r="FRV9" s="1" t="s">
        <v>91</v>
      </c>
      <c r="FRW9" s="1" t="s">
        <v>91</v>
      </c>
      <c r="FRX9" s="1" t="s">
        <v>91</v>
      </c>
      <c r="FRY9" s="1" t="s">
        <v>91</v>
      </c>
      <c r="FRZ9" s="1" t="s">
        <v>91</v>
      </c>
      <c r="FSA9" s="1" t="s">
        <v>91</v>
      </c>
      <c r="FSB9" s="1" t="s">
        <v>91</v>
      </c>
      <c r="FSC9" s="1" t="s">
        <v>91</v>
      </c>
      <c r="FSD9" s="1" t="s">
        <v>91</v>
      </c>
      <c r="FSE9" s="1" t="s">
        <v>91</v>
      </c>
      <c r="FSF9" s="1" t="s">
        <v>91</v>
      </c>
      <c r="FSG9" s="1" t="s">
        <v>91</v>
      </c>
      <c r="FSH9" s="1" t="s">
        <v>91</v>
      </c>
      <c r="FSI9" s="1" t="s">
        <v>91</v>
      </c>
      <c r="FSJ9" s="1" t="s">
        <v>91</v>
      </c>
      <c r="FSK9" s="1" t="s">
        <v>91</v>
      </c>
      <c r="FSL9" s="1" t="s">
        <v>91</v>
      </c>
      <c r="FSM9" s="1" t="s">
        <v>91</v>
      </c>
      <c r="FSN9" s="1" t="s">
        <v>91</v>
      </c>
      <c r="FSO9" s="1" t="s">
        <v>91</v>
      </c>
      <c r="FSP9" s="1" t="s">
        <v>91</v>
      </c>
      <c r="FSQ9" s="1" t="s">
        <v>91</v>
      </c>
      <c r="FSR9" s="1" t="s">
        <v>91</v>
      </c>
      <c r="FSS9" s="1" t="s">
        <v>91</v>
      </c>
      <c r="FST9" s="1" t="s">
        <v>91</v>
      </c>
      <c r="FSU9" s="1" t="s">
        <v>91</v>
      </c>
      <c r="FSV9" s="1" t="s">
        <v>91</v>
      </c>
      <c r="FSW9" s="1" t="s">
        <v>91</v>
      </c>
      <c r="FSX9" s="1" t="s">
        <v>91</v>
      </c>
      <c r="FSY9" s="1" t="s">
        <v>91</v>
      </c>
      <c r="FSZ9" s="1" t="s">
        <v>91</v>
      </c>
      <c r="FTA9" s="1" t="s">
        <v>91</v>
      </c>
      <c r="FTB9" s="1" t="s">
        <v>91</v>
      </c>
      <c r="FTC9" s="1" t="s">
        <v>91</v>
      </c>
      <c r="FTD9" s="1" t="s">
        <v>91</v>
      </c>
      <c r="FTE9" s="1" t="s">
        <v>91</v>
      </c>
      <c r="FTF9" s="1" t="s">
        <v>91</v>
      </c>
      <c r="FTG9" s="1" t="s">
        <v>91</v>
      </c>
      <c r="FTH9" s="1" t="s">
        <v>91</v>
      </c>
      <c r="FTI9" s="1" t="s">
        <v>91</v>
      </c>
      <c r="FTJ9" s="1" t="s">
        <v>91</v>
      </c>
      <c r="FTK9" s="1" t="s">
        <v>91</v>
      </c>
      <c r="FTL9" s="1" t="s">
        <v>91</v>
      </c>
      <c r="FTM9" s="1" t="s">
        <v>91</v>
      </c>
      <c r="FTN9" s="1" t="s">
        <v>91</v>
      </c>
      <c r="FTO9" s="1" t="s">
        <v>91</v>
      </c>
      <c r="FTP9" s="1" t="s">
        <v>91</v>
      </c>
      <c r="FTQ9" s="1" t="s">
        <v>91</v>
      </c>
      <c r="FTR9" s="1" t="s">
        <v>91</v>
      </c>
      <c r="FTS9" s="1" t="s">
        <v>91</v>
      </c>
      <c r="FTT9" s="1" t="s">
        <v>91</v>
      </c>
      <c r="FTU9" s="1" t="s">
        <v>91</v>
      </c>
      <c r="FTV9" s="1" t="s">
        <v>91</v>
      </c>
      <c r="FTW9" s="1" t="s">
        <v>91</v>
      </c>
      <c r="FTX9" s="1" t="s">
        <v>91</v>
      </c>
      <c r="FTY9" s="1" t="s">
        <v>91</v>
      </c>
      <c r="FTZ9" s="1" t="s">
        <v>91</v>
      </c>
      <c r="FUA9" s="1" t="s">
        <v>91</v>
      </c>
      <c r="FUB9" s="1" t="s">
        <v>91</v>
      </c>
      <c r="FUC9" s="1" t="s">
        <v>91</v>
      </c>
      <c r="FUD9" s="1" t="s">
        <v>91</v>
      </c>
      <c r="FUE9" s="1" t="s">
        <v>91</v>
      </c>
      <c r="FUF9" s="1" t="s">
        <v>91</v>
      </c>
      <c r="FUG9" s="1" t="s">
        <v>91</v>
      </c>
      <c r="FUH9" s="1" t="s">
        <v>91</v>
      </c>
      <c r="FUI9" s="1" t="s">
        <v>91</v>
      </c>
      <c r="FUJ9" s="1" t="s">
        <v>91</v>
      </c>
      <c r="FUK9" s="1" t="s">
        <v>91</v>
      </c>
      <c r="FUL9" s="1" t="s">
        <v>91</v>
      </c>
      <c r="FUM9" s="1" t="s">
        <v>91</v>
      </c>
      <c r="FUN9" s="1" t="s">
        <v>91</v>
      </c>
      <c r="FUO9" s="1" t="s">
        <v>91</v>
      </c>
      <c r="FUP9" s="1" t="s">
        <v>91</v>
      </c>
      <c r="FUQ9" s="1" t="s">
        <v>91</v>
      </c>
      <c r="FUR9" s="1" t="s">
        <v>91</v>
      </c>
      <c r="FUS9" s="1" t="s">
        <v>91</v>
      </c>
      <c r="FUT9" s="1" t="s">
        <v>91</v>
      </c>
      <c r="FUU9" s="1" t="s">
        <v>91</v>
      </c>
      <c r="FUV9" s="1" t="s">
        <v>91</v>
      </c>
      <c r="FUW9" s="1" t="s">
        <v>91</v>
      </c>
      <c r="FUX9" s="1" t="s">
        <v>91</v>
      </c>
      <c r="FUY9" s="1" t="s">
        <v>91</v>
      </c>
      <c r="FUZ9" s="1" t="s">
        <v>91</v>
      </c>
      <c r="FVA9" s="1" t="s">
        <v>91</v>
      </c>
      <c r="FVB9" s="1" t="s">
        <v>91</v>
      </c>
      <c r="FVC9" s="1" t="s">
        <v>91</v>
      </c>
      <c r="FVD9" s="1" t="s">
        <v>91</v>
      </c>
      <c r="FVE9" s="1" t="s">
        <v>91</v>
      </c>
      <c r="FVF9" s="1" t="s">
        <v>91</v>
      </c>
      <c r="FVG9" s="1" t="s">
        <v>91</v>
      </c>
      <c r="FVH9" s="1" t="s">
        <v>91</v>
      </c>
      <c r="FVI9" s="1" t="s">
        <v>91</v>
      </c>
      <c r="FVJ9" s="1" t="s">
        <v>91</v>
      </c>
      <c r="FVK9" s="1" t="s">
        <v>91</v>
      </c>
      <c r="FVL9" s="1" t="s">
        <v>91</v>
      </c>
      <c r="FVM9" s="1" t="s">
        <v>91</v>
      </c>
      <c r="FVN9" s="1" t="s">
        <v>91</v>
      </c>
      <c r="FVO9" s="1" t="s">
        <v>91</v>
      </c>
      <c r="FVP9" s="1" t="s">
        <v>91</v>
      </c>
      <c r="FVQ9" s="1" t="s">
        <v>91</v>
      </c>
      <c r="FVR9" s="1" t="s">
        <v>91</v>
      </c>
      <c r="FVS9" s="1" t="s">
        <v>91</v>
      </c>
      <c r="FVT9" s="1" t="s">
        <v>91</v>
      </c>
      <c r="FVU9" s="1" t="s">
        <v>91</v>
      </c>
      <c r="FVV9" s="1" t="s">
        <v>91</v>
      </c>
      <c r="FVW9" s="1" t="s">
        <v>91</v>
      </c>
      <c r="FVX9" s="1" t="s">
        <v>91</v>
      </c>
      <c r="FVY9" s="1" t="s">
        <v>91</v>
      </c>
      <c r="FVZ9" s="1" t="s">
        <v>91</v>
      </c>
      <c r="FWA9" s="1" t="s">
        <v>91</v>
      </c>
      <c r="FWB9" s="1" t="s">
        <v>91</v>
      </c>
      <c r="FWC9" s="1" t="s">
        <v>91</v>
      </c>
      <c r="FWD9" s="1" t="s">
        <v>91</v>
      </c>
      <c r="FWE9" s="1" t="s">
        <v>91</v>
      </c>
      <c r="FWF9" s="1" t="s">
        <v>91</v>
      </c>
      <c r="FWG9" s="1" t="s">
        <v>91</v>
      </c>
      <c r="FWH9" s="1" t="s">
        <v>91</v>
      </c>
      <c r="FWI9" s="1" t="s">
        <v>91</v>
      </c>
      <c r="FWJ9" s="1" t="s">
        <v>91</v>
      </c>
      <c r="FWK9" s="1" t="s">
        <v>91</v>
      </c>
      <c r="FWL9" s="1" t="s">
        <v>91</v>
      </c>
      <c r="FWM9" s="1" t="s">
        <v>91</v>
      </c>
      <c r="FWN9" s="1" t="s">
        <v>91</v>
      </c>
      <c r="FWO9" s="1" t="s">
        <v>91</v>
      </c>
      <c r="FWP9" s="1" t="s">
        <v>91</v>
      </c>
      <c r="FWQ9" s="1" t="s">
        <v>91</v>
      </c>
      <c r="FWR9" s="1" t="s">
        <v>91</v>
      </c>
      <c r="FWS9" s="1" t="s">
        <v>91</v>
      </c>
      <c r="FWT9" s="1" t="s">
        <v>91</v>
      </c>
      <c r="FWU9" s="1" t="s">
        <v>91</v>
      </c>
      <c r="FWV9" s="1" t="s">
        <v>91</v>
      </c>
      <c r="FWW9" s="1" t="s">
        <v>91</v>
      </c>
      <c r="FWX9" s="1" t="s">
        <v>91</v>
      </c>
      <c r="FWY9" s="1" t="s">
        <v>91</v>
      </c>
      <c r="FWZ9" s="1" t="s">
        <v>91</v>
      </c>
      <c r="FXA9" s="1" t="s">
        <v>91</v>
      </c>
      <c r="FXB9" s="1" t="s">
        <v>91</v>
      </c>
      <c r="FXC9" s="1" t="s">
        <v>91</v>
      </c>
      <c r="FXD9" s="1" t="s">
        <v>91</v>
      </c>
      <c r="FXE9" s="1" t="s">
        <v>91</v>
      </c>
      <c r="FXF9" s="1" t="s">
        <v>91</v>
      </c>
      <c r="FXG9" s="1" t="s">
        <v>91</v>
      </c>
      <c r="FXH9" s="1" t="s">
        <v>91</v>
      </c>
      <c r="FXI9" s="1" t="s">
        <v>91</v>
      </c>
      <c r="FXJ9" s="1" t="s">
        <v>91</v>
      </c>
      <c r="FXK9" s="1" t="s">
        <v>91</v>
      </c>
      <c r="FXL9" s="1" t="s">
        <v>91</v>
      </c>
      <c r="FXM9" s="1" t="s">
        <v>91</v>
      </c>
      <c r="FXN9" s="1" t="s">
        <v>91</v>
      </c>
      <c r="FXO9" s="1" t="s">
        <v>91</v>
      </c>
      <c r="FXP9" s="1" t="s">
        <v>91</v>
      </c>
      <c r="FXQ9" s="1" t="s">
        <v>91</v>
      </c>
      <c r="FXR9" s="1" t="s">
        <v>91</v>
      </c>
      <c r="FXS9" s="1" t="s">
        <v>91</v>
      </c>
      <c r="FXT9" s="1" t="s">
        <v>91</v>
      </c>
      <c r="FXU9" s="1" t="s">
        <v>91</v>
      </c>
      <c r="FXV9" s="1" t="s">
        <v>91</v>
      </c>
      <c r="FXW9" s="1" t="s">
        <v>91</v>
      </c>
      <c r="FXX9" s="1" t="s">
        <v>91</v>
      </c>
      <c r="FXY9" s="1" t="s">
        <v>91</v>
      </c>
      <c r="FXZ9" s="1" t="s">
        <v>91</v>
      </c>
      <c r="FYA9" s="1" t="s">
        <v>91</v>
      </c>
      <c r="FYB9" s="1" t="s">
        <v>91</v>
      </c>
      <c r="FYC9" s="1" t="s">
        <v>91</v>
      </c>
      <c r="FYD9" s="1" t="s">
        <v>91</v>
      </c>
      <c r="FYE9" s="1" t="s">
        <v>91</v>
      </c>
      <c r="FYF9" s="1" t="s">
        <v>91</v>
      </c>
      <c r="FYG9" s="1" t="s">
        <v>91</v>
      </c>
      <c r="FYH9" s="1" t="s">
        <v>91</v>
      </c>
      <c r="FYI9" s="1" t="s">
        <v>91</v>
      </c>
      <c r="FYJ9" s="1" t="s">
        <v>91</v>
      </c>
      <c r="FYK9" s="1" t="s">
        <v>91</v>
      </c>
      <c r="FYL9" s="1" t="s">
        <v>91</v>
      </c>
      <c r="FYM9" s="1" t="s">
        <v>91</v>
      </c>
      <c r="FYN9" s="1" t="s">
        <v>91</v>
      </c>
      <c r="FYO9" s="1" t="s">
        <v>91</v>
      </c>
      <c r="FYP9" s="1" t="s">
        <v>91</v>
      </c>
      <c r="FYQ9" s="1" t="s">
        <v>91</v>
      </c>
      <c r="FYR9" s="1" t="s">
        <v>91</v>
      </c>
      <c r="FYS9" s="1" t="s">
        <v>91</v>
      </c>
      <c r="FYT9" s="1" t="s">
        <v>91</v>
      </c>
      <c r="FYU9" s="1" t="s">
        <v>91</v>
      </c>
      <c r="FYV9" s="1" t="s">
        <v>91</v>
      </c>
      <c r="FYW9" s="1" t="s">
        <v>91</v>
      </c>
      <c r="FYX9" s="1" t="s">
        <v>91</v>
      </c>
      <c r="FYY9" s="1" t="s">
        <v>91</v>
      </c>
      <c r="FYZ9" s="1" t="s">
        <v>91</v>
      </c>
      <c r="FZA9" s="1" t="s">
        <v>91</v>
      </c>
      <c r="FZB9" s="1" t="s">
        <v>91</v>
      </c>
      <c r="FZC9" s="1" t="s">
        <v>91</v>
      </c>
      <c r="FZD9" s="1" t="s">
        <v>91</v>
      </c>
      <c r="FZE9" s="1" t="s">
        <v>91</v>
      </c>
      <c r="FZF9" s="1" t="s">
        <v>91</v>
      </c>
      <c r="FZG9" s="1" t="s">
        <v>91</v>
      </c>
      <c r="FZH9" s="1" t="s">
        <v>91</v>
      </c>
      <c r="FZI9" s="1" t="s">
        <v>91</v>
      </c>
      <c r="FZJ9" s="1" t="s">
        <v>91</v>
      </c>
      <c r="FZK9" s="1" t="s">
        <v>91</v>
      </c>
      <c r="FZL9" s="1" t="s">
        <v>91</v>
      </c>
      <c r="FZM9" s="1" t="s">
        <v>91</v>
      </c>
      <c r="FZN9" s="1" t="s">
        <v>91</v>
      </c>
      <c r="FZO9" s="1" t="s">
        <v>91</v>
      </c>
      <c r="FZP9" s="1" t="s">
        <v>91</v>
      </c>
      <c r="FZQ9" s="1" t="s">
        <v>91</v>
      </c>
      <c r="FZR9" s="1" t="s">
        <v>91</v>
      </c>
      <c r="FZS9" s="1" t="s">
        <v>91</v>
      </c>
      <c r="FZT9" s="1" t="s">
        <v>91</v>
      </c>
      <c r="FZU9" s="1" t="s">
        <v>91</v>
      </c>
      <c r="FZV9" s="1" t="s">
        <v>91</v>
      </c>
      <c r="FZW9" s="1" t="s">
        <v>91</v>
      </c>
      <c r="FZX9" s="1" t="s">
        <v>91</v>
      </c>
      <c r="FZY9" s="1" t="s">
        <v>91</v>
      </c>
      <c r="FZZ9" s="1" t="s">
        <v>91</v>
      </c>
      <c r="GAA9" s="1" t="s">
        <v>91</v>
      </c>
      <c r="GAB9" s="1" t="s">
        <v>91</v>
      </c>
      <c r="GAC9" s="1" t="s">
        <v>91</v>
      </c>
      <c r="GAD9" s="1" t="s">
        <v>91</v>
      </c>
      <c r="GAE9" s="1" t="s">
        <v>91</v>
      </c>
      <c r="GAF9" s="1" t="s">
        <v>91</v>
      </c>
      <c r="GAG9" s="1" t="s">
        <v>91</v>
      </c>
      <c r="GAH9" s="1" t="s">
        <v>91</v>
      </c>
      <c r="GAI9" s="1" t="s">
        <v>91</v>
      </c>
      <c r="GAJ9" s="1" t="s">
        <v>91</v>
      </c>
      <c r="GAK9" s="1" t="s">
        <v>91</v>
      </c>
      <c r="GAL9" s="1" t="s">
        <v>91</v>
      </c>
      <c r="GAM9" s="1" t="s">
        <v>91</v>
      </c>
      <c r="GAN9" s="1" t="s">
        <v>91</v>
      </c>
      <c r="GAO9" s="1" t="s">
        <v>91</v>
      </c>
      <c r="GAP9" s="1" t="s">
        <v>91</v>
      </c>
      <c r="GAQ9" s="1" t="s">
        <v>91</v>
      </c>
      <c r="GAR9" s="1" t="s">
        <v>91</v>
      </c>
      <c r="GAS9" s="1" t="s">
        <v>91</v>
      </c>
      <c r="GAT9" s="1" t="s">
        <v>91</v>
      </c>
      <c r="GAU9" s="1" t="s">
        <v>91</v>
      </c>
      <c r="GAV9" s="1" t="s">
        <v>91</v>
      </c>
      <c r="GAW9" s="1" t="s">
        <v>91</v>
      </c>
      <c r="GAX9" s="1" t="s">
        <v>91</v>
      </c>
      <c r="GAY9" s="1" t="s">
        <v>91</v>
      </c>
      <c r="GAZ9" s="1" t="s">
        <v>91</v>
      </c>
      <c r="GBA9" s="1" t="s">
        <v>91</v>
      </c>
      <c r="GBB9" s="1" t="s">
        <v>91</v>
      </c>
      <c r="GBC9" s="1" t="s">
        <v>91</v>
      </c>
      <c r="GBD9" s="1" t="s">
        <v>91</v>
      </c>
      <c r="GBE9" s="1" t="s">
        <v>91</v>
      </c>
      <c r="GBF9" s="1" t="s">
        <v>91</v>
      </c>
      <c r="GBG9" s="1" t="s">
        <v>91</v>
      </c>
      <c r="GBH9" s="1" t="s">
        <v>91</v>
      </c>
      <c r="GBI9" s="1" t="s">
        <v>91</v>
      </c>
      <c r="GBJ9" s="1" t="s">
        <v>91</v>
      </c>
      <c r="GBK9" s="1" t="s">
        <v>91</v>
      </c>
      <c r="GBL9" s="1" t="s">
        <v>91</v>
      </c>
      <c r="GBM9" s="1" t="s">
        <v>91</v>
      </c>
      <c r="GBN9" s="1" t="s">
        <v>91</v>
      </c>
      <c r="GBO9" s="1" t="s">
        <v>91</v>
      </c>
      <c r="GBP9" s="1" t="s">
        <v>91</v>
      </c>
      <c r="GBQ9" s="1" t="s">
        <v>91</v>
      </c>
      <c r="GBR9" s="1" t="s">
        <v>91</v>
      </c>
      <c r="GBS9" s="1" t="s">
        <v>91</v>
      </c>
      <c r="GBT9" s="1" t="s">
        <v>91</v>
      </c>
      <c r="GBU9" s="1" t="s">
        <v>91</v>
      </c>
      <c r="GBV9" s="1" t="s">
        <v>91</v>
      </c>
      <c r="GBW9" s="1" t="s">
        <v>91</v>
      </c>
      <c r="GBX9" s="1" t="s">
        <v>91</v>
      </c>
      <c r="GBY9" s="1" t="s">
        <v>91</v>
      </c>
      <c r="GBZ9" s="1" t="s">
        <v>91</v>
      </c>
      <c r="GCA9" s="1" t="s">
        <v>91</v>
      </c>
      <c r="GCB9" s="1" t="s">
        <v>91</v>
      </c>
      <c r="GCC9" s="1" t="s">
        <v>91</v>
      </c>
      <c r="GCD9" s="1" t="s">
        <v>91</v>
      </c>
      <c r="GCE9" s="1" t="s">
        <v>91</v>
      </c>
      <c r="GCF9" s="1" t="s">
        <v>91</v>
      </c>
      <c r="GCG9" s="1" t="s">
        <v>91</v>
      </c>
      <c r="GCH9" s="1" t="s">
        <v>91</v>
      </c>
      <c r="GCI9" s="1" t="s">
        <v>91</v>
      </c>
      <c r="GCJ9" s="1" t="s">
        <v>91</v>
      </c>
      <c r="GCK9" s="1" t="s">
        <v>91</v>
      </c>
      <c r="GCL9" s="1" t="s">
        <v>91</v>
      </c>
      <c r="GCM9" s="1" t="s">
        <v>91</v>
      </c>
      <c r="GCN9" s="1" t="s">
        <v>91</v>
      </c>
      <c r="GCO9" s="1" t="s">
        <v>91</v>
      </c>
      <c r="GCP9" s="1" t="s">
        <v>91</v>
      </c>
      <c r="GCQ9" s="1" t="s">
        <v>91</v>
      </c>
      <c r="GCR9" s="1" t="s">
        <v>91</v>
      </c>
      <c r="GCS9" s="1" t="s">
        <v>91</v>
      </c>
      <c r="GCT9" s="1" t="s">
        <v>91</v>
      </c>
      <c r="GCU9" s="1" t="s">
        <v>91</v>
      </c>
      <c r="GCV9" s="1" t="s">
        <v>91</v>
      </c>
      <c r="GCW9" s="1" t="s">
        <v>91</v>
      </c>
      <c r="GCX9" s="1" t="s">
        <v>91</v>
      </c>
      <c r="GCY9" s="1" t="s">
        <v>91</v>
      </c>
      <c r="GCZ9" s="1" t="s">
        <v>91</v>
      </c>
      <c r="GDA9" s="1" t="s">
        <v>91</v>
      </c>
      <c r="GDB9" s="1" t="s">
        <v>91</v>
      </c>
      <c r="GDC9" s="1" t="s">
        <v>91</v>
      </c>
      <c r="GDD9" s="1" t="s">
        <v>91</v>
      </c>
      <c r="GDE9" s="1" t="s">
        <v>91</v>
      </c>
      <c r="GDF9" s="1" t="s">
        <v>91</v>
      </c>
      <c r="GDG9" s="1" t="s">
        <v>91</v>
      </c>
      <c r="GDH9" s="1" t="s">
        <v>91</v>
      </c>
      <c r="GDI9" s="1" t="s">
        <v>91</v>
      </c>
      <c r="GDJ9" s="1" t="s">
        <v>91</v>
      </c>
      <c r="GDK9" s="1" t="s">
        <v>91</v>
      </c>
      <c r="GDL9" s="1" t="s">
        <v>91</v>
      </c>
      <c r="GDM9" s="1" t="s">
        <v>91</v>
      </c>
      <c r="GDN9" s="1" t="s">
        <v>91</v>
      </c>
      <c r="GDO9" s="1" t="s">
        <v>91</v>
      </c>
      <c r="GDP9" s="1" t="s">
        <v>91</v>
      </c>
      <c r="GDQ9" s="1" t="s">
        <v>91</v>
      </c>
      <c r="GDR9" s="1" t="s">
        <v>91</v>
      </c>
      <c r="GDS9" s="1" t="s">
        <v>91</v>
      </c>
      <c r="GDT9" s="1" t="s">
        <v>91</v>
      </c>
      <c r="GDU9" s="1" t="s">
        <v>91</v>
      </c>
      <c r="GDV9" s="1" t="s">
        <v>91</v>
      </c>
      <c r="GDW9" s="1" t="s">
        <v>91</v>
      </c>
      <c r="GDX9" s="1" t="s">
        <v>91</v>
      </c>
      <c r="GDY9" s="1" t="s">
        <v>91</v>
      </c>
      <c r="GDZ9" s="1" t="s">
        <v>91</v>
      </c>
      <c r="GEA9" s="1" t="s">
        <v>91</v>
      </c>
      <c r="GEB9" s="1" t="s">
        <v>91</v>
      </c>
      <c r="GEC9" s="1" t="s">
        <v>91</v>
      </c>
      <c r="GED9" s="1" t="s">
        <v>91</v>
      </c>
      <c r="GEE9" s="1" t="s">
        <v>91</v>
      </c>
      <c r="GEF9" s="1" t="s">
        <v>91</v>
      </c>
      <c r="GEG9" s="1" t="s">
        <v>91</v>
      </c>
      <c r="GEH9" s="1" t="s">
        <v>91</v>
      </c>
      <c r="GEI9" s="1" t="s">
        <v>91</v>
      </c>
      <c r="GEJ9" s="1" t="s">
        <v>91</v>
      </c>
      <c r="GEK9" s="1" t="s">
        <v>91</v>
      </c>
      <c r="GEL9" s="1" t="s">
        <v>91</v>
      </c>
      <c r="GEM9" s="1" t="s">
        <v>91</v>
      </c>
      <c r="GEN9" s="1" t="s">
        <v>91</v>
      </c>
      <c r="GEO9" s="1" t="s">
        <v>91</v>
      </c>
      <c r="GEP9" s="1" t="s">
        <v>91</v>
      </c>
      <c r="GEQ9" s="1" t="s">
        <v>91</v>
      </c>
      <c r="GER9" s="1" t="s">
        <v>91</v>
      </c>
      <c r="GES9" s="1" t="s">
        <v>91</v>
      </c>
      <c r="GET9" s="1" t="s">
        <v>91</v>
      </c>
      <c r="GEU9" s="1" t="s">
        <v>91</v>
      </c>
      <c r="GEV9" s="1" t="s">
        <v>91</v>
      </c>
      <c r="GEW9" s="1" t="s">
        <v>91</v>
      </c>
      <c r="GEX9" s="1" t="s">
        <v>91</v>
      </c>
      <c r="GEY9" s="1" t="s">
        <v>91</v>
      </c>
      <c r="GEZ9" s="1" t="s">
        <v>91</v>
      </c>
      <c r="GFA9" s="1" t="s">
        <v>91</v>
      </c>
      <c r="GFB9" s="1" t="s">
        <v>91</v>
      </c>
      <c r="GFC9" s="1" t="s">
        <v>91</v>
      </c>
      <c r="GFD9" s="1" t="s">
        <v>91</v>
      </c>
      <c r="GFE9" s="1" t="s">
        <v>91</v>
      </c>
      <c r="GFF9" s="1" t="s">
        <v>91</v>
      </c>
      <c r="GFG9" s="1" t="s">
        <v>91</v>
      </c>
      <c r="GFH9" s="1" t="s">
        <v>91</v>
      </c>
      <c r="GFI9" s="1" t="s">
        <v>91</v>
      </c>
      <c r="GFJ9" s="1" t="s">
        <v>91</v>
      </c>
      <c r="GFK9" s="1" t="s">
        <v>91</v>
      </c>
      <c r="GFL9" s="1" t="s">
        <v>91</v>
      </c>
      <c r="GFM9" s="1" t="s">
        <v>91</v>
      </c>
      <c r="GFN9" s="1" t="s">
        <v>91</v>
      </c>
      <c r="GFO9" s="1" t="s">
        <v>91</v>
      </c>
      <c r="GFP9" s="1" t="s">
        <v>91</v>
      </c>
      <c r="GFQ9" s="1" t="s">
        <v>91</v>
      </c>
      <c r="GFR9" s="1" t="s">
        <v>91</v>
      </c>
      <c r="GFS9" s="1" t="s">
        <v>91</v>
      </c>
      <c r="GFT9" s="1" t="s">
        <v>91</v>
      </c>
      <c r="GFU9" s="1" t="s">
        <v>91</v>
      </c>
      <c r="GFV9" s="1" t="s">
        <v>91</v>
      </c>
      <c r="GFW9" s="1" t="s">
        <v>91</v>
      </c>
      <c r="GFX9" s="1" t="s">
        <v>91</v>
      </c>
      <c r="GFY9" s="1" t="s">
        <v>91</v>
      </c>
      <c r="GFZ9" s="1" t="s">
        <v>91</v>
      </c>
      <c r="GGA9" s="1" t="s">
        <v>91</v>
      </c>
      <c r="GGB9" s="1" t="s">
        <v>91</v>
      </c>
      <c r="GGC9" s="1" t="s">
        <v>91</v>
      </c>
      <c r="GGD9" s="1" t="s">
        <v>91</v>
      </c>
      <c r="GGE9" s="1" t="s">
        <v>91</v>
      </c>
      <c r="GGF9" s="1" t="s">
        <v>91</v>
      </c>
      <c r="GGG9" s="1" t="s">
        <v>91</v>
      </c>
      <c r="GGH9" s="1" t="s">
        <v>91</v>
      </c>
      <c r="GGI9" s="1" t="s">
        <v>91</v>
      </c>
      <c r="GGJ9" s="1" t="s">
        <v>91</v>
      </c>
      <c r="GGK9" s="1" t="s">
        <v>91</v>
      </c>
      <c r="GGL9" s="1" t="s">
        <v>91</v>
      </c>
      <c r="GGM9" s="1" t="s">
        <v>91</v>
      </c>
      <c r="GGN9" s="1" t="s">
        <v>91</v>
      </c>
      <c r="GGO9" s="1" t="s">
        <v>91</v>
      </c>
      <c r="GGP9" s="1" t="s">
        <v>91</v>
      </c>
      <c r="GGQ9" s="1" t="s">
        <v>91</v>
      </c>
      <c r="GGR9" s="1" t="s">
        <v>91</v>
      </c>
      <c r="GGS9" s="1" t="s">
        <v>91</v>
      </c>
      <c r="GGT9" s="1" t="s">
        <v>91</v>
      </c>
      <c r="GGU9" s="1" t="s">
        <v>91</v>
      </c>
      <c r="GGV9" s="1" t="s">
        <v>91</v>
      </c>
      <c r="GGW9" s="1" t="s">
        <v>91</v>
      </c>
      <c r="GGX9" s="1" t="s">
        <v>91</v>
      </c>
      <c r="GGY9" s="1" t="s">
        <v>91</v>
      </c>
      <c r="GGZ9" s="1" t="s">
        <v>91</v>
      </c>
      <c r="GHA9" s="1" t="s">
        <v>91</v>
      </c>
      <c r="GHB9" s="1" t="s">
        <v>91</v>
      </c>
      <c r="GHC9" s="1" t="s">
        <v>91</v>
      </c>
      <c r="GHD9" s="1" t="s">
        <v>91</v>
      </c>
      <c r="GHE9" s="1" t="s">
        <v>91</v>
      </c>
      <c r="GHF9" s="1" t="s">
        <v>91</v>
      </c>
      <c r="GHG9" s="1" t="s">
        <v>91</v>
      </c>
      <c r="GHH9" s="1" t="s">
        <v>91</v>
      </c>
      <c r="GHI9" s="1" t="s">
        <v>91</v>
      </c>
      <c r="GHJ9" s="1" t="s">
        <v>91</v>
      </c>
      <c r="GHK9" s="1" t="s">
        <v>91</v>
      </c>
      <c r="GHL9" s="1" t="s">
        <v>91</v>
      </c>
      <c r="GHM9" s="1" t="s">
        <v>91</v>
      </c>
      <c r="GHN9" s="1" t="s">
        <v>91</v>
      </c>
      <c r="GHO9" s="1" t="s">
        <v>91</v>
      </c>
      <c r="GHP9" s="1" t="s">
        <v>91</v>
      </c>
      <c r="GHQ9" s="1" t="s">
        <v>91</v>
      </c>
      <c r="GHR9" s="1" t="s">
        <v>91</v>
      </c>
      <c r="GHS9" s="1" t="s">
        <v>91</v>
      </c>
      <c r="GHT9" s="1" t="s">
        <v>91</v>
      </c>
      <c r="GHU9" s="1" t="s">
        <v>91</v>
      </c>
      <c r="GHV9" s="1" t="s">
        <v>91</v>
      </c>
      <c r="GHW9" s="1" t="s">
        <v>91</v>
      </c>
      <c r="GHX9" s="1" t="s">
        <v>91</v>
      </c>
      <c r="GHY9" s="1" t="s">
        <v>91</v>
      </c>
      <c r="GHZ9" s="1" t="s">
        <v>91</v>
      </c>
      <c r="GIA9" s="1" t="s">
        <v>91</v>
      </c>
      <c r="GIB9" s="1" t="s">
        <v>91</v>
      </c>
      <c r="GIC9" s="1" t="s">
        <v>91</v>
      </c>
      <c r="GID9" s="1" t="s">
        <v>91</v>
      </c>
      <c r="GIE9" s="1" t="s">
        <v>91</v>
      </c>
      <c r="GIF9" s="1" t="s">
        <v>91</v>
      </c>
      <c r="GIG9" s="1" t="s">
        <v>91</v>
      </c>
      <c r="GIH9" s="1" t="s">
        <v>91</v>
      </c>
      <c r="GII9" s="1" t="s">
        <v>91</v>
      </c>
      <c r="GIJ9" s="1" t="s">
        <v>91</v>
      </c>
      <c r="GIK9" s="1" t="s">
        <v>91</v>
      </c>
      <c r="GIL9" s="1" t="s">
        <v>91</v>
      </c>
      <c r="GIM9" s="1" t="s">
        <v>91</v>
      </c>
      <c r="GIN9" s="1" t="s">
        <v>91</v>
      </c>
      <c r="GIO9" s="1" t="s">
        <v>91</v>
      </c>
      <c r="GIP9" s="1" t="s">
        <v>91</v>
      </c>
      <c r="GIQ9" s="1" t="s">
        <v>91</v>
      </c>
      <c r="GIR9" s="1" t="s">
        <v>91</v>
      </c>
      <c r="GIS9" s="1" t="s">
        <v>91</v>
      </c>
      <c r="GIT9" s="1" t="s">
        <v>91</v>
      </c>
      <c r="GIU9" s="1" t="s">
        <v>91</v>
      </c>
      <c r="GIV9" s="1" t="s">
        <v>91</v>
      </c>
      <c r="GIW9" s="1" t="s">
        <v>91</v>
      </c>
      <c r="GIX9" s="1" t="s">
        <v>91</v>
      </c>
      <c r="GIY9" s="1" t="s">
        <v>91</v>
      </c>
      <c r="GIZ9" s="1" t="s">
        <v>91</v>
      </c>
      <c r="GJA9" s="1" t="s">
        <v>91</v>
      </c>
      <c r="GJB9" s="1" t="s">
        <v>91</v>
      </c>
      <c r="GJC9" s="1" t="s">
        <v>91</v>
      </c>
      <c r="GJD9" s="1" t="s">
        <v>91</v>
      </c>
      <c r="GJE9" s="1" t="s">
        <v>91</v>
      </c>
      <c r="GJF9" s="1" t="s">
        <v>91</v>
      </c>
      <c r="GJG9" s="1" t="s">
        <v>91</v>
      </c>
      <c r="GJH9" s="1" t="s">
        <v>91</v>
      </c>
      <c r="GJI9" s="1" t="s">
        <v>91</v>
      </c>
      <c r="GJJ9" s="1" t="s">
        <v>91</v>
      </c>
      <c r="GJK9" s="1" t="s">
        <v>91</v>
      </c>
      <c r="GJL9" s="1" t="s">
        <v>91</v>
      </c>
      <c r="GJM9" s="1" t="s">
        <v>91</v>
      </c>
      <c r="GJN9" s="1" t="s">
        <v>91</v>
      </c>
      <c r="GJO9" s="1" t="s">
        <v>91</v>
      </c>
      <c r="GJP9" s="1" t="s">
        <v>91</v>
      </c>
      <c r="GJQ9" s="1" t="s">
        <v>91</v>
      </c>
      <c r="GJR9" s="1" t="s">
        <v>91</v>
      </c>
      <c r="GJS9" s="1" t="s">
        <v>91</v>
      </c>
      <c r="GJT9" s="1" t="s">
        <v>91</v>
      </c>
      <c r="GJU9" s="1" t="s">
        <v>91</v>
      </c>
      <c r="GJV9" s="1" t="s">
        <v>91</v>
      </c>
      <c r="GJW9" s="1" t="s">
        <v>91</v>
      </c>
      <c r="GJX9" s="1" t="s">
        <v>91</v>
      </c>
      <c r="GJY9" s="1" t="s">
        <v>91</v>
      </c>
      <c r="GJZ9" s="1" t="s">
        <v>91</v>
      </c>
      <c r="GKA9" s="1" t="s">
        <v>91</v>
      </c>
      <c r="GKB9" s="1" t="s">
        <v>91</v>
      </c>
      <c r="GKC9" s="1" t="s">
        <v>91</v>
      </c>
      <c r="GKD9" s="1" t="s">
        <v>91</v>
      </c>
      <c r="GKE9" s="1" t="s">
        <v>91</v>
      </c>
      <c r="GKF9" s="1" t="s">
        <v>91</v>
      </c>
      <c r="GKG9" s="1" t="s">
        <v>91</v>
      </c>
      <c r="GKH9" s="1" t="s">
        <v>91</v>
      </c>
      <c r="GKI9" s="1" t="s">
        <v>91</v>
      </c>
      <c r="GKJ9" s="1" t="s">
        <v>91</v>
      </c>
      <c r="GKK9" s="1" t="s">
        <v>91</v>
      </c>
      <c r="GKL9" s="1" t="s">
        <v>91</v>
      </c>
      <c r="GKM9" s="1" t="s">
        <v>91</v>
      </c>
      <c r="GKN9" s="1" t="s">
        <v>91</v>
      </c>
      <c r="GKO9" s="1" t="s">
        <v>91</v>
      </c>
      <c r="GKP9" s="1" t="s">
        <v>91</v>
      </c>
      <c r="GKQ9" s="1" t="s">
        <v>91</v>
      </c>
      <c r="GKR9" s="1" t="s">
        <v>91</v>
      </c>
      <c r="GKS9" s="1" t="s">
        <v>91</v>
      </c>
      <c r="GKT9" s="1" t="s">
        <v>91</v>
      </c>
      <c r="GKU9" s="1" t="s">
        <v>91</v>
      </c>
      <c r="GKV9" s="1" t="s">
        <v>91</v>
      </c>
      <c r="GKW9" s="1" t="s">
        <v>91</v>
      </c>
      <c r="GKX9" s="1" t="s">
        <v>91</v>
      </c>
      <c r="GKY9" s="1" t="s">
        <v>91</v>
      </c>
      <c r="GKZ9" s="1" t="s">
        <v>91</v>
      </c>
      <c r="GLA9" s="1" t="s">
        <v>91</v>
      </c>
      <c r="GLB9" s="1" t="s">
        <v>91</v>
      </c>
      <c r="GLC9" s="1" t="s">
        <v>91</v>
      </c>
      <c r="GLD9" s="1" t="s">
        <v>91</v>
      </c>
      <c r="GLE9" s="1" t="s">
        <v>91</v>
      </c>
      <c r="GLF9" s="1" t="s">
        <v>91</v>
      </c>
      <c r="GLG9" s="1" t="s">
        <v>91</v>
      </c>
      <c r="GLH9" s="1" t="s">
        <v>91</v>
      </c>
      <c r="GLI9" s="1" t="s">
        <v>91</v>
      </c>
      <c r="GLJ9" s="1" t="s">
        <v>91</v>
      </c>
      <c r="GLK9" s="1" t="s">
        <v>91</v>
      </c>
      <c r="GLL9" s="1" t="s">
        <v>91</v>
      </c>
      <c r="GLM9" s="1" t="s">
        <v>91</v>
      </c>
      <c r="GLN9" s="1" t="s">
        <v>91</v>
      </c>
      <c r="GLO9" s="1" t="s">
        <v>91</v>
      </c>
      <c r="GLP9" s="1" t="s">
        <v>91</v>
      </c>
      <c r="GLQ9" s="1" t="s">
        <v>91</v>
      </c>
      <c r="GLR9" s="1" t="s">
        <v>91</v>
      </c>
      <c r="GLS9" s="1" t="s">
        <v>91</v>
      </c>
      <c r="GLT9" s="1" t="s">
        <v>91</v>
      </c>
      <c r="GLU9" s="1" t="s">
        <v>91</v>
      </c>
      <c r="GLV9" s="1" t="s">
        <v>91</v>
      </c>
      <c r="GLW9" s="1" t="s">
        <v>91</v>
      </c>
      <c r="GLX9" s="1" t="s">
        <v>91</v>
      </c>
      <c r="GLY9" s="1" t="s">
        <v>91</v>
      </c>
      <c r="GLZ9" s="1" t="s">
        <v>91</v>
      </c>
      <c r="GMA9" s="1" t="s">
        <v>91</v>
      </c>
      <c r="GMB9" s="1" t="s">
        <v>91</v>
      </c>
      <c r="GMC9" s="1" t="s">
        <v>91</v>
      </c>
      <c r="GMD9" s="1" t="s">
        <v>91</v>
      </c>
      <c r="GME9" s="1" t="s">
        <v>91</v>
      </c>
      <c r="GMF9" s="1" t="s">
        <v>91</v>
      </c>
      <c r="GMG9" s="1" t="s">
        <v>91</v>
      </c>
      <c r="GMH9" s="1" t="s">
        <v>91</v>
      </c>
      <c r="GMI9" s="1" t="s">
        <v>91</v>
      </c>
      <c r="GMJ9" s="1" t="s">
        <v>91</v>
      </c>
      <c r="GMK9" s="1" t="s">
        <v>91</v>
      </c>
      <c r="GML9" s="1" t="s">
        <v>91</v>
      </c>
      <c r="GMM9" s="1" t="s">
        <v>91</v>
      </c>
      <c r="GMN9" s="1" t="s">
        <v>91</v>
      </c>
      <c r="GMO9" s="1" t="s">
        <v>91</v>
      </c>
      <c r="GMP9" s="1" t="s">
        <v>91</v>
      </c>
      <c r="GMQ9" s="1" t="s">
        <v>91</v>
      </c>
      <c r="GMR9" s="1" t="s">
        <v>91</v>
      </c>
      <c r="GMS9" s="1" t="s">
        <v>91</v>
      </c>
      <c r="GMT9" s="1" t="s">
        <v>91</v>
      </c>
      <c r="GMU9" s="1" t="s">
        <v>91</v>
      </c>
      <c r="GMV9" s="1" t="s">
        <v>91</v>
      </c>
      <c r="GMW9" s="1" t="s">
        <v>91</v>
      </c>
      <c r="GMX9" s="1" t="s">
        <v>91</v>
      </c>
      <c r="GMY9" s="1" t="s">
        <v>91</v>
      </c>
      <c r="GMZ9" s="1" t="s">
        <v>91</v>
      </c>
      <c r="GNA9" s="1" t="s">
        <v>91</v>
      </c>
      <c r="GNB9" s="1" t="s">
        <v>91</v>
      </c>
      <c r="GNC9" s="1" t="s">
        <v>91</v>
      </c>
      <c r="GND9" s="1" t="s">
        <v>91</v>
      </c>
      <c r="GNE9" s="1" t="s">
        <v>91</v>
      </c>
      <c r="GNF9" s="1" t="s">
        <v>91</v>
      </c>
      <c r="GNG9" s="1" t="s">
        <v>91</v>
      </c>
      <c r="GNH9" s="1" t="s">
        <v>91</v>
      </c>
      <c r="GNI9" s="1" t="s">
        <v>91</v>
      </c>
      <c r="GNJ9" s="1" t="s">
        <v>91</v>
      </c>
      <c r="GNK9" s="1" t="s">
        <v>91</v>
      </c>
      <c r="GNL9" s="1" t="s">
        <v>91</v>
      </c>
      <c r="GNM9" s="1" t="s">
        <v>91</v>
      </c>
      <c r="GNN9" s="1" t="s">
        <v>91</v>
      </c>
      <c r="GNO9" s="1" t="s">
        <v>91</v>
      </c>
      <c r="GNP9" s="1" t="s">
        <v>91</v>
      </c>
      <c r="GNQ9" s="1" t="s">
        <v>91</v>
      </c>
      <c r="GNR9" s="1" t="s">
        <v>91</v>
      </c>
      <c r="GNS9" s="1" t="s">
        <v>91</v>
      </c>
      <c r="GNT9" s="1" t="s">
        <v>91</v>
      </c>
      <c r="GNU9" s="1" t="s">
        <v>91</v>
      </c>
      <c r="GNV9" s="1" t="s">
        <v>91</v>
      </c>
      <c r="GNW9" s="1" t="s">
        <v>91</v>
      </c>
      <c r="GNX9" s="1" t="s">
        <v>91</v>
      </c>
      <c r="GNY9" s="1" t="s">
        <v>91</v>
      </c>
      <c r="GNZ9" s="1" t="s">
        <v>91</v>
      </c>
      <c r="GOA9" s="1" t="s">
        <v>91</v>
      </c>
      <c r="GOB9" s="1" t="s">
        <v>91</v>
      </c>
      <c r="GOC9" s="1" t="s">
        <v>91</v>
      </c>
      <c r="GOD9" s="1" t="s">
        <v>91</v>
      </c>
      <c r="GOE9" s="1" t="s">
        <v>91</v>
      </c>
      <c r="GOF9" s="1" t="s">
        <v>91</v>
      </c>
      <c r="GOG9" s="1" t="s">
        <v>91</v>
      </c>
      <c r="GOH9" s="1" t="s">
        <v>91</v>
      </c>
      <c r="GOI9" s="1" t="s">
        <v>91</v>
      </c>
      <c r="GOJ9" s="1" t="s">
        <v>91</v>
      </c>
      <c r="GOK9" s="1" t="s">
        <v>91</v>
      </c>
      <c r="GOL9" s="1" t="s">
        <v>91</v>
      </c>
      <c r="GOM9" s="1" t="s">
        <v>91</v>
      </c>
      <c r="GON9" s="1" t="s">
        <v>91</v>
      </c>
      <c r="GOO9" s="1" t="s">
        <v>91</v>
      </c>
      <c r="GOP9" s="1" t="s">
        <v>91</v>
      </c>
      <c r="GOQ9" s="1" t="s">
        <v>91</v>
      </c>
      <c r="GOR9" s="1" t="s">
        <v>91</v>
      </c>
      <c r="GOS9" s="1" t="s">
        <v>91</v>
      </c>
      <c r="GOT9" s="1" t="s">
        <v>91</v>
      </c>
      <c r="GOU9" s="1" t="s">
        <v>91</v>
      </c>
      <c r="GOV9" s="1" t="s">
        <v>91</v>
      </c>
      <c r="GOW9" s="1" t="s">
        <v>91</v>
      </c>
      <c r="GOX9" s="1" t="s">
        <v>91</v>
      </c>
      <c r="GOY9" s="1" t="s">
        <v>91</v>
      </c>
      <c r="GOZ9" s="1" t="s">
        <v>91</v>
      </c>
      <c r="GPA9" s="1" t="s">
        <v>91</v>
      </c>
      <c r="GPB9" s="1" t="s">
        <v>91</v>
      </c>
      <c r="GPC9" s="1" t="s">
        <v>91</v>
      </c>
      <c r="GPD9" s="1" t="s">
        <v>91</v>
      </c>
      <c r="GPE9" s="1" t="s">
        <v>91</v>
      </c>
      <c r="GPF9" s="1" t="s">
        <v>91</v>
      </c>
      <c r="GPG9" s="1" t="s">
        <v>91</v>
      </c>
      <c r="GPH9" s="1" t="s">
        <v>91</v>
      </c>
      <c r="GPI9" s="1" t="s">
        <v>91</v>
      </c>
      <c r="GPJ9" s="1" t="s">
        <v>91</v>
      </c>
      <c r="GPK9" s="1" t="s">
        <v>91</v>
      </c>
      <c r="GPL9" s="1" t="s">
        <v>91</v>
      </c>
      <c r="GPM9" s="1" t="s">
        <v>91</v>
      </c>
      <c r="GPN9" s="1" t="s">
        <v>91</v>
      </c>
      <c r="GPO9" s="1" t="s">
        <v>91</v>
      </c>
      <c r="GPP9" s="1" t="s">
        <v>91</v>
      </c>
      <c r="GPQ9" s="1" t="s">
        <v>91</v>
      </c>
      <c r="GPR9" s="1" t="s">
        <v>91</v>
      </c>
      <c r="GPS9" s="1" t="s">
        <v>91</v>
      </c>
      <c r="GPT9" s="1" t="s">
        <v>91</v>
      </c>
      <c r="GPU9" s="1" t="s">
        <v>91</v>
      </c>
      <c r="GPV9" s="1" t="s">
        <v>91</v>
      </c>
      <c r="GPW9" s="1" t="s">
        <v>91</v>
      </c>
      <c r="GPX9" s="1" t="s">
        <v>91</v>
      </c>
      <c r="GPY9" s="1" t="s">
        <v>91</v>
      </c>
      <c r="GPZ9" s="1" t="s">
        <v>91</v>
      </c>
      <c r="GQA9" s="1" t="s">
        <v>91</v>
      </c>
      <c r="GQB9" s="1" t="s">
        <v>91</v>
      </c>
      <c r="GQC9" s="1" t="s">
        <v>91</v>
      </c>
      <c r="GQD9" s="1" t="s">
        <v>91</v>
      </c>
      <c r="GQE9" s="1" t="s">
        <v>91</v>
      </c>
      <c r="GQF9" s="1" t="s">
        <v>91</v>
      </c>
      <c r="GQG9" s="1" t="s">
        <v>91</v>
      </c>
      <c r="GQH9" s="1" t="s">
        <v>91</v>
      </c>
      <c r="GQI9" s="1" t="s">
        <v>91</v>
      </c>
      <c r="GQJ9" s="1" t="s">
        <v>91</v>
      </c>
      <c r="GQK9" s="1" t="s">
        <v>91</v>
      </c>
      <c r="GQL9" s="1" t="s">
        <v>91</v>
      </c>
      <c r="GQM9" s="1" t="s">
        <v>91</v>
      </c>
      <c r="GQN9" s="1" t="s">
        <v>91</v>
      </c>
      <c r="GQO9" s="1" t="s">
        <v>91</v>
      </c>
      <c r="GQP9" s="1" t="s">
        <v>91</v>
      </c>
      <c r="GQQ9" s="1" t="s">
        <v>91</v>
      </c>
      <c r="GQR9" s="1" t="s">
        <v>91</v>
      </c>
      <c r="GQS9" s="1" t="s">
        <v>91</v>
      </c>
      <c r="GQT9" s="1" t="s">
        <v>91</v>
      </c>
      <c r="GQU9" s="1" t="s">
        <v>91</v>
      </c>
      <c r="GQV9" s="1" t="s">
        <v>91</v>
      </c>
      <c r="GQW9" s="1" t="s">
        <v>91</v>
      </c>
      <c r="GQX9" s="1" t="s">
        <v>91</v>
      </c>
      <c r="GQY9" s="1" t="s">
        <v>91</v>
      </c>
      <c r="GQZ9" s="1" t="s">
        <v>91</v>
      </c>
      <c r="GRA9" s="1" t="s">
        <v>91</v>
      </c>
      <c r="GRB9" s="1" t="s">
        <v>91</v>
      </c>
      <c r="GRC9" s="1" t="s">
        <v>91</v>
      </c>
      <c r="GRD9" s="1" t="s">
        <v>91</v>
      </c>
      <c r="GRE9" s="1" t="s">
        <v>91</v>
      </c>
      <c r="GRF9" s="1" t="s">
        <v>91</v>
      </c>
      <c r="GRG9" s="1" t="s">
        <v>91</v>
      </c>
      <c r="GRH9" s="1" t="s">
        <v>91</v>
      </c>
      <c r="GRI9" s="1" t="s">
        <v>91</v>
      </c>
      <c r="GRJ9" s="1" t="s">
        <v>91</v>
      </c>
      <c r="GRK9" s="1" t="s">
        <v>91</v>
      </c>
      <c r="GRL9" s="1" t="s">
        <v>91</v>
      </c>
      <c r="GRM9" s="1" t="s">
        <v>91</v>
      </c>
      <c r="GRN9" s="1" t="s">
        <v>91</v>
      </c>
      <c r="GRO9" s="1" t="s">
        <v>91</v>
      </c>
      <c r="GRP9" s="1" t="s">
        <v>91</v>
      </c>
      <c r="GRQ9" s="1" t="s">
        <v>91</v>
      </c>
      <c r="GRR9" s="1" t="s">
        <v>91</v>
      </c>
      <c r="GRS9" s="1" t="s">
        <v>91</v>
      </c>
      <c r="GRT9" s="1" t="s">
        <v>91</v>
      </c>
      <c r="GRU9" s="1" t="s">
        <v>91</v>
      </c>
      <c r="GRV9" s="1" t="s">
        <v>91</v>
      </c>
      <c r="GRW9" s="1" t="s">
        <v>91</v>
      </c>
      <c r="GRX9" s="1" t="s">
        <v>91</v>
      </c>
      <c r="GRY9" s="1" t="s">
        <v>91</v>
      </c>
      <c r="GRZ9" s="1" t="s">
        <v>91</v>
      </c>
      <c r="GSA9" s="1" t="s">
        <v>91</v>
      </c>
      <c r="GSB9" s="1" t="s">
        <v>91</v>
      </c>
      <c r="GSC9" s="1" t="s">
        <v>91</v>
      </c>
      <c r="GSD9" s="1" t="s">
        <v>91</v>
      </c>
      <c r="GSE9" s="1" t="s">
        <v>91</v>
      </c>
      <c r="GSF9" s="1" t="s">
        <v>91</v>
      </c>
      <c r="GSG9" s="1" t="s">
        <v>91</v>
      </c>
      <c r="GSH9" s="1" t="s">
        <v>91</v>
      </c>
      <c r="GSI9" s="1" t="s">
        <v>91</v>
      </c>
      <c r="GSJ9" s="1" t="s">
        <v>91</v>
      </c>
      <c r="GSK9" s="1" t="s">
        <v>91</v>
      </c>
      <c r="GSL9" s="1" t="s">
        <v>91</v>
      </c>
      <c r="GSM9" s="1" t="s">
        <v>91</v>
      </c>
      <c r="GSN9" s="1" t="s">
        <v>91</v>
      </c>
      <c r="GSO9" s="1" t="s">
        <v>91</v>
      </c>
      <c r="GSP9" s="1" t="s">
        <v>91</v>
      </c>
      <c r="GSQ9" s="1" t="s">
        <v>91</v>
      </c>
      <c r="GSR9" s="1" t="s">
        <v>91</v>
      </c>
      <c r="GSS9" s="1" t="s">
        <v>91</v>
      </c>
      <c r="GST9" s="1" t="s">
        <v>91</v>
      </c>
      <c r="GSU9" s="1" t="s">
        <v>91</v>
      </c>
      <c r="GSV9" s="1" t="s">
        <v>91</v>
      </c>
      <c r="GSW9" s="1" t="s">
        <v>91</v>
      </c>
      <c r="GSX9" s="1" t="s">
        <v>91</v>
      </c>
      <c r="GSY9" s="1" t="s">
        <v>91</v>
      </c>
      <c r="GSZ9" s="1" t="s">
        <v>91</v>
      </c>
      <c r="GTA9" s="1" t="s">
        <v>91</v>
      </c>
      <c r="GTB9" s="1" t="s">
        <v>91</v>
      </c>
      <c r="GTC9" s="1" t="s">
        <v>91</v>
      </c>
      <c r="GTD9" s="1" t="s">
        <v>91</v>
      </c>
      <c r="GTE9" s="1" t="s">
        <v>91</v>
      </c>
      <c r="GTF9" s="1" t="s">
        <v>91</v>
      </c>
      <c r="GTG9" s="1" t="s">
        <v>91</v>
      </c>
      <c r="GTH9" s="1" t="s">
        <v>91</v>
      </c>
      <c r="GTI9" s="1" t="s">
        <v>91</v>
      </c>
      <c r="GTJ9" s="1" t="s">
        <v>91</v>
      </c>
      <c r="GTK9" s="1" t="s">
        <v>91</v>
      </c>
      <c r="GTL9" s="1" t="s">
        <v>91</v>
      </c>
      <c r="GTM9" s="1" t="s">
        <v>91</v>
      </c>
      <c r="GTN9" s="1" t="s">
        <v>91</v>
      </c>
      <c r="GTO9" s="1" t="s">
        <v>91</v>
      </c>
      <c r="GTP9" s="1" t="s">
        <v>91</v>
      </c>
      <c r="GTQ9" s="1" t="s">
        <v>91</v>
      </c>
      <c r="GTR9" s="1" t="s">
        <v>91</v>
      </c>
      <c r="GTS9" s="1" t="s">
        <v>91</v>
      </c>
      <c r="GTT9" s="1" t="s">
        <v>91</v>
      </c>
      <c r="GTU9" s="1" t="s">
        <v>91</v>
      </c>
      <c r="GTV9" s="1" t="s">
        <v>91</v>
      </c>
      <c r="GTW9" s="1" t="s">
        <v>91</v>
      </c>
      <c r="GTX9" s="1" t="s">
        <v>91</v>
      </c>
      <c r="GTY9" s="1" t="s">
        <v>91</v>
      </c>
      <c r="GTZ9" s="1" t="s">
        <v>91</v>
      </c>
      <c r="GUA9" s="1" t="s">
        <v>91</v>
      </c>
      <c r="GUB9" s="1" t="s">
        <v>91</v>
      </c>
      <c r="GUC9" s="1" t="s">
        <v>91</v>
      </c>
      <c r="GUD9" s="1" t="s">
        <v>91</v>
      </c>
      <c r="GUE9" s="1" t="s">
        <v>91</v>
      </c>
      <c r="GUF9" s="1" t="s">
        <v>91</v>
      </c>
      <c r="GUG9" s="1" t="s">
        <v>91</v>
      </c>
      <c r="GUH9" s="1" t="s">
        <v>91</v>
      </c>
      <c r="GUI9" s="1" t="s">
        <v>91</v>
      </c>
      <c r="GUJ9" s="1" t="s">
        <v>91</v>
      </c>
      <c r="GUK9" s="1" t="s">
        <v>91</v>
      </c>
      <c r="GUL9" s="1" t="s">
        <v>91</v>
      </c>
      <c r="GUM9" s="1" t="s">
        <v>91</v>
      </c>
      <c r="GUN9" s="1" t="s">
        <v>91</v>
      </c>
      <c r="GUO9" s="1" t="s">
        <v>91</v>
      </c>
      <c r="GUP9" s="1" t="s">
        <v>91</v>
      </c>
      <c r="GUQ9" s="1" t="s">
        <v>91</v>
      </c>
      <c r="GUR9" s="1" t="s">
        <v>91</v>
      </c>
      <c r="GUS9" s="1" t="s">
        <v>91</v>
      </c>
      <c r="GUT9" s="1" t="s">
        <v>91</v>
      </c>
      <c r="GUU9" s="1" t="s">
        <v>91</v>
      </c>
      <c r="GUV9" s="1" t="s">
        <v>91</v>
      </c>
      <c r="GUW9" s="1" t="s">
        <v>91</v>
      </c>
      <c r="GUX9" s="1" t="s">
        <v>91</v>
      </c>
      <c r="GUY9" s="1" t="s">
        <v>91</v>
      </c>
      <c r="GUZ9" s="1" t="s">
        <v>91</v>
      </c>
      <c r="GVA9" s="1" t="s">
        <v>91</v>
      </c>
      <c r="GVB9" s="1" t="s">
        <v>91</v>
      </c>
      <c r="GVC9" s="1" t="s">
        <v>91</v>
      </c>
      <c r="GVD9" s="1" t="s">
        <v>91</v>
      </c>
      <c r="GVE9" s="1" t="s">
        <v>91</v>
      </c>
      <c r="GVF9" s="1" t="s">
        <v>91</v>
      </c>
      <c r="GVG9" s="1" t="s">
        <v>91</v>
      </c>
      <c r="GVH9" s="1" t="s">
        <v>91</v>
      </c>
      <c r="GVI9" s="1" t="s">
        <v>91</v>
      </c>
      <c r="GVJ9" s="1" t="s">
        <v>91</v>
      </c>
      <c r="GVK9" s="1" t="s">
        <v>91</v>
      </c>
      <c r="GVL9" s="1" t="s">
        <v>91</v>
      </c>
      <c r="GVM9" s="1" t="s">
        <v>91</v>
      </c>
      <c r="GVN9" s="1" t="s">
        <v>91</v>
      </c>
      <c r="GVO9" s="1" t="s">
        <v>91</v>
      </c>
      <c r="GVP9" s="1" t="s">
        <v>91</v>
      </c>
      <c r="GVQ9" s="1" t="s">
        <v>91</v>
      </c>
      <c r="GVR9" s="1" t="s">
        <v>91</v>
      </c>
      <c r="GVS9" s="1" t="s">
        <v>91</v>
      </c>
      <c r="GVT9" s="1" t="s">
        <v>91</v>
      </c>
      <c r="GVU9" s="1" t="s">
        <v>91</v>
      </c>
      <c r="GVV9" s="1" t="s">
        <v>91</v>
      </c>
      <c r="GVW9" s="1" t="s">
        <v>91</v>
      </c>
      <c r="GVX9" s="1" t="s">
        <v>91</v>
      </c>
      <c r="GVY9" s="1" t="s">
        <v>91</v>
      </c>
      <c r="GVZ9" s="1" t="s">
        <v>91</v>
      </c>
      <c r="GWA9" s="1" t="s">
        <v>91</v>
      </c>
      <c r="GWB9" s="1" t="s">
        <v>91</v>
      </c>
      <c r="GWC9" s="1" t="s">
        <v>91</v>
      </c>
      <c r="GWD9" s="1" t="s">
        <v>91</v>
      </c>
      <c r="GWE9" s="1" t="s">
        <v>91</v>
      </c>
      <c r="GWF9" s="1" t="s">
        <v>91</v>
      </c>
      <c r="GWG9" s="1" t="s">
        <v>91</v>
      </c>
      <c r="GWH9" s="1" t="s">
        <v>91</v>
      </c>
      <c r="GWI9" s="1" t="s">
        <v>91</v>
      </c>
      <c r="GWJ9" s="1" t="s">
        <v>91</v>
      </c>
      <c r="GWK9" s="1" t="s">
        <v>91</v>
      </c>
      <c r="GWL9" s="1" t="s">
        <v>91</v>
      </c>
      <c r="GWM9" s="1" t="s">
        <v>91</v>
      </c>
      <c r="GWN9" s="1" t="s">
        <v>91</v>
      </c>
      <c r="GWO9" s="1" t="s">
        <v>91</v>
      </c>
      <c r="GWP9" s="1" t="s">
        <v>91</v>
      </c>
      <c r="GWQ9" s="1" t="s">
        <v>91</v>
      </c>
      <c r="GWR9" s="1" t="s">
        <v>91</v>
      </c>
      <c r="GWS9" s="1" t="s">
        <v>91</v>
      </c>
      <c r="GWT9" s="1" t="s">
        <v>91</v>
      </c>
      <c r="GWU9" s="1" t="s">
        <v>91</v>
      </c>
      <c r="GWV9" s="1" t="s">
        <v>91</v>
      </c>
      <c r="GWW9" s="1" t="s">
        <v>91</v>
      </c>
      <c r="GWX9" s="1" t="s">
        <v>91</v>
      </c>
      <c r="GWY9" s="1" t="s">
        <v>91</v>
      </c>
      <c r="GWZ9" s="1" t="s">
        <v>91</v>
      </c>
      <c r="GXA9" s="1" t="s">
        <v>91</v>
      </c>
      <c r="GXB9" s="1" t="s">
        <v>91</v>
      </c>
      <c r="GXC9" s="1" t="s">
        <v>91</v>
      </c>
      <c r="GXD9" s="1" t="s">
        <v>91</v>
      </c>
      <c r="GXE9" s="1" t="s">
        <v>91</v>
      </c>
      <c r="GXF9" s="1" t="s">
        <v>91</v>
      </c>
      <c r="GXG9" s="1" t="s">
        <v>91</v>
      </c>
      <c r="GXH9" s="1" t="s">
        <v>91</v>
      </c>
      <c r="GXI9" s="1" t="s">
        <v>91</v>
      </c>
      <c r="GXJ9" s="1" t="s">
        <v>91</v>
      </c>
      <c r="GXK9" s="1" t="s">
        <v>91</v>
      </c>
      <c r="GXL9" s="1" t="s">
        <v>91</v>
      </c>
      <c r="GXM9" s="1" t="s">
        <v>91</v>
      </c>
      <c r="GXN9" s="1" t="s">
        <v>91</v>
      </c>
      <c r="GXO9" s="1" t="s">
        <v>91</v>
      </c>
      <c r="GXP9" s="1" t="s">
        <v>91</v>
      </c>
      <c r="GXQ9" s="1" t="s">
        <v>91</v>
      </c>
      <c r="GXR9" s="1" t="s">
        <v>91</v>
      </c>
      <c r="GXS9" s="1" t="s">
        <v>91</v>
      </c>
      <c r="GXT9" s="1" t="s">
        <v>91</v>
      </c>
      <c r="GXU9" s="1" t="s">
        <v>91</v>
      </c>
      <c r="GXV9" s="1" t="s">
        <v>91</v>
      </c>
      <c r="GXW9" s="1" t="s">
        <v>91</v>
      </c>
      <c r="GXX9" s="1" t="s">
        <v>91</v>
      </c>
      <c r="GXY9" s="1" t="s">
        <v>91</v>
      </c>
      <c r="GXZ9" s="1" t="s">
        <v>91</v>
      </c>
      <c r="GYA9" s="1" t="s">
        <v>91</v>
      </c>
      <c r="GYB9" s="1" t="s">
        <v>91</v>
      </c>
      <c r="GYC9" s="1" t="s">
        <v>91</v>
      </c>
      <c r="GYD9" s="1" t="s">
        <v>91</v>
      </c>
      <c r="GYE9" s="1" t="s">
        <v>91</v>
      </c>
      <c r="GYF9" s="1" t="s">
        <v>91</v>
      </c>
      <c r="GYG9" s="1" t="s">
        <v>91</v>
      </c>
      <c r="GYH9" s="1" t="s">
        <v>91</v>
      </c>
      <c r="GYI9" s="1" t="s">
        <v>91</v>
      </c>
      <c r="GYJ9" s="1" t="s">
        <v>91</v>
      </c>
      <c r="GYK9" s="1" t="s">
        <v>91</v>
      </c>
      <c r="GYL9" s="1" t="s">
        <v>91</v>
      </c>
      <c r="GYM9" s="1" t="s">
        <v>91</v>
      </c>
      <c r="GYN9" s="1" t="s">
        <v>91</v>
      </c>
      <c r="GYO9" s="1" t="s">
        <v>91</v>
      </c>
      <c r="GYP9" s="1" t="s">
        <v>91</v>
      </c>
      <c r="GYQ9" s="1" t="s">
        <v>91</v>
      </c>
      <c r="GYR9" s="1" t="s">
        <v>91</v>
      </c>
      <c r="GYS9" s="1" t="s">
        <v>91</v>
      </c>
      <c r="GYT9" s="1" t="s">
        <v>91</v>
      </c>
      <c r="GYU9" s="1" t="s">
        <v>91</v>
      </c>
      <c r="GYV9" s="1" t="s">
        <v>91</v>
      </c>
      <c r="GYW9" s="1" t="s">
        <v>91</v>
      </c>
      <c r="GYX9" s="1" t="s">
        <v>91</v>
      </c>
      <c r="GYY9" s="1" t="s">
        <v>91</v>
      </c>
      <c r="GYZ9" s="1" t="s">
        <v>91</v>
      </c>
      <c r="GZA9" s="1" t="s">
        <v>91</v>
      </c>
      <c r="GZB9" s="1" t="s">
        <v>91</v>
      </c>
      <c r="GZC9" s="1" t="s">
        <v>91</v>
      </c>
      <c r="GZD9" s="1" t="s">
        <v>91</v>
      </c>
      <c r="GZE9" s="1" t="s">
        <v>91</v>
      </c>
      <c r="GZF9" s="1" t="s">
        <v>91</v>
      </c>
      <c r="GZG9" s="1" t="s">
        <v>91</v>
      </c>
      <c r="GZH9" s="1" t="s">
        <v>91</v>
      </c>
      <c r="GZI9" s="1" t="s">
        <v>91</v>
      </c>
      <c r="GZJ9" s="1" t="s">
        <v>91</v>
      </c>
      <c r="GZK9" s="1" t="s">
        <v>91</v>
      </c>
      <c r="GZL9" s="1" t="s">
        <v>91</v>
      </c>
      <c r="GZM9" s="1" t="s">
        <v>91</v>
      </c>
      <c r="GZN9" s="1" t="s">
        <v>91</v>
      </c>
      <c r="GZO9" s="1" t="s">
        <v>91</v>
      </c>
      <c r="GZP9" s="1" t="s">
        <v>91</v>
      </c>
      <c r="GZQ9" s="1" t="s">
        <v>91</v>
      </c>
      <c r="GZR9" s="1" t="s">
        <v>91</v>
      </c>
      <c r="GZS9" s="1" t="s">
        <v>91</v>
      </c>
      <c r="GZT9" s="1" t="s">
        <v>91</v>
      </c>
      <c r="GZU9" s="1" t="s">
        <v>91</v>
      </c>
      <c r="GZV9" s="1" t="s">
        <v>91</v>
      </c>
      <c r="GZW9" s="1" t="s">
        <v>91</v>
      </c>
      <c r="GZX9" s="1" t="s">
        <v>91</v>
      </c>
      <c r="GZY9" s="1" t="s">
        <v>91</v>
      </c>
      <c r="GZZ9" s="1" t="s">
        <v>91</v>
      </c>
      <c r="HAA9" s="1" t="s">
        <v>91</v>
      </c>
      <c r="HAB9" s="1" t="s">
        <v>91</v>
      </c>
      <c r="HAC9" s="1" t="s">
        <v>91</v>
      </c>
      <c r="HAD9" s="1" t="s">
        <v>91</v>
      </c>
      <c r="HAE9" s="1" t="s">
        <v>91</v>
      </c>
      <c r="HAF9" s="1" t="s">
        <v>91</v>
      </c>
      <c r="HAG9" s="1" t="s">
        <v>91</v>
      </c>
      <c r="HAH9" s="1" t="s">
        <v>91</v>
      </c>
      <c r="HAI9" s="1" t="s">
        <v>91</v>
      </c>
      <c r="HAJ9" s="1" t="s">
        <v>91</v>
      </c>
      <c r="HAK9" s="1" t="s">
        <v>91</v>
      </c>
      <c r="HAL9" s="1" t="s">
        <v>91</v>
      </c>
      <c r="HAM9" s="1" t="s">
        <v>91</v>
      </c>
      <c r="HAN9" s="1" t="s">
        <v>91</v>
      </c>
      <c r="HAO9" s="1" t="s">
        <v>91</v>
      </c>
      <c r="HAP9" s="1" t="s">
        <v>91</v>
      </c>
      <c r="HAQ9" s="1" t="s">
        <v>91</v>
      </c>
      <c r="HAR9" s="1" t="s">
        <v>91</v>
      </c>
      <c r="HAS9" s="1" t="s">
        <v>91</v>
      </c>
      <c r="HAT9" s="1" t="s">
        <v>91</v>
      </c>
      <c r="HAU9" s="1" t="s">
        <v>91</v>
      </c>
      <c r="HAV9" s="1" t="s">
        <v>91</v>
      </c>
      <c r="HAW9" s="1" t="s">
        <v>91</v>
      </c>
      <c r="HAX9" s="1" t="s">
        <v>91</v>
      </c>
      <c r="HAY9" s="1" t="s">
        <v>91</v>
      </c>
      <c r="HAZ9" s="1" t="s">
        <v>91</v>
      </c>
      <c r="HBA9" s="1" t="s">
        <v>91</v>
      </c>
      <c r="HBB9" s="1" t="s">
        <v>91</v>
      </c>
      <c r="HBC9" s="1" t="s">
        <v>91</v>
      </c>
      <c r="HBD9" s="1" t="s">
        <v>91</v>
      </c>
      <c r="HBE9" s="1" t="s">
        <v>91</v>
      </c>
      <c r="HBF9" s="1" t="s">
        <v>91</v>
      </c>
      <c r="HBG9" s="1" t="s">
        <v>91</v>
      </c>
      <c r="HBH9" s="1" t="s">
        <v>91</v>
      </c>
      <c r="HBI9" s="1" t="s">
        <v>91</v>
      </c>
      <c r="HBJ9" s="1" t="s">
        <v>91</v>
      </c>
      <c r="HBK9" s="1" t="s">
        <v>91</v>
      </c>
      <c r="HBL9" s="1" t="s">
        <v>91</v>
      </c>
      <c r="HBM9" s="1" t="s">
        <v>91</v>
      </c>
      <c r="HBN9" s="1" t="s">
        <v>91</v>
      </c>
      <c r="HBO9" s="1" t="s">
        <v>91</v>
      </c>
      <c r="HBP9" s="1" t="s">
        <v>91</v>
      </c>
      <c r="HBQ9" s="1" t="s">
        <v>91</v>
      </c>
      <c r="HBR9" s="1" t="s">
        <v>91</v>
      </c>
      <c r="HBS9" s="1" t="s">
        <v>91</v>
      </c>
      <c r="HBT9" s="1" t="s">
        <v>91</v>
      </c>
      <c r="HBU9" s="1" t="s">
        <v>91</v>
      </c>
      <c r="HBV9" s="1" t="s">
        <v>91</v>
      </c>
      <c r="HBW9" s="1" t="s">
        <v>91</v>
      </c>
      <c r="HBX9" s="1" t="s">
        <v>91</v>
      </c>
      <c r="HBY9" s="1" t="s">
        <v>91</v>
      </c>
      <c r="HBZ9" s="1" t="s">
        <v>91</v>
      </c>
      <c r="HCA9" s="1" t="s">
        <v>91</v>
      </c>
      <c r="HCB9" s="1" t="s">
        <v>91</v>
      </c>
      <c r="HCC9" s="1" t="s">
        <v>91</v>
      </c>
      <c r="HCD9" s="1" t="s">
        <v>91</v>
      </c>
      <c r="HCE9" s="1" t="s">
        <v>91</v>
      </c>
      <c r="HCF9" s="1" t="s">
        <v>91</v>
      </c>
      <c r="HCG9" s="1" t="s">
        <v>91</v>
      </c>
      <c r="HCH9" s="1" t="s">
        <v>91</v>
      </c>
      <c r="HCI9" s="1" t="s">
        <v>91</v>
      </c>
      <c r="HCJ9" s="1" t="s">
        <v>91</v>
      </c>
      <c r="HCK9" s="1" t="s">
        <v>91</v>
      </c>
      <c r="HCL9" s="1" t="s">
        <v>91</v>
      </c>
      <c r="HCM9" s="1" t="s">
        <v>91</v>
      </c>
      <c r="HCN9" s="1" t="s">
        <v>91</v>
      </c>
      <c r="HCO9" s="1" t="s">
        <v>91</v>
      </c>
      <c r="HCP9" s="1" t="s">
        <v>91</v>
      </c>
      <c r="HCQ9" s="1" t="s">
        <v>91</v>
      </c>
      <c r="HCR9" s="1" t="s">
        <v>91</v>
      </c>
      <c r="HCS9" s="1" t="s">
        <v>91</v>
      </c>
      <c r="HCT9" s="1" t="s">
        <v>91</v>
      </c>
      <c r="HCU9" s="1" t="s">
        <v>91</v>
      </c>
      <c r="HCV9" s="1" t="s">
        <v>91</v>
      </c>
      <c r="HCW9" s="1" t="s">
        <v>91</v>
      </c>
      <c r="HCX9" s="1" t="s">
        <v>91</v>
      </c>
      <c r="HCY9" s="1" t="s">
        <v>91</v>
      </c>
      <c r="HCZ9" s="1" t="s">
        <v>91</v>
      </c>
      <c r="HDA9" s="1" t="s">
        <v>91</v>
      </c>
      <c r="HDB9" s="1" t="s">
        <v>91</v>
      </c>
      <c r="HDC9" s="1" t="s">
        <v>91</v>
      </c>
      <c r="HDD9" s="1" t="s">
        <v>91</v>
      </c>
      <c r="HDE9" s="1" t="s">
        <v>91</v>
      </c>
      <c r="HDF9" s="1" t="s">
        <v>91</v>
      </c>
      <c r="HDG9" s="1" t="s">
        <v>91</v>
      </c>
      <c r="HDH9" s="1" t="s">
        <v>91</v>
      </c>
      <c r="HDI9" s="1" t="s">
        <v>91</v>
      </c>
      <c r="HDJ9" s="1" t="s">
        <v>91</v>
      </c>
      <c r="HDK9" s="1" t="s">
        <v>91</v>
      </c>
      <c r="HDL9" s="1" t="s">
        <v>91</v>
      </c>
      <c r="HDM9" s="1" t="s">
        <v>91</v>
      </c>
      <c r="HDN9" s="1" t="s">
        <v>91</v>
      </c>
      <c r="HDO9" s="1" t="s">
        <v>91</v>
      </c>
      <c r="HDP9" s="1" t="s">
        <v>91</v>
      </c>
      <c r="HDQ9" s="1" t="s">
        <v>91</v>
      </c>
      <c r="HDR9" s="1" t="s">
        <v>91</v>
      </c>
      <c r="HDS9" s="1" t="s">
        <v>91</v>
      </c>
      <c r="HDT9" s="1" t="s">
        <v>91</v>
      </c>
      <c r="HDU9" s="1" t="s">
        <v>91</v>
      </c>
      <c r="HDV9" s="1" t="s">
        <v>91</v>
      </c>
      <c r="HDW9" s="1" t="s">
        <v>91</v>
      </c>
      <c r="HDX9" s="1" t="s">
        <v>91</v>
      </c>
      <c r="HDY9" s="1" t="s">
        <v>91</v>
      </c>
      <c r="HDZ9" s="1" t="s">
        <v>91</v>
      </c>
      <c r="HEA9" s="1" t="s">
        <v>91</v>
      </c>
      <c r="HEB9" s="1" t="s">
        <v>91</v>
      </c>
      <c r="HEC9" s="1" t="s">
        <v>91</v>
      </c>
      <c r="HED9" s="1" t="s">
        <v>91</v>
      </c>
      <c r="HEE9" s="1" t="s">
        <v>91</v>
      </c>
      <c r="HEF9" s="1" t="s">
        <v>91</v>
      </c>
      <c r="HEG9" s="1" t="s">
        <v>91</v>
      </c>
      <c r="HEH9" s="1" t="s">
        <v>91</v>
      </c>
      <c r="HEI9" s="1" t="s">
        <v>91</v>
      </c>
      <c r="HEJ9" s="1" t="s">
        <v>91</v>
      </c>
      <c r="HEK9" s="1" t="s">
        <v>91</v>
      </c>
      <c r="HEL9" s="1" t="s">
        <v>91</v>
      </c>
      <c r="HEM9" s="1" t="s">
        <v>91</v>
      </c>
      <c r="HEN9" s="1" t="s">
        <v>91</v>
      </c>
      <c r="HEO9" s="1" t="s">
        <v>91</v>
      </c>
      <c r="HEP9" s="1" t="s">
        <v>91</v>
      </c>
      <c r="HEQ9" s="1" t="s">
        <v>91</v>
      </c>
      <c r="HER9" s="1" t="s">
        <v>91</v>
      </c>
      <c r="HES9" s="1" t="s">
        <v>91</v>
      </c>
      <c r="HET9" s="1" t="s">
        <v>91</v>
      </c>
      <c r="HEU9" s="1" t="s">
        <v>91</v>
      </c>
      <c r="HEV9" s="1" t="s">
        <v>91</v>
      </c>
      <c r="HEW9" s="1" t="s">
        <v>91</v>
      </c>
      <c r="HEX9" s="1" t="s">
        <v>91</v>
      </c>
      <c r="HEY9" s="1" t="s">
        <v>91</v>
      </c>
      <c r="HEZ9" s="1" t="s">
        <v>91</v>
      </c>
      <c r="HFA9" s="1" t="s">
        <v>91</v>
      </c>
      <c r="HFB9" s="1" t="s">
        <v>91</v>
      </c>
      <c r="HFC9" s="1" t="s">
        <v>91</v>
      </c>
      <c r="HFD9" s="1" t="s">
        <v>91</v>
      </c>
      <c r="HFE9" s="1" t="s">
        <v>91</v>
      </c>
      <c r="HFF9" s="1" t="s">
        <v>91</v>
      </c>
      <c r="HFG9" s="1" t="s">
        <v>91</v>
      </c>
      <c r="HFH9" s="1" t="s">
        <v>91</v>
      </c>
      <c r="HFI9" s="1" t="s">
        <v>91</v>
      </c>
      <c r="HFJ9" s="1" t="s">
        <v>91</v>
      </c>
      <c r="HFK9" s="1" t="s">
        <v>91</v>
      </c>
      <c r="HFL9" s="1" t="s">
        <v>91</v>
      </c>
      <c r="HFM9" s="1" t="s">
        <v>91</v>
      </c>
      <c r="HFN9" s="1" t="s">
        <v>91</v>
      </c>
      <c r="HFO9" s="1" t="s">
        <v>91</v>
      </c>
      <c r="HFP9" s="1" t="s">
        <v>91</v>
      </c>
      <c r="HFQ9" s="1" t="s">
        <v>91</v>
      </c>
      <c r="HFR9" s="1" t="s">
        <v>91</v>
      </c>
      <c r="HFS9" s="1" t="s">
        <v>91</v>
      </c>
      <c r="HFT9" s="1" t="s">
        <v>91</v>
      </c>
      <c r="HFU9" s="1" t="s">
        <v>91</v>
      </c>
      <c r="HFV9" s="1" t="s">
        <v>91</v>
      </c>
      <c r="HFW9" s="1" t="s">
        <v>91</v>
      </c>
      <c r="HFX9" s="1" t="s">
        <v>91</v>
      </c>
      <c r="HFY9" s="1" t="s">
        <v>91</v>
      </c>
      <c r="HFZ9" s="1" t="s">
        <v>91</v>
      </c>
      <c r="HGA9" s="1" t="s">
        <v>91</v>
      </c>
      <c r="HGB9" s="1" t="s">
        <v>91</v>
      </c>
      <c r="HGC9" s="1" t="s">
        <v>91</v>
      </c>
      <c r="HGD9" s="1" t="s">
        <v>91</v>
      </c>
      <c r="HGE9" s="1" t="s">
        <v>91</v>
      </c>
      <c r="HGF9" s="1" t="s">
        <v>91</v>
      </c>
      <c r="HGG9" s="1" t="s">
        <v>91</v>
      </c>
      <c r="HGH9" s="1" t="s">
        <v>91</v>
      </c>
      <c r="HGI9" s="1" t="s">
        <v>91</v>
      </c>
      <c r="HGJ9" s="1" t="s">
        <v>91</v>
      </c>
      <c r="HGK9" s="1" t="s">
        <v>91</v>
      </c>
      <c r="HGL9" s="1" t="s">
        <v>91</v>
      </c>
      <c r="HGM9" s="1" t="s">
        <v>91</v>
      </c>
      <c r="HGN9" s="1" t="s">
        <v>91</v>
      </c>
      <c r="HGO9" s="1" t="s">
        <v>91</v>
      </c>
      <c r="HGP9" s="1" t="s">
        <v>91</v>
      </c>
      <c r="HGQ9" s="1" t="s">
        <v>91</v>
      </c>
      <c r="HGR9" s="1" t="s">
        <v>91</v>
      </c>
      <c r="HGS9" s="1" t="s">
        <v>91</v>
      </c>
      <c r="HGT9" s="1" t="s">
        <v>91</v>
      </c>
      <c r="HGU9" s="1" t="s">
        <v>91</v>
      </c>
      <c r="HGV9" s="1" t="s">
        <v>91</v>
      </c>
      <c r="HGW9" s="1" t="s">
        <v>91</v>
      </c>
      <c r="HGX9" s="1" t="s">
        <v>91</v>
      </c>
      <c r="HGY9" s="1" t="s">
        <v>91</v>
      </c>
      <c r="HGZ9" s="1" t="s">
        <v>91</v>
      </c>
      <c r="HHA9" s="1" t="s">
        <v>91</v>
      </c>
      <c r="HHB9" s="1" t="s">
        <v>91</v>
      </c>
      <c r="HHC9" s="1" t="s">
        <v>91</v>
      </c>
      <c r="HHD9" s="1" t="s">
        <v>91</v>
      </c>
      <c r="HHE9" s="1" t="s">
        <v>91</v>
      </c>
      <c r="HHF9" s="1" t="s">
        <v>91</v>
      </c>
      <c r="HHG9" s="1" t="s">
        <v>91</v>
      </c>
      <c r="HHH9" s="1" t="s">
        <v>91</v>
      </c>
      <c r="HHI9" s="1" t="s">
        <v>91</v>
      </c>
      <c r="HHJ9" s="1" t="s">
        <v>91</v>
      </c>
      <c r="HHK9" s="1" t="s">
        <v>91</v>
      </c>
      <c r="HHL9" s="1" t="s">
        <v>91</v>
      </c>
      <c r="HHM9" s="1" t="s">
        <v>91</v>
      </c>
      <c r="HHN9" s="1" t="s">
        <v>91</v>
      </c>
      <c r="HHO9" s="1" t="s">
        <v>91</v>
      </c>
      <c r="HHP9" s="1" t="s">
        <v>91</v>
      </c>
      <c r="HHQ9" s="1" t="s">
        <v>91</v>
      </c>
      <c r="HHR9" s="1" t="s">
        <v>91</v>
      </c>
      <c r="HHS9" s="1" t="s">
        <v>91</v>
      </c>
      <c r="HHT9" s="1" t="s">
        <v>91</v>
      </c>
      <c r="HHU9" s="1" t="s">
        <v>91</v>
      </c>
      <c r="HHV9" s="1" t="s">
        <v>91</v>
      </c>
      <c r="HHW9" s="1" t="s">
        <v>91</v>
      </c>
      <c r="HHX9" s="1" t="s">
        <v>91</v>
      </c>
      <c r="HHY9" s="1" t="s">
        <v>91</v>
      </c>
      <c r="HHZ9" s="1" t="s">
        <v>91</v>
      </c>
      <c r="HIA9" s="1" t="s">
        <v>91</v>
      </c>
      <c r="HIB9" s="1" t="s">
        <v>91</v>
      </c>
      <c r="HIC9" s="1" t="s">
        <v>91</v>
      </c>
      <c r="HID9" s="1" t="s">
        <v>91</v>
      </c>
      <c r="HIE9" s="1" t="s">
        <v>91</v>
      </c>
      <c r="HIF9" s="1" t="s">
        <v>91</v>
      </c>
      <c r="HIG9" s="1" t="s">
        <v>91</v>
      </c>
      <c r="HIH9" s="1" t="s">
        <v>91</v>
      </c>
      <c r="HII9" s="1" t="s">
        <v>91</v>
      </c>
      <c r="HIJ9" s="1" t="s">
        <v>91</v>
      </c>
      <c r="HIK9" s="1" t="s">
        <v>91</v>
      </c>
      <c r="HIL9" s="1" t="s">
        <v>91</v>
      </c>
      <c r="HIM9" s="1" t="s">
        <v>91</v>
      </c>
      <c r="HIN9" s="1" t="s">
        <v>91</v>
      </c>
      <c r="HIO9" s="1" t="s">
        <v>91</v>
      </c>
      <c r="HIP9" s="1" t="s">
        <v>91</v>
      </c>
      <c r="HIQ9" s="1" t="s">
        <v>91</v>
      </c>
      <c r="HIR9" s="1" t="s">
        <v>91</v>
      </c>
      <c r="HIS9" s="1" t="s">
        <v>91</v>
      </c>
      <c r="HIT9" s="1" t="s">
        <v>91</v>
      </c>
      <c r="HIU9" s="1" t="s">
        <v>91</v>
      </c>
      <c r="HIV9" s="1" t="s">
        <v>91</v>
      </c>
      <c r="HIW9" s="1" t="s">
        <v>91</v>
      </c>
      <c r="HIX9" s="1" t="s">
        <v>91</v>
      </c>
      <c r="HIY9" s="1" t="s">
        <v>91</v>
      </c>
      <c r="HIZ9" s="1" t="s">
        <v>91</v>
      </c>
      <c r="HJA9" s="1" t="s">
        <v>91</v>
      </c>
      <c r="HJB9" s="1" t="s">
        <v>91</v>
      </c>
      <c r="HJC9" s="1" t="s">
        <v>91</v>
      </c>
      <c r="HJD9" s="1" t="s">
        <v>91</v>
      </c>
      <c r="HJE9" s="1" t="s">
        <v>91</v>
      </c>
      <c r="HJF9" s="1" t="s">
        <v>91</v>
      </c>
      <c r="HJG9" s="1" t="s">
        <v>91</v>
      </c>
      <c r="HJH9" s="1" t="s">
        <v>91</v>
      </c>
      <c r="HJI9" s="1" t="s">
        <v>91</v>
      </c>
      <c r="HJJ9" s="1" t="s">
        <v>91</v>
      </c>
      <c r="HJK9" s="1" t="s">
        <v>91</v>
      </c>
      <c r="HJL9" s="1" t="s">
        <v>91</v>
      </c>
      <c r="HJM9" s="1" t="s">
        <v>91</v>
      </c>
      <c r="HJN9" s="1" t="s">
        <v>91</v>
      </c>
      <c r="HJO9" s="1" t="s">
        <v>91</v>
      </c>
      <c r="HJP9" s="1" t="s">
        <v>91</v>
      </c>
      <c r="HJQ9" s="1" t="s">
        <v>91</v>
      </c>
      <c r="HJR9" s="1" t="s">
        <v>91</v>
      </c>
      <c r="HJS9" s="1" t="s">
        <v>91</v>
      </c>
      <c r="HJT9" s="1" t="s">
        <v>91</v>
      </c>
      <c r="HJU9" s="1" t="s">
        <v>91</v>
      </c>
      <c r="HJV9" s="1" t="s">
        <v>91</v>
      </c>
      <c r="HJW9" s="1" t="s">
        <v>91</v>
      </c>
      <c r="HJX9" s="1" t="s">
        <v>91</v>
      </c>
      <c r="HJY9" s="1" t="s">
        <v>91</v>
      </c>
      <c r="HJZ9" s="1" t="s">
        <v>91</v>
      </c>
      <c r="HKA9" s="1" t="s">
        <v>91</v>
      </c>
      <c r="HKB9" s="1" t="s">
        <v>91</v>
      </c>
      <c r="HKC9" s="1" t="s">
        <v>91</v>
      </c>
      <c r="HKD9" s="1" t="s">
        <v>91</v>
      </c>
      <c r="HKE9" s="1" t="s">
        <v>91</v>
      </c>
      <c r="HKF9" s="1" t="s">
        <v>91</v>
      </c>
      <c r="HKG9" s="1" t="s">
        <v>91</v>
      </c>
      <c r="HKH9" s="1" t="s">
        <v>91</v>
      </c>
      <c r="HKI9" s="1" t="s">
        <v>91</v>
      </c>
      <c r="HKJ9" s="1" t="s">
        <v>91</v>
      </c>
      <c r="HKK9" s="1" t="s">
        <v>91</v>
      </c>
      <c r="HKL9" s="1" t="s">
        <v>91</v>
      </c>
      <c r="HKM9" s="1" t="s">
        <v>91</v>
      </c>
      <c r="HKN9" s="1" t="s">
        <v>91</v>
      </c>
      <c r="HKO9" s="1" t="s">
        <v>91</v>
      </c>
      <c r="HKP9" s="1" t="s">
        <v>91</v>
      </c>
      <c r="HKQ9" s="1" t="s">
        <v>91</v>
      </c>
      <c r="HKR9" s="1" t="s">
        <v>91</v>
      </c>
      <c r="HKS9" s="1" t="s">
        <v>91</v>
      </c>
      <c r="HKT9" s="1" t="s">
        <v>91</v>
      </c>
      <c r="HKU9" s="1" t="s">
        <v>91</v>
      </c>
      <c r="HKV9" s="1" t="s">
        <v>91</v>
      </c>
      <c r="HKW9" s="1" t="s">
        <v>91</v>
      </c>
      <c r="HKX9" s="1" t="s">
        <v>91</v>
      </c>
      <c r="HKY9" s="1" t="s">
        <v>91</v>
      </c>
      <c r="HKZ9" s="1" t="s">
        <v>91</v>
      </c>
      <c r="HLA9" s="1" t="s">
        <v>91</v>
      </c>
      <c r="HLB9" s="1" t="s">
        <v>91</v>
      </c>
      <c r="HLC9" s="1" t="s">
        <v>91</v>
      </c>
      <c r="HLD9" s="1" t="s">
        <v>91</v>
      </c>
      <c r="HLE9" s="1" t="s">
        <v>91</v>
      </c>
      <c r="HLF9" s="1" t="s">
        <v>91</v>
      </c>
      <c r="HLG9" s="1" t="s">
        <v>91</v>
      </c>
      <c r="HLH9" s="1" t="s">
        <v>91</v>
      </c>
      <c r="HLI9" s="1" t="s">
        <v>91</v>
      </c>
      <c r="HLJ9" s="1" t="s">
        <v>91</v>
      </c>
      <c r="HLK9" s="1" t="s">
        <v>91</v>
      </c>
      <c r="HLL9" s="1" t="s">
        <v>91</v>
      </c>
      <c r="HLM9" s="1" t="s">
        <v>91</v>
      </c>
      <c r="HLN9" s="1" t="s">
        <v>91</v>
      </c>
      <c r="HLO9" s="1" t="s">
        <v>91</v>
      </c>
      <c r="HLP9" s="1" t="s">
        <v>91</v>
      </c>
      <c r="HLQ9" s="1" t="s">
        <v>91</v>
      </c>
      <c r="HLR9" s="1" t="s">
        <v>91</v>
      </c>
      <c r="HLS9" s="1" t="s">
        <v>91</v>
      </c>
      <c r="HLT9" s="1" t="s">
        <v>91</v>
      </c>
      <c r="HLU9" s="1" t="s">
        <v>91</v>
      </c>
      <c r="HLV9" s="1" t="s">
        <v>91</v>
      </c>
      <c r="HLW9" s="1" t="s">
        <v>91</v>
      </c>
      <c r="HLX9" s="1" t="s">
        <v>91</v>
      </c>
      <c r="HLY9" s="1" t="s">
        <v>91</v>
      </c>
      <c r="HLZ9" s="1" t="s">
        <v>91</v>
      </c>
      <c r="HMA9" s="1" t="s">
        <v>91</v>
      </c>
      <c r="HMB9" s="1" t="s">
        <v>91</v>
      </c>
      <c r="HMC9" s="1" t="s">
        <v>91</v>
      </c>
      <c r="HMD9" s="1" t="s">
        <v>91</v>
      </c>
      <c r="HME9" s="1" t="s">
        <v>91</v>
      </c>
      <c r="HMF9" s="1" t="s">
        <v>91</v>
      </c>
      <c r="HMG9" s="1" t="s">
        <v>91</v>
      </c>
      <c r="HMH9" s="1" t="s">
        <v>91</v>
      </c>
      <c r="HMI9" s="1" t="s">
        <v>91</v>
      </c>
      <c r="HMJ9" s="1" t="s">
        <v>91</v>
      </c>
      <c r="HMK9" s="1" t="s">
        <v>91</v>
      </c>
      <c r="HML9" s="1" t="s">
        <v>91</v>
      </c>
      <c r="HMM9" s="1" t="s">
        <v>91</v>
      </c>
      <c r="HMN9" s="1" t="s">
        <v>91</v>
      </c>
      <c r="HMO9" s="1" t="s">
        <v>91</v>
      </c>
      <c r="HMP9" s="1" t="s">
        <v>91</v>
      </c>
      <c r="HMQ9" s="1" t="s">
        <v>91</v>
      </c>
      <c r="HMR9" s="1" t="s">
        <v>91</v>
      </c>
      <c r="HMS9" s="1" t="s">
        <v>91</v>
      </c>
      <c r="HMT9" s="1" t="s">
        <v>91</v>
      </c>
      <c r="HMU9" s="1" t="s">
        <v>91</v>
      </c>
      <c r="HMV9" s="1" t="s">
        <v>91</v>
      </c>
      <c r="HMW9" s="1" t="s">
        <v>91</v>
      </c>
      <c r="HMX9" s="1" t="s">
        <v>91</v>
      </c>
      <c r="HMY9" s="1" t="s">
        <v>91</v>
      </c>
      <c r="HMZ9" s="1" t="s">
        <v>91</v>
      </c>
      <c r="HNA9" s="1" t="s">
        <v>91</v>
      </c>
      <c r="HNB9" s="1" t="s">
        <v>91</v>
      </c>
      <c r="HNC9" s="1" t="s">
        <v>91</v>
      </c>
      <c r="HND9" s="1" t="s">
        <v>91</v>
      </c>
      <c r="HNE9" s="1" t="s">
        <v>91</v>
      </c>
      <c r="HNF9" s="1" t="s">
        <v>91</v>
      </c>
      <c r="HNG9" s="1" t="s">
        <v>91</v>
      </c>
      <c r="HNH9" s="1" t="s">
        <v>91</v>
      </c>
      <c r="HNI9" s="1" t="s">
        <v>91</v>
      </c>
      <c r="HNJ9" s="1" t="s">
        <v>91</v>
      </c>
      <c r="HNK9" s="1" t="s">
        <v>91</v>
      </c>
      <c r="HNL9" s="1" t="s">
        <v>91</v>
      </c>
      <c r="HNM9" s="1" t="s">
        <v>91</v>
      </c>
      <c r="HNN9" s="1" t="s">
        <v>91</v>
      </c>
      <c r="HNO9" s="1" t="s">
        <v>91</v>
      </c>
      <c r="HNP9" s="1" t="s">
        <v>91</v>
      </c>
      <c r="HNQ9" s="1" t="s">
        <v>91</v>
      </c>
      <c r="HNR9" s="1" t="s">
        <v>91</v>
      </c>
      <c r="HNS9" s="1" t="s">
        <v>91</v>
      </c>
      <c r="HNT9" s="1" t="s">
        <v>91</v>
      </c>
      <c r="HNU9" s="1" t="s">
        <v>91</v>
      </c>
      <c r="HNV9" s="1" t="s">
        <v>91</v>
      </c>
      <c r="HNW9" s="1" t="s">
        <v>91</v>
      </c>
      <c r="HNX9" s="1" t="s">
        <v>91</v>
      </c>
      <c r="HNY9" s="1" t="s">
        <v>91</v>
      </c>
      <c r="HNZ9" s="1" t="s">
        <v>91</v>
      </c>
      <c r="HOA9" s="1" t="s">
        <v>91</v>
      </c>
      <c r="HOB9" s="1" t="s">
        <v>91</v>
      </c>
      <c r="HOC9" s="1" t="s">
        <v>91</v>
      </c>
      <c r="HOD9" s="1" t="s">
        <v>91</v>
      </c>
      <c r="HOE9" s="1" t="s">
        <v>91</v>
      </c>
      <c r="HOF9" s="1" t="s">
        <v>91</v>
      </c>
      <c r="HOG9" s="1" t="s">
        <v>91</v>
      </c>
      <c r="HOH9" s="1" t="s">
        <v>91</v>
      </c>
      <c r="HOI9" s="1" t="s">
        <v>91</v>
      </c>
      <c r="HOJ9" s="1" t="s">
        <v>91</v>
      </c>
      <c r="HOK9" s="1" t="s">
        <v>91</v>
      </c>
      <c r="HOL9" s="1" t="s">
        <v>91</v>
      </c>
      <c r="HOM9" s="1" t="s">
        <v>91</v>
      </c>
      <c r="HON9" s="1" t="s">
        <v>91</v>
      </c>
      <c r="HOO9" s="1" t="s">
        <v>91</v>
      </c>
      <c r="HOP9" s="1" t="s">
        <v>91</v>
      </c>
      <c r="HOQ9" s="1" t="s">
        <v>91</v>
      </c>
      <c r="HOR9" s="1" t="s">
        <v>91</v>
      </c>
      <c r="HOS9" s="1" t="s">
        <v>91</v>
      </c>
      <c r="HOT9" s="1" t="s">
        <v>91</v>
      </c>
      <c r="HOU9" s="1" t="s">
        <v>91</v>
      </c>
      <c r="HOV9" s="1" t="s">
        <v>91</v>
      </c>
      <c r="HOW9" s="1" t="s">
        <v>91</v>
      </c>
      <c r="HOX9" s="1" t="s">
        <v>91</v>
      </c>
      <c r="HOY9" s="1" t="s">
        <v>91</v>
      </c>
      <c r="HOZ9" s="1" t="s">
        <v>91</v>
      </c>
      <c r="HPA9" s="1" t="s">
        <v>91</v>
      </c>
      <c r="HPB9" s="1" t="s">
        <v>91</v>
      </c>
      <c r="HPC9" s="1" t="s">
        <v>91</v>
      </c>
      <c r="HPD9" s="1" t="s">
        <v>91</v>
      </c>
      <c r="HPE9" s="1" t="s">
        <v>91</v>
      </c>
      <c r="HPF9" s="1" t="s">
        <v>91</v>
      </c>
      <c r="HPG9" s="1" t="s">
        <v>91</v>
      </c>
      <c r="HPH9" s="1" t="s">
        <v>91</v>
      </c>
      <c r="HPI9" s="1" t="s">
        <v>91</v>
      </c>
      <c r="HPJ9" s="1" t="s">
        <v>91</v>
      </c>
      <c r="HPK9" s="1" t="s">
        <v>91</v>
      </c>
      <c r="HPL9" s="1" t="s">
        <v>91</v>
      </c>
      <c r="HPM9" s="1" t="s">
        <v>91</v>
      </c>
      <c r="HPN9" s="1" t="s">
        <v>91</v>
      </c>
      <c r="HPO9" s="1" t="s">
        <v>91</v>
      </c>
      <c r="HPP9" s="1" t="s">
        <v>91</v>
      </c>
      <c r="HPQ9" s="1" t="s">
        <v>91</v>
      </c>
      <c r="HPR9" s="1" t="s">
        <v>91</v>
      </c>
      <c r="HPS9" s="1" t="s">
        <v>91</v>
      </c>
      <c r="HPT9" s="1" t="s">
        <v>91</v>
      </c>
      <c r="HPU9" s="1" t="s">
        <v>91</v>
      </c>
      <c r="HPV9" s="1" t="s">
        <v>91</v>
      </c>
      <c r="HPW9" s="1" t="s">
        <v>91</v>
      </c>
      <c r="HPX9" s="1" t="s">
        <v>91</v>
      </c>
      <c r="HPY9" s="1" t="s">
        <v>91</v>
      </c>
      <c r="HPZ9" s="1" t="s">
        <v>91</v>
      </c>
      <c r="HQA9" s="1" t="s">
        <v>91</v>
      </c>
      <c r="HQB9" s="1" t="s">
        <v>91</v>
      </c>
      <c r="HQC9" s="1" t="s">
        <v>91</v>
      </c>
      <c r="HQD9" s="1" t="s">
        <v>91</v>
      </c>
      <c r="HQE9" s="1" t="s">
        <v>91</v>
      </c>
      <c r="HQF9" s="1" t="s">
        <v>91</v>
      </c>
      <c r="HQG9" s="1" t="s">
        <v>91</v>
      </c>
      <c r="HQH9" s="1" t="s">
        <v>91</v>
      </c>
      <c r="HQI9" s="1" t="s">
        <v>91</v>
      </c>
      <c r="HQJ9" s="1" t="s">
        <v>91</v>
      </c>
      <c r="HQK9" s="1" t="s">
        <v>91</v>
      </c>
      <c r="HQL9" s="1" t="s">
        <v>91</v>
      </c>
      <c r="HQM9" s="1" t="s">
        <v>91</v>
      </c>
      <c r="HQN9" s="1" t="s">
        <v>91</v>
      </c>
      <c r="HQO9" s="1" t="s">
        <v>91</v>
      </c>
      <c r="HQP9" s="1" t="s">
        <v>91</v>
      </c>
      <c r="HQQ9" s="1" t="s">
        <v>91</v>
      </c>
      <c r="HQR9" s="1" t="s">
        <v>91</v>
      </c>
      <c r="HQS9" s="1" t="s">
        <v>91</v>
      </c>
      <c r="HQT9" s="1" t="s">
        <v>91</v>
      </c>
      <c r="HQU9" s="1" t="s">
        <v>91</v>
      </c>
      <c r="HQV9" s="1" t="s">
        <v>91</v>
      </c>
      <c r="HQW9" s="1" t="s">
        <v>91</v>
      </c>
      <c r="HQX9" s="1" t="s">
        <v>91</v>
      </c>
      <c r="HQY9" s="1" t="s">
        <v>91</v>
      </c>
      <c r="HQZ9" s="1" t="s">
        <v>91</v>
      </c>
      <c r="HRA9" s="1" t="s">
        <v>91</v>
      </c>
      <c r="HRB9" s="1" t="s">
        <v>91</v>
      </c>
      <c r="HRC9" s="1" t="s">
        <v>91</v>
      </c>
      <c r="HRD9" s="1" t="s">
        <v>91</v>
      </c>
      <c r="HRE9" s="1" t="s">
        <v>91</v>
      </c>
      <c r="HRF9" s="1" t="s">
        <v>91</v>
      </c>
      <c r="HRG9" s="1" t="s">
        <v>91</v>
      </c>
      <c r="HRH9" s="1" t="s">
        <v>91</v>
      </c>
      <c r="HRI9" s="1" t="s">
        <v>91</v>
      </c>
      <c r="HRJ9" s="1" t="s">
        <v>91</v>
      </c>
      <c r="HRK9" s="1" t="s">
        <v>91</v>
      </c>
      <c r="HRL9" s="1" t="s">
        <v>91</v>
      </c>
      <c r="HRM9" s="1" t="s">
        <v>91</v>
      </c>
      <c r="HRN9" s="1" t="s">
        <v>91</v>
      </c>
      <c r="HRO9" s="1" t="s">
        <v>91</v>
      </c>
      <c r="HRP9" s="1" t="s">
        <v>91</v>
      </c>
      <c r="HRQ9" s="1" t="s">
        <v>91</v>
      </c>
      <c r="HRR9" s="1" t="s">
        <v>91</v>
      </c>
      <c r="HRS9" s="1" t="s">
        <v>91</v>
      </c>
      <c r="HRT9" s="1" t="s">
        <v>91</v>
      </c>
      <c r="HRU9" s="1" t="s">
        <v>91</v>
      </c>
      <c r="HRV9" s="1" t="s">
        <v>91</v>
      </c>
      <c r="HRW9" s="1" t="s">
        <v>91</v>
      </c>
      <c r="HRX9" s="1" t="s">
        <v>91</v>
      </c>
      <c r="HRY9" s="1" t="s">
        <v>91</v>
      </c>
      <c r="HRZ9" s="1" t="s">
        <v>91</v>
      </c>
      <c r="HSA9" s="1" t="s">
        <v>91</v>
      </c>
      <c r="HSB9" s="1" t="s">
        <v>91</v>
      </c>
      <c r="HSC9" s="1" t="s">
        <v>91</v>
      </c>
      <c r="HSD9" s="1" t="s">
        <v>91</v>
      </c>
      <c r="HSE9" s="1" t="s">
        <v>91</v>
      </c>
      <c r="HSF9" s="1" t="s">
        <v>91</v>
      </c>
      <c r="HSG9" s="1" t="s">
        <v>91</v>
      </c>
      <c r="HSH9" s="1" t="s">
        <v>91</v>
      </c>
      <c r="HSI9" s="1" t="s">
        <v>91</v>
      </c>
      <c r="HSJ9" s="1" t="s">
        <v>91</v>
      </c>
      <c r="HSK9" s="1" t="s">
        <v>91</v>
      </c>
      <c r="HSL9" s="1" t="s">
        <v>91</v>
      </c>
      <c r="HSM9" s="1" t="s">
        <v>91</v>
      </c>
      <c r="HSN9" s="1" t="s">
        <v>91</v>
      </c>
      <c r="HSO9" s="1" t="s">
        <v>91</v>
      </c>
      <c r="HSP9" s="1" t="s">
        <v>91</v>
      </c>
      <c r="HSQ9" s="1" t="s">
        <v>91</v>
      </c>
      <c r="HSR9" s="1" t="s">
        <v>91</v>
      </c>
      <c r="HSS9" s="1" t="s">
        <v>91</v>
      </c>
      <c r="HST9" s="1" t="s">
        <v>91</v>
      </c>
      <c r="HSU9" s="1" t="s">
        <v>91</v>
      </c>
      <c r="HSV9" s="1" t="s">
        <v>91</v>
      </c>
      <c r="HSW9" s="1" t="s">
        <v>91</v>
      </c>
      <c r="HSX9" s="1" t="s">
        <v>91</v>
      </c>
      <c r="HSY9" s="1" t="s">
        <v>91</v>
      </c>
      <c r="HSZ9" s="1" t="s">
        <v>91</v>
      </c>
      <c r="HTA9" s="1" t="s">
        <v>91</v>
      </c>
      <c r="HTB9" s="1" t="s">
        <v>91</v>
      </c>
      <c r="HTC9" s="1" t="s">
        <v>91</v>
      </c>
      <c r="HTD9" s="1" t="s">
        <v>91</v>
      </c>
      <c r="HTE9" s="1" t="s">
        <v>91</v>
      </c>
      <c r="HTF9" s="1" t="s">
        <v>91</v>
      </c>
      <c r="HTG9" s="1" t="s">
        <v>91</v>
      </c>
      <c r="HTH9" s="1" t="s">
        <v>91</v>
      </c>
      <c r="HTI9" s="1" t="s">
        <v>91</v>
      </c>
      <c r="HTJ9" s="1" t="s">
        <v>91</v>
      </c>
      <c r="HTK9" s="1" t="s">
        <v>91</v>
      </c>
      <c r="HTL9" s="1" t="s">
        <v>91</v>
      </c>
      <c r="HTM9" s="1" t="s">
        <v>91</v>
      </c>
      <c r="HTN9" s="1" t="s">
        <v>91</v>
      </c>
      <c r="HTO9" s="1" t="s">
        <v>91</v>
      </c>
      <c r="HTP9" s="1" t="s">
        <v>91</v>
      </c>
      <c r="HTQ9" s="1" t="s">
        <v>91</v>
      </c>
      <c r="HTR9" s="1" t="s">
        <v>91</v>
      </c>
      <c r="HTS9" s="1" t="s">
        <v>91</v>
      </c>
      <c r="HTT9" s="1" t="s">
        <v>91</v>
      </c>
      <c r="HTU9" s="1" t="s">
        <v>91</v>
      </c>
      <c r="HTV9" s="1" t="s">
        <v>91</v>
      </c>
      <c r="HTW9" s="1" t="s">
        <v>91</v>
      </c>
      <c r="HTX9" s="1" t="s">
        <v>91</v>
      </c>
      <c r="HTY9" s="1" t="s">
        <v>91</v>
      </c>
      <c r="HTZ9" s="1" t="s">
        <v>91</v>
      </c>
      <c r="HUA9" s="1" t="s">
        <v>91</v>
      </c>
      <c r="HUB9" s="1" t="s">
        <v>91</v>
      </c>
      <c r="HUC9" s="1" t="s">
        <v>91</v>
      </c>
      <c r="HUD9" s="1" t="s">
        <v>91</v>
      </c>
      <c r="HUE9" s="1" t="s">
        <v>91</v>
      </c>
      <c r="HUF9" s="1" t="s">
        <v>91</v>
      </c>
      <c r="HUG9" s="1" t="s">
        <v>91</v>
      </c>
      <c r="HUH9" s="1" t="s">
        <v>91</v>
      </c>
      <c r="HUI9" s="1" t="s">
        <v>91</v>
      </c>
      <c r="HUJ9" s="1" t="s">
        <v>91</v>
      </c>
      <c r="HUK9" s="1" t="s">
        <v>91</v>
      </c>
      <c r="HUL9" s="1" t="s">
        <v>91</v>
      </c>
      <c r="HUM9" s="1" t="s">
        <v>91</v>
      </c>
      <c r="HUN9" s="1" t="s">
        <v>91</v>
      </c>
      <c r="HUO9" s="1" t="s">
        <v>91</v>
      </c>
      <c r="HUP9" s="1" t="s">
        <v>91</v>
      </c>
      <c r="HUQ9" s="1" t="s">
        <v>91</v>
      </c>
      <c r="HUR9" s="1" t="s">
        <v>91</v>
      </c>
      <c r="HUS9" s="1" t="s">
        <v>91</v>
      </c>
      <c r="HUT9" s="1" t="s">
        <v>91</v>
      </c>
      <c r="HUU9" s="1" t="s">
        <v>91</v>
      </c>
      <c r="HUV9" s="1" t="s">
        <v>91</v>
      </c>
      <c r="HUW9" s="1" t="s">
        <v>91</v>
      </c>
      <c r="HUX9" s="1" t="s">
        <v>91</v>
      </c>
      <c r="HUY9" s="1" t="s">
        <v>91</v>
      </c>
      <c r="HUZ9" s="1" t="s">
        <v>91</v>
      </c>
      <c r="HVA9" s="1" t="s">
        <v>91</v>
      </c>
      <c r="HVB9" s="1" t="s">
        <v>91</v>
      </c>
      <c r="HVC9" s="1" t="s">
        <v>91</v>
      </c>
      <c r="HVD9" s="1" t="s">
        <v>91</v>
      </c>
      <c r="HVE9" s="1" t="s">
        <v>91</v>
      </c>
      <c r="HVF9" s="1" t="s">
        <v>91</v>
      </c>
      <c r="HVG9" s="1" t="s">
        <v>91</v>
      </c>
      <c r="HVH9" s="1" t="s">
        <v>91</v>
      </c>
      <c r="HVI9" s="1" t="s">
        <v>91</v>
      </c>
      <c r="HVJ9" s="1" t="s">
        <v>91</v>
      </c>
      <c r="HVK9" s="1" t="s">
        <v>91</v>
      </c>
      <c r="HVL9" s="1" t="s">
        <v>91</v>
      </c>
      <c r="HVM9" s="1" t="s">
        <v>91</v>
      </c>
      <c r="HVN9" s="1" t="s">
        <v>91</v>
      </c>
      <c r="HVO9" s="1" t="s">
        <v>91</v>
      </c>
      <c r="HVP9" s="1" t="s">
        <v>91</v>
      </c>
      <c r="HVQ9" s="1" t="s">
        <v>91</v>
      </c>
      <c r="HVR9" s="1" t="s">
        <v>91</v>
      </c>
      <c r="HVS9" s="1" t="s">
        <v>91</v>
      </c>
      <c r="HVT9" s="1" t="s">
        <v>91</v>
      </c>
      <c r="HVU9" s="1" t="s">
        <v>91</v>
      </c>
      <c r="HVV9" s="1" t="s">
        <v>91</v>
      </c>
      <c r="HVW9" s="1" t="s">
        <v>91</v>
      </c>
      <c r="HVX9" s="1" t="s">
        <v>91</v>
      </c>
      <c r="HVY9" s="1" t="s">
        <v>91</v>
      </c>
      <c r="HVZ9" s="1" t="s">
        <v>91</v>
      </c>
      <c r="HWA9" s="1" t="s">
        <v>91</v>
      </c>
      <c r="HWB9" s="1" t="s">
        <v>91</v>
      </c>
      <c r="HWC9" s="1" t="s">
        <v>91</v>
      </c>
      <c r="HWD9" s="1" t="s">
        <v>91</v>
      </c>
      <c r="HWE9" s="1" t="s">
        <v>91</v>
      </c>
      <c r="HWF9" s="1" t="s">
        <v>91</v>
      </c>
      <c r="HWG9" s="1" t="s">
        <v>91</v>
      </c>
      <c r="HWH9" s="1" t="s">
        <v>91</v>
      </c>
      <c r="HWI9" s="1" t="s">
        <v>91</v>
      </c>
      <c r="HWJ9" s="1" t="s">
        <v>91</v>
      </c>
      <c r="HWK9" s="1" t="s">
        <v>91</v>
      </c>
      <c r="HWL9" s="1" t="s">
        <v>91</v>
      </c>
      <c r="HWM9" s="1" t="s">
        <v>91</v>
      </c>
      <c r="HWN9" s="1" t="s">
        <v>91</v>
      </c>
      <c r="HWO9" s="1" t="s">
        <v>91</v>
      </c>
      <c r="HWP9" s="1" t="s">
        <v>91</v>
      </c>
      <c r="HWQ9" s="1" t="s">
        <v>91</v>
      </c>
      <c r="HWR9" s="1" t="s">
        <v>91</v>
      </c>
      <c r="HWS9" s="1" t="s">
        <v>91</v>
      </c>
      <c r="HWT9" s="1" t="s">
        <v>91</v>
      </c>
      <c r="HWU9" s="1" t="s">
        <v>91</v>
      </c>
      <c r="HWV9" s="1" t="s">
        <v>91</v>
      </c>
      <c r="HWW9" s="1" t="s">
        <v>91</v>
      </c>
      <c r="HWX9" s="1" t="s">
        <v>91</v>
      </c>
      <c r="HWY9" s="1" t="s">
        <v>91</v>
      </c>
      <c r="HWZ9" s="1" t="s">
        <v>91</v>
      </c>
      <c r="HXA9" s="1" t="s">
        <v>91</v>
      </c>
      <c r="HXB9" s="1" t="s">
        <v>91</v>
      </c>
      <c r="HXC9" s="1" t="s">
        <v>91</v>
      </c>
      <c r="HXD9" s="1" t="s">
        <v>91</v>
      </c>
      <c r="HXE9" s="1" t="s">
        <v>91</v>
      </c>
      <c r="HXF9" s="1" t="s">
        <v>91</v>
      </c>
      <c r="HXG9" s="1" t="s">
        <v>91</v>
      </c>
      <c r="HXH9" s="1" t="s">
        <v>91</v>
      </c>
      <c r="HXI9" s="1" t="s">
        <v>91</v>
      </c>
      <c r="HXJ9" s="1" t="s">
        <v>91</v>
      </c>
      <c r="HXK9" s="1" t="s">
        <v>91</v>
      </c>
      <c r="HXL9" s="1" t="s">
        <v>91</v>
      </c>
      <c r="HXM9" s="1" t="s">
        <v>91</v>
      </c>
      <c r="HXN9" s="1" t="s">
        <v>91</v>
      </c>
      <c r="HXO9" s="1" t="s">
        <v>91</v>
      </c>
      <c r="HXP9" s="1" t="s">
        <v>91</v>
      </c>
      <c r="HXQ9" s="1" t="s">
        <v>91</v>
      </c>
      <c r="HXR9" s="1" t="s">
        <v>91</v>
      </c>
      <c r="HXS9" s="1" t="s">
        <v>91</v>
      </c>
      <c r="HXT9" s="1" t="s">
        <v>91</v>
      </c>
      <c r="HXU9" s="1" t="s">
        <v>91</v>
      </c>
      <c r="HXV9" s="1" t="s">
        <v>91</v>
      </c>
      <c r="HXW9" s="1" t="s">
        <v>91</v>
      </c>
      <c r="HXX9" s="1" t="s">
        <v>91</v>
      </c>
      <c r="HXY9" s="1" t="s">
        <v>91</v>
      </c>
      <c r="HXZ9" s="1" t="s">
        <v>91</v>
      </c>
      <c r="HYA9" s="1" t="s">
        <v>91</v>
      </c>
      <c r="HYB9" s="1" t="s">
        <v>91</v>
      </c>
      <c r="HYC9" s="1" t="s">
        <v>91</v>
      </c>
      <c r="HYD9" s="1" t="s">
        <v>91</v>
      </c>
      <c r="HYE9" s="1" t="s">
        <v>91</v>
      </c>
      <c r="HYF9" s="1" t="s">
        <v>91</v>
      </c>
      <c r="HYG9" s="1" t="s">
        <v>91</v>
      </c>
      <c r="HYH9" s="1" t="s">
        <v>91</v>
      </c>
      <c r="HYI9" s="1" t="s">
        <v>91</v>
      </c>
      <c r="HYJ9" s="1" t="s">
        <v>91</v>
      </c>
      <c r="HYK9" s="1" t="s">
        <v>91</v>
      </c>
      <c r="HYL9" s="1" t="s">
        <v>91</v>
      </c>
      <c r="HYM9" s="1" t="s">
        <v>91</v>
      </c>
      <c r="HYN9" s="1" t="s">
        <v>91</v>
      </c>
      <c r="HYO9" s="1" t="s">
        <v>91</v>
      </c>
      <c r="HYP9" s="1" t="s">
        <v>91</v>
      </c>
      <c r="HYQ9" s="1" t="s">
        <v>91</v>
      </c>
      <c r="HYR9" s="1" t="s">
        <v>91</v>
      </c>
      <c r="HYS9" s="1" t="s">
        <v>91</v>
      </c>
      <c r="HYT9" s="1" t="s">
        <v>91</v>
      </c>
      <c r="HYU9" s="1" t="s">
        <v>91</v>
      </c>
      <c r="HYV9" s="1" t="s">
        <v>91</v>
      </c>
      <c r="HYW9" s="1" t="s">
        <v>91</v>
      </c>
      <c r="HYX9" s="1" t="s">
        <v>91</v>
      </c>
      <c r="HYY9" s="1" t="s">
        <v>91</v>
      </c>
      <c r="HYZ9" s="1" t="s">
        <v>91</v>
      </c>
      <c r="HZA9" s="1" t="s">
        <v>91</v>
      </c>
      <c r="HZB9" s="1" t="s">
        <v>91</v>
      </c>
      <c r="HZC9" s="1" t="s">
        <v>91</v>
      </c>
      <c r="HZD9" s="1" t="s">
        <v>91</v>
      </c>
      <c r="HZE9" s="1" t="s">
        <v>91</v>
      </c>
      <c r="HZF9" s="1" t="s">
        <v>91</v>
      </c>
      <c r="HZG9" s="1" t="s">
        <v>91</v>
      </c>
      <c r="HZH9" s="1" t="s">
        <v>91</v>
      </c>
      <c r="HZI9" s="1" t="s">
        <v>91</v>
      </c>
      <c r="HZJ9" s="1" t="s">
        <v>91</v>
      </c>
      <c r="HZK9" s="1" t="s">
        <v>91</v>
      </c>
      <c r="HZL9" s="1" t="s">
        <v>91</v>
      </c>
      <c r="HZM9" s="1" t="s">
        <v>91</v>
      </c>
      <c r="HZN9" s="1" t="s">
        <v>91</v>
      </c>
      <c r="HZO9" s="1" t="s">
        <v>91</v>
      </c>
      <c r="HZP9" s="1" t="s">
        <v>91</v>
      </c>
      <c r="HZQ9" s="1" t="s">
        <v>91</v>
      </c>
      <c r="HZR9" s="1" t="s">
        <v>91</v>
      </c>
      <c r="HZS9" s="1" t="s">
        <v>91</v>
      </c>
      <c r="HZT9" s="1" t="s">
        <v>91</v>
      </c>
      <c r="HZU9" s="1" t="s">
        <v>91</v>
      </c>
      <c r="HZV9" s="1" t="s">
        <v>91</v>
      </c>
      <c r="HZW9" s="1" t="s">
        <v>91</v>
      </c>
      <c r="HZX9" s="1" t="s">
        <v>91</v>
      </c>
      <c r="HZY9" s="1" t="s">
        <v>91</v>
      </c>
      <c r="HZZ9" s="1" t="s">
        <v>91</v>
      </c>
      <c r="IAA9" s="1" t="s">
        <v>91</v>
      </c>
      <c r="IAB9" s="1" t="s">
        <v>91</v>
      </c>
      <c r="IAC9" s="1" t="s">
        <v>91</v>
      </c>
      <c r="IAD9" s="1" t="s">
        <v>91</v>
      </c>
      <c r="IAE9" s="1" t="s">
        <v>91</v>
      </c>
      <c r="IAF9" s="1" t="s">
        <v>91</v>
      </c>
      <c r="IAG9" s="1" t="s">
        <v>91</v>
      </c>
      <c r="IAH9" s="1" t="s">
        <v>91</v>
      </c>
      <c r="IAI9" s="1" t="s">
        <v>91</v>
      </c>
      <c r="IAJ9" s="1" t="s">
        <v>91</v>
      </c>
      <c r="IAK9" s="1" t="s">
        <v>91</v>
      </c>
      <c r="IAL9" s="1" t="s">
        <v>91</v>
      </c>
      <c r="IAM9" s="1" t="s">
        <v>91</v>
      </c>
      <c r="IAN9" s="1" t="s">
        <v>91</v>
      </c>
      <c r="IAO9" s="1" t="s">
        <v>91</v>
      </c>
      <c r="IAP9" s="1" t="s">
        <v>91</v>
      </c>
      <c r="IAQ9" s="1" t="s">
        <v>91</v>
      </c>
      <c r="IAR9" s="1" t="s">
        <v>91</v>
      </c>
      <c r="IAS9" s="1" t="s">
        <v>91</v>
      </c>
      <c r="IAT9" s="1" t="s">
        <v>91</v>
      </c>
      <c r="IAU9" s="1" t="s">
        <v>91</v>
      </c>
      <c r="IAV9" s="1" t="s">
        <v>91</v>
      </c>
      <c r="IAW9" s="1" t="s">
        <v>91</v>
      </c>
      <c r="IAX9" s="1" t="s">
        <v>91</v>
      </c>
      <c r="IAY9" s="1" t="s">
        <v>91</v>
      </c>
      <c r="IAZ9" s="1" t="s">
        <v>91</v>
      </c>
      <c r="IBA9" s="1" t="s">
        <v>91</v>
      </c>
      <c r="IBB9" s="1" t="s">
        <v>91</v>
      </c>
      <c r="IBC9" s="1" t="s">
        <v>91</v>
      </c>
      <c r="IBD9" s="1" t="s">
        <v>91</v>
      </c>
      <c r="IBE9" s="1" t="s">
        <v>91</v>
      </c>
      <c r="IBF9" s="1" t="s">
        <v>91</v>
      </c>
      <c r="IBG9" s="1" t="s">
        <v>91</v>
      </c>
      <c r="IBH9" s="1" t="s">
        <v>91</v>
      </c>
      <c r="IBI9" s="1" t="s">
        <v>91</v>
      </c>
      <c r="IBJ9" s="1" t="s">
        <v>91</v>
      </c>
      <c r="IBK9" s="1" t="s">
        <v>91</v>
      </c>
      <c r="IBL9" s="1" t="s">
        <v>91</v>
      </c>
      <c r="IBM9" s="1" t="s">
        <v>91</v>
      </c>
      <c r="IBN9" s="1" t="s">
        <v>91</v>
      </c>
      <c r="IBO9" s="1" t="s">
        <v>91</v>
      </c>
      <c r="IBP9" s="1" t="s">
        <v>91</v>
      </c>
      <c r="IBQ9" s="1" t="s">
        <v>91</v>
      </c>
      <c r="IBR9" s="1" t="s">
        <v>91</v>
      </c>
      <c r="IBS9" s="1" t="s">
        <v>91</v>
      </c>
      <c r="IBT9" s="1" t="s">
        <v>91</v>
      </c>
      <c r="IBU9" s="1" t="s">
        <v>91</v>
      </c>
      <c r="IBV9" s="1" t="s">
        <v>91</v>
      </c>
      <c r="IBW9" s="1" t="s">
        <v>91</v>
      </c>
      <c r="IBX9" s="1" t="s">
        <v>91</v>
      </c>
      <c r="IBY9" s="1" t="s">
        <v>91</v>
      </c>
      <c r="IBZ9" s="1" t="s">
        <v>91</v>
      </c>
      <c r="ICA9" s="1" t="s">
        <v>91</v>
      </c>
      <c r="ICB9" s="1" t="s">
        <v>91</v>
      </c>
      <c r="ICC9" s="1" t="s">
        <v>91</v>
      </c>
      <c r="ICD9" s="1" t="s">
        <v>91</v>
      </c>
      <c r="ICE9" s="1" t="s">
        <v>91</v>
      </c>
      <c r="ICF9" s="1" t="s">
        <v>91</v>
      </c>
      <c r="ICG9" s="1" t="s">
        <v>91</v>
      </c>
      <c r="ICH9" s="1" t="s">
        <v>91</v>
      </c>
      <c r="ICI9" s="1" t="s">
        <v>91</v>
      </c>
      <c r="ICJ9" s="1" t="s">
        <v>91</v>
      </c>
      <c r="ICK9" s="1" t="s">
        <v>91</v>
      </c>
      <c r="ICL9" s="1" t="s">
        <v>91</v>
      </c>
      <c r="ICM9" s="1" t="s">
        <v>91</v>
      </c>
      <c r="ICN9" s="1" t="s">
        <v>91</v>
      </c>
      <c r="ICO9" s="1" t="s">
        <v>91</v>
      </c>
      <c r="ICP9" s="1" t="s">
        <v>91</v>
      </c>
      <c r="ICQ9" s="1" t="s">
        <v>91</v>
      </c>
      <c r="ICR9" s="1" t="s">
        <v>91</v>
      </c>
      <c r="ICS9" s="1" t="s">
        <v>91</v>
      </c>
      <c r="ICT9" s="1" t="s">
        <v>91</v>
      </c>
      <c r="ICU9" s="1" t="s">
        <v>91</v>
      </c>
      <c r="ICV9" s="1" t="s">
        <v>91</v>
      </c>
      <c r="ICW9" s="1" t="s">
        <v>91</v>
      </c>
      <c r="ICX9" s="1" t="s">
        <v>91</v>
      </c>
      <c r="ICY9" s="1" t="s">
        <v>91</v>
      </c>
      <c r="ICZ9" s="1" t="s">
        <v>91</v>
      </c>
      <c r="IDA9" s="1" t="s">
        <v>91</v>
      </c>
      <c r="IDB9" s="1" t="s">
        <v>91</v>
      </c>
      <c r="IDC9" s="1" t="s">
        <v>91</v>
      </c>
      <c r="IDD9" s="1" t="s">
        <v>91</v>
      </c>
      <c r="IDE9" s="1" t="s">
        <v>91</v>
      </c>
      <c r="IDF9" s="1" t="s">
        <v>91</v>
      </c>
      <c r="IDG9" s="1" t="s">
        <v>91</v>
      </c>
      <c r="IDH9" s="1" t="s">
        <v>91</v>
      </c>
      <c r="IDI9" s="1" t="s">
        <v>91</v>
      </c>
      <c r="IDJ9" s="1" t="s">
        <v>91</v>
      </c>
      <c r="IDK9" s="1" t="s">
        <v>91</v>
      </c>
      <c r="IDL9" s="1" t="s">
        <v>91</v>
      </c>
      <c r="IDM9" s="1" t="s">
        <v>91</v>
      </c>
      <c r="IDN9" s="1" t="s">
        <v>91</v>
      </c>
      <c r="IDO9" s="1" t="s">
        <v>91</v>
      </c>
      <c r="IDP9" s="1" t="s">
        <v>91</v>
      </c>
      <c r="IDQ9" s="1" t="s">
        <v>91</v>
      </c>
      <c r="IDR9" s="1" t="s">
        <v>91</v>
      </c>
      <c r="IDS9" s="1" t="s">
        <v>91</v>
      </c>
      <c r="IDT9" s="1" t="s">
        <v>91</v>
      </c>
      <c r="IDU9" s="1" t="s">
        <v>91</v>
      </c>
      <c r="IDV9" s="1" t="s">
        <v>91</v>
      </c>
      <c r="IDW9" s="1" t="s">
        <v>91</v>
      </c>
      <c r="IDX9" s="1" t="s">
        <v>91</v>
      </c>
      <c r="IDY9" s="1" t="s">
        <v>91</v>
      </c>
      <c r="IDZ9" s="1" t="s">
        <v>91</v>
      </c>
      <c r="IEA9" s="1" t="s">
        <v>91</v>
      </c>
      <c r="IEB9" s="1" t="s">
        <v>91</v>
      </c>
      <c r="IEC9" s="1" t="s">
        <v>91</v>
      </c>
      <c r="IED9" s="1" t="s">
        <v>91</v>
      </c>
      <c r="IEE9" s="1" t="s">
        <v>91</v>
      </c>
      <c r="IEF9" s="1" t="s">
        <v>91</v>
      </c>
      <c r="IEG9" s="1" t="s">
        <v>91</v>
      </c>
      <c r="IEH9" s="1" t="s">
        <v>91</v>
      </c>
      <c r="IEI9" s="1" t="s">
        <v>91</v>
      </c>
      <c r="IEJ9" s="1" t="s">
        <v>91</v>
      </c>
      <c r="IEK9" s="1" t="s">
        <v>91</v>
      </c>
      <c r="IEL9" s="1" t="s">
        <v>91</v>
      </c>
      <c r="IEM9" s="1" t="s">
        <v>91</v>
      </c>
      <c r="IEN9" s="1" t="s">
        <v>91</v>
      </c>
      <c r="IEO9" s="1" t="s">
        <v>91</v>
      </c>
      <c r="IEP9" s="1" t="s">
        <v>91</v>
      </c>
      <c r="IEQ9" s="1" t="s">
        <v>91</v>
      </c>
      <c r="IER9" s="1" t="s">
        <v>91</v>
      </c>
      <c r="IES9" s="1" t="s">
        <v>91</v>
      </c>
      <c r="IET9" s="1" t="s">
        <v>91</v>
      </c>
      <c r="IEU9" s="1" t="s">
        <v>91</v>
      </c>
      <c r="IEV9" s="1" t="s">
        <v>91</v>
      </c>
      <c r="IEW9" s="1" t="s">
        <v>91</v>
      </c>
      <c r="IEX9" s="1" t="s">
        <v>91</v>
      </c>
      <c r="IEY9" s="1" t="s">
        <v>91</v>
      </c>
      <c r="IEZ9" s="1" t="s">
        <v>91</v>
      </c>
      <c r="IFA9" s="1" t="s">
        <v>91</v>
      </c>
      <c r="IFB9" s="1" t="s">
        <v>91</v>
      </c>
      <c r="IFC9" s="1" t="s">
        <v>91</v>
      </c>
      <c r="IFD9" s="1" t="s">
        <v>91</v>
      </c>
      <c r="IFE9" s="1" t="s">
        <v>91</v>
      </c>
      <c r="IFF9" s="1" t="s">
        <v>91</v>
      </c>
      <c r="IFG9" s="1" t="s">
        <v>91</v>
      </c>
      <c r="IFH9" s="1" t="s">
        <v>91</v>
      </c>
      <c r="IFI9" s="1" t="s">
        <v>91</v>
      </c>
      <c r="IFJ9" s="1" t="s">
        <v>91</v>
      </c>
      <c r="IFK9" s="1" t="s">
        <v>91</v>
      </c>
      <c r="IFL9" s="1" t="s">
        <v>91</v>
      </c>
      <c r="IFM9" s="1" t="s">
        <v>91</v>
      </c>
      <c r="IFN9" s="1" t="s">
        <v>91</v>
      </c>
      <c r="IFO9" s="1" t="s">
        <v>91</v>
      </c>
      <c r="IFP9" s="1" t="s">
        <v>91</v>
      </c>
      <c r="IFQ9" s="1" t="s">
        <v>91</v>
      </c>
      <c r="IFR9" s="1" t="s">
        <v>91</v>
      </c>
      <c r="IFS9" s="1" t="s">
        <v>91</v>
      </c>
      <c r="IFT9" s="1" t="s">
        <v>91</v>
      </c>
      <c r="IFU9" s="1" t="s">
        <v>91</v>
      </c>
      <c r="IFV9" s="1" t="s">
        <v>91</v>
      </c>
      <c r="IFW9" s="1" t="s">
        <v>91</v>
      </c>
      <c r="IFX9" s="1" t="s">
        <v>91</v>
      </c>
      <c r="IFY9" s="1" t="s">
        <v>91</v>
      </c>
      <c r="IFZ9" s="1" t="s">
        <v>91</v>
      </c>
      <c r="IGA9" s="1" t="s">
        <v>91</v>
      </c>
      <c r="IGB9" s="1" t="s">
        <v>91</v>
      </c>
      <c r="IGC9" s="1" t="s">
        <v>91</v>
      </c>
      <c r="IGD9" s="1" t="s">
        <v>91</v>
      </c>
      <c r="IGE9" s="1" t="s">
        <v>91</v>
      </c>
      <c r="IGF9" s="1" t="s">
        <v>91</v>
      </c>
      <c r="IGG9" s="1" t="s">
        <v>91</v>
      </c>
      <c r="IGH9" s="1" t="s">
        <v>91</v>
      </c>
      <c r="IGI9" s="1" t="s">
        <v>91</v>
      </c>
      <c r="IGJ9" s="1" t="s">
        <v>91</v>
      </c>
      <c r="IGK9" s="1" t="s">
        <v>91</v>
      </c>
      <c r="IGL9" s="1" t="s">
        <v>91</v>
      </c>
      <c r="IGM9" s="1" t="s">
        <v>91</v>
      </c>
      <c r="IGN9" s="1" t="s">
        <v>91</v>
      </c>
      <c r="IGO9" s="1" t="s">
        <v>91</v>
      </c>
      <c r="IGP9" s="1" t="s">
        <v>91</v>
      </c>
      <c r="IGQ9" s="1" t="s">
        <v>91</v>
      </c>
      <c r="IGR9" s="1" t="s">
        <v>91</v>
      </c>
      <c r="IGS9" s="1" t="s">
        <v>91</v>
      </c>
      <c r="IGT9" s="1" t="s">
        <v>91</v>
      </c>
      <c r="IGU9" s="1" t="s">
        <v>91</v>
      </c>
      <c r="IGV9" s="1" t="s">
        <v>91</v>
      </c>
      <c r="IGW9" s="1" t="s">
        <v>91</v>
      </c>
      <c r="IGX9" s="1" t="s">
        <v>91</v>
      </c>
      <c r="IGY9" s="1" t="s">
        <v>91</v>
      </c>
      <c r="IGZ9" s="1" t="s">
        <v>91</v>
      </c>
      <c r="IHA9" s="1" t="s">
        <v>91</v>
      </c>
      <c r="IHB9" s="1" t="s">
        <v>91</v>
      </c>
      <c r="IHC9" s="1" t="s">
        <v>91</v>
      </c>
      <c r="IHD9" s="1" t="s">
        <v>91</v>
      </c>
      <c r="IHE9" s="1" t="s">
        <v>91</v>
      </c>
      <c r="IHF9" s="1" t="s">
        <v>91</v>
      </c>
      <c r="IHG9" s="1" t="s">
        <v>91</v>
      </c>
      <c r="IHH9" s="1" t="s">
        <v>91</v>
      </c>
      <c r="IHI9" s="1" t="s">
        <v>91</v>
      </c>
      <c r="IHJ9" s="1" t="s">
        <v>91</v>
      </c>
      <c r="IHK9" s="1" t="s">
        <v>91</v>
      </c>
      <c r="IHL9" s="1" t="s">
        <v>91</v>
      </c>
      <c r="IHM9" s="1" t="s">
        <v>91</v>
      </c>
      <c r="IHN9" s="1" t="s">
        <v>91</v>
      </c>
      <c r="IHO9" s="1" t="s">
        <v>91</v>
      </c>
      <c r="IHP9" s="1" t="s">
        <v>91</v>
      </c>
      <c r="IHQ9" s="1" t="s">
        <v>91</v>
      </c>
      <c r="IHR9" s="1" t="s">
        <v>91</v>
      </c>
      <c r="IHS9" s="1" t="s">
        <v>91</v>
      </c>
      <c r="IHT9" s="1" t="s">
        <v>91</v>
      </c>
      <c r="IHU9" s="1" t="s">
        <v>91</v>
      </c>
      <c r="IHV9" s="1" t="s">
        <v>91</v>
      </c>
      <c r="IHW9" s="1" t="s">
        <v>91</v>
      </c>
      <c r="IHX9" s="1" t="s">
        <v>91</v>
      </c>
      <c r="IHY9" s="1" t="s">
        <v>91</v>
      </c>
      <c r="IHZ9" s="1" t="s">
        <v>91</v>
      </c>
      <c r="IIA9" s="1" t="s">
        <v>91</v>
      </c>
      <c r="IIB9" s="1" t="s">
        <v>91</v>
      </c>
      <c r="IIC9" s="1" t="s">
        <v>91</v>
      </c>
      <c r="IID9" s="1" t="s">
        <v>91</v>
      </c>
      <c r="IIE9" s="1" t="s">
        <v>91</v>
      </c>
      <c r="IIF9" s="1" t="s">
        <v>91</v>
      </c>
      <c r="IIG9" s="1" t="s">
        <v>91</v>
      </c>
      <c r="IIH9" s="1" t="s">
        <v>91</v>
      </c>
      <c r="III9" s="1" t="s">
        <v>91</v>
      </c>
      <c r="IIJ9" s="1" t="s">
        <v>91</v>
      </c>
      <c r="IIK9" s="1" t="s">
        <v>91</v>
      </c>
      <c r="IIL9" s="1" t="s">
        <v>91</v>
      </c>
      <c r="IIM9" s="1" t="s">
        <v>91</v>
      </c>
      <c r="IIN9" s="1" t="s">
        <v>91</v>
      </c>
      <c r="IIO9" s="1" t="s">
        <v>91</v>
      </c>
      <c r="IIP9" s="1" t="s">
        <v>91</v>
      </c>
      <c r="IIQ9" s="1" t="s">
        <v>91</v>
      </c>
      <c r="IIR9" s="1" t="s">
        <v>91</v>
      </c>
      <c r="IIS9" s="1" t="s">
        <v>91</v>
      </c>
      <c r="IIT9" s="1" t="s">
        <v>91</v>
      </c>
      <c r="IIU9" s="1" t="s">
        <v>91</v>
      </c>
      <c r="IIV9" s="1" t="s">
        <v>91</v>
      </c>
      <c r="IIW9" s="1" t="s">
        <v>91</v>
      </c>
      <c r="IIX9" s="1" t="s">
        <v>91</v>
      </c>
      <c r="IIY9" s="1" t="s">
        <v>91</v>
      </c>
      <c r="IIZ9" s="1" t="s">
        <v>91</v>
      </c>
      <c r="IJA9" s="1" t="s">
        <v>91</v>
      </c>
      <c r="IJB9" s="1" t="s">
        <v>91</v>
      </c>
      <c r="IJC9" s="1" t="s">
        <v>91</v>
      </c>
      <c r="IJD9" s="1" t="s">
        <v>91</v>
      </c>
      <c r="IJE9" s="1" t="s">
        <v>91</v>
      </c>
      <c r="IJF9" s="1" t="s">
        <v>91</v>
      </c>
      <c r="IJG9" s="1" t="s">
        <v>91</v>
      </c>
      <c r="IJH9" s="1" t="s">
        <v>91</v>
      </c>
      <c r="IJI9" s="1" t="s">
        <v>91</v>
      </c>
      <c r="IJJ9" s="1" t="s">
        <v>91</v>
      </c>
      <c r="IJK9" s="1" t="s">
        <v>91</v>
      </c>
      <c r="IJL9" s="1" t="s">
        <v>91</v>
      </c>
      <c r="IJM9" s="1" t="s">
        <v>91</v>
      </c>
      <c r="IJN9" s="1" t="s">
        <v>91</v>
      </c>
      <c r="IJO9" s="1" t="s">
        <v>91</v>
      </c>
      <c r="IJP9" s="1" t="s">
        <v>91</v>
      </c>
      <c r="IJQ9" s="1" t="s">
        <v>91</v>
      </c>
      <c r="IJR9" s="1" t="s">
        <v>91</v>
      </c>
      <c r="IJS9" s="1" t="s">
        <v>91</v>
      </c>
      <c r="IJT9" s="1" t="s">
        <v>91</v>
      </c>
      <c r="IJU9" s="1" t="s">
        <v>91</v>
      </c>
      <c r="IJV9" s="1" t="s">
        <v>91</v>
      </c>
      <c r="IJW9" s="1" t="s">
        <v>91</v>
      </c>
      <c r="IJX9" s="1" t="s">
        <v>91</v>
      </c>
      <c r="IJY9" s="1" t="s">
        <v>91</v>
      </c>
      <c r="IJZ9" s="1" t="s">
        <v>91</v>
      </c>
      <c r="IKA9" s="1" t="s">
        <v>91</v>
      </c>
      <c r="IKB9" s="1" t="s">
        <v>91</v>
      </c>
      <c r="IKC9" s="1" t="s">
        <v>91</v>
      </c>
      <c r="IKD9" s="1" t="s">
        <v>91</v>
      </c>
      <c r="IKE9" s="1" t="s">
        <v>91</v>
      </c>
      <c r="IKF9" s="1" t="s">
        <v>91</v>
      </c>
      <c r="IKG9" s="1" t="s">
        <v>91</v>
      </c>
      <c r="IKH9" s="1" t="s">
        <v>91</v>
      </c>
      <c r="IKI9" s="1" t="s">
        <v>91</v>
      </c>
      <c r="IKJ9" s="1" t="s">
        <v>91</v>
      </c>
      <c r="IKK9" s="1" t="s">
        <v>91</v>
      </c>
      <c r="IKL9" s="1" t="s">
        <v>91</v>
      </c>
      <c r="IKM9" s="1" t="s">
        <v>91</v>
      </c>
      <c r="IKN9" s="1" t="s">
        <v>91</v>
      </c>
      <c r="IKO9" s="1" t="s">
        <v>91</v>
      </c>
      <c r="IKP9" s="1" t="s">
        <v>91</v>
      </c>
      <c r="IKQ9" s="1" t="s">
        <v>91</v>
      </c>
      <c r="IKR9" s="1" t="s">
        <v>91</v>
      </c>
      <c r="IKS9" s="1" t="s">
        <v>91</v>
      </c>
      <c r="IKT9" s="1" t="s">
        <v>91</v>
      </c>
      <c r="IKU9" s="1" t="s">
        <v>91</v>
      </c>
      <c r="IKV9" s="1" t="s">
        <v>91</v>
      </c>
      <c r="IKW9" s="1" t="s">
        <v>91</v>
      </c>
      <c r="IKX9" s="1" t="s">
        <v>91</v>
      </c>
      <c r="IKY9" s="1" t="s">
        <v>91</v>
      </c>
      <c r="IKZ9" s="1" t="s">
        <v>91</v>
      </c>
      <c r="ILA9" s="1" t="s">
        <v>91</v>
      </c>
      <c r="ILB9" s="1" t="s">
        <v>91</v>
      </c>
      <c r="ILC9" s="1" t="s">
        <v>91</v>
      </c>
      <c r="ILD9" s="1" t="s">
        <v>91</v>
      </c>
      <c r="ILE9" s="1" t="s">
        <v>91</v>
      </c>
      <c r="ILF9" s="1" t="s">
        <v>91</v>
      </c>
      <c r="ILG9" s="1" t="s">
        <v>91</v>
      </c>
      <c r="ILH9" s="1" t="s">
        <v>91</v>
      </c>
      <c r="ILI9" s="1" t="s">
        <v>91</v>
      </c>
      <c r="ILJ9" s="1" t="s">
        <v>91</v>
      </c>
      <c r="ILK9" s="1" t="s">
        <v>91</v>
      </c>
      <c r="ILL9" s="1" t="s">
        <v>91</v>
      </c>
      <c r="ILM9" s="1" t="s">
        <v>91</v>
      </c>
      <c r="ILN9" s="1" t="s">
        <v>91</v>
      </c>
      <c r="ILO9" s="1" t="s">
        <v>91</v>
      </c>
      <c r="ILP9" s="1" t="s">
        <v>91</v>
      </c>
      <c r="ILQ9" s="1" t="s">
        <v>91</v>
      </c>
      <c r="ILR9" s="1" t="s">
        <v>91</v>
      </c>
      <c r="ILS9" s="1" t="s">
        <v>91</v>
      </c>
      <c r="ILT9" s="1" t="s">
        <v>91</v>
      </c>
      <c r="ILU9" s="1" t="s">
        <v>91</v>
      </c>
      <c r="ILV9" s="1" t="s">
        <v>91</v>
      </c>
      <c r="ILW9" s="1" t="s">
        <v>91</v>
      </c>
      <c r="ILX9" s="1" t="s">
        <v>91</v>
      </c>
      <c r="ILY9" s="1" t="s">
        <v>91</v>
      </c>
      <c r="ILZ9" s="1" t="s">
        <v>91</v>
      </c>
      <c r="IMA9" s="1" t="s">
        <v>91</v>
      </c>
      <c r="IMB9" s="1" t="s">
        <v>91</v>
      </c>
      <c r="IMC9" s="1" t="s">
        <v>91</v>
      </c>
      <c r="IMD9" s="1" t="s">
        <v>91</v>
      </c>
      <c r="IME9" s="1" t="s">
        <v>91</v>
      </c>
      <c r="IMF9" s="1" t="s">
        <v>91</v>
      </c>
      <c r="IMG9" s="1" t="s">
        <v>91</v>
      </c>
      <c r="IMH9" s="1" t="s">
        <v>91</v>
      </c>
      <c r="IMI9" s="1" t="s">
        <v>91</v>
      </c>
      <c r="IMJ9" s="1" t="s">
        <v>91</v>
      </c>
      <c r="IMK9" s="1" t="s">
        <v>91</v>
      </c>
      <c r="IML9" s="1" t="s">
        <v>91</v>
      </c>
      <c r="IMM9" s="1" t="s">
        <v>91</v>
      </c>
      <c r="IMN9" s="1" t="s">
        <v>91</v>
      </c>
      <c r="IMO9" s="1" t="s">
        <v>91</v>
      </c>
      <c r="IMP9" s="1" t="s">
        <v>91</v>
      </c>
      <c r="IMQ9" s="1" t="s">
        <v>91</v>
      </c>
      <c r="IMR9" s="1" t="s">
        <v>91</v>
      </c>
      <c r="IMS9" s="1" t="s">
        <v>91</v>
      </c>
      <c r="IMT9" s="1" t="s">
        <v>91</v>
      </c>
      <c r="IMU9" s="1" t="s">
        <v>91</v>
      </c>
      <c r="IMV9" s="1" t="s">
        <v>91</v>
      </c>
      <c r="IMW9" s="1" t="s">
        <v>91</v>
      </c>
      <c r="IMX9" s="1" t="s">
        <v>91</v>
      </c>
      <c r="IMY9" s="1" t="s">
        <v>91</v>
      </c>
      <c r="IMZ9" s="1" t="s">
        <v>91</v>
      </c>
      <c r="INA9" s="1" t="s">
        <v>91</v>
      </c>
      <c r="INB9" s="1" t="s">
        <v>91</v>
      </c>
      <c r="INC9" s="1" t="s">
        <v>91</v>
      </c>
      <c r="IND9" s="1" t="s">
        <v>91</v>
      </c>
      <c r="INE9" s="1" t="s">
        <v>91</v>
      </c>
      <c r="INF9" s="1" t="s">
        <v>91</v>
      </c>
      <c r="ING9" s="1" t="s">
        <v>91</v>
      </c>
      <c r="INH9" s="1" t="s">
        <v>91</v>
      </c>
      <c r="INI9" s="1" t="s">
        <v>91</v>
      </c>
      <c r="INJ9" s="1" t="s">
        <v>91</v>
      </c>
      <c r="INK9" s="1" t="s">
        <v>91</v>
      </c>
      <c r="INL9" s="1" t="s">
        <v>91</v>
      </c>
      <c r="INM9" s="1" t="s">
        <v>91</v>
      </c>
      <c r="INN9" s="1" t="s">
        <v>91</v>
      </c>
      <c r="INO9" s="1" t="s">
        <v>91</v>
      </c>
      <c r="INP9" s="1" t="s">
        <v>91</v>
      </c>
      <c r="INQ9" s="1" t="s">
        <v>91</v>
      </c>
      <c r="INR9" s="1" t="s">
        <v>91</v>
      </c>
      <c r="INS9" s="1" t="s">
        <v>91</v>
      </c>
      <c r="INT9" s="1" t="s">
        <v>91</v>
      </c>
      <c r="INU9" s="1" t="s">
        <v>91</v>
      </c>
      <c r="INV9" s="1" t="s">
        <v>91</v>
      </c>
      <c r="INW9" s="1" t="s">
        <v>91</v>
      </c>
      <c r="INX9" s="1" t="s">
        <v>91</v>
      </c>
      <c r="INY9" s="1" t="s">
        <v>91</v>
      </c>
      <c r="INZ9" s="1" t="s">
        <v>91</v>
      </c>
      <c r="IOA9" s="1" t="s">
        <v>91</v>
      </c>
      <c r="IOB9" s="1" t="s">
        <v>91</v>
      </c>
      <c r="IOC9" s="1" t="s">
        <v>91</v>
      </c>
      <c r="IOD9" s="1" t="s">
        <v>91</v>
      </c>
      <c r="IOE9" s="1" t="s">
        <v>91</v>
      </c>
      <c r="IOF9" s="1" t="s">
        <v>91</v>
      </c>
      <c r="IOG9" s="1" t="s">
        <v>91</v>
      </c>
      <c r="IOH9" s="1" t="s">
        <v>91</v>
      </c>
      <c r="IOI9" s="1" t="s">
        <v>91</v>
      </c>
      <c r="IOJ9" s="1" t="s">
        <v>91</v>
      </c>
      <c r="IOK9" s="1" t="s">
        <v>91</v>
      </c>
      <c r="IOL9" s="1" t="s">
        <v>91</v>
      </c>
      <c r="IOM9" s="1" t="s">
        <v>91</v>
      </c>
      <c r="ION9" s="1" t="s">
        <v>91</v>
      </c>
      <c r="IOO9" s="1" t="s">
        <v>91</v>
      </c>
      <c r="IOP9" s="1" t="s">
        <v>91</v>
      </c>
      <c r="IOQ9" s="1" t="s">
        <v>91</v>
      </c>
      <c r="IOR9" s="1" t="s">
        <v>91</v>
      </c>
      <c r="IOS9" s="1" t="s">
        <v>91</v>
      </c>
      <c r="IOT9" s="1" t="s">
        <v>91</v>
      </c>
      <c r="IOU9" s="1" t="s">
        <v>91</v>
      </c>
      <c r="IOV9" s="1" t="s">
        <v>91</v>
      </c>
      <c r="IOW9" s="1" t="s">
        <v>91</v>
      </c>
      <c r="IOX9" s="1" t="s">
        <v>91</v>
      </c>
      <c r="IOY9" s="1" t="s">
        <v>91</v>
      </c>
      <c r="IOZ9" s="1" t="s">
        <v>91</v>
      </c>
      <c r="IPA9" s="1" t="s">
        <v>91</v>
      </c>
      <c r="IPB9" s="1" t="s">
        <v>91</v>
      </c>
      <c r="IPC9" s="1" t="s">
        <v>91</v>
      </c>
      <c r="IPD9" s="1" t="s">
        <v>91</v>
      </c>
      <c r="IPE9" s="1" t="s">
        <v>91</v>
      </c>
      <c r="IPF9" s="1" t="s">
        <v>91</v>
      </c>
      <c r="IPG9" s="1" t="s">
        <v>91</v>
      </c>
      <c r="IPH9" s="1" t="s">
        <v>91</v>
      </c>
      <c r="IPI9" s="1" t="s">
        <v>91</v>
      </c>
      <c r="IPJ9" s="1" t="s">
        <v>91</v>
      </c>
      <c r="IPK9" s="1" t="s">
        <v>91</v>
      </c>
      <c r="IPL9" s="1" t="s">
        <v>91</v>
      </c>
      <c r="IPM9" s="1" t="s">
        <v>91</v>
      </c>
      <c r="IPN9" s="1" t="s">
        <v>91</v>
      </c>
      <c r="IPO9" s="1" t="s">
        <v>91</v>
      </c>
      <c r="IPP9" s="1" t="s">
        <v>91</v>
      </c>
      <c r="IPQ9" s="1" t="s">
        <v>91</v>
      </c>
      <c r="IPR9" s="1" t="s">
        <v>91</v>
      </c>
      <c r="IPS9" s="1" t="s">
        <v>91</v>
      </c>
      <c r="IPT9" s="1" t="s">
        <v>91</v>
      </c>
      <c r="IPU9" s="1" t="s">
        <v>91</v>
      </c>
      <c r="IPV9" s="1" t="s">
        <v>91</v>
      </c>
      <c r="IPW9" s="1" t="s">
        <v>91</v>
      </c>
      <c r="IPX9" s="1" t="s">
        <v>91</v>
      </c>
      <c r="IPY9" s="1" t="s">
        <v>91</v>
      </c>
      <c r="IPZ9" s="1" t="s">
        <v>91</v>
      </c>
      <c r="IQA9" s="1" t="s">
        <v>91</v>
      </c>
      <c r="IQB9" s="1" t="s">
        <v>91</v>
      </c>
      <c r="IQC9" s="1" t="s">
        <v>91</v>
      </c>
      <c r="IQD9" s="1" t="s">
        <v>91</v>
      </c>
      <c r="IQE9" s="1" t="s">
        <v>91</v>
      </c>
      <c r="IQF9" s="1" t="s">
        <v>91</v>
      </c>
      <c r="IQG9" s="1" t="s">
        <v>91</v>
      </c>
      <c r="IQH9" s="1" t="s">
        <v>91</v>
      </c>
      <c r="IQI9" s="1" t="s">
        <v>91</v>
      </c>
      <c r="IQJ9" s="1" t="s">
        <v>91</v>
      </c>
      <c r="IQK9" s="1" t="s">
        <v>91</v>
      </c>
      <c r="IQL9" s="1" t="s">
        <v>91</v>
      </c>
      <c r="IQM9" s="1" t="s">
        <v>91</v>
      </c>
      <c r="IQN9" s="1" t="s">
        <v>91</v>
      </c>
      <c r="IQO9" s="1" t="s">
        <v>91</v>
      </c>
      <c r="IQP9" s="1" t="s">
        <v>91</v>
      </c>
      <c r="IQQ9" s="1" t="s">
        <v>91</v>
      </c>
      <c r="IQR9" s="1" t="s">
        <v>91</v>
      </c>
      <c r="IQS9" s="1" t="s">
        <v>91</v>
      </c>
      <c r="IQT9" s="1" t="s">
        <v>91</v>
      </c>
      <c r="IQU9" s="1" t="s">
        <v>91</v>
      </c>
      <c r="IQV9" s="1" t="s">
        <v>91</v>
      </c>
      <c r="IQW9" s="1" t="s">
        <v>91</v>
      </c>
      <c r="IQX9" s="1" t="s">
        <v>91</v>
      </c>
      <c r="IQY9" s="1" t="s">
        <v>91</v>
      </c>
      <c r="IQZ9" s="1" t="s">
        <v>91</v>
      </c>
      <c r="IRA9" s="1" t="s">
        <v>91</v>
      </c>
      <c r="IRB9" s="1" t="s">
        <v>91</v>
      </c>
      <c r="IRC9" s="1" t="s">
        <v>91</v>
      </c>
      <c r="IRD9" s="1" t="s">
        <v>91</v>
      </c>
      <c r="IRE9" s="1" t="s">
        <v>91</v>
      </c>
      <c r="IRF9" s="1" t="s">
        <v>91</v>
      </c>
      <c r="IRG9" s="1" t="s">
        <v>91</v>
      </c>
      <c r="IRH9" s="1" t="s">
        <v>91</v>
      </c>
      <c r="IRI9" s="1" t="s">
        <v>91</v>
      </c>
      <c r="IRJ9" s="1" t="s">
        <v>91</v>
      </c>
      <c r="IRK9" s="1" t="s">
        <v>91</v>
      </c>
      <c r="IRL9" s="1" t="s">
        <v>91</v>
      </c>
      <c r="IRM9" s="1" t="s">
        <v>91</v>
      </c>
      <c r="IRN9" s="1" t="s">
        <v>91</v>
      </c>
      <c r="IRO9" s="1" t="s">
        <v>91</v>
      </c>
      <c r="IRP9" s="1" t="s">
        <v>91</v>
      </c>
      <c r="IRQ9" s="1" t="s">
        <v>91</v>
      </c>
      <c r="IRR9" s="1" t="s">
        <v>91</v>
      </c>
      <c r="IRS9" s="1" t="s">
        <v>91</v>
      </c>
      <c r="IRT9" s="1" t="s">
        <v>91</v>
      </c>
      <c r="IRU9" s="1" t="s">
        <v>91</v>
      </c>
      <c r="IRV9" s="1" t="s">
        <v>91</v>
      </c>
      <c r="IRW9" s="1" t="s">
        <v>91</v>
      </c>
      <c r="IRX9" s="1" t="s">
        <v>91</v>
      </c>
      <c r="IRY9" s="1" t="s">
        <v>91</v>
      </c>
      <c r="IRZ9" s="1" t="s">
        <v>91</v>
      </c>
      <c r="ISA9" s="1" t="s">
        <v>91</v>
      </c>
      <c r="ISB9" s="1" t="s">
        <v>91</v>
      </c>
      <c r="ISC9" s="1" t="s">
        <v>91</v>
      </c>
      <c r="ISD9" s="1" t="s">
        <v>91</v>
      </c>
      <c r="ISE9" s="1" t="s">
        <v>91</v>
      </c>
      <c r="ISF9" s="1" t="s">
        <v>91</v>
      </c>
      <c r="ISG9" s="1" t="s">
        <v>91</v>
      </c>
      <c r="ISH9" s="1" t="s">
        <v>91</v>
      </c>
      <c r="ISI9" s="1" t="s">
        <v>91</v>
      </c>
      <c r="ISJ9" s="1" t="s">
        <v>91</v>
      </c>
      <c r="ISK9" s="1" t="s">
        <v>91</v>
      </c>
      <c r="ISL9" s="1" t="s">
        <v>91</v>
      </c>
      <c r="ISM9" s="1" t="s">
        <v>91</v>
      </c>
      <c r="ISN9" s="1" t="s">
        <v>91</v>
      </c>
      <c r="ISO9" s="1" t="s">
        <v>91</v>
      </c>
      <c r="ISP9" s="1" t="s">
        <v>91</v>
      </c>
      <c r="ISQ9" s="1" t="s">
        <v>91</v>
      </c>
      <c r="ISR9" s="1" t="s">
        <v>91</v>
      </c>
      <c r="ISS9" s="1" t="s">
        <v>91</v>
      </c>
      <c r="IST9" s="1" t="s">
        <v>91</v>
      </c>
      <c r="ISU9" s="1" t="s">
        <v>91</v>
      </c>
      <c r="ISV9" s="1" t="s">
        <v>91</v>
      </c>
      <c r="ISW9" s="1" t="s">
        <v>91</v>
      </c>
      <c r="ISX9" s="1" t="s">
        <v>91</v>
      </c>
      <c r="ISY9" s="1" t="s">
        <v>91</v>
      </c>
      <c r="ISZ9" s="1" t="s">
        <v>91</v>
      </c>
      <c r="ITA9" s="1" t="s">
        <v>91</v>
      </c>
      <c r="ITB9" s="1" t="s">
        <v>91</v>
      </c>
      <c r="ITC9" s="1" t="s">
        <v>91</v>
      </c>
      <c r="ITD9" s="1" t="s">
        <v>91</v>
      </c>
      <c r="ITE9" s="1" t="s">
        <v>91</v>
      </c>
      <c r="ITF9" s="1" t="s">
        <v>91</v>
      </c>
      <c r="ITG9" s="1" t="s">
        <v>91</v>
      </c>
      <c r="ITH9" s="1" t="s">
        <v>91</v>
      </c>
      <c r="ITI9" s="1" t="s">
        <v>91</v>
      </c>
      <c r="ITJ9" s="1" t="s">
        <v>91</v>
      </c>
      <c r="ITK9" s="1" t="s">
        <v>91</v>
      </c>
      <c r="ITL9" s="1" t="s">
        <v>91</v>
      </c>
      <c r="ITM9" s="1" t="s">
        <v>91</v>
      </c>
      <c r="ITN9" s="1" t="s">
        <v>91</v>
      </c>
      <c r="ITO9" s="1" t="s">
        <v>91</v>
      </c>
      <c r="ITP9" s="1" t="s">
        <v>91</v>
      </c>
      <c r="ITQ9" s="1" t="s">
        <v>91</v>
      </c>
      <c r="ITR9" s="1" t="s">
        <v>91</v>
      </c>
      <c r="ITS9" s="1" t="s">
        <v>91</v>
      </c>
      <c r="ITT9" s="1" t="s">
        <v>91</v>
      </c>
      <c r="ITU9" s="1" t="s">
        <v>91</v>
      </c>
      <c r="ITV9" s="1" t="s">
        <v>91</v>
      </c>
      <c r="ITW9" s="1" t="s">
        <v>91</v>
      </c>
      <c r="ITX9" s="1" t="s">
        <v>91</v>
      </c>
      <c r="ITY9" s="1" t="s">
        <v>91</v>
      </c>
      <c r="ITZ9" s="1" t="s">
        <v>91</v>
      </c>
      <c r="IUA9" s="1" t="s">
        <v>91</v>
      </c>
      <c r="IUB9" s="1" t="s">
        <v>91</v>
      </c>
      <c r="IUC9" s="1" t="s">
        <v>91</v>
      </c>
      <c r="IUD9" s="1" t="s">
        <v>91</v>
      </c>
      <c r="IUE9" s="1" t="s">
        <v>91</v>
      </c>
      <c r="IUF9" s="1" t="s">
        <v>91</v>
      </c>
      <c r="IUG9" s="1" t="s">
        <v>91</v>
      </c>
      <c r="IUH9" s="1" t="s">
        <v>91</v>
      </c>
      <c r="IUI9" s="1" t="s">
        <v>91</v>
      </c>
      <c r="IUJ9" s="1" t="s">
        <v>91</v>
      </c>
      <c r="IUK9" s="1" t="s">
        <v>91</v>
      </c>
      <c r="IUL9" s="1" t="s">
        <v>91</v>
      </c>
      <c r="IUM9" s="1" t="s">
        <v>91</v>
      </c>
      <c r="IUN9" s="1" t="s">
        <v>91</v>
      </c>
      <c r="IUO9" s="1" t="s">
        <v>91</v>
      </c>
      <c r="IUP9" s="1" t="s">
        <v>91</v>
      </c>
      <c r="IUQ9" s="1" t="s">
        <v>91</v>
      </c>
      <c r="IUR9" s="1" t="s">
        <v>91</v>
      </c>
      <c r="IUS9" s="1" t="s">
        <v>91</v>
      </c>
      <c r="IUT9" s="1" t="s">
        <v>91</v>
      </c>
      <c r="IUU9" s="1" t="s">
        <v>91</v>
      </c>
      <c r="IUV9" s="1" t="s">
        <v>91</v>
      </c>
      <c r="IUW9" s="1" t="s">
        <v>91</v>
      </c>
      <c r="IUX9" s="1" t="s">
        <v>91</v>
      </c>
      <c r="IUY9" s="1" t="s">
        <v>91</v>
      </c>
      <c r="IUZ9" s="1" t="s">
        <v>91</v>
      </c>
      <c r="IVA9" s="1" t="s">
        <v>91</v>
      </c>
      <c r="IVB9" s="1" t="s">
        <v>91</v>
      </c>
      <c r="IVC9" s="1" t="s">
        <v>91</v>
      </c>
      <c r="IVD9" s="1" t="s">
        <v>91</v>
      </c>
      <c r="IVE9" s="1" t="s">
        <v>91</v>
      </c>
      <c r="IVF9" s="1" t="s">
        <v>91</v>
      </c>
      <c r="IVG9" s="1" t="s">
        <v>91</v>
      </c>
      <c r="IVH9" s="1" t="s">
        <v>91</v>
      </c>
      <c r="IVI9" s="1" t="s">
        <v>91</v>
      </c>
      <c r="IVJ9" s="1" t="s">
        <v>91</v>
      </c>
      <c r="IVK9" s="1" t="s">
        <v>91</v>
      </c>
      <c r="IVL9" s="1" t="s">
        <v>91</v>
      </c>
      <c r="IVM9" s="1" t="s">
        <v>91</v>
      </c>
      <c r="IVN9" s="1" t="s">
        <v>91</v>
      </c>
      <c r="IVO9" s="1" t="s">
        <v>91</v>
      </c>
      <c r="IVP9" s="1" t="s">
        <v>91</v>
      </c>
      <c r="IVQ9" s="1" t="s">
        <v>91</v>
      </c>
      <c r="IVR9" s="1" t="s">
        <v>91</v>
      </c>
      <c r="IVS9" s="1" t="s">
        <v>91</v>
      </c>
      <c r="IVT9" s="1" t="s">
        <v>91</v>
      </c>
      <c r="IVU9" s="1" t="s">
        <v>91</v>
      </c>
      <c r="IVV9" s="1" t="s">
        <v>91</v>
      </c>
      <c r="IVW9" s="1" t="s">
        <v>91</v>
      </c>
      <c r="IVX9" s="1" t="s">
        <v>91</v>
      </c>
      <c r="IVY9" s="1" t="s">
        <v>91</v>
      </c>
      <c r="IVZ9" s="1" t="s">
        <v>91</v>
      </c>
      <c r="IWA9" s="1" t="s">
        <v>91</v>
      </c>
      <c r="IWB9" s="1" t="s">
        <v>91</v>
      </c>
      <c r="IWC9" s="1" t="s">
        <v>91</v>
      </c>
      <c r="IWD9" s="1" t="s">
        <v>91</v>
      </c>
      <c r="IWE9" s="1" t="s">
        <v>91</v>
      </c>
      <c r="IWF9" s="1" t="s">
        <v>91</v>
      </c>
      <c r="IWG9" s="1" t="s">
        <v>91</v>
      </c>
      <c r="IWH9" s="1" t="s">
        <v>91</v>
      </c>
      <c r="IWI9" s="1" t="s">
        <v>91</v>
      </c>
      <c r="IWJ9" s="1" t="s">
        <v>91</v>
      </c>
      <c r="IWK9" s="1" t="s">
        <v>91</v>
      </c>
      <c r="IWL9" s="1" t="s">
        <v>91</v>
      </c>
      <c r="IWM9" s="1" t="s">
        <v>91</v>
      </c>
      <c r="IWN9" s="1" t="s">
        <v>91</v>
      </c>
      <c r="IWO9" s="1" t="s">
        <v>91</v>
      </c>
      <c r="IWP9" s="1" t="s">
        <v>91</v>
      </c>
      <c r="IWQ9" s="1" t="s">
        <v>91</v>
      </c>
      <c r="IWR9" s="1" t="s">
        <v>91</v>
      </c>
      <c r="IWS9" s="1" t="s">
        <v>91</v>
      </c>
      <c r="IWT9" s="1" t="s">
        <v>91</v>
      </c>
      <c r="IWU9" s="1" t="s">
        <v>91</v>
      </c>
      <c r="IWV9" s="1" t="s">
        <v>91</v>
      </c>
      <c r="IWW9" s="1" t="s">
        <v>91</v>
      </c>
      <c r="IWX9" s="1" t="s">
        <v>91</v>
      </c>
      <c r="IWY9" s="1" t="s">
        <v>91</v>
      </c>
      <c r="IWZ9" s="1" t="s">
        <v>91</v>
      </c>
      <c r="IXA9" s="1" t="s">
        <v>91</v>
      </c>
      <c r="IXB9" s="1" t="s">
        <v>91</v>
      </c>
      <c r="IXC9" s="1" t="s">
        <v>91</v>
      </c>
      <c r="IXD9" s="1" t="s">
        <v>91</v>
      </c>
      <c r="IXE9" s="1" t="s">
        <v>91</v>
      </c>
      <c r="IXF9" s="1" t="s">
        <v>91</v>
      </c>
      <c r="IXG9" s="1" t="s">
        <v>91</v>
      </c>
      <c r="IXH9" s="1" t="s">
        <v>91</v>
      </c>
      <c r="IXI9" s="1" t="s">
        <v>91</v>
      </c>
      <c r="IXJ9" s="1" t="s">
        <v>91</v>
      </c>
      <c r="IXK9" s="1" t="s">
        <v>91</v>
      </c>
      <c r="IXL9" s="1" t="s">
        <v>91</v>
      </c>
      <c r="IXM9" s="1" t="s">
        <v>91</v>
      </c>
      <c r="IXN9" s="1" t="s">
        <v>91</v>
      </c>
      <c r="IXO9" s="1" t="s">
        <v>91</v>
      </c>
      <c r="IXP9" s="1" t="s">
        <v>91</v>
      </c>
      <c r="IXQ9" s="1" t="s">
        <v>91</v>
      </c>
      <c r="IXR9" s="1" t="s">
        <v>91</v>
      </c>
      <c r="IXS9" s="1" t="s">
        <v>91</v>
      </c>
      <c r="IXT9" s="1" t="s">
        <v>91</v>
      </c>
      <c r="IXU9" s="1" t="s">
        <v>91</v>
      </c>
      <c r="IXV9" s="1" t="s">
        <v>91</v>
      </c>
      <c r="IXW9" s="1" t="s">
        <v>91</v>
      </c>
      <c r="IXX9" s="1" t="s">
        <v>91</v>
      </c>
      <c r="IXY9" s="1" t="s">
        <v>91</v>
      </c>
      <c r="IXZ9" s="1" t="s">
        <v>91</v>
      </c>
      <c r="IYA9" s="1" t="s">
        <v>91</v>
      </c>
      <c r="IYB9" s="1" t="s">
        <v>91</v>
      </c>
      <c r="IYC9" s="1" t="s">
        <v>91</v>
      </c>
      <c r="IYD9" s="1" t="s">
        <v>91</v>
      </c>
      <c r="IYE9" s="1" t="s">
        <v>91</v>
      </c>
      <c r="IYF9" s="1" t="s">
        <v>91</v>
      </c>
      <c r="IYG9" s="1" t="s">
        <v>91</v>
      </c>
      <c r="IYH9" s="1" t="s">
        <v>91</v>
      </c>
      <c r="IYI9" s="1" t="s">
        <v>91</v>
      </c>
      <c r="IYJ9" s="1" t="s">
        <v>91</v>
      </c>
      <c r="IYK9" s="1" t="s">
        <v>91</v>
      </c>
      <c r="IYL9" s="1" t="s">
        <v>91</v>
      </c>
      <c r="IYM9" s="1" t="s">
        <v>91</v>
      </c>
      <c r="IYN9" s="1" t="s">
        <v>91</v>
      </c>
      <c r="IYO9" s="1" t="s">
        <v>91</v>
      </c>
      <c r="IYP9" s="1" t="s">
        <v>91</v>
      </c>
      <c r="IYQ9" s="1" t="s">
        <v>91</v>
      </c>
      <c r="IYR9" s="1" t="s">
        <v>91</v>
      </c>
      <c r="IYS9" s="1" t="s">
        <v>91</v>
      </c>
      <c r="IYT9" s="1" t="s">
        <v>91</v>
      </c>
      <c r="IYU9" s="1" t="s">
        <v>91</v>
      </c>
      <c r="IYV9" s="1" t="s">
        <v>91</v>
      </c>
      <c r="IYW9" s="1" t="s">
        <v>91</v>
      </c>
      <c r="IYX9" s="1" t="s">
        <v>91</v>
      </c>
      <c r="IYY9" s="1" t="s">
        <v>91</v>
      </c>
      <c r="IYZ9" s="1" t="s">
        <v>91</v>
      </c>
      <c r="IZA9" s="1" t="s">
        <v>91</v>
      </c>
      <c r="IZB9" s="1" t="s">
        <v>91</v>
      </c>
      <c r="IZC9" s="1" t="s">
        <v>91</v>
      </c>
      <c r="IZD9" s="1" t="s">
        <v>91</v>
      </c>
      <c r="IZE9" s="1" t="s">
        <v>91</v>
      </c>
      <c r="IZF9" s="1" t="s">
        <v>91</v>
      </c>
      <c r="IZG9" s="1" t="s">
        <v>91</v>
      </c>
      <c r="IZH9" s="1" t="s">
        <v>91</v>
      </c>
      <c r="IZI9" s="1" t="s">
        <v>91</v>
      </c>
      <c r="IZJ9" s="1" t="s">
        <v>91</v>
      </c>
      <c r="IZK9" s="1" t="s">
        <v>91</v>
      </c>
      <c r="IZL9" s="1" t="s">
        <v>91</v>
      </c>
      <c r="IZM9" s="1" t="s">
        <v>91</v>
      </c>
      <c r="IZN9" s="1" t="s">
        <v>91</v>
      </c>
      <c r="IZO9" s="1" t="s">
        <v>91</v>
      </c>
      <c r="IZP9" s="1" t="s">
        <v>91</v>
      </c>
      <c r="IZQ9" s="1" t="s">
        <v>91</v>
      </c>
      <c r="IZR9" s="1" t="s">
        <v>91</v>
      </c>
      <c r="IZS9" s="1" t="s">
        <v>91</v>
      </c>
      <c r="IZT9" s="1" t="s">
        <v>91</v>
      </c>
      <c r="IZU9" s="1" t="s">
        <v>91</v>
      </c>
      <c r="IZV9" s="1" t="s">
        <v>91</v>
      </c>
      <c r="IZW9" s="1" t="s">
        <v>91</v>
      </c>
      <c r="IZX9" s="1" t="s">
        <v>91</v>
      </c>
      <c r="IZY9" s="1" t="s">
        <v>91</v>
      </c>
      <c r="IZZ9" s="1" t="s">
        <v>91</v>
      </c>
      <c r="JAA9" s="1" t="s">
        <v>91</v>
      </c>
      <c r="JAB9" s="1" t="s">
        <v>91</v>
      </c>
      <c r="JAC9" s="1" t="s">
        <v>91</v>
      </c>
      <c r="JAD9" s="1" t="s">
        <v>91</v>
      </c>
      <c r="JAE9" s="1" t="s">
        <v>91</v>
      </c>
      <c r="JAF9" s="1" t="s">
        <v>91</v>
      </c>
      <c r="JAG9" s="1" t="s">
        <v>91</v>
      </c>
      <c r="JAH9" s="1" t="s">
        <v>91</v>
      </c>
      <c r="JAI9" s="1" t="s">
        <v>91</v>
      </c>
      <c r="JAJ9" s="1" t="s">
        <v>91</v>
      </c>
      <c r="JAK9" s="1" t="s">
        <v>91</v>
      </c>
      <c r="JAL9" s="1" t="s">
        <v>91</v>
      </c>
      <c r="JAM9" s="1" t="s">
        <v>91</v>
      </c>
      <c r="JAN9" s="1" t="s">
        <v>91</v>
      </c>
      <c r="JAO9" s="1" t="s">
        <v>91</v>
      </c>
      <c r="JAP9" s="1" t="s">
        <v>91</v>
      </c>
      <c r="JAQ9" s="1" t="s">
        <v>91</v>
      </c>
      <c r="JAR9" s="1" t="s">
        <v>91</v>
      </c>
      <c r="JAS9" s="1" t="s">
        <v>91</v>
      </c>
      <c r="JAT9" s="1" t="s">
        <v>91</v>
      </c>
      <c r="JAU9" s="1" t="s">
        <v>91</v>
      </c>
      <c r="JAV9" s="1" t="s">
        <v>91</v>
      </c>
      <c r="JAW9" s="1" t="s">
        <v>91</v>
      </c>
      <c r="JAX9" s="1" t="s">
        <v>91</v>
      </c>
      <c r="JAY9" s="1" t="s">
        <v>91</v>
      </c>
      <c r="JAZ9" s="1" t="s">
        <v>91</v>
      </c>
      <c r="JBA9" s="1" t="s">
        <v>91</v>
      </c>
      <c r="JBB9" s="1" t="s">
        <v>91</v>
      </c>
      <c r="JBC9" s="1" t="s">
        <v>91</v>
      </c>
      <c r="JBD9" s="1" t="s">
        <v>91</v>
      </c>
      <c r="JBE9" s="1" t="s">
        <v>91</v>
      </c>
      <c r="JBF9" s="1" t="s">
        <v>91</v>
      </c>
      <c r="JBG9" s="1" t="s">
        <v>91</v>
      </c>
      <c r="JBH9" s="1" t="s">
        <v>91</v>
      </c>
      <c r="JBI9" s="1" t="s">
        <v>91</v>
      </c>
      <c r="JBJ9" s="1" t="s">
        <v>91</v>
      </c>
      <c r="JBK9" s="1" t="s">
        <v>91</v>
      </c>
      <c r="JBL9" s="1" t="s">
        <v>91</v>
      </c>
      <c r="JBM9" s="1" t="s">
        <v>91</v>
      </c>
      <c r="JBN9" s="1" t="s">
        <v>91</v>
      </c>
      <c r="JBO9" s="1" t="s">
        <v>91</v>
      </c>
      <c r="JBP9" s="1" t="s">
        <v>91</v>
      </c>
      <c r="JBQ9" s="1" t="s">
        <v>91</v>
      </c>
      <c r="JBR9" s="1" t="s">
        <v>91</v>
      </c>
      <c r="JBS9" s="1" t="s">
        <v>91</v>
      </c>
      <c r="JBT9" s="1" t="s">
        <v>91</v>
      </c>
      <c r="JBU9" s="1" t="s">
        <v>91</v>
      </c>
      <c r="JBV9" s="1" t="s">
        <v>91</v>
      </c>
      <c r="JBW9" s="1" t="s">
        <v>91</v>
      </c>
      <c r="JBX9" s="1" t="s">
        <v>91</v>
      </c>
      <c r="JBY9" s="1" t="s">
        <v>91</v>
      </c>
      <c r="JBZ9" s="1" t="s">
        <v>91</v>
      </c>
      <c r="JCA9" s="1" t="s">
        <v>91</v>
      </c>
      <c r="JCB9" s="1" t="s">
        <v>91</v>
      </c>
      <c r="JCC9" s="1" t="s">
        <v>91</v>
      </c>
      <c r="JCD9" s="1" t="s">
        <v>91</v>
      </c>
      <c r="JCE9" s="1" t="s">
        <v>91</v>
      </c>
      <c r="JCF9" s="1" t="s">
        <v>91</v>
      </c>
      <c r="JCG9" s="1" t="s">
        <v>91</v>
      </c>
      <c r="JCH9" s="1" t="s">
        <v>91</v>
      </c>
      <c r="JCI9" s="1" t="s">
        <v>91</v>
      </c>
      <c r="JCJ9" s="1" t="s">
        <v>91</v>
      </c>
      <c r="JCK9" s="1" t="s">
        <v>91</v>
      </c>
      <c r="JCL9" s="1" t="s">
        <v>91</v>
      </c>
      <c r="JCM9" s="1" t="s">
        <v>91</v>
      </c>
      <c r="JCN9" s="1" t="s">
        <v>91</v>
      </c>
      <c r="JCO9" s="1" t="s">
        <v>91</v>
      </c>
      <c r="JCP9" s="1" t="s">
        <v>91</v>
      </c>
      <c r="JCQ9" s="1" t="s">
        <v>91</v>
      </c>
      <c r="JCR9" s="1" t="s">
        <v>91</v>
      </c>
      <c r="JCS9" s="1" t="s">
        <v>91</v>
      </c>
      <c r="JCT9" s="1" t="s">
        <v>91</v>
      </c>
      <c r="JCU9" s="1" t="s">
        <v>91</v>
      </c>
      <c r="JCV9" s="1" t="s">
        <v>91</v>
      </c>
      <c r="JCW9" s="1" t="s">
        <v>91</v>
      </c>
      <c r="JCX9" s="1" t="s">
        <v>91</v>
      </c>
      <c r="JCY9" s="1" t="s">
        <v>91</v>
      </c>
      <c r="JCZ9" s="1" t="s">
        <v>91</v>
      </c>
      <c r="JDA9" s="1" t="s">
        <v>91</v>
      </c>
      <c r="JDB9" s="1" t="s">
        <v>91</v>
      </c>
      <c r="JDC9" s="1" t="s">
        <v>91</v>
      </c>
      <c r="JDD9" s="1" t="s">
        <v>91</v>
      </c>
      <c r="JDE9" s="1" t="s">
        <v>91</v>
      </c>
      <c r="JDF9" s="1" t="s">
        <v>91</v>
      </c>
      <c r="JDG9" s="1" t="s">
        <v>91</v>
      </c>
      <c r="JDH9" s="1" t="s">
        <v>91</v>
      </c>
      <c r="JDI9" s="1" t="s">
        <v>91</v>
      </c>
      <c r="JDJ9" s="1" t="s">
        <v>91</v>
      </c>
      <c r="JDK9" s="1" t="s">
        <v>91</v>
      </c>
      <c r="JDL9" s="1" t="s">
        <v>91</v>
      </c>
      <c r="JDM9" s="1" t="s">
        <v>91</v>
      </c>
      <c r="JDN9" s="1" t="s">
        <v>91</v>
      </c>
      <c r="JDO9" s="1" t="s">
        <v>91</v>
      </c>
      <c r="JDP9" s="1" t="s">
        <v>91</v>
      </c>
      <c r="JDQ9" s="1" t="s">
        <v>91</v>
      </c>
      <c r="JDR9" s="1" t="s">
        <v>91</v>
      </c>
      <c r="JDS9" s="1" t="s">
        <v>91</v>
      </c>
      <c r="JDT9" s="1" t="s">
        <v>91</v>
      </c>
      <c r="JDU9" s="1" t="s">
        <v>91</v>
      </c>
      <c r="JDV9" s="1" t="s">
        <v>91</v>
      </c>
      <c r="JDW9" s="1" t="s">
        <v>91</v>
      </c>
      <c r="JDX9" s="1" t="s">
        <v>91</v>
      </c>
      <c r="JDY9" s="1" t="s">
        <v>91</v>
      </c>
      <c r="JDZ9" s="1" t="s">
        <v>91</v>
      </c>
      <c r="JEA9" s="1" t="s">
        <v>91</v>
      </c>
      <c r="JEB9" s="1" t="s">
        <v>91</v>
      </c>
      <c r="JEC9" s="1" t="s">
        <v>91</v>
      </c>
      <c r="JED9" s="1" t="s">
        <v>91</v>
      </c>
      <c r="JEE9" s="1" t="s">
        <v>91</v>
      </c>
      <c r="JEF9" s="1" t="s">
        <v>91</v>
      </c>
      <c r="JEG9" s="1" t="s">
        <v>91</v>
      </c>
      <c r="JEH9" s="1" t="s">
        <v>91</v>
      </c>
      <c r="JEI9" s="1" t="s">
        <v>91</v>
      </c>
      <c r="JEJ9" s="1" t="s">
        <v>91</v>
      </c>
      <c r="JEK9" s="1" t="s">
        <v>91</v>
      </c>
      <c r="JEL9" s="1" t="s">
        <v>91</v>
      </c>
      <c r="JEM9" s="1" t="s">
        <v>91</v>
      </c>
      <c r="JEN9" s="1" t="s">
        <v>91</v>
      </c>
      <c r="JEO9" s="1" t="s">
        <v>91</v>
      </c>
      <c r="JEP9" s="1" t="s">
        <v>91</v>
      </c>
      <c r="JEQ9" s="1" t="s">
        <v>91</v>
      </c>
      <c r="JER9" s="1" t="s">
        <v>91</v>
      </c>
      <c r="JES9" s="1" t="s">
        <v>91</v>
      </c>
      <c r="JET9" s="1" t="s">
        <v>91</v>
      </c>
      <c r="JEU9" s="1" t="s">
        <v>91</v>
      </c>
      <c r="JEV9" s="1" t="s">
        <v>91</v>
      </c>
      <c r="JEW9" s="1" t="s">
        <v>91</v>
      </c>
      <c r="JEX9" s="1" t="s">
        <v>91</v>
      </c>
      <c r="JEY9" s="1" t="s">
        <v>91</v>
      </c>
      <c r="JEZ9" s="1" t="s">
        <v>91</v>
      </c>
      <c r="JFA9" s="1" t="s">
        <v>91</v>
      </c>
      <c r="JFB9" s="1" t="s">
        <v>91</v>
      </c>
      <c r="JFC9" s="1" t="s">
        <v>91</v>
      </c>
      <c r="JFD9" s="1" t="s">
        <v>91</v>
      </c>
      <c r="JFE9" s="1" t="s">
        <v>91</v>
      </c>
      <c r="JFF9" s="1" t="s">
        <v>91</v>
      </c>
      <c r="JFG9" s="1" t="s">
        <v>91</v>
      </c>
      <c r="JFH9" s="1" t="s">
        <v>91</v>
      </c>
      <c r="JFI9" s="1" t="s">
        <v>91</v>
      </c>
      <c r="JFJ9" s="1" t="s">
        <v>91</v>
      </c>
      <c r="JFK9" s="1" t="s">
        <v>91</v>
      </c>
      <c r="JFL9" s="1" t="s">
        <v>91</v>
      </c>
      <c r="JFM9" s="1" t="s">
        <v>91</v>
      </c>
      <c r="JFN9" s="1" t="s">
        <v>91</v>
      </c>
      <c r="JFO9" s="1" t="s">
        <v>91</v>
      </c>
      <c r="JFP9" s="1" t="s">
        <v>91</v>
      </c>
      <c r="JFQ9" s="1" t="s">
        <v>91</v>
      </c>
      <c r="JFR9" s="1" t="s">
        <v>91</v>
      </c>
      <c r="JFS9" s="1" t="s">
        <v>91</v>
      </c>
      <c r="JFT9" s="1" t="s">
        <v>91</v>
      </c>
      <c r="JFU9" s="1" t="s">
        <v>91</v>
      </c>
      <c r="JFV9" s="1" t="s">
        <v>91</v>
      </c>
      <c r="JFW9" s="1" t="s">
        <v>91</v>
      </c>
      <c r="JFX9" s="1" t="s">
        <v>91</v>
      </c>
      <c r="JFY9" s="1" t="s">
        <v>91</v>
      </c>
      <c r="JFZ9" s="1" t="s">
        <v>91</v>
      </c>
      <c r="JGA9" s="1" t="s">
        <v>91</v>
      </c>
      <c r="JGB9" s="1" t="s">
        <v>91</v>
      </c>
      <c r="JGC9" s="1" t="s">
        <v>91</v>
      </c>
      <c r="JGD9" s="1" t="s">
        <v>91</v>
      </c>
      <c r="JGE9" s="1" t="s">
        <v>91</v>
      </c>
      <c r="JGF9" s="1" t="s">
        <v>91</v>
      </c>
      <c r="JGG9" s="1" t="s">
        <v>91</v>
      </c>
      <c r="JGH9" s="1" t="s">
        <v>91</v>
      </c>
      <c r="JGI9" s="1" t="s">
        <v>91</v>
      </c>
      <c r="JGJ9" s="1" t="s">
        <v>91</v>
      </c>
      <c r="JGK9" s="1" t="s">
        <v>91</v>
      </c>
      <c r="JGL9" s="1" t="s">
        <v>91</v>
      </c>
      <c r="JGM9" s="1" t="s">
        <v>91</v>
      </c>
      <c r="JGN9" s="1" t="s">
        <v>91</v>
      </c>
      <c r="JGO9" s="1" t="s">
        <v>91</v>
      </c>
      <c r="JGP9" s="1" t="s">
        <v>91</v>
      </c>
      <c r="JGQ9" s="1" t="s">
        <v>91</v>
      </c>
      <c r="JGR9" s="1" t="s">
        <v>91</v>
      </c>
      <c r="JGS9" s="1" t="s">
        <v>91</v>
      </c>
      <c r="JGT9" s="1" t="s">
        <v>91</v>
      </c>
      <c r="JGU9" s="1" t="s">
        <v>91</v>
      </c>
      <c r="JGV9" s="1" t="s">
        <v>91</v>
      </c>
      <c r="JGW9" s="1" t="s">
        <v>91</v>
      </c>
      <c r="JGX9" s="1" t="s">
        <v>91</v>
      </c>
      <c r="JGY9" s="1" t="s">
        <v>91</v>
      </c>
      <c r="JGZ9" s="1" t="s">
        <v>91</v>
      </c>
      <c r="JHA9" s="1" t="s">
        <v>91</v>
      </c>
      <c r="JHB9" s="1" t="s">
        <v>91</v>
      </c>
      <c r="JHC9" s="1" t="s">
        <v>91</v>
      </c>
      <c r="JHD9" s="1" t="s">
        <v>91</v>
      </c>
      <c r="JHE9" s="1" t="s">
        <v>91</v>
      </c>
      <c r="JHF9" s="1" t="s">
        <v>91</v>
      </c>
      <c r="JHG9" s="1" t="s">
        <v>91</v>
      </c>
      <c r="JHH9" s="1" t="s">
        <v>91</v>
      </c>
      <c r="JHI9" s="1" t="s">
        <v>91</v>
      </c>
      <c r="JHJ9" s="1" t="s">
        <v>91</v>
      </c>
      <c r="JHK9" s="1" t="s">
        <v>91</v>
      </c>
      <c r="JHL9" s="1" t="s">
        <v>91</v>
      </c>
      <c r="JHM9" s="1" t="s">
        <v>91</v>
      </c>
      <c r="JHN9" s="1" t="s">
        <v>91</v>
      </c>
      <c r="JHO9" s="1" t="s">
        <v>91</v>
      </c>
      <c r="JHP9" s="1" t="s">
        <v>91</v>
      </c>
      <c r="JHQ9" s="1" t="s">
        <v>91</v>
      </c>
      <c r="JHR9" s="1" t="s">
        <v>91</v>
      </c>
      <c r="JHS9" s="1" t="s">
        <v>91</v>
      </c>
      <c r="JHT9" s="1" t="s">
        <v>91</v>
      </c>
      <c r="JHU9" s="1" t="s">
        <v>91</v>
      </c>
      <c r="JHV9" s="1" t="s">
        <v>91</v>
      </c>
      <c r="JHW9" s="1" t="s">
        <v>91</v>
      </c>
      <c r="JHX9" s="1" t="s">
        <v>91</v>
      </c>
      <c r="JHY9" s="1" t="s">
        <v>91</v>
      </c>
      <c r="JHZ9" s="1" t="s">
        <v>91</v>
      </c>
      <c r="JIA9" s="1" t="s">
        <v>91</v>
      </c>
      <c r="JIB9" s="1" t="s">
        <v>91</v>
      </c>
      <c r="JIC9" s="1" t="s">
        <v>91</v>
      </c>
      <c r="JID9" s="1" t="s">
        <v>91</v>
      </c>
      <c r="JIE9" s="1" t="s">
        <v>91</v>
      </c>
      <c r="JIF9" s="1" t="s">
        <v>91</v>
      </c>
      <c r="JIG9" s="1" t="s">
        <v>91</v>
      </c>
      <c r="JIH9" s="1" t="s">
        <v>91</v>
      </c>
      <c r="JII9" s="1" t="s">
        <v>91</v>
      </c>
      <c r="JIJ9" s="1" t="s">
        <v>91</v>
      </c>
      <c r="JIK9" s="1" t="s">
        <v>91</v>
      </c>
      <c r="JIL9" s="1" t="s">
        <v>91</v>
      </c>
      <c r="JIM9" s="1" t="s">
        <v>91</v>
      </c>
      <c r="JIN9" s="1" t="s">
        <v>91</v>
      </c>
      <c r="JIO9" s="1" t="s">
        <v>91</v>
      </c>
      <c r="JIP9" s="1" t="s">
        <v>91</v>
      </c>
      <c r="JIQ9" s="1" t="s">
        <v>91</v>
      </c>
      <c r="JIR9" s="1" t="s">
        <v>91</v>
      </c>
      <c r="JIS9" s="1" t="s">
        <v>91</v>
      </c>
      <c r="JIT9" s="1" t="s">
        <v>91</v>
      </c>
      <c r="JIU9" s="1" t="s">
        <v>91</v>
      </c>
      <c r="JIV9" s="1" t="s">
        <v>91</v>
      </c>
      <c r="JIW9" s="1" t="s">
        <v>91</v>
      </c>
      <c r="JIX9" s="1" t="s">
        <v>91</v>
      </c>
      <c r="JIY9" s="1" t="s">
        <v>91</v>
      </c>
      <c r="JIZ9" s="1" t="s">
        <v>91</v>
      </c>
      <c r="JJA9" s="1" t="s">
        <v>91</v>
      </c>
      <c r="JJB9" s="1" t="s">
        <v>91</v>
      </c>
      <c r="JJC9" s="1" t="s">
        <v>91</v>
      </c>
      <c r="JJD9" s="1" t="s">
        <v>91</v>
      </c>
      <c r="JJE9" s="1" t="s">
        <v>91</v>
      </c>
      <c r="JJF9" s="1" t="s">
        <v>91</v>
      </c>
      <c r="JJG9" s="1" t="s">
        <v>91</v>
      </c>
      <c r="JJH9" s="1" t="s">
        <v>91</v>
      </c>
      <c r="JJI9" s="1" t="s">
        <v>91</v>
      </c>
      <c r="JJJ9" s="1" t="s">
        <v>91</v>
      </c>
      <c r="JJK9" s="1" t="s">
        <v>91</v>
      </c>
      <c r="JJL9" s="1" t="s">
        <v>91</v>
      </c>
      <c r="JJM9" s="1" t="s">
        <v>91</v>
      </c>
      <c r="JJN9" s="1" t="s">
        <v>91</v>
      </c>
      <c r="JJO9" s="1" t="s">
        <v>91</v>
      </c>
      <c r="JJP9" s="1" t="s">
        <v>91</v>
      </c>
      <c r="JJQ9" s="1" t="s">
        <v>91</v>
      </c>
      <c r="JJR9" s="1" t="s">
        <v>91</v>
      </c>
      <c r="JJS9" s="1" t="s">
        <v>91</v>
      </c>
      <c r="JJT9" s="1" t="s">
        <v>91</v>
      </c>
      <c r="JJU9" s="1" t="s">
        <v>91</v>
      </c>
      <c r="JJV9" s="1" t="s">
        <v>91</v>
      </c>
      <c r="JJW9" s="1" t="s">
        <v>91</v>
      </c>
      <c r="JJX9" s="1" t="s">
        <v>91</v>
      </c>
      <c r="JJY9" s="1" t="s">
        <v>91</v>
      </c>
      <c r="JJZ9" s="1" t="s">
        <v>91</v>
      </c>
      <c r="JKA9" s="1" t="s">
        <v>91</v>
      </c>
      <c r="JKB9" s="1" t="s">
        <v>91</v>
      </c>
      <c r="JKC9" s="1" t="s">
        <v>91</v>
      </c>
      <c r="JKD9" s="1" t="s">
        <v>91</v>
      </c>
      <c r="JKE9" s="1" t="s">
        <v>91</v>
      </c>
      <c r="JKF9" s="1" t="s">
        <v>91</v>
      </c>
      <c r="JKG9" s="1" t="s">
        <v>91</v>
      </c>
      <c r="JKH9" s="1" t="s">
        <v>91</v>
      </c>
      <c r="JKI9" s="1" t="s">
        <v>91</v>
      </c>
      <c r="JKJ9" s="1" t="s">
        <v>91</v>
      </c>
      <c r="JKK9" s="1" t="s">
        <v>91</v>
      </c>
      <c r="JKL9" s="1" t="s">
        <v>91</v>
      </c>
      <c r="JKM9" s="1" t="s">
        <v>91</v>
      </c>
      <c r="JKN9" s="1" t="s">
        <v>91</v>
      </c>
      <c r="JKO9" s="1" t="s">
        <v>91</v>
      </c>
      <c r="JKP9" s="1" t="s">
        <v>91</v>
      </c>
      <c r="JKQ9" s="1" t="s">
        <v>91</v>
      </c>
      <c r="JKR9" s="1" t="s">
        <v>91</v>
      </c>
      <c r="JKS9" s="1" t="s">
        <v>91</v>
      </c>
      <c r="JKT9" s="1" t="s">
        <v>91</v>
      </c>
      <c r="JKU9" s="1" t="s">
        <v>91</v>
      </c>
      <c r="JKV9" s="1" t="s">
        <v>91</v>
      </c>
      <c r="JKW9" s="1" t="s">
        <v>91</v>
      </c>
      <c r="JKX9" s="1" t="s">
        <v>91</v>
      </c>
      <c r="JKY9" s="1" t="s">
        <v>91</v>
      </c>
      <c r="JKZ9" s="1" t="s">
        <v>91</v>
      </c>
      <c r="JLA9" s="1" t="s">
        <v>91</v>
      </c>
      <c r="JLB9" s="1" t="s">
        <v>91</v>
      </c>
      <c r="JLC9" s="1" t="s">
        <v>91</v>
      </c>
      <c r="JLD9" s="1" t="s">
        <v>91</v>
      </c>
      <c r="JLE9" s="1" t="s">
        <v>91</v>
      </c>
      <c r="JLF9" s="1" t="s">
        <v>91</v>
      </c>
      <c r="JLG9" s="1" t="s">
        <v>91</v>
      </c>
      <c r="JLH9" s="1" t="s">
        <v>91</v>
      </c>
      <c r="JLI9" s="1" t="s">
        <v>91</v>
      </c>
      <c r="JLJ9" s="1" t="s">
        <v>91</v>
      </c>
      <c r="JLK9" s="1" t="s">
        <v>91</v>
      </c>
      <c r="JLL9" s="1" t="s">
        <v>91</v>
      </c>
      <c r="JLM9" s="1" t="s">
        <v>91</v>
      </c>
      <c r="JLN9" s="1" t="s">
        <v>91</v>
      </c>
      <c r="JLO9" s="1" t="s">
        <v>91</v>
      </c>
      <c r="JLP9" s="1" t="s">
        <v>91</v>
      </c>
      <c r="JLQ9" s="1" t="s">
        <v>91</v>
      </c>
      <c r="JLR9" s="1" t="s">
        <v>91</v>
      </c>
      <c r="JLS9" s="1" t="s">
        <v>91</v>
      </c>
      <c r="JLT9" s="1" t="s">
        <v>91</v>
      </c>
      <c r="JLU9" s="1" t="s">
        <v>91</v>
      </c>
      <c r="JLV9" s="1" t="s">
        <v>91</v>
      </c>
      <c r="JLW9" s="1" t="s">
        <v>91</v>
      </c>
      <c r="JLX9" s="1" t="s">
        <v>91</v>
      </c>
      <c r="JLY9" s="1" t="s">
        <v>91</v>
      </c>
      <c r="JLZ9" s="1" t="s">
        <v>91</v>
      </c>
      <c r="JMA9" s="1" t="s">
        <v>91</v>
      </c>
      <c r="JMB9" s="1" t="s">
        <v>91</v>
      </c>
      <c r="JMC9" s="1" t="s">
        <v>91</v>
      </c>
      <c r="JMD9" s="1" t="s">
        <v>91</v>
      </c>
      <c r="JME9" s="1" t="s">
        <v>91</v>
      </c>
      <c r="JMF9" s="1" t="s">
        <v>91</v>
      </c>
      <c r="JMG9" s="1" t="s">
        <v>91</v>
      </c>
      <c r="JMH9" s="1" t="s">
        <v>91</v>
      </c>
      <c r="JMI9" s="1" t="s">
        <v>91</v>
      </c>
      <c r="JMJ9" s="1" t="s">
        <v>91</v>
      </c>
      <c r="JMK9" s="1" t="s">
        <v>91</v>
      </c>
      <c r="JML9" s="1" t="s">
        <v>91</v>
      </c>
      <c r="JMM9" s="1" t="s">
        <v>91</v>
      </c>
      <c r="JMN9" s="1" t="s">
        <v>91</v>
      </c>
      <c r="JMO9" s="1" t="s">
        <v>91</v>
      </c>
      <c r="JMP9" s="1" t="s">
        <v>91</v>
      </c>
      <c r="JMQ9" s="1" t="s">
        <v>91</v>
      </c>
      <c r="JMR9" s="1" t="s">
        <v>91</v>
      </c>
      <c r="JMS9" s="1" t="s">
        <v>91</v>
      </c>
      <c r="JMT9" s="1" t="s">
        <v>91</v>
      </c>
      <c r="JMU9" s="1" t="s">
        <v>91</v>
      </c>
      <c r="JMV9" s="1" t="s">
        <v>91</v>
      </c>
      <c r="JMW9" s="1" t="s">
        <v>91</v>
      </c>
      <c r="JMX9" s="1" t="s">
        <v>91</v>
      </c>
      <c r="JMY9" s="1" t="s">
        <v>91</v>
      </c>
      <c r="JMZ9" s="1" t="s">
        <v>91</v>
      </c>
      <c r="JNA9" s="1" t="s">
        <v>91</v>
      </c>
      <c r="JNB9" s="1" t="s">
        <v>91</v>
      </c>
      <c r="JNC9" s="1" t="s">
        <v>91</v>
      </c>
      <c r="JND9" s="1" t="s">
        <v>91</v>
      </c>
      <c r="JNE9" s="1" t="s">
        <v>91</v>
      </c>
      <c r="JNF9" s="1" t="s">
        <v>91</v>
      </c>
      <c r="JNG9" s="1" t="s">
        <v>91</v>
      </c>
      <c r="JNH9" s="1" t="s">
        <v>91</v>
      </c>
      <c r="JNI9" s="1" t="s">
        <v>91</v>
      </c>
      <c r="JNJ9" s="1" t="s">
        <v>91</v>
      </c>
      <c r="JNK9" s="1" t="s">
        <v>91</v>
      </c>
      <c r="JNL9" s="1" t="s">
        <v>91</v>
      </c>
      <c r="JNM9" s="1" t="s">
        <v>91</v>
      </c>
      <c r="JNN9" s="1" t="s">
        <v>91</v>
      </c>
      <c r="JNO9" s="1" t="s">
        <v>91</v>
      </c>
      <c r="JNP9" s="1" t="s">
        <v>91</v>
      </c>
      <c r="JNQ9" s="1" t="s">
        <v>91</v>
      </c>
      <c r="JNR9" s="1" t="s">
        <v>91</v>
      </c>
      <c r="JNS9" s="1" t="s">
        <v>91</v>
      </c>
      <c r="JNT9" s="1" t="s">
        <v>91</v>
      </c>
      <c r="JNU9" s="1" t="s">
        <v>91</v>
      </c>
      <c r="JNV9" s="1" t="s">
        <v>91</v>
      </c>
      <c r="JNW9" s="1" t="s">
        <v>91</v>
      </c>
      <c r="JNX9" s="1" t="s">
        <v>91</v>
      </c>
      <c r="JNY9" s="1" t="s">
        <v>91</v>
      </c>
      <c r="JNZ9" s="1" t="s">
        <v>91</v>
      </c>
      <c r="JOA9" s="1" t="s">
        <v>91</v>
      </c>
      <c r="JOB9" s="1" t="s">
        <v>91</v>
      </c>
      <c r="JOC9" s="1" t="s">
        <v>91</v>
      </c>
      <c r="JOD9" s="1" t="s">
        <v>91</v>
      </c>
      <c r="JOE9" s="1" t="s">
        <v>91</v>
      </c>
      <c r="JOF9" s="1" t="s">
        <v>91</v>
      </c>
      <c r="JOG9" s="1" t="s">
        <v>91</v>
      </c>
      <c r="JOH9" s="1" t="s">
        <v>91</v>
      </c>
      <c r="JOI9" s="1" t="s">
        <v>91</v>
      </c>
      <c r="JOJ9" s="1" t="s">
        <v>91</v>
      </c>
      <c r="JOK9" s="1" t="s">
        <v>91</v>
      </c>
      <c r="JOL9" s="1" t="s">
        <v>91</v>
      </c>
      <c r="JOM9" s="1" t="s">
        <v>91</v>
      </c>
      <c r="JON9" s="1" t="s">
        <v>91</v>
      </c>
      <c r="JOO9" s="1" t="s">
        <v>91</v>
      </c>
      <c r="JOP9" s="1" t="s">
        <v>91</v>
      </c>
      <c r="JOQ9" s="1" t="s">
        <v>91</v>
      </c>
      <c r="JOR9" s="1" t="s">
        <v>91</v>
      </c>
      <c r="JOS9" s="1" t="s">
        <v>91</v>
      </c>
      <c r="JOT9" s="1" t="s">
        <v>91</v>
      </c>
      <c r="JOU9" s="1" t="s">
        <v>91</v>
      </c>
      <c r="JOV9" s="1" t="s">
        <v>91</v>
      </c>
      <c r="JOW9" s="1" t="s">
        <v>91</v>
      </c>
      <c r="JOX9" s="1" t="s">
        <v>91</v>
      </c>
      <c r="JOY9" s="1" t="s">
        <v>91</v>
      </c>
      <c r="JOZ9" s="1" t="s">
        <v>91</v>
      </c>
      <c r="JPA9" s="1" t="s">
        <v>91</v>
      </c>
      <c r="JPB9" s="1" t="s">
        <v>91</v>
      </c>
      <c r="JPC9" s="1" t="s">
        <v>91</v>
      </c>
      <c r="JPD9" s="1" t="s">
        <v>91</v>
      </c>
      <c r="JPE9" s="1" t="s">
        <v>91</v>
      </c>
      <c r="JPF9" s="1" t="s">
        <v>91</v>
      </c>
      <c r="JPG9" s="1" t="s">
        <v>91</v>
      </c>
      <c r="JPH9" s="1" t="s">
        <v>91</v>
      </c>
      <c r="JPI9" s="1" t="s">
        <v>91</v>
      </c>
      <c r="JPJ9" s="1" t="s">
        <v>91</v>
      </c>
      <c r="JPK9" s="1" t="s">
        <v>91</v>
      </c>
      <c r="JPL9" s="1" t="s">
        <v>91</v>
      </c>
      <c r="JPM9" s="1" t="s">
        <v>91</v>
      </c>
      <c r="JPN9" s="1" t="s">
        <v>91</v>
      </c>
      <c r="JPO9" s="1" t="s">
        <v>91</v>
      </c>
      <c r="JPP9" s="1" t="s">
        <v>91</v>
      </c>
      <c r="JPQ9" s="1" t="s">
        <v>91</v>
      </c>
      <c r="JPR9" s="1" t="s">
        <v>91</v>
      </c>
      <c r="JPS9" s="1" t="s">
        <v>91</v>
      </c>
      <c r="JPT9" s="1" t="s">
        <v>91</v>
      </c>
      <c r="JPU9" s="1" t="s">
        <v>91</v>
      </c>
      <c r="JPV9" s="1" t="s">
        <v>91</v>
      </c>
      <c r="JPW9" s="1" t="s">
        <v>91</v>
      </c>
      <c r="JPX9" s="1" t="s">
        <v>91</v>
      </c>
      <c r="JPY9" s="1" t="s">
        <v>91</v>
      </c>
      <c r="JPZ9" s="1" t="s">
        <v>91</v>
      </c>
      <c r="JQA9" s="1" t="s">
        <v>91</v>
      </c>
      <c r="JQB9" s="1" t="s">
        <v>91</v>
      </c>
      <c r="JQC9" s="1" t="s">
        <v>91</v>
      </c>
      <c r="JQD9" s="1" t="s">
        <v>91</v>
      </c>
      <c r="JQE9" s="1" t="s">
        <v>91</v>
      </c>
      <c r="JQF9" s="1" t="s">
        <v>91</v>
      </c>
      <c r="JQG9" s="1" t="s">
        <v>91</v>
      </c>
      <c r="JQH9" s="1" t="s">
        <v>91</v>
      </c>
      <c r="JQI9" s="1" t="s">
        <v>91</v>
      </c>
      <c r="JQJ9" s="1" t="s">
        <v>91</v>
      </c>
      <c r="JQK9" s="1" t="s">
        <v>91</v>
      </c>
      <c r="JQL9" s="1" t="s">
        <v>91</v>
      </c>
      <c r="JQM9" s="1" t="s">
        <v>91</v>
      </c>
      <c r="JQN9" s="1" t="s">
        <v>91</v>
      </c>
      <c r="JQO9" s="1" t="s">
        <v>91</v>
      </c>
      <c r="JQP9" s="1" t="s">
        <v>91</v>
      </c>
      <c r="JQQ9" s="1" t="s">
        <v>91</v>
      </c>
      <c r="JQR9" s="1" t="s">
        <v>91</v>
      </c>
      <c r="JQS9" s="1" t="s">
        <v>91</v>
      </c>
      <c r="JQT9" s="1" t="s">
        <v>91</v>
      </c>
      <c r="JQU9" s="1" t="s">
        <v>91</v>
      </c>
      <c r="JQV9" s="1" t="s">
        <v>91</v>
      </c>
      <c r="JQW9" s="1" t="s">
        <v>91</v>
      </c>
      <c r="JQX9" s="1" t="s">
        <v>91</v>
      </c>
      <c r="JQY9" s="1" t="s">
        <v>91</v>
      </c>
      <c r="JQZ9" s="1" t="s">
        <v>91</v>
      </c>
      <c r="JRA9" s="1" t="s">
        <v>91</v>
      </c>
      <c r="JRB9" s="1" t="s">
        <v>91</v>
      </c>
      <c r="JRC9" s="1" t="s">
        <v>91</v>
      </c>
      <c r="JRD9" s="1" t="s">
        <v>91</v>
      </c>
      <c r="JRE9" s="1" t="s">
        <v>91</v>
      </c>
      <c r="JRF9" s="1" t="s">
        <v>91</v>
      </c>
      <c r="JRG9" s="1" t="s">
        <v>91</v>
      </c>
      <c r="JRH9" s="1" t="s">
        <v>91</v>
      </c>
      <c r="JRI9" s="1" t="s">
        <v>91</v>
      </c>
      <c r="JRJ9" s="1" t="s">
        <v>91</v>
      </c>
      <c r="JRK9" s="1" t="s">
        <v>91</v>
      </c>
      <c r="JRL9" s="1" t="s">
        <v>91</v>
      </c>
      <c r="JRM9" s="1" t="s">
        <v>91</v>
      </c>
      <c r="JRN9" s="1" t="s">
        <v>91</v>
      </c>
      <c r="JRO9" s="1" t="s">
        <v>91</v>
      </c>
      <c r="JRP9" s="1" t="s">
        <v>91</v>
      </c>
      <c r="JRQ9" s="1" t="s">
        <v>91</v>
      </c>
      <c r="JRR9" s="1" t="s">
        <v>91</v>
      </c>
      <c r="JRS9" s="1" t="s">
        <v>91</v>
      </c>
      <c r="JRT9" s="1" t="s">
        <v>91</v>
      </c>
      <c r="JRU9" s="1" t="s">
        <v>91</v>
      </c>
      <c r="JRV9" s="1" t="s">
        <v>91</v>
      </c>
      <c r="JRW9" s="1" t="s">
        <v>91</v>
      </c>
      <c r="JRX9" s="1" t="s">
        <v>91</v>
      </c>
      <c r="JRY9" s="1" t="s">
        <v>91</v>
      </c>
      <c r="JRZ9" s="1" t="s">
        <v>91</v>
      </c>
      <c r="JSA9" s="1" t="s">
        <v>91</v>
      </c>
      <c r="JSB9" s="1" t="s">
        <v>91</v>
      </c>
      <c r="JSC9" s="1" t="s">
        <v>91</v>
      </c>
      <c r="JSD9" s="1" t="s">
        <v>91</v>
      </c>
      <c r="JSE9" s="1" t="s">
        <v>91</v>
      </c>
      <c r="JSF9" s="1" t="s">
        <v>91</v>
      </c>
      <c r="JSG9" s="1" t="s">
        <v>91</v>
      </c>
      <c r="JSH9" s="1" t="s">
        <v>91</v>
      </c>
      <c r="JSI9" s="1" t="s">
        <v>91</v>
      </c>
      <c r="JSJ9" s="1" t="s">
        <v>91</v>
      </c>
      <c r="JSK9" s="1" t="s">
        <v>91</v>
      </c>
      <c r="JSL9" s="1" t="s">
        <v>91</v>
      </c>
      <c r="JSM9" s="1" t="s">
        <v>91</v>
      </c>
      <c r="JSN9" s="1" t="s">
        <v>91</v>
      </c>
      <c r="JSO9" s="1" t="s">
        <v>91</v>
      </c>
      <c r="JSP9" s="1" t="s">
        <v>91</v>
      </c>
      <c r="JSQ9" s="1" t="s">
        <v>91</v>
      </c>
      <c r="JSR9" s="1" t="s">
        <v>91</v>
      </c>
      <c r="JSS9" s="1" t="s">
        <v>91</v>
      </c>
      <c r="JST9" s="1" t="s">
        <v>91</v>
      </c>
      <c r="JSU9" s="1" t="s">
        <v>91</v>
      </c>
      <c r="JSV9" s="1" t="s">
        <v>91</v>
      </c>
      <c r="JSW9" s="1" t="s">
        <v>91</v>
      </c>
      <c r="JSX9" s="1" t="s">
        <v>91</v>
      </c>
      <c r="JSY9" s="1" t="s">
        <v>91</v>
      </c>
      <c r="JSZ9" s="1" t="s">
        <v>91</v>
      </c>
      <c r="JTA9" s="1" t="s">
        <v>91</v>
      </c>
      <c r="JTB9" s="1" t="s">
        <v>91</v>
      </c>
      <c r="JTC9" s="1" t="s">
        <v>91</v>
      </c>
      <c r="JTD9" s="1" t="s">
        <v>91</v>
      </c>
      <c r="JTE9" s="1" t="s">
        <v>91</v>
      </c>
      <c r="JTF9" s="1" t="s">
        <v>91</v>
      </c>
      <c r="JTG9" s="1" t="s">
        <v>91</v>
      </c>
      <c r="JTH9" s="1" t="s">
        <v>91</v>
      </c>
      <c r="JTI9" s="1" t="s">
        <v>91</v>
      </c>
      <c r="JTJ9" s="1" t="s">
        <v>91</v>
      </c>
      <c r="JTK9" s="1" t="s">
        <v>91</v>
      </c>
      <c r="JTL9" s="1" t="s">
        <v>91</v>
      </c>
      <c r="JTM9" s="1" t="s">
        <v>91</v>
      </c>
      <c r="JTN9" s="1" t="s">
        <v>91</v>
      </c>
      <c r="JTO9" s="1" t="s">
        <v>91</v>
      </c>
      <c r="JTP9" s="1" t="s">
        <v>91</v>
      </c>
      <c r="JTQ9" s="1" t="s">
        <v>91</v>
      </c>
      <c r="JTR9" s="1" t="s">
        <v>91</v>
      </c>
      <c r="JTS9" s="1" t="s">
        <v>91</v>
      </c>
      <c r="JTT9" s="1" t="s">
        <v>91</v>
      </c>
      <c r="JTU9" s="1" t="s">
        <v>91</v>
      </c>
      <c r="JTV9" s="1" t="s">
        <v>91</v>
      </c>
      <c r="JTW9" s="1" t="s">
        <v>91</v>
      </c>
      <c r="JTX9" s="1" t="s">
        <v>91</v>
      </c>
      <c r="JTY9" s="1" t="s">
        <v>91</v>
      </c>
      <c r="JTZ9" s="1" t="s">
        <v>91</v>
      </c>
      <c r="JUA9" s="1" t="s">
        <v>91</v>
      </c>
      <c r="JUB9" s="1" t="s">
        <v>91</v>
      </c>
      <c r="JUC9" s="1" t="s">
        <v>91</v>
      </c>
      <c r="JUD9" s="1" t="s">
        <v>91</v>
      </c>
      <c r="JUE9" s="1" t="s">
        <v>91</v>
      </c>
      <c r="JUF9" s="1" t="s">
        <v>91</v>
      </c>
      <c r="JUG9" s="1" t="s">
        <v>91</v>
      </c>
      <c r="JUH9" s="1" t="s">
        <v>91</v>
      </c>
      <c r="JUI9" s="1" t="s">
        <v>91</v>
      </c>
      <c r="JUJ9" s="1" t="s">
        <v>91</v>
      </c>
      <c r="JUK9" s="1" t="s">
        <v>91</v>
      </c>
      <c r="JUL9" s="1" t="s">
        <v>91</v>
      </c>
      <c r="JUM9" s="1" t="s">
        <v>91</v>
      </c>
      <c r="JUN9" s="1" t="s">
        <v>91</v>
      </c>
      <c r="JUO9" s="1" t="s">
        <v>91</v>
      </c>
      <c r="JUP9" s="1" t="s">
        <v>91</v>
      </c>
      <c r="JUQ9" s="1" t="s">
        <v>91</v>
      </c>
      <c r="JUR9" s="1" t="s">
        <v>91</v>
      </c>
      <c r="JUS9" s="1" t="s">
        <v>91</v>
      </c>
      <c r="JUT9" s="1" t="s">
        <v>91</v>
      </c>
      <c r="JUU9" s="1" t="s">
        <v>91</v>
      </c>
      <c r="JUV9" s="1" t="s">
        <v>91</v>
      </c>
      <c r="JUW9" s="1" t="s">
        <v>91</v>
      </c>
      <c r="JUX9" s="1" t="s">
        <v>91</v>
      </c>
      <c r="JUY9" s="1" t="s">
        <v>91</v>
      </c>
      <c r="JUZ9" s="1" t="s">
        <v>91</v>
      </c>
      <c r="JVA9" s="1" t="s">
        <v>91</v>
      </c>
      <c r="JVB9" s="1" t="s">
        <v>91</v>
      </c>
      <c r="JVC9" s="1" t="s">
        <v>91</v>
      </c>
      <c r="JVD9" s="1" t="s">
        <v>91</v>
      </c>
      <c r="JVE9" s="1" t="s">
        <v>91</v>
      </c>
      <c r="JVF9" s="1" t="s">
        <v>91</v>
      </c>
      <c r="JVG9" s="1" t="s">
        <v>91</v>
      </c>
      <c r="JVH9" s="1" t="s">
        <v>91</v>
      </c>
      <c r="JVI9" s="1" t="s">
        <v>91</v>
      </c>
      <c r="JVJ9" s="1" t="s">
        <v>91</v>
      </c>
      <c r="JVK9" s="1" t="s">
        <v>91</v>
      </c>
      <c r="JVL9" s="1" t="s">
        <v>91</v>
      </c>
      <c r="JVM9" s="1" t="s">
        <v>91</v>
      </c>
      <c r="JVN9" s="1" t="s">
        <v>91</v>
      </c>
      <c r="JVO9" s="1" t="s">
        <v>91</v>
      </c>
      <c r="JVP9" s="1" t="s">
        <v>91</v>
      </c>
      <c r="JVQ9" s="1" t="s">
        <v>91</v>
      </c>
      <c r="JVR9" s="1" t="s">
        <v>91</v>
      </c>
      <c r="JVS9" s="1" t="s">
        <v>91</v>
      </c>
      <c r="JVT9" s="1" t="s">
        <v>91</v>
      </c>
      <c r="JVU9" s="1" t="s">
        <v>91</v>
      </c>
      <c r="JVV9" s="1" t="s">
        <v>91</v>
      </c>
      <c r="JVW9" s="1" t="s">
        <v>91</v>
      </c>
      <c r="JVX9" s="1" t="s">
        <v>91</v>
      </c>
      <c r="JVY9" s="1" t="s">
        <v>91</v>
      </c>
      <c r="JVZ9" s="1" t="s">
        <v>91</v>
      </c>
      <c r="JWA9" s="1" t="s">
        <v>91</v>
      </c>
      <c r="JWB9" s="1" t="s">
        <v>91</v>
      </c>
      <c r="JWC9" s="1" t="s">
        <v>91</v>
      </c>
      <c r="JWD9" s="1" t="s">
        <v>91</v>
      </c>
      <c r="JWE9" s="1" t="s">
        <v>91</v>
      </c>
      <c r="JWF9" s="1" t="s">
        <v>91</v>
      </c>
      <c r="JWG9" s="1" t="s">
        <v>91</v>
      </c>
      <c r="JWH9" s="1" t="s">
        <v>91</v>
      </c>
      <c r="JWI9" s="1" t="s">
        <v>91</v>
      </c>
      <c r="JWJ9" s="1" t="s">
        <v>91</v>
      </c>
      <c r="JWK9" s="1" t="s">
        <v>91</v>
      </c>
      <c r="JWL9" s="1" t="s">
        <v>91</v>
      </c>
      <c r="JWM9" s="1" t="s">
        <v>91</v>
      </c>
      <c r="JWN9" s="1" t="s">
        <v>91</v>
      </c>
      <c r="JWO9" s="1" t="s">
        <v>91</v>
      </c>
      <c r="JWP9" s="1" t="s">
        <v>91</v>
      </c>
      <c r="JWQ9" s="1" t="s">
        <v>91</v>
      </c>
      <c r="JWR9" s="1" t="s">
        <v>91</v>
      </c>
      <c r="JWS9" s="1" t="s">
        <v>91</v>
      </c>
      <c r="JWT9" s="1" t="s">
        <v>91</v>
      </c>
      <c r="JWU9" s="1" t="s">
        <v>91</v>
      </c>
      <c r="JWV9" s="1" t="s">
        <v>91</v>
      </c>
      <c r="JWW9" s="1" t="s">
        <v>91</v>
      </c>
      <c r="JWX9" s="1" t="s">
        <v>91</v>
      </c>
      <c r="JWY9" s="1" t="s">
        <v>91</v>
      </c>
      <c r="JWZ9" s="1" t="s">
        <v>91</v>
      </c>
      <c r="JXA9" s="1" t="s">
        <v>91</v>
      </c>
      <c r="JXB9" s="1" t="s">
        <v>91</v>
      </c>
      <c r="JXC9" s="1" t="s">
        <v>91</v>
      </c>
      <c r="JXD9" s="1" t="s">
        <v>91</v>
      </c>
      <c r="JXE9" s="1" t="s">
        <v>91</v>
      </c>
      <c r="JXF9" s="1" t="s">
        <v>91</v>
      </c>
      <c r="JXG9" s="1" t="s">
        <v>91</v>
      </c>
      <c r="JXH9" s="1" t="s">
        <v>91</v>
      </c>
      <c r="JXI9" s="1" t="s">
        <v>91</v>
      </c>
      <c r="JXJ9" s="1" t="s">
        <v>91</v>
      </c>
      <c r="JXK9" s="1" t="s">
        <v>91</v>
      </c>
      <c r="JXL9" s="1" t="s">
        <v>91</v>
      </c>
      <c r="JXM9" s="1" t="s">
        <v>91</v>
      </c>
      <c r="JXN9" s="1" t="s">
        <v>91</v>
      </c>
      <c r="JXO9" s="1" t="s">
        <v>91</v>
      </c>
      <c r="JXP9" s="1" t="s">
        <v>91</v>
      </c>
      <c r="JXQ9" s="1" t="s">
        <v>91</v>
      </c>
      <c r="JXR9" s="1" t="s">
        <v>91</v>
      </c>
      <c r="JXS9" s="1" t="s">
        <v>91</v>
      </c>
      <c r="JXT9" s="1" t="s">
        <v>91</v>
      </c>
      <c r="JXU9" s="1" t="s">
        <v>91</v>
      </c>
      <c r="JXV9" s="1" t="s">
        <v>91</v>
      </c>
      <c r="JXW9" s="1" t="s">
        <v>91</v>
      </c>
      <c r="JXX9" s="1" t="s">
        <v>91</v>
      </c>
      <c r="JXY9" s="1" t="s">
        <v>91</v>
      </c>
      <c r="JXZ9" s="1" t="s">
        <v>91</v>
      </c>
      <c r="JYA9" s="1" t="s">
        <v>91</v>
      </c>
      <c r="JYB9" s="1" t="s">
        <v>91</v>
      </c>
      <c r="JYC9" s="1" t="s">
        <v>91</v>
      </c>
      <c r="JYD9" s="1" t="s">
        <v>91</v>
      </c>
      <c r="JYE9" s="1" t="s">
        <v>91</v>
      </c>
      <c r="JYF9" s="1" t="s">
        <v>91</v>
      </c>
      <c r="JYG9" s="1" t="s">
        <v>91</v>
      </c>
      <c r="JYH9" s="1" t="s">
        <v>91</v>
      </c>
      <c r="JYI9" s="1" t="s">
        <v>91</v>
      </c>
      <c r="JYJ9" s="1" t="s">
        <v>91</v>
      </c>
      <c r="JYK9" s="1" t="s">
        <v>91</v>
      </c>
      <c r="JYL9" s="1" t="s">
        <v>91</v>
      </c>
      <c r="JYM9" s="1" t="s">
        <v>91</v>
      </c>
      <c r="JYN9" s="1" t="s">
        <v>91</v>
      </c>
      <c r="JYO9" s="1" t="s">
        <v>91</v>
      </c>
      <c r="JYP9" s="1" t="s">
        <v>91</v>
      </c>
      <c r="JYQ9" s="1" t="s">
        <v>91</v>
      </c>
      <c r="JYR9" s="1" t="s">
        <v>91</v>
      </c>
      <c r="JYS9" s="1" t="s">
        <v>91</v>
      </c>
      <c r="JYT9" s="1" t="s">
        <v>91</v>
      </c>
      <c r="JYU9" s="1" t="s">
        <v>91</v>
      </c>
      <c r="JYV9" s="1" t="s">
        <v>91</v>
      </c>
      <c r="JYW9" s="1" t="s">
        <v>91</v>
      </c>
      <c r="JYX9" s="1" t="s">
        <v>91</v>
      </c>
      <c r="JYY9" s="1" t="s">
        <v>91</v>
      </c>
      <c r="JYZ9" s="1" t="s">
        <v>91</v>
      </c>
      <c r="JZA9" s="1" t="s">
        <v>91</v>
      </c>
      <c r="JZB9" s="1" t="s">
        <v>91</v>
      </c>
      <c r="JZC9" s="1" t="s">
        <v>91</v>
      </c>
      <c r="JZD9" s="1" t="s">
        <v>91</v>
      </c>
      <c r="JZE9" s="1" t="s">
        <v>91</v>
      </c>
      <c r="JZF9" s="1" t="s">
        <v>91</v>
      </c>
      <c r="JZG9" s="1" t="s">
        <v>91</v>
      </c>
      <c r="JZH9" s="1" t="s">
        <v>91</v>
      </c>
      <c r="JZI9" s="1" t="s">
        <v>91</v>
      </c>
      <c r="JZJ9" s="1" t="s">
        <v>91</v>
      </c>
      <c r="JZK9" s="1" t="s">
        <v>91</v>
      </c>
      <c r="JZL9" s="1" t="s">
        <v>91</v>
      </c>
      <c r="JZM9" s="1" t="s">
        <v>91</v>
      </c>
      <c r="JZN9" s="1" t="s">
        <v>91</v>
      </c>
      <c r="JZO9" s="1" t="s">
        <v>91</v>
      </c>
      <c r="JZP9" s="1" t="s">
        <v>91</v>
      </c>
      <c r="JZQ9" s="1" t="s">
        <v>91</v>
      </c>
      <c r="JZR9" s="1" t="s">
        <v>91</v>
      </c>
      <c r="JZS9" s="1" t="s">
        <v>91</v>
      </c>
      <c r="JZT9" s="1" t="s">
        <v>91</v>
      </c>
      <c r="JZU9" s="1" t="s">
        <v>91</v>
      </c>
      <c r="JZV9" s="1" t="s">
        <v>91</v>
      </c>
      <c r="JZW9" s="1" t="s">
        <v>91</v>
      </c>
      <c r="JZX9" s="1" t="s">
        <v>91</v>
      </c>
      <c r="JZY9" s="1" t="s">
        <v>91</v>
      </c>
      <c r="JZZ9" s="1" t="s">
        <v>91</v>
      </c>
      <c r="KAA9" s="1" t="s">
        <v>91</v>
      </c>
      <c r="KAB9" s="1" t="s">
        <v>91</v>
      </c>
      <c r="KAC9" s="1" t="s">
        <v>91</v>
      </c>
      <c r="KAD9" s="1" t="s">
        <v>91</v>
      </c>
      <c r="KAE9" s="1" t="s">
        <v>91</v>
      </c>
      <c r="KAF9" s="1" t="s">
        <v>91</v>
      </c>
      <c r="KAG9" s="1" t="s">
        <v>91</v>
      </c>
      <c r="KAH9" s="1" t="s">
        <v>91</v>
      </c>
      <c r="KAI9" s="1" t="s">
        <v>91</v>
      </c>
      <c r="KAJ9" s="1" t="s">
        <v>91</v>
      </c>
      <c r="KAK9" s="1" t="s">
        <v>91</v>
      </c>
      <c r="KAL9" s="1" t="s">
        <v>91</v>
      </c>
      <c r="KAM9" s="1" t="s">
        <v>91</v>
      </c>
      <c r="KAN9" s="1" t="s">
        <v>91</v>
      </c>
      <c r="KAO9" s="1" t="s">
        <v>91</v>
      </c>
      <c r="KAP9" s="1" t="s">
        <v>91</v>
      </c>
      <c r="KAQ9" s="1" t="s">
        <v>91</v>
      </c>
      <c r="KAR9" s="1" t="s">
        <v>91</v>
      </c>
      <c r="KAS9" s="1" t="s">
        <v>91</v>
      </c>
      <c r="KAT9" s="1" t="s">
        <v>91</v>
      </c>
      <c r="KAU9" s="1" t="s">
        <v>91</v>
      </c>
      <c r="KAV9" s="1" t="s">
        <v>91</v>
      </c>
      <c r="KAW9" s="1" t="s">
        <v>91</v>
      </c>
      <c r="KAX9" s="1" t="s">
        <v>91</v>
      </c>
      <c r="KAY9" s="1" t="s">
        <v>91</v>
      </c>
      <c r="KAZ9" s="1" t="s">
        <v>91</v>
      </c>
      <c r="KBA9" s="1" t="s">
        <v>91</v>
      </c>
      <c r="KBB9" s="1" t="s">
        <v>91</v>
      </c>
      <c r="KBC9" s="1" t="s">
        <v>91</v>
      </c>
      <c r="KBD9" s="1" t="s">
        <v>91</v>
      </c>
      <c r="KBE9" s="1" t="s">
        <v>91</v>
      </c>
      <c r="KBF9" s="1" t="s">
        <v>91</v>
      </c>
      <c r="KBG9" s="1" t="s">
        <v>91</v>
      </c>
      <c r="KBH9" s="1" t="s">
        <v>91</v>
      </c>
      <c r="KBI9" s="1" t="s">
        <v>91</v>
      </c>
      <c r="KBJ9" s="1" t="s">
        <v>91</v>
      </c>
      <c r="KBK9" s="1" t="s">
        <v>91</v>
      </c>
      <c r="KBL9" s="1" t="s">
        <v>91</v>
      </c>
      <c r="KBM9" s="1" t="s">
        <v>91</v>
      </c>
      <c r="KBN9" s="1" t="s">
        <v>91</v>
      </c>
      <c r="KBO9" s="1" t="s">
        <v>91</v>
      </c>
      <c r="KBP9" s="1" t="s">
        <v>91</v>
      </c>
      <c r="KBQ9" s="1" t="s">
        <v>91</v>
      </c>
      <c r="KBR9" s="1" t="s">
        <v>91</v>
      </c>
      <c r="KBS9" s="1" t="s">
        <v>91</v>
      </c>
      <c r="KBT9" s="1" t="s">
        <v>91</v>
      </c>
      <c r="KBU9" s="1" t="s">
        <v>91</v>
      </c>
      <c r="KBV9" s="1" t="s">
        <v>91</v>
      </c>
      <c r="KBW9" s="1" t="s">
        <v>91</v>
      </c>
      <c r="KBX9" s="1" t="s">
        <v>91</v>
      </c>
      <c r="KBY9" s="1" t="s">
        <v>91</v>
      </c>
      <c r="KBZ9" s="1" t="s">
        <v>91</v>
      </c>
      <c r="KCA9" s="1" t="s">
        <v>91</v>
      </c>
      <c r="KCB9" s="1" t="s">
        <v>91</v>
      </c>
      <c r="KCC9" s="1" t="s">
        <v>91</v>
      </c>
      <c r="KCD9" s="1" t="s">
        <v>91</v>
      </c>
      <c r="KCE9" s="1" t="s">
        <v>91</v>
      </c>
      <c r="KCF9" s="1" t="s">
        <v>91</v>
      </c>
      <c r="KCG9" s="1" t="s">
        <v>91</v>
      </c>
      <c r="KCH9" s="1" t="s">
        <v>91</v>
      </c>
      <c r="KCI9" s="1" t="s">
        <v>91</v>
      </c>
      <c r="KCJ9" s="1" t="s">
        <v>91</v>
      </c>
      <c r="KCK9" s="1" t="s">
        <v>91</v>
      </c>
      <c r="KCL9" s="1" t="s">
        <v>91</v>
      </c>
      <c r="KCM9" s="1" t="s">
        <v>91</v>
      </c>
      <c r="KCN9" s="1" t="s">
        <v>91</v>
      </c>
      <c r="KCO9" s="1" t="s">
        <v>91</v>
      </c>
      <c r="KCP9" s="1" t="s">
        <v>91</v>
      </c>
      <c r="KCQ9" s="1" t="s">
        <v>91</v>
      </c>
      <c r="KCR9" s="1" t="s">
        <v>91</v>
      </c>
      <c r="KCS9" s="1" t="s">
        <v>91</v>
      </c>
      <c r="KCT9" s="1" t="s">
        <v>91</v>
      </c>
      <c r="KCU9" s="1" t="s">
        <v>91</v>
      </c>
      <c r="KCV9" s="1" t="s">
        <v>91</v>
      </c>
      <c r="KCW9" s="1" t="s">
        <v>91</v>
      </c>
      <c r="KCX9" s="1" t="s">
        <v>91</v>
      </c>
      <c r="KCY9" s="1" t="s">
        <v>91</v>
      </c>
      <c r="KCZ9" s="1" t="s">
        <v>91</v>
      </c>
      <c r="KDA9" s="1" t="s">
        <v>91</v>
      </c>
      <c r="KDB9" s="1" t="s">
        <v>91</v>
      </c>
      <c r="KDC9" s="1" t="s">
        <v>91</v>
      </c>
      <c r="KDD9" s="1" t="s">
        <v>91</v>
      </c>
      <c r="KDE9" s="1" t="s">
        <v>91</v>
      </c>
      <c r="KDF9" s="1" t="s">
        <v>91</v>
      </c>
      <c r="KDG9" s="1" t="s">
        <v>91</v>
      </c>
      <c r="KDH9" s="1" t="s">
        <v>91</v>
      </c>
      <c r="KDI9" s="1" t="s">
        <v>91</v>
      </c>
      <c r="KDJ9" s="1" t="s">
        <v>91</v>
      </c>
      <c r="KDK9" s="1" t="s">
        <v>91</v>
      </c>
      <c r="KDL9" s="1" t="s">
        <v>91</v>
      </c>
      <c r="KDM9" s="1" t="s">
        <v>91</v>
      </c>
      <c r="KDN9" s="1" t="s">
        <v>91</v>
      </c>
      <c r="KDO9" s="1" t="s">
        <v>91</v>
      </c>
      <c r="KDP9" s="1" t="s">
        <v>91</v>
      </c>
      <c r="KDQ9" s="1" t="s">
        <v>91</v>
      </c>
      <c r="KDR9" s="1" t="s">
        <v>91</v>
      </c>
      <c r="KDS9" s="1" t="s">
        <v>91</v>
      </c>
      <c r="KDT9" s="1" t="s">
        <v>91</v>
      </c>
      <c r="KDU9" s="1" t="s">
        <v>91</v>
      </c>
      <c r="KDV9" s="1" t="s">
        <v>91</v>
      </c>
      <c r="KDW9" s="1" t="s">
        <v>91</v>
      </c>
      <c r="KDX9" s="1" t="s">
        <v>91</v>
      </c>
      <c r="KDY9" s="1" t="s">
        <v>91</v>
      </c>
      <c r="KDZ9" s="1" t="s">
        <v>91</v>
      </c>
      <c r="KEA9" s="1" t="s">
        <v>91</v>
      </c>
      <c r="KEB9" s="1" t="s">
        <v>91</v>
      </c>
      <c r="KEC9" s="1" t="s">
        <v>91</v>
      </c>
      <c r="KED9" s="1" t="s">
        <v>91</v>
      </c>
      <c r="KEE9" s="1" t="s">
        <v>91</v>
      </c>
      <c r="KEF9" s="1" t="s">
        <v>91</v>
      </c>
      <c r="KEG9" s="1" t="s">
        <v>91</v>
      </c>
      <c r="KEH9" s="1" t="s">
        <v>91</v>
      </c>
      <c r="KEI9" s="1" t="s">
        <v>91</v>
      </c>
      <c r="KEJ9" s="1" t="s">
        <v>91</v>
      </c>
      <c r="KEK9" s="1" t="s">
        <v>91</v>
      </c>
      <c r="KEL9" s="1" t="s">
        <v>91</v>
      </c>
      <c r="KEM9" s="1" t="s">
        <v>91</v>
      </c>
      <c r="KEN9" s="1" t="s">
        <v>91</v>
      </c>
      <c r="KEO9" s="1" t="s">
        <v>91</v>
      </c>
      <c r="KEP9" s="1" t="s">
        <v>91</v>
      </c>
      <c r="KEQ9" s="1" t="s">
        <v>91</v>
      </c>
      <c r="KER9" s="1" t="s">
        <v>91</v>
      </c>
      <c r="KES9" s="1" t="s">
        <v>91</v>
      </c>
      <c r="KET9" s="1" t="s">
        <v>91</v>
      </c>
      <c r="KEU9" s="1" t="s">
        <v>91</v>
      </c>
      <c r="KEV9" s="1" t="s">
        <v>91</v>
      </c>
      <c r="KEW9" s="1" t="s">
        <v>91</v>
      </c>
      <c r="KEX9" s="1" t="s">
        <v>91</v>
      </c>
      <c r="KEY9" s="1" t="s">
        <v>91</v>
      </c>
      <c r="KEZ9" s="1" t="s">
        <v>91</v>
      </c>
      <c r="KFA9" s="1" t="s">
        <v>91</v>
      </c>
      <c r="KFB9" s="1" t="s">
        <v>91</v>
      </c>
      <c r="KFC9" s="1" t="s">
        <v>91</v>
      </c>
      <c r="KFD9" s="1" t="s">
        <v>91</v>
      </c>
      <c r="KFE9" s="1" t="s">
        <v>91</v>
      </c>
      <c r="KFF9" s="1" t="s">
        <v>91</v>
      </c>
      <c r="KFG9" s="1" t="s">
        <v>91</v>
      </c>
      <c r="KFH9" s="1" t="s">
        <v>91</v>
      </c>
      <c r="KFI9" s="1" t="s">
        <v>91</v>
      </c>
      <c r="KFJ9" s="1" t="s">
        <v>91</v>
      </c>
      <c r="KFK9" s="1" t="s">
        <v>91</v>
      </c>
      <c r="KFL9" s="1" t="s">
        <v>91</v>
      </c>
      <c r="KFM9" s="1" t="s">
        <v>91</v>
      </c>
      <c r="KFN9" s="1" t="s">
        <v>91</v>
      </c>
      <c r="KFO9" s="1" t="s">
        <v>91</v>
      </c>
      <c r="KFP9" s="1" t="s">
        <v>91</v>
      </c>
      <c r="KFQ9" s="1" t="s">
        <v>91</v>
      </c>
      <c r="KFR9" s="1" t="s">
        <v>91</v>
      </c>
      <c r="KFS9" s="1" t="s">
        <v>91</v>
      </c>
      <c r="KFT9" s="1" t="s">
        <v>91</v>
      </c>
      <c r="KFU9" s="1" t="s">
        <v>91</v>
      </c>
      <c r="KFV9" s="1" t="s">
        <v>91</v>
      </c>
      <c r="KFW9" s="1" t="s">
        <v>91</v>
      </c>
      <c r="KFX9" s="1" t="s">
        <v>91</v>
      </c>
      <c r="KFY9" s="1" t="s">
        <v>91</v>
      </c>
      <c r="KFZ9" s="1" t="s">
        <v>91</v>
      </c>
      <c r="KGA9" s="1" t="s">
        <v>91</v>
      </c>
      <c r="KGB9" s="1" t="s">
        <v>91</v>
      </c>
      <c r="KGC9" s="1" t="s">
        <v>91</v>
      </c>
      <c r="KGD9" s="1" t="s">
        <v>91</v>
      </c>
      <c r="KGE9" s="1" t="s">
        <v>91</v>
      </c>
      <c r="KGF9" s="1" t="s">
        <v>91</v>
      </c>
      <c r="KGG9" s="1" t="s">
        <v>91</v>
      </c>
      <c r="KGH9" s="1" t="s">
        <v>91</v>
      </c>
      <c r="KGI9" s="1" t="s">
        <v>91</v>
      </c>
      <c r="KGJ9" s="1" t="s">
        <v>91</v>
      </c>
      <c r="KGK9" s="1" t="s">
        <v>91</v>
      </c>
      <c r="KGL9" s="1" t="s">
        <v>91</v>
      </c>
      <c r="KGM9" s="1" t="s">
        <v>91</v>
      </c>
      <c r="KGN9" s="1" t="s">
        <v>91</v>
      </c>
      <c r="KGO9" s="1" t="s">
        <v>91</v>
      </c>
      <c r="KGP9" s="1" t="s">
        <v>91</v>
      </c>
      <c r="KGQ9" s="1" t="s">
        <v>91</v>
      </c>
      <c r="KGR9" s="1" t="s">
        <v>91</v>
      </c>
      <c r="KGS9" s="1" t="s">
        <v>91</v>
      </c>
      <c r="KGT9" s="1" t="s">
        <v>91</v>
      </c>
      <c r="KGU9" s="1" t="s">
        <v>91</v>
      </c>
      <c r="KGV9" s="1" t="s">
        <v>91</v>
      </c>
      <c r="KGW9" s="1" t="s">
        <v>91</v>
      </c>
      <c r="KGX9" s="1" t="s">
        <v>91</v>
      </c>
      <c r="KGY9" s="1" t="s">
        <v>91</v>
      </c>
      <c r="KGZ9" s="1" t="s">
        <v>91</v>
      </c>
      <c r="KHA9" s="1" t="s">
        <v>91</v>
      </c>
      <c r="KHB9" s="1" t="s">
        <v>91</v>
      </c>
      <c r="KHC9" s="1" t="s">
        <v>91</v>
      </c>
      <c r="KHD9" s="1" t="s">
        <v>91</v>
      </c>
      <c r="KHE9" s="1" t="s">
        <v>91</v>
      </c>
      <c r="KHF9" s="1" t="s">
        <v>91</v>
      </c>
      <c r="KHG9" s="1" t="s">
        <v>91</v>
      </c>
      <c r="KHH9" s="1" t="s">
        <v>91</v>
      </c>
      <c r="KHI9" s="1" t="s">
        <v>91</v>
      </c>
      <c r="KHJ9" s="1" t="s">
        <v>91</v>
      </c>
      <c r="KHK9" s="1" t="s">
        <v>91</v>
      </c>
      <c r="KHL9" s="1" t="s">
        <v>91</v>
      </c>
      <c r="KHM9" s="1" t="s">
        <v>91</v>
      </c>
      <c r="KHN9" s="1" t="s">
        <v>91</v>
      </c>
      <c r="KHO9" s="1" t="s">
        <v>91</v>
      </c>
      <c r="KHP9" s="1" t="s">
        <v>91</v>
      </c>
      <c r="KHQ9" s="1" t="s">
        <v>91</v>
      </c>
      <c r="KHR9" s="1" t="s">
        <v>91</v>
      </c>
      <c r="KHS9" s="1" t="s">
        <v>91</v>
      </c>
      <c r="KHT9" s="1" t="s">
        <v>91</v>
      </c>
      <c r="KHU9" s="1" t="s">
        <v>91</v>
      </c>
      <c r="KHV9" s="1" t="s">
        <v>91</v>
      </c>
      <c r="KHW9" s="1" t="s">
        <v>91</v>
      </c>
      <c r="KHX9" s="1" t="s">
        <v>91</v>
      </c>
      <c r="KHY9" s="1" t="s">
        <v>91</v>
      </c>
      <c r="KHZ9" s="1" t="s">
        <v>91</v>
      </c>
      <c r="KIA9" s="1" t="s">
        <v>91</v>
      </c>
      <c r="KIB9" s="1" t="s">
        <v>91</v>
      </c>
      <c r="KIC9" s="1" t="s">
        <v>91</v>
      </c>
      <c r="KID9" s="1" t="s">
        <v>91</v>
      </c>
      <c r="KIE9" s="1" t="s">
        <v>91</v>
      </c>
      <c r="KIF9" s="1" t="s">
        <v>91</v>
      </c>
      <c r="KIG9" s="1" t="s">
        <v>91</v>
      </c>
      <c r="KIH9" s="1" t="s">
        <v>91</v>
      </c>
      <c r="KII9" s="1" t="s">
        <v>91</v>
      </c>
      <c r="KIJ9" s="1" t="s">
        <v>91</v>
      </c>
      <c r="KIK9" s="1" t="s">
        <v>91</v>
      </c>
      <c r="KIL9" s="1" t="s">
        <v>91</v>
      </c>
      <c r="KIM9" s="1" t="s">
        <v>91</v>
      </c>
      <c r="KIN9" s="1" t="s">
        <v>91</v>
      </c>
      <c r="KIO9" s="1" t="s">
        <v>91</v>
      </c>
      <c r="KIP9" s="1" t="s">
        <v>91</v>
      </c>
      <c r="KIQ9" s="1" t="s">
        <v>91</v>
      </c>
      <c r="KIR9" s="1" t="s">
        <v>91</v>
      </c>
      <c r="KIS9" s="1" t="s">
        <v>91</v>
      </c>
      <c r="KIT9" s="1" t="s">
        <v>91</v>
      </c>
      <c r="KIU9" s="1" t="s">
        <v>91</v>
      </c>
      <c r="KIV9" s="1" t="s">
        <v>91</v>
      </c>
      <c r="KIW9" s="1" t="s">
        <v>91</v>
      </c>
      <c r="KIX9" s="1" t="s">
        <v>91</v>
      </c>
      <c r="KIY9" s="1" t="s">
        <v>91</v>
      </c>
      <c r="KIZ9" s="1" t="s">
        <v>91</v>
      </c>
      <c r="KJA9" s="1" t="s">
        <v>91</v>
      </c>
      <c r="KJB9" s="1" t="s">
        <v>91</v>
      </c>
      <c r="KJC9" s="1" t="s">
        <v>91</v>
      </c>
      <c r="KJD9" s="1" t="s">
        <v>91</v>
      </c>
      <c r="KJE9" s="1" t="s">
        <v>91</v>
      </c>
      <c r="KJF9" s="1" t="s">
        <v>91</v>
      </c>
      <c r="KJG9" s="1" t="s">
        <v>91</v>
      </c>
      <c r="KJH9" s="1" t="s">
        <v>91</v>
      </c>
      <c r="KJI9" s="1" t="s">
        <v>91</v>
      </c>
      <c r="KJJ9" s="1" t="s">
        <v>91</v>
      </c>
      <c r="KJK9" s="1" t="s">
        <v>91</v>
      </c>
      <c r="KJL9" s="1" t="s">
        <v>91</v>
      </c>
      <c r="KJM9" s="1" t="s">
        <v>91</v>
      </c>
      <c r="KJN9" s="1" t="s">
        <v>91</v>
      </c>
      <c r="KJO9" s="1" t="s">
        <v>91</v>
      </c>
      <c r="KJP9" s="1" t="s">
        <v>91</v>
      </c>
      <c r="KJQ9" s="1" t="s">
        <v>91</v>
      </c>
      <c r="KJR9" s="1" t="s">
        <v>91</v>
      </c>
      <c r="KJS9" s="1" t="s">
        <v>91</v>
      </c>
      <c r="KJT9" s="1" t="s">
        <v>91</v>
      </c>
      <c r="KJU9" s="1" t="s">
        <v>91</v>
      </c>
      <c r="KJV9" s="1" t="s">
        <v>91</v>
      </c>
      <c r="KJW9" s="1" t="s">
        <v>91</v>
      </c>
      <c r="KJX9" s="1" t="s">
        <v>91</v>
      </c>
      <c r="KJY9" s="1" t="s">
        <v>91</v>
      </c>
      <c r="KJZ9" s="1" t="s">
        <v>91</v>
      </c>
      <c r="KKA9" s="1" t="s">
        <v>91</v>
      </c>
      <c r="KKB9" s="1" t="s">
        <v>91</v>
      </c>
      <c r="KKC9" s="1" t="s">
        <v>91</v>
      </c>
      <c r="KKD9" s="1" t="s">
        <v>91</v>
      </c>
      <c r="KKE9" s="1" t="s">
        <v>91</v>
      </c>
      <c r="KKF9" s="1" t="s">
        <v>91</v>
      </c>
      <c r="KKG9" s="1" t="s">
        <v>91</v>
      </c>
      <c r="KKH9" s="1" t="s">
        <v>91</v>
      </c>
      <c r="KKI9" s="1" t="s">
        <v>91</v>
      </c>
      <c r="KKJ9" s="1" t="s">
        <v>91</v>
      </c>
      <c r="KKK9" s="1" t="s">
        <v>91</v>
      </c>
      <c r="KKL9" s="1" t="s">
        <v>91</v>
      </c>
      <c r="KKM9" s="1" t="s">
        <v>91</v>
      </c>
      <c r="KKN9" s="1" t="s">
        <v>91</v>
      </c>
      <c r="KKO9" s="1" t="s">
        <v>91</v>
      </c>
      <c r="KKP9" s="1" t="s">
        <v>91</v>
      </c>
      <c r="KKQ9" s="1" t="s">
        <v>91</v>
      </c>
      <c r="KKR9" s="1" t="s">
        <v>91</v>
      </c>
      <c r="KKS9" s="1" t="s">
        <v>91</v>
      </c>
      <c r="KKT9" s="1" t="s">
        <v>91</v>
      </c>
      <c r="KKU9" s="1" t="s">
        <v>91</v>
      </c>
      <c r="KKV9" s="1" t="s">
        <v>91</v>
      </c>
      <c r="KKW9" s="1" t="s">
        <v>91</v>
      </c>
      <c r="KKX9" s="1" t="s">
        <v>91</v>
      </c>
      <c r="KKY9" s="1" t="s">
        <v>91</v>
      </c>
      <c r="KKZ9" s="1" t="s">
        <v>91</v>
      </c>
      <c r="KLA9" s="1" t="s">
        <v>91</v>
      </c>
      <c r="KLB9" s="1" t="s">
        <v>91</v>
      </c>
      <c r="KLC9" s="1" t="s">
        <v>91</v>
      </c>
      <c r="KLD9" s="1" t="s">
        <v>91</v>
      </c>
      <c r="KLE9" s="1" t="s">
        <v>91</v>
      </c>
      <c r="KLF9" s="1" t="s">
        <v>91</v>
      </c>
      <c r="KLG9" s="1" t="s">
        <v>91</v>
      </c>
      <c r="KLH9" s="1" t="s">
        <v>91</v>
      </c>
      <c r="KLI9" s="1" t="s">
        <v>91</v>
      </c>
      <c r="KLJ9" s="1" t="s">
        <v>91</v>
      </c>
      <c r="KLK9" s="1" t="s">
        <v>91</v>
      </c>
      <c r="KLL9" s="1" t="s">
        <v>91</v>
      </c>
      <c r="KLM9" s="1" t="s">
        <v>91</v>
      </c>
      <c r="KLN9" s="1" t="s">
        <v>91</v>
      </c>
      <c r="KLO9" s="1" t="s">
        <v>91</v>
      </c>
      <c r="KLP9" s="1" t="s">
        <v>91</v>
      </c>
      <c r="KLQ9" s="1" t="s">
        <v>91</v>
      </c>
      <c r="KLR9" s="1" t="s">
        <v>91</v>
      </c>
      <c r="KLS9" s="1" t="s">
        <v>91</v>
      </c>
      <c r="KLT9" s="1" t="s">
        <v>91</v>
      </c>
      <c r="KLU9" s="1" t="s">
        <v>91</v>
      </c>
      <c r="KLV9" s="1" t="s">
        <v>91</v>
      </c>
      <c r="KLW9" s="1" t="s">
        <v>91</v>
      </c>
      <c r="KLX9" s="1" t="s">
        <v>91</v>
      </c>
      <c r="KLY9" s="1" t="s">
        <v>91</v>
      </c>
      <c r="KLZ9" s="1" t="s">
        <v>91</v>
      </c>
      <c r="KMA9" s="1" t="s">
        <v>91</v>
      </c>
      <c r="KMB9" s="1" t="s">
        <v>91</v>
      </c>
      <c r="KMC9" s="1" t="s">
        <v>91</v>
      </c>
      <c r="KMD9" s="1" t="s">
        <v>91</v>
      </c>
      <c r="KME9" s="1" t="s">
        <v>91</v>
      </c>
      <c r="KMF9" s="1" t="s">
        <v>91</v>
      </c>
      <c r="KMG9" s="1" t="s">
        <v>91</v>
      </c>
      <c r="KMH9" s="1" t="s">
        <v>91</v>
      </c>
      <c r="KMI9" s="1" t="s">
        <v>91</v>
      </c>
      <c r="KMJ9" s="1" t="s">
        <v>91</v>
      </c>
      <c r="KMK9" s="1" t="s">
        <v>91</v>
      </c>
      <c r="KML9" s="1" t="s">
        <v>91</v>
      </c>
      <c r="KMM9" s="1" t="s">
        <v>91</v>
      </c>
      <c r="KMN9" s="1" t="s">
        <v>91</v>
      </c>
      <c r="KMO9" s="1" t="s">
        <v>91</v>
      </c>
      <c r="KMP9" s="1" t="s">
        <v>91</v>
      </c>
      <c r="KMQ9" s="1" t="s">
        <v>91</v>
      </c>
      <c r="KMR9" s="1" t="s">
        <v>91</v>
      </c>
      <c r="KMS9" s="1" t="s">
        <v>91</v>
      </c>
      <c r="KMT9" s="1" t="s">
        <v>91</v>
      </c>
      <c r="KMU9" s="1" t="s">
        <v>91</v>
      </c>
      <c r="KMV9" s="1" t="s">
        <v>91</v>
      </c>
      <c r="KMW9" s="1" t="s">
        <v>91</v>
      </c>
      <c r="KMX9" s="1" t="s">
        <v>91</v>
      </c>
      <c r="KMY9" s="1" t="s">
        <v>91</v>
      </c>
      <c r="KMZ9" s="1" t="s">
        <v>91</v>
      </c>
      <c r="KNA9" s="1" t="s">
        <v>91</v>
      </c>
      <c r="KNB9" s="1" t="s">
        <v>91</v>
      </c>
      <c r="KNC9" s="1" t="s">
        <v>91</v>
      </c>
      <c r="KND9" s="1" t="s">
        <v>91</v>
      </c>
      <c r="KNE9" s="1" t="s">
        <v>91</v>
      </c>
      <c r="KNF9" s="1" t="s">
        <v>91</v>
      </c>
      <c r="KNG9" s="1" t="s">
        <v>91</v>
      </c>
      <c r="KNH9" s="1" t="s">
        <v>91</v>
      </c>
      <c r="KNI9" s="1" t="s">
        <v>91</v>
      </c>
      <c r="KNJ9" s="1" t="s">
        <v>91</v>
      </c>
      <c r="KNK9" s="1" t="s">
        <v>91</v>
      </c>
      <c r="KNL9" s="1" t="s">
        <v>91</v>
      </c>
      <c r="KNM9" s="1" t="s">
        <v>91</v>
      </c>
      <c r="KNN9" s="1" t="s">
        <v>91</v>
      </c>
      <c r="KNO9" s="1" t="s">
        <v>91</v>
      </c>
      <c r="KNP9" s="1" t="s">
        <v>91</v>
      </c>
      <c r="KNQ9" s="1" t="s">
        <v>91</v>
      </c>
      <c r="KNR9" s="1" t="s">
        <v>91</v>
      </c>
      <c r="KNS9" s="1" t="s">
        <v>91</v>
      </c>
      <c r="KNT9" s="1" t="s">
        <v>91</v>
      </c>
      <c r="KNU9" s="1" t="s">
        <v>91</v>
      </c>
      <c r="KNV9" s="1" t="s">
        <v>91</v>
      </c>
      <c r="KNW9" s="1" t="s">
        <v>91</v>
      </c>
      <c r="KNX9" s="1" t="s">
        <v>91</v>
      </c>
      <c r="KNY9" s="1" t="s">
        <v>91</v>
      </c>
      <c r="KNZ9" s="1" t="s">
        <v>91</v>
      </c>
      <c r="KOA9" s="1" t="s">
        <v>91</v>
      </c>
      <c r="KOB9" s="1" t="s">
        <v>91</v>
      </c>
      <c r="KOC9" s="1" t="s">
        <v>91</v>
      </c>
      <c r="KOD9" s="1" t="s">
        <v>91</v>
      </c>
      <c r="KOE9" s="1" t="s">
        <v>91</v>
      </c>
      <c r="KOF9" s="1" t="s">
        <v>91</v>
      </c>
      <c r="KOG9" s="1" t="s">
        <v>91</v>
      </c>
      <c r="KOH9" s="1" t="s">
        <v>91</v>
      </c>
      <c r="KOI9" s="1" t="s">
        <v>91</v>
      </c>
      <c r="KOJ9" s="1" t="s">
        <v>91</v>
      </c>
      <c r="KOK9" s="1" t="s">
        <v>91</v>
      </c>
      <c r="KOL9" s="1" t="s">
        <v>91</v>
      </c>
      <c r="KOM9" s="1" t="s">
        <v>91</v>
      </c>
      <c r="KON9" s="1" t="s">
        <v>91</v>
      </c>
      <c r="KOO9" s="1" t="s">
        <v>91</v>
      </c>
      <c r="KOP9" s="1" t="s">
        <v>91</v>
      </c>
      <c r="KOQ9" s="1" t="s">
        <v>91</v>
      </c>
      <c r="KOR9" s="1" t="s">
        <v>91</v>
      </c>
      <c r="KOS9" s="1" t="s">
        <v>91</v>
      </c>
      <c r="KOT9" s="1" t="s">
        <v>91</v>
      </c>
      <c r="KOU9" s="1" t="s">
        <v>91</v>
      </c>
      <c r="KOV9" s="1" t="s">
        <v>91</v>
      </c>
      <c r="KOW9" s="1" t="s">
        <v>91</v>
      </c>
      <c r="KOX9" s="1" t="s">
        <v>91</v>
      </c>
      <c r="KOY9" s="1" t="s">
        <v>91</v>
      </c>
      <c r="KOZ9" s="1" t="s">
        <v>91</v>
      </c>
      <c r="KPA9" s="1" t="s">
        <v>91</v>
      </c>
      <c r="KPB9" s="1" t="s">
        <v>91</v>
      </c>
      <c r="KPC9" s="1" t="s">
        <v>91</v>
      </c>
      <c r="KPD9" s="1" t="s">
        <v>91</v>
      </c>
      <c r="KPE9" s="1" t="s">
        <v>91</v>
      </c>
      <c r="KPF9" s="1" t="s">
        <v>91</v>
      </c>
      <c r="KPG9" s="1" t="s">
        <v>91</v>
      </c>
      <c r="KPH9" s="1" t="s">
        <v>91</v>
      </c>
      <c r="KPI9" s="1" t="s">
        <v>91</v>
      </c>
      <c r="KPJ9" s="1" t="s">
        <v>91</v>
      </c>
      <c r="KPK9" s="1" t="s">
        <v>91</v>
      </c>
      <c r="KPL9" s="1" t="s">
        <v>91</v>
      </c>
      <c r="KPM9" s="1" t="s">
        <v>91</v>
      </c>
      <c r="KPN9" s="1" t="s">
        <v>91</v>
      </c>
      <c r="KPO9" s="1" t="s">
        <v>91</v>
      </c>
      <c r="KPP9" s="1" t="s">
        <v>91</v>
      </c>
      <c r="KPQ9" s="1" t="s">
        <v>91</v>
      </c>
      <c r="KPR9" s="1" t="s">
        <v>91</v>
      </c>
      <c r="KPS9" s="1" t="s">
        <v>91</v>
      </c>
      <c r="KPT9" s="1" t="s">
        <v>91</v>
      </c>
      <c r="KPU9" s="1" t="s">
        <v>91</v>
      </c>
      <c r="KPV9" s="1" t="s">
        <v>91</v>
      </c>
      <c r="KPW9" s="1" t="s">
        <v>91</v>
      </c>
      <c r="KPX9" s="1" t="s">
        <v>91</v>
      </c>
      <c r="KPY9" s="1" t="s">
        <v>91</v>
      </c>
      <c r="KPZ9" s="1" t="s">
        <v>91</v>
      </c>
      <c r="KQA9" s="1" t="s">
        <v>91</v>
      </c>
      <c r="KQB9" s="1" t="s">
        <v>91</v>
      </c>
      <c r="KQC9" s="1" t="s">
        <v>91</v>
      </c>
      <c r="KQD9" s="1" t="s">
        <v>91</v>
      </c>
      <c r="KQE9" s="1" t="s">
        <v>91</v>
      </c>
      <c r="KQF9" s="1" t="s">
        <v>91</v>
      </c>
      <c r="KQG9" s="1" t="s">
        <v>91</v>
      </c>
      <c r="KQH9" s="1" t="s">
        <v>91</v>
      </c>
      <c r="KQI9" s="1" t="s">
        <v>91</v>
      </c>
      <c r="KQJ9" s="1" t="s">
        <v>91</v>
      </c>
      <c r="KQK9" s="1" t="s">
        <v>91</v>
      </c>
      <c r="KQL9" s="1" t="s">
        <v>91</v>
      </c>
      <c r="KQM9" s="1" t="s">
        <v>91</v>
      </c>
      <c r="KQN9" s="1" t="s">
        <v>91</v>
      </c>
      <c r="KQO9" s="1" t="s">
        <v>91</v>
      </c>
      <c r="KQP9" s="1" t="s">
        <v>91</v>
      </c>
      <c r="KQQ9" s="1" t="s">
        <v>91</v>
      </c>
      <c r="KQR9" s="1" t="s">
        <v>91</v>
      </c>
      <c r="KQS9" s="1" t="s">
        <v>91</v>
      </c>
      <c r="KQT9" s="1" t="s">
        <v>91</v>
      </c>
      <c r="KQU9" s="1" t="s">
        <v>91</v>
      </c>
      <c r="KQV9" s="1" t="s">
        <v>91</v>
      </c>
      <c r="KQW9" s="1" t="s">
        <v>91</v>
      </c>
      <c r="KQX9" s="1" t="s">
        <v>91</v>
      </c>
      <c r="KQY9" s="1" t="s">
        <v>91</v>
      </c>
      <c r="KQZ9" s="1" t="s">
        <v>91</v>
      </c>
      <c r="KRA9" s="1" t="s">
        <v>91</v>
      </c>
      <c r="KRB9" s="1" t="s">
        <v>91</v>
      </c>
      <c r="KRC9" s="1" t="s">
        <v>91</v>
      </c>
      <c r="KRD9" s="1" t="s">
        <v>91</v>
      </c>
      <c r="KRE9" s="1" t="s">
        <v>91</v>
      </c>
      <c r="KRF9" s="1" t="s">
        <v>91</v>
      </c>
      <c r="KRG9" s="1" t="s">
        <v>91</v>
      </c>
      <c r="KRH9" s="1" t="s">
        <v>91</v>
      </c>
      <c r="KRI9" s="1" t="s">
        <v>91</v>
      </c>
      <c r="KRJ9" s="1" t="s">
        <v>91</v>
      </c>
      <c r="KRK9" s="1" t="s">
        <v>91</v>
      </c>
      <c r="KRL9" s="1" t="s">
        <v>91</v>
      </c>
      <c r="KRM9" s="1" t="s">
        <v>91</v>
      </c>
      <c r="KRN9" s="1" t="s">
        <v>91</v>
      </c>
      <c r="KRO9" s="1" t="s">
        <v>91</v>
      </c>
      <c r="KRP9" s="1" t="s">
        <v>91</v>
      </c>
      <c r="KRQ9" s="1" t="s">
        <v>91</v>
      </c>
      <c r="KRR9" s="1" t="s">
        <v>91</v>
      </c>
      <c r="KRS9" s="1" t="s">
        <v>91</v>
      </c>
      <c r="KRT9" s="1" t="s">
        <v>91</v>
      </c>
      <c r="KRU9" s="1" t="s">
        <v>91</v>
      </c>
      <c r="KRV9" s="1" t="s">
        <v>91</v>
      </c>
      <c r="KRW9" s="1" t="s">
        <v>91</v>
      </c>
      <c r="KRX9" s="1" t="s">
        <v>91</v>
      </c>
      <c r="KRY9" s="1" t="s">
        <v>91</v>
      </c>
      <c r="KRZ9" s="1" t="s">
        <v>91</v>
      </c>
      <c r="KSA9" s="1" t="s">
        <v>91</v>
      </c>
      <c r="KSB9" s="1" t="s">
        <v>91</v>
      </c>
      <c r="KSC9" s="1" t="s">
        <v>91</v>
      </c>
      <c r="KSD9" s="1" t="s">
        <v>91</v>
      </c>
      <c r="KSE9" s="1" t="s">
        <v>91</v>
      </c>
      <c r="KSF9" s="1" t="s">
        <v>91</v>
      </c>
      <c r="KSG9" s="1" t="s">
        <v>91</v>
      </c>
      <c r="KSH9" s="1" t="s">
        <v>91</v>
      </c>
      <c r="KSI9" s="1" t="s">
        <v>91</v>
      </c>
      <c r="KSJ9" s="1" t="s">
        <v>91</v>
      </c>
      <c r="KSK9" s="1" t="s">
        <v>91</v>
      </c>
      <c r="KSL9" s="1" t="s">
        <v>91</v>
      </c>
      <c r="KSM9" s="1" t="s">
        <v>91</v>
      </c>
      <c r="KSN9" s="1" t="s">
        <v>91</v>
      </c>
      <c r="KSO9" s="1" t="s">
        <v>91</v>
      </c>
      <c r="KSP9" s="1" t="s">
        <v>91</v>
      </c>
      <c r="KSQ9" s="1" t="s">
        <v>91</v>
      </c>
      <c r="KSR9" s="1" t="s">
        <v>91</v>
      </c>
      <c r="KSS9" s="1" t="s">
        <v>91</v>
      </c>
      <c r="KST9" s="1" t="s">
        <v>91</v>
      </c>
      <c r="KSU9" s="1" t="s">
        <v>91</v>
      </c>
      <c r="KSV9" s="1" t="s">
        <v>91</v>
      </c>
      <c r="KSW9" s="1" t="s">
        <v>91</v>
      </c>
      <c r="KSX9" s="1" t="s">
        <v>91</v>
      </c>
      <c r="KSY9" s="1" t="s">
        <v>91</v>
      </c>
      <c r="KSZ9" s="1" t="s">
        <v>91</v>
      </c>
      <c r="KTA9" s="1" t="s">
        <v>91</v>
      </c>
      <c r="KTB9" s="1" t="s">
        <v>91</v>
      </c>
      <c r="KTC9" s="1" t="s">
        <v>91</v>
      </c>
      <c r="KTD9" s="1" t="s">
        <v>91</v>
      </c>
      <c r="KTE9" s="1" t="s">
        <v>91</v>
      </c>
      <c r="KTF9" s="1" t="s">
        <v>91</v>
      </c>
      <c r="KTG9" s="1" t="s">
        <v>91</v>
      </c>
      <c r="KTH9" s="1" t="s">
        <v>91</v>
      </c>
      <c r="KTI9" s="1" t="s">
        <v>91</v>
      </c>
      <c r="KTJ9" s="1" t="s">
        <v>91</v>
      </c>
      <c r="KTK9" s="1" t="s">
        <v>91</v>
      </c>
      <c r="KTL9" s="1" t="s">
        <v>91</v>
      </c>
      <c r="KTM9" s="1" t="s">
        <v>91</v>
      </c>
      <c r="KTN9" s="1" t="s">
        <v>91</v>
      </c>
      <c r="KTO9" s="1" t="s">
        <v>91</v>
      </c>
      <c r="KTP9" s="1" t="s">
        <v>91</v>
      </c>
      <c r="KTQ9" s="1" t="s">
        <v>91</v>
      </c>
      <c r="KTR9" s="1" t="s">
        <v>91</v>
      </c>
      <c r="KTS9" s="1" t="s">
        <v>91</v>
      </c>
      <c r="KTT9" s="1" t="s">
        <v>91</v>
      </c>
      <c r="KTU9" s="1" t="s">
        <v>91</v>
      </c>
      <c r="KTV9" s="1" t="s">
        <v>91</v>
      </c>
      <c r="KTW9" s="1" t="s">
        <v>91</v>
      </c>
      <c r="KTX9" s="1" t="s">
        <v>91</v>
      </c>
      <c r="KTY9" s="1" t="s">
        <v>91</v>
      </c>
      <c r="KTZ9" s="1" t="s">
        <v>91</v>
      </c>
      <c r="KUA9" s="1" t="s">
        <v>91</v>
      </c>
      <c r="KUB9" s="1" t="s">
        <v>91</v>
      </c>
      <c r="KUC9" s="1" t="s">
        <v>91</v>
      </c>
      <c r="KUD9" s="1" t="s">
        <v>91</v>
      </c>
      <c r="KUE9" s="1" t="s">
        <v>91</v>
      </c>
      <c r="KUF9" s="1" t="s">
        <v>91</v>
      </c>
      <c r="KUG9" s="1" t="s">
        <v>91</v>
      </c>
      <c r="KUH9" s="1" t="s">
        <v>91</v>
      </c>
      <c r="KUI9" s="1" t="s">
        <v>91</v>
      </c>
      <c r="KUJ9" s="1" t="s">
        <v>91</v>
      </c>
      <c r="KUK9" s="1" t="s">
        <v>91</v>
      </c>
      <c r="KUL9" s="1" t="s">
        <v>91</v>
      </c>
      <c r="KUM9" s="1" t="s">
        <v>91</v>
      </c>
      <c r="KUN9" s="1" t="s">
        <v>91</v>
      </c>
      <c r="KUO9" s="1" t="s">
        <v>91</v>
      </c>
      <c r="KUP9" s="1" t="s">
        <v>91</v>
      </c>
      <c r="KUQ9" s="1" t="s">
        <v>91</v>
      </c>
      <c r="KUR9" s="1" t="s">
        <v>91</v>
      </c>
      <c r="KUS9" s="1" t="s">
        <v>91</v>
      </c>
      <c r="KUT9" s="1" t="s">
        <v>91</v>
      </c>
      <c r="KUU9" s="1" t="s">
        <v>91</v>
      </c>
      <c r="KUV9" s="1" t="s">
        <v>91</v>
      </c>
      <c r="KUW9" s="1" t="s">
        <v>91</v>
      </c>
      <c r="KUX9" s="1" t="s">
        <v>91</v>
      </c>
      <c r="KUY9" s="1" t="s">
        <v>91</v>
      </c>
      <c r="KUZ9" s="1" t="s">
        <v>91</v>
      </c>
      <c r="KVA9" s="1" t="s">
        <v>91</v>
      </c>
      <c r="KVB9" s="1" t="s">
        <v>91</v>
      </c>
      <c r="KVC9" s="1" t="s">
        <v>91</v>
      </c>
      <c r="KVD9" s="1" t="s">
        <v>91</v>
      </c>
      <c r="KVE9" s="1" t="s">
        <v>91</v>
      </c>
      <c r="KVF9" s="1" t="s">
        <v>91</v>
      </c>
      <c r="KVG9" s="1" t="s">
        <v>91</v>
      </c>
      <c r="KVH9" s="1" t="s">
        <v>91</v>
      </c>
      <c r="KVI9" s="1" t="s">
        <v>91</v>
      </c>
      <c r="KVJ9" s="1" t="s">
        <v>91</v>
      </c>
      <c r="KVK9" s="1" t="s">
        <v>91</v>
      </c>
      <c r="KVL9" s="1" t="s">
        <v>91</v>
      </c>
      <c r="KVM9" s="1" t="s">
        <v>91</v>
      </c>
      <c r="KVN9" s="1" t="s">
        <v>91</v>
      </c>
      <c r="KVO9" s="1" t="s">
        <v>91</v>
      </c>
      <c r="KVP9" s="1" t="s">
        <v>91</v>
      </c>
      <c r="KVQ9" s="1" t="s">
        <v>91</v>
      </c>
      <c r="KVR9" s="1" t="s">
        <v>91</v>
      </c>
      <c r="KVS9" s="1" t="s">
        <v>91</v>
      </c>
      <c r="KVT9" s="1" t="s">
        <v>91</v>
      </c>
      <c r="KVU9" s="1" t="s">
        <v>91</v>
      </c>
      <c r="KVV9" s="1" t="s">
        <v>91</v>
      </c>
      <c r="KVW9" s="1" t="s">
        <v>91</v>
      </c>
      <c r="KVX9" s="1" t="s">
        <v>91</v>
      </c>
      <c r="KVY9" s="1" t="s">
        <v>91</v>
      </c>
      <c r="KVZ9" s="1" t="s">
        <v>91</v>
      </c>
      <c r="KWA9" s="1" t="s">
        <v>91</v>
      </c>
      <c r="KWB9" s="1" t="s">
        <v>91</v>
      </c>
      <c r="KWC9" s="1" t="s">
        <v>91</v>
      </c>
      <c r="KWD9" s="1" t="s">
        <v>91</v>
      </c>
      <c r="KWE9" s="1" t="s">
        <v>91</v>
      </c>
      <c r="KWF9" s="1" t="s">
        <v>91</v>
      </c>
      <c r="KWG9" s="1" t="s">
        <v>91</v>
      </c>
      <c r="KWH9" s="1" t="s">
        <v>91</v>
      </c>
      <c r="KWI9" s="1" t="s">
        <v>91</v>
      </c>
      <c r="KWJ9" s="1" t="s">
        <v>91</v>
      </c>
      <c r="KWK9" s="1" t="s">
        <v>91</v>
      </c>
      <c r="KWL9" s="1" t="s">
        <v>91</v>
      </c>
      <c r="KWM9" s="1" t="s">
        <v>91</v>
      </c>
      <c r="KWN9" s="1" t="s">
        <v>91</v>
      </c>
      <c r="KWO9" s="1" t="s">
        <v>91</v>
      </c>
      <c r="KWP9" s="1" t="s">
        <v>91</v>
      </c>
      <c r="KWQ9" s="1" t="s">
        <v>91</v>
      </c>
      <c r="KWR9" s="1" t="s">
        <v>91</v>
      </c>
      <c r="KWS9" s="1" t="s">
        <v>91</v>
      </c>
      <c r="KWT9" s="1" t="s">
        <v>91</v>
      </c>
      <c r="KWU9" s="1" t="s">
        <v>91</v>
      </c>
      <c r="KWV9" s="1" t="s">
        <v>91</v>
      </c>
      <c r="KWW9" s="1" t="s">
        <v>91</v>
      </c>
      <c r="KWX9" s="1" t="s">
        <v>91</v>
      </c>
      <c r="KWY9" s="1" t="s">
        <v>91</v>
      </c>
      <c r="KWZ9" s="1" t="s">
        <v>91</v>
      </c>
      <c r="KXA9" s="1" t="s">
        <v>91</v>
      </c>
      <c r="KXB9" s="1" t="s">
        <v>91</v>
      </c>
      <c r="KXC9" s="1" t="s">
        <v>91</v>
      </c>
      <c r="KXD9" s="1" t="s">
        <v>91</v>
      </c>
      <c r="KXE9" s="1" t="s">
        <v>91</v>
      </c>
      <c r="KXF9" s="1" t="s">
        <v>91</v>
      </c>
      <c r="KXG9" s="1" t="s">
        <v>91</v>
      </c>
      <c r="KXH9" s="1" t="s">
        <v>91</v>
      </c>
      <c r="KXI9" s="1" t="s">
        <v>91</v>
      </c>
      <c r="KXJ9" s="1" t="s">
        <v>91</v>
      </c>
      <c r="KXK9" s="1" t="s">
        <v>91</v>
      </c>
      <c r="KXL9" s="1" t="s">
        <v>91</v>
      </c>
      <c r="KXM9" s="1" t="s">
        <v>91</v>
      </c>
      <c r="KXN9" s="1" t="s">
        <v>91</v>
      </c>
      <c r="KXO9" s="1" t="s">
        <v>91</v>
      </c>
      <c r="KXP9" s="1" t="s">
        <v>91</v>
      </c>
      <c r="KXQ9" s="1" t="s">
        <v>91</v>
      </c>
      <c r="KXR9" s="1" t="s">
        <v>91</v>
      </c>
      <c r="KXS9" s="1" t="s">
        <v>91</v>
      </c>
      <c r="KXT9" s="1" t="s">
        <v>91</v>
      </c>
      <c r="KXU9" s="1" t="s">
        <v>91</v>
      </c>
      <c r="KXV9" s="1" t="s">
        <v>91</v>
      </c>
      <c r="KXW9" s="1" t="s">
        <v>91</v>
      </c>
      <c r="KXX9" s="1" t="s">
        <v>91</v>
      </c>
      <c r="KXY9" s="1" t="s">
        <v>91</v>
      </c>
      <c r="KXZ9" s="1" t="s">
        <v>91</v>
      </c>
      <c r="KYA9" s="1" t="s">
        <v>91</v>
      </c>
      <c r="KYB9" s="1" t="s">
        <v>91</v>
      </c>
      <c r="KYC9" s="1" t="s">
        <v>91</v>
      </c>
      <c r="KYD9" s="1" t="s">
        <v>91</v>
      </c>
      <c r="KYE9" s="1" t="s">
        <v>91</v>
      </c>
      <c r="KYF9" s="1" t="s">
        <v>91</v>
      </c>
      <c r="KYG9" s="1" t="s">
        <v>91</v>
      </c>
      <c r="KYH9" s="1" t="s">
        <v>91</v>
      </c>
      <c r="KYI9" s="1" t="s">
        <v>91</v>
      </c>
      <c r="KYJ9" s="1" t="s">
        <v>91</v>
      </c>
      <c r="KYK9" s="1" t="s">
        <v>91</v>
      </c>
      <c r="KYL9" s="1" t="s">
        <v>91</v>
      </c>
      <c r="KYM9" s="1" t="s">
        <v>91</v>
      </c>
      <c r="KYN9" s="1" t="s">
        <v>91</v>
      </c>
      <c r="KYO9" s="1" t="s">
        <v>91</v>
      </c>
      <c r="KYP9" s="1" t="s">
        <v>91</v>
      </c>
      <c r="KYQ9" s="1" t="s">
        <v>91</v>
      </c>
      <c r="KYR9" s="1" t="s">
        <v>91</v>
      </c>
      <c r="KYS9" s="1" t="s">
        <v>91</v>
      </c>
      <c r="KYT9" s="1" t="s">
        <v>91</v>
      </c>
      <c r="KYU9" s="1" t="s">
        <v>91</v>
      </c>
      <c r="KYV9" s="1" t="s">
        <v>91</v>
      </c>
      <c r="KYW9" s="1" t="s">
        <v>91</v>
      </c>
      <c r="KYX9" s="1" t="s">
        <v>91</v>
      </c>
      <c r="KYY9" s="1" t="s">
        <v>91</v>
      </c>
      <c r="KYZ9" s="1" t="s">
        <v>91</v>
      </c>
      <c r="KZA9" s="1" t="s">
        <v>91</v>
      </c>
      <c r="KZB9" s="1" t="s">
        <v>91</v>
      </c>
      <c r="KZC9" s="1" t="s">
        <v>91</v>
      </c>
      <c r="KZD9" s="1" t="s">
        <v>91</v>
      </c>
      <c r="KZE9" s="1" t="s">
        <v>91</v>
      </c>
      <c r="KZF9" s="1" t="s">
        <v>91</v>
      </c>
      <c r="KZG9" s="1" t="s">
        <v>91</v>
      </c>
      <c r="KZH9" s="1" t="s">
        <v>91</v>
      </c>
      <c r="KZI9" s="1" t="s">
        <v>91</v>
      </c>
      <c r="KZJ9" s="1" t="s">
        <v>91</v>
      </c>
      <c r="KZK9" s="1" t="s">
        <v>91</v>
      </c>
      <c r="KZL9" s="1" t="s">
        <v>91</v>
      </c>
      <c r="KZM9" s="1" t="s">
        <v>91</v>
      </c>
      <c r="KZN9" s="1" t="s">
        <v>91</v>
      </c>
      <c r="KZO9" s="1" t="s">
        <v>91</v>
      </c>
      <c r="KZP9" s="1" t="s">
        <v>91</v>
      </c>
      <c r="KZQ9" s="1" t="s">
        <v>91</v>
      </c>
      <c r="KZR9" s="1" t="s">
        <v>91</v>
      </c>
      <c r="KZS9" s="1" t="s">
        <v>91</v>
      </c>
      <c r="KZT9" s="1" t="s">
        <v>91</v>
      </c>
      <c r="KZU9" s="1" t="s">
        <v>91</v>
      </c>
      <c r="KZV9" s="1" t="s">
        <v>91</v>
      </c>
      <c r="KZW9" s="1" t="s">
        <v>91</v>
      </c>
      <c r="KZX9" s="1" t="s">
        <v>91</v>
      </c>
      <c r="KZY9" s="1" t="s">
        <v>91</v>
      </c>
      <c r="KZZ9" s="1" t="s">
        <v>91</v>
      </c>
      <c r="LAA9" s="1" t="s">
        <v>91</v>
      </c>
      <c r="LAB9" s="1" t="s">
        <v>91</v>
      </c>
      <c r="LAC9" s="1" t="s">
        <v>91</v>
      </c>
      <c r="LAD9" s="1" t="s">
        <v>91</v>
      </c>
      <c r="LAE9" s="1" t="s">
        <v>91</v>
      </c>
      <c r="LAF9" s="1" t="s">
        <v>91</v>
      </c>
      <c r="LAG9" s="1" t="s">
        <v>91</v>
      </c>
      <c r="LAH9" s="1" t="s">
        <v>91</v>
      </c>
      <c r="LAI9" s="1" t="s">
        <v>91</v>
      </c>
      <c r="LAJ9" s="1" t="s">
        <v>91</v>
      </c>
      <c r="LAK9" s="1" t="s">
        <v>91</v>
      </c>
      <c r="LAL9" s="1" t="s">
        <v>91</v>
      </c>
      <c r="LAM9" s="1" t="s">
        <v>91</v>
      </c>
      <c r="LAN9" s="1" t="s">
        <v>91</v>
      </c>
      <c r="LAO9" s="1" t="s">
        <v>91</v>
      </c>
      <c r="LAP9" s="1" t="s">
        <v>91</v>
      </c>
      <c r="LAQ9" s="1" t="s">
        <v>91</v>
      </c>
      <c r="LAR9" s="1" t="s">
        <v>91</v>
      </c>
      <c r="LAS9" s="1" t="s">
        <v>91</v>
      </c>
      <c r="LAT9" s="1" t="s">
        <v>91</v>
      </c>
      <c r="LAU9" s="1" t="s">
        <v>91</v>
      </c>
      <c r="LAV9" s="1" t="s">
        <v>91</v>
      </c>
      <c r="LAW9" s="1" t="s">
        <v>91</v>
      </c>
      <c r="LAX9" s="1" t="s">
        <v>91</v>
      </c>
      <c r="LAY9" s="1" t="s">
        <v>91</v>
      </c>
      <c r="LAZ9" s="1" t="s">
        <v>91</v>
      </c>
      <c r="LBA9" s="1" t="s">
        <v>91</v>
      </c>
      <c r="LBB9" s="1" t="s">
        <v>91</v>
      </c>
      <c r="LBC9" s="1" t="s">
        <v>91</v>
      </c>
      <c r="LBD9" s="1" t="s">
        <v>91</v>
      </c>
      <c r="LBE9" s="1" t="s">
        <v>91</v>
      </c>
      <c r="LBF9" s="1" t="s">
        <v>91</v>
      </c>
      <c r="LBG9" s="1" t="s">
        <v>91</v>
      </c>
      <c r="LBH9" s="1" t="s">
        <v>91</v>
      </c>
      <c r="LBI9" s="1" t="s">
        <v>91</v>
      </c>
      <c r="LBJ9" s="1" t="s">
        <v>91</v>
      </c>
      <c r="LBK9" s="1" t="s">
        <v>91</v>
      </c>
      <c r="LBL9" s="1" t="s">
        <v>91</v>
      </c>
      <c r="LBM9" s="1" t="s">
        <v>91</v>
      </c>
      <c r="LBN9" s="1" t="s">
        <v>91</v>
      </c>
      <c r="LBO9" s="1" t="s">
        <v>91</v>
      </c>
      <c r="LBP9" s="1" t="s">
        <v>91</v>
      </c>
      <c r="LBQ9" s="1" t="s">
        <v>91</v>
      </c>
      <c r="LBR9" s="1" t="s">
        <v>91</v>
      </c>
      <c r="LBS9" s="1" t="s">
        <v>91</v>
      </c>
      <c r="LBT9" s="1" t="s">
        <v>91</v>
      </c>
      <c r="LBU9" s="1" t="s">
        <v>91</v>
      </c>
      <c r="LBV9" s="1" t="s">
        <v>91</v>
      </c>
      <c r="LBW9" s="1" t="s">
        <v>91</v>
      </c>
      <c r="LBX9" s="1" t="s">
        <v>91</v>
      </c>
      <c r="LBY9" s="1" t="s">
        <v>91</v>
      </c>
      <c r="LBZ9" s="1" t="s">
        <v>91</v>
      </c>
      <c r="LCA9" s="1" t="s">
        <v>91</v>
      </c>
      <c r="LCB9" s="1" t="s">
        <v>91</v>
      </c>
      <c r="LCC9" s="1" t="s">
        <v>91</v>
      </c>
      <c r="LCD9" s="1" t="s">
        <v>91</v>
      </c>
      <c r="LCE9" s="1" t="s">
        <v>91</v>
      </c>
      <c r="LCF9" s="1" t="s">
        <v>91</v>
      </c>
      <c r="LCG9" s="1" t="s">
        <v>91</v>
      </c>
      <c r="LCH9" s="1" t="s">
        <v>91</v>
      </c>
      <c r="LCI9" s="1" t="s">
        <v>91</v>
      </c>
      <c r="LCJ9" s="1" t="s">
        <v>91</v>
      </c>
      <c r="LCK9" s="1" t="s">
        <v>91</v>
      </c>
      <c r="LCL9" s="1" t="s">
        <v>91</v>
      </c>
      <c r="LCM9" s="1" t="s">
        <v>91</v>
      </c>
      <c r="LCN9" s="1" t="s">
        <v>91</v>
      </c>
      <c r="LCO9" s="1" t="s">
        <v>91</v>
      </c>
      <c r="LCP9" s="1" t="s">
        <v>91</v>
      </c>
      <c r="LCQ9" s="1" t="s">
        <v>91</v>
      </c>
      <c r="LCR9" s="1" t="s">
        <v>91</v>
      </c>
      <c r="LCS9" s="1" t="s">
        <v>91</v>
      </c>
      <c r="LCT9" s="1" t="s">
        <v>91</v>
      </c>
      <c r="LCU9" s="1" t="s">
        <v>91</v>
      </c>
      <c r="LCV9" s="1" t="s">
        <v>91</v>
      </c>
      <c r="LCW9" s="1" t="s">
        <v>91</v>
      </c>
      <c r="LCX9" s="1" t="s">
        <v>91</v>
      </c>
      <c r="LCY9" s="1" t="s">
        <v>91</v>
      </c>
      <c r="LCZ9" s="1" t="s">
        <v>91</v>
      </c>
      <c r="LDA9" s="1" t="s">
        <v>91</v>
      </c>
      <c r="LDB9" s="1" t="s">
        <v>91</v>
      </c>
      <c r="LDC9" s="1" t="s">
        <v>91</v>
      </c>
      <c r="LDD9" s="1" t="s">
        <v>91</v>
      </c>
      <c r="LDE9" s="1" t="s">
        <v>91</v>
      </c>
      <c r="LDF9" s="1" t="s">
        <v>91</v>
      </c>
      <c r="LDG9" s="1" t="s">
        <v>91</v>
      </c>
      <c r="LDH9" s="1" t="s">
        <v>91</v>
      </c>
      <c r="LDI9" s="1" t="s">
        <v>91</v>
      </c>
      <c r="LDJ9" s="1" t="s">
        <v>91</v>
      </c>
      <c r="LDK9" s="1" t="s">
        <v>91</v>
      </c>
      <c r="LDL9" s="1" t="s">
        <v>91</v>
      </c>
      <c r="LDM9" s="1" t="s">
        <v>91</v>
      </c>
      <c r="LDN9" s="1" t="s">
        <v>91</v>
      </c>
      <c r="LDO9" s="1" t="s">
        <v>91</v>
      </c>
      <c r="LDP9" s="1" t="s">
        <v>91</v>
      </c>
      <c r="LDQ9" s="1" t="s">
        <v>91</v>
      </c>
      <c r="LDR9" s="1" t="s">
        <v>91</v>
      </c>
      <c r="LDS9" s="1" t="s">
        <v>91</v>
      </c>
      <c r="LDT9" s="1" t="s">
        <v>91</v>
      </c>
      <c r="LDU9" s="1" t="s">
        <v>91</v>
      </c>
      <c r="LDV9" s="1" t="s">
        <v>91</v>
      </c>
      <c r="LDW9" s="1" t="s">
        <v>91</v>
      </c>
      <c r="LDX9" s="1" t="s">
        <v>91</v>
      </c>
      <c r="LDY9" s="1" t="s">
        <v>91</v>
      </c>
      <c r="LDZ9" s="1" t="s">
        <v>91</v>
      </c>
      <c r="LEA9" s="1" t="s">
        <v>91</v>
      </c>
      <c r="LEB9" s="1" t="s">
        <v>91</v>
      </c>
      <c r="LEC9" s="1" t="s">
        <v>91</v>
      </c>
      <c r="LED9" s="1" t="s">
        <v>91</v>
      </c>
      <c r="LEE9" s="1" t="s">
        <v>91</v>
      </c>
      <c r="LEF9" s="1" t="s">
        <v>91</v>
      </c>
      <c r="LEG9" s="1" t="s">
        <v>91</v>
      </c>
      <c r="LEH9" s="1" t="s">
        <v>91</v>
      </c>
      <c r="LEI9" s="1" t="s">
        <v>91</v>
      </c>
      <c r="LEJ9" s="1" t="s">
        <v>91</v>
      </c>
      <c r="LEK9" s="1" t="s">
        <v>91</v>
      </c>
      <c r="LEL9" s="1" t="s">
        <v>91</v>
      </c>
      <c r="LEM9" s="1" t="s">
        <v>91</v>
      </c>
      <c r="LEN9" s="1" t="s">
        <v>91</v>
      </c>
      <c r="LEO9" s="1" t="s">
        <v>91</v>
      </c>
      <c r="LEP9" s="1" t="s">
        <v>91</v>
      </c>
      <c r="LEQ9" s="1" t="s">
        <v>91</v>
      </c>
      <c r="LER9" s="1" t="s">
        <v>91</v>
      </c>
      <c r="LES9" s="1" t="s">
        <v>91</v>
      </c>
      <c r="LET9" s="1" t="s">
        <v>91</v>
      </c>
      <c r="LEU9" s="1" t="s">
        <v>91</v>
      </c>
      <c r="LEV9" s="1" t="s">
        <v>91</v>
      </c>
      <c r="LEW9" s="1" t="s">
        <v>91</v>
      </c>
      <c r="LEX9" s="1" t="s">
        <v>91</v>
      </c>
      <c r="LEY9" s="1" t="s">
        <v>91</v>
      </c>
      <c r="LEZ9" s="1" t="s">
        <v>91</v>
      </c>
      <c r="LFA9" s="1" t="s">
        <v>91</v>
      </c>
      <c r="LFB9" s="1" t="s">
        <v>91</v>
      </c>
      <c r="LFC9" s="1" t="s">
        <v>91</v>
      </c>
      <c r="LFD9" s="1" t="s">
        <v>91</v>
      </c>
      <c r="LFE9" s="1" t="s">
        <v>91</v>
      </c>
      <c r="LFF9" s="1" t="s">
        <v>91</v>
      </c>
      <c r="LFG9" s="1" t="s">
        <v>91</v>
      </c>
      <c r="LFH9" s="1" t="s">
        <v>91</v>
      </c>
      <c r="LFI9" s="1" t="s">
        <v>91</v>
      </c>
      <c r="LFJ9" s="1" t="s">
        <v>91</v>
      </c>
      <c r="LFK9" s="1" t="s">
        <v>91</v>
      </c>
      <c r="LFL9" s="1" t="s">
        <v>91</v>
      </c>
      <c r="LFM9" s="1" t="s">
        <v>91</v>
      </c>
      <c r="LFN9" s="1" t="s">
        <v>91</v>
      </c>
      <c r="LFO9" s="1" t="s">
        <v>91</v>
      </c>
      <c r="LFP9" s="1" t="s">
        <v>91</v>
      </c>
      <c r="LFQ9" s="1" t="s">
        <v>91</v>
      </c>
      <c r="LFR9" s="1" t="s">
        <v>91</v>
      </c>
      <c r="LFS9" s="1" t="s">
        <v>91</v>
      </c>
      <c r="LFT9" s="1" t="s">
        <v>91</v>
      </c>
      <c r="LFU9" s="1" t="s">
        <v>91</v>
      </c>
      <c r="LFV9" s="1" t="s">
        <v>91</v>
      </c>
      <c r="LFW9" s="1" t="s">
        <v>91</v>
      </c>
      <c r="LFX9" s="1" t="s">
        <v>91</v>
      </c>
      <c r="LFY9" s="1" t="s">
        <v>91</v>
      </c>
      <c r="LFZ9" s="1" t="s">
        <v>91</v>
      </c>
      <c r="LGA9" s="1" t="s">
        <v>91</v>
      </c>
      <c r="LGB9" s="1" t="s">
        <v>91</v>
      </c>
      <c r="LGC9" s="1" t="s">
        <v>91</v>
      </c>
      <c r="LGD9" s="1" t="s">
        <v>91</v>
      </c>
      <c r="LGE9" s="1" t="s">
        <v>91</v>
      </c>
      <c r="LGF9" s="1" t="s">
        <v>91</v>
      </c>
      <c r="LGG9" s="1" t="s">
        <v>91</v>
      </c>
      <c r="LGH9" s="1" t="s">
        <v>91</v>
      </c>
      <c r="LGI9" s="1" t="s">
        <v>91</v>
      </c>
      <c r="LGJ9" s="1" t="s">
        <v>91</v>
      </c>
      <c r="LGK9" s="1" t="s">
        <v>91</v>
      </c>
      <c r="LGL9" s="1" t="s">
        <v>91</v>
      </c>
      <c r="LGM9" s="1" t="s">
        <v>91</v>
      </c>
      <c r="LGN9" s="1" t="s">
        <v>91</v>
      </c>
      <c r="LGO9" s="1" t="s">
        <v>91</v>
      </c>
      <c r="LGP9" s="1" t="s">
        <v>91</v>
      </c>
      <c r="LGQ9" s="1" t="s">
        <v>91</v>
      </c>
      <c r="LGR9" s="1" t="s">
        <v>91</v>
      </c>
      <c r="LGS9" s="1" t="s">
        <v>91</v>
      </c>
      <c r="LGT9" s="1" t="s">
        <v>91</v>
      </c>
      <c r="LGU9" s="1" t="s">
        <v>91</v>
      </c>
      <c r="LGV9" s="1" t="s">
        <v>91</v>
      </c>
      <c r="LGW9" s="1" t="s">
        <v>91</v>
      </c>
      <c r="LGX9" s="1" t="s">
        <v>91</v>
      </c>
      <c r="LGY9" s="1" t="s">
        <v>91</v>
      </c>
      <c r="LGZ9" s="1" t="s">
        <v>91</v>
      </c>
      <c r="LHA9" s="1" t="s">
        <v>91</v>
      </c>
      <c r="LHB9" s="1" t="s">
        <v>91</v>
      </c>
      <c r="LHC9" s="1" t="s">
        <v>91</v>
      </c>
      <c r="LHD9" s="1" t="s">
        <v>91</v>
      </c>
      <c r="LHE9" s="1" t="s">
        <v>91</v>
      </c>
      <c r="LHF9" s="1" t="s">
        <v>91</v>
      </c>
      <c r="LHG9" s="1" t="s">
        <v>91</v>
      </c>
      <c r="LHH9" s="1" t="s">
        <v>91</v>
      </c>
      <c r="LHI9" s="1" t="s">
        <v>91</v>
      </c>
      <c r="LHJ9" s="1" t="s">
        <v>91</v>
      </c>
      <c r="LHK9" s="1" t="s">
        <v>91</v>
      </c>
      <c r="LHL9" s="1" t="s">
        <v>91</v>
      </c>
      <c r="LHM9" s="1" t="s">
        <v>91</v>
      </c>
      <c r="LHN9" s="1" t="s">
        <v>91</v>
      </c>
      <c r="LHO9" s="1" t="s">
        <v>91</v>
      </c>
      <c r="LHP9" s="1" t="s">
        <v>91</v>
      </c>
      <c r="LHQ9" s="1" t="s">
        <v>91</v>
      </c>
      <c r="LHR9" s="1" t="s">
        <v>91</v>
      </c>
      <c r="LHS9" s="1" t="s">
        <v>91</v>
      </c>
      <c r="LHT9" s="1" t="s">
        <v>91</v>
      </c>
      <c r="LHU9" s="1" t="s">
        <v>91</v>
      </c>
      <c r="LHV9" s="1" t="s">
        <v>91</v>
      </c>
      <c r="LHW9" s="1" t="s">
        <v>91</v>
      </c>
      <c r="LHX9" s="1" t="s">
        <v>91</v>
      </c>
      <c r="LHY9" s="1" t="s">
        <v>91</v>
      </c>
      <c r="LHZ9" s="1" t="s">
        <v>91</v>
      </c>
      <c r="LIA9" s="1" t="s">
        <v>91</v>
      </c>
      <c r="LIB9" s="1" t="s">
        <v>91</v>
      </c>
      <c r="LIC9" s="1" t="s">
        <v>91</v>
      </c>
      <c r="LID9" s="1" t="s">
        <v>91</v>
      </c>
      <c r="LIE9" s="1" t="s">
        <v>91</v>
      </c>
      <c r="LIF9" s="1" t="s">
        <v>91</v>
      </c>
      <c r="LIG9" s="1" t="s">
        <v>91</v>
      </c>
      <c r="LIH9" s="1" t="s">
        <v>91</v>
      </c>
      <c r="LII9" s="1" t="s">
        <v>91</v>
      </c>
      <c r="LIJ9" s="1" t="s">
        <v>91</v>
      </c>
      <c r="LIK9" s="1" t="s">
        <v>91</v>
      </c>
      <c r="LIL9" s="1" t="s">
        <v>91</v>
      </c>
      <c r="LIM9" s="1" t="s">
        <v>91</v>
      </c>
      <c r="LIN9" s="1" t="s">
        <v>91</v>
      </c>
      <c r="LIO9" s="1" t="s">
        <v>91</v>
      </c>
      <c r="LIP9" s="1" t="s">
        <v>91</v>
      </c>
      <c r="LIQ9" s="1" t="s">
        <v>91</v>
      </c>
      <c r="LIR9" s="1" t="s">
        <v>91</v>
      </c>
      <c r="LIS9" s="1" t="s">
        <v>91</v>
      </c>
      <c r="LIT9" s="1" t="s">
        <v>91</v>
      </c>
      <c r="LIU9" s="1" t="s">
        <v>91</v>
      </c>
      <c r="LIV9" s="1" t="s">
        <v>91</v>
      </c>
      <c r="LIW9" s="1" t="s">
        <v>91</v>
      </c>
      <c r="LIX9" s="1" t="s">
        <v>91</v>
      </c>
      <c r="LIY9" s="1" t="s">
        <v>91</v>
      </c>
      <c r="LIZ9" s="1" t="s">
        <v>91</v>
      </c>
      <c r="LJA9" s="1" t="s">
        <v>91</v>
      </c>
      <c r="LJB9" s="1" t="s">
        <v>91</v>
      </c>
      <c r="LJC9" s="1" t="s">
        <v>91</v>
      </c>
      <c r="LJD9" s="1" t="s">
        <v>91</v>
      </c>
      <c r="LJE9" s="1" t="s">
        <v>91</v>
      </c>
      <c r="LJF9" s="1" t="s">
        <v>91</v>
      </c>
      <c r="LJG9" s="1" t="s">
        <v>91</v>
      </c>
      <c r="LJH9" s="1" t="s">
        <v>91</v>
      </c>
      <c r="LJI9" s="1" t="s">
        <v>91</v>
      </c>
      <c r="LJJ9" s="1" t="s">
        <v>91</v>
      </c>
      <c r="LJK9" s="1" t="s">
        <v>91</v>
      </c>
      <c r="LJL9" s="1" t="s">
        <v>91</v>
      </c>
      <c r="LJM9" s="1" t="s">
        <v>91</v>
      </c>
      <c r="LJN9" s="1" t="s">
        <v>91</v>
      </c>
      <c r="LJO9" s="1" t="s">
        <v>91</v>
      </c>
      <c r="LJP9" s="1" t="s">
        <v>91</v>
      </c>
      <c r="LJQ9" s="1" t="s">
        <v>91</v>
      </c>
      <c r="LJR9" s="1" t="s">
        <v>91</v>
      </c>
      <c r="LJS9" s="1" t="s">
        <v>91</v>
      </c>
      <c r="LJT9" s="1" t="s">
        <v>91</v>
      </c>
      <c r="LJU9" s="1" t="s">
        <v>91</v>
      </c>
      <c r="LJV9" s="1" t="s">
        <v>91</v>
      </c>
      <c r="LJW9" s="1" t="s">
        <v>91</v>
      </c>
      <c r="LJX9" s="1" t="s">
        <v>91</v>
      </c>
      <c r="LJY9" s="1" t="s">
        <v>91</v>
      </c>
      <c r="LJZ9" s="1" t="s">
        <v>91</v>
      </c>
      <c r="LKA9" s="1" t="s">
        <v>91</v>
      </c>
      <c r="LKB9" s="1" t="s">
        <v>91</v>
      </c>
      <c r="LKC9" s="1" t="s">
        <v>91</v>
      </c>
      <c r="LKD9" s="1" t="s">
        <v>91</v>
      </c>
      <c r="LKE9" s="1" t="s">
        <v>91</v>
      </c>
      <c r="LKF9" s="1" t="s">
        <v>91</v>
      </c>
      <c r="LKG9" s="1" t="s">
        <v>91</v>
      </c>
      <c r="LKH9" s="1" t="s">
        <v>91</v>
      </c>
      <c r="LKI9" s="1" t="s">
        <v>91</v>
      </c>
      <c r="LKJ9" s="1" t="s">
        <v>91</v>
      </c>
      <c r="LKK9" s="1" t="s">
        <v>91</v>
      </c>
      <c r="LKL9" s="1" t="s">
        <v>91</v>
      </c>
      <c r="LKM9" s="1" t="s">
        <v>91</v>
      </c>
      <c r="LKN9" s="1" t="s">
        <v>91</v>
      </c>
      <c r="LKO9" s="1" t="s">
        <v>91</v>
      </c>
      <c r="LKP9" s="1" t="s">
        <v>91</v>
      </c>
      <c r="LKQ9" s="1" t="s">
        <v>91</v>
      </c>
      <c r="LKR9" s="1" t="s">
        <v>91</v>
      </c>
      <c r="LKS9" s="1" t="s">
        <v>91</v>
      </c>
      <c r="LKT9" s="1" t="s">
        <v>91</v>
      </c>
      <c r="LKU9" s="1" t="s">
        <v>91</v>
      </c>
      <c r="LKV9" s="1" t="s">
        <v>91</v>
      </c>
      <c r="LKW9" s="1" t="s">
        <v>91</v>
      </c>
      <c r="LKX9" s="1" t="s">
        <v>91</v>
      </c>
      <c r="LKY9" s="1" t="s">
        <v>91</v>
      </c>
      <c r="LKZ9" s="1" t="s">
        <v>91</v>
      </c>
      <c r="LLA9" s="1" t="s">
        <v>91</v>
      </c>
      <c r="LLB9" s="1" t="s">
        <v>91</v>
      </c>
      <c r="LLC9" s="1" t="s">
        <v>91</v>
      </c>
      <c r="LLD9" s="1" t="s">
        <v>91</v>
      </c>
      <c r="LLE9" s="1" t="s">
        <v>91</v>
      </c>
      <c r="LLF9" s="1" t="s">
        <v>91</v>
      </c>
      <c r="LLG9" s="1" t="s">
        <v>91</v>
      </c>
      <c r="LLH9" s="1" t="s">
        <v>91</v>
      </c>
      <c r="LLI9" s="1" t="s">
        <v>91</v>
      </c>
      <c r="LLJ9" s="1" t="s">
        <v>91</v>
      </c>
      <c r="LLK9" s="1" t="s">
        <v>91</v>
      </c>
      <c r="LLL9" s="1" t="s">
        <v>91</v>
      </c>
      <c r="LLM9" s="1" t="s">
        <v>91</v>
      </c>
      <c r="LLN9" s="1" t="s">
        <v>91</v>
      </c>
      <c r="LLO9" s="1" t="s">
        <v>91</v>
      </c>
      <c r="LLP9" s="1" t="s">
        <v>91</v>
      </c>
      <c r="LLQ9" s="1" t="s">
        <v>91</v>
      </c>
      <c r="LLR9" s="1" t="s">
        <v>91</v>
      </c>
      <c r="LLS9" s="1" t="s">
        <v>91</v>
      </c>
      <c r="LLT9" s="1" t="s">
        <v>91</v>
      </c>
      <c r="LLU9" s="1" t="s">
        <v>91</v>
      </c>
      <c r="LLV9" s="1" t="s">
        <v>91</v>
      </c>
      <c r="LLW9" s="1" t="s">
        <v>91</v>
      </c>
      <c r="LLX9" s="1" t="s">
        <v>91</v>
      </c>
      <c r="LLY9" s="1" t="s">
        <v>91</v>
      </c>
      <c r="LLZ9" s="1" t="s">
        <v>91</v>
      </c>
      <c r="LMA9" s="1" t="s">
        <v>91</v>
      </c>
      <c r="LMB9" s="1" t="s">
        <v>91</v>
      </c>
      <c r="LMC9" s="1" t="s">
        <v>91</v>
      </c>
      <c r="LMD9" s="1" t="s">
        <v>91</v>
      </c>
      <c r="LME9" s="1" t="s">
        <v>91</v>
      </c>
      <c r="LMF9" s="1" t="s">
        <v>91</v>
      </c>
      <c r="LMG9" s="1" t="s">
        <v>91</v>
      </c>
      <c r="LMH9" s="1" t="s">
        <v>91</v>
      </c>
      <c r="LMI9" s="1" t="s">
        <v>91</v>
      </c>
      <c r="LMJ9" s="1" t="s">
        <v>91</v>
      </c>
      <c r="LMK9" s="1" t="s">
        <v>91</v>
      </c>
      <c r="LML9" s="1" t="s">
        <v>91</v>
      </c>
      <c r="LMM9" s="1" t="s">
        <v>91</v>
      </c>
      <c r="LMN9" s="1" t="s">
        <v>91</v>
      </c>
      <c r="LMO9" s="1" t="s">
        <v>91</v>
      </c>
      <c r="LMP9" s="1" t="s">
        <v>91</v>
      </c>
      <c r="LMQ9" s="1" t="s">
        <v>91</v>
      </c>
      <c r="LMR9" s="1" t="s">
        <v>91</v>
      </c>
      <c r="LMS9" s="1" t="s">
        <v>91</v>
      </c>
      <c r="LMT9" s="1" t="s">
        <v>91</v>
      </c>
      <c r="LMU9" s="1" t="s">
        <v>91</v>
      </c>
      <c r="LMV9" s="1" t="s">
        <v>91</v>
      </c>
      <c r="LMW9" s="1" t="s">
        <v>91</v>
      </c>
      <c r="LMX9" s="1" t="s">
        <v>91</v>
      </c>
      <c r="LMY9" s="1" t="s">
        <v>91</v>
      </c>
      <c r="LMZ9" s="1" t="s">
        <v>91</v>
      </c>
      <c r="LNA9" s="1" t="s">
        <v>91</v>
      </c>
      <c r="LNB9" s="1" t="s">
        <v>91</v>
      </c>
      <c r="LNC9" s="1" t="s">
        <v>91</v>
      </c>
      <c r="LND9" s="1" t="s">
        <v>91</v>
      </c>
      <c r="LNE9" s="1" t="s">
        <v>91</v>
      </c>
      <c r="LNF9" s="1" t="s">
        <v>91</v>
      </c>
      <c r="LNG9" s="1" t="s">
        <v>91</v>
      </c>
      <c r="LNH9" s="1" t="s">
        <v>91</v>
      </c>
      <c r="LNI9" s="1" t="s">
        <v>91</v>
      </c>
      <c r="LNJ9" s="1" t="s">
        <v>91</v>
      </c>
      <c r="LNK9" s="1" t="s">
        <v>91</v>
      </c>
      <c r="LNL9" s="1" t="s">
        <v>91</v>
      </c>
      <c r="LNM9" s="1" t="s">
        <v>91</v>
      </c>
      <c r="LNN9" s="1" t="s">
        <v>91</v>
      </c>
      <c r="LNO9" s="1" t="s">
        <v>91</v>
      </c>
      <c r="LNP9" s="1" t="s">
        <v>91</v>
      </c>
      <c r="LNQ9" s="1" t="s">
        <v>91</v>
      </c>
      <c r="LNR9" s="1" t="s">
        <v>91</v>
      </c>
      <c r="LNS9" s="1" t="s">
        <v>91</v>
      </c>
      <c r="LNT9" s="1" t="s">
        <v>91</v>
      </c>
      <c r="LNU9" s="1" t="s">
        <v>91</v>
      </c>
      <c r="LNV9" s="1" t="s">
        <v>91</v>
      </c>
      <c r="LNW9" s="1" t="s">
        <v>91</v>
      </c>
      <c r="LNX9" s="1" t="s">
        <v>91</v>
      </c>
      <c r="LNY9" s="1" t="s">
        <v>91</v>
      </c>
      <c r="LNZ9" s="1" t="s">
        <v>91</v>
      </c>
      <c r="LOA9" s="1" t="s">
        <v>91</v>
      </c>
      <c r="LOB9" s="1" t="s">
        <v>91</v>
      </c>
      <c r="LOC9" s="1" t="s">
        <v>91</v>
      </c>
      <c r="LOD9" s="1" t="s">
        <v>91</v>
      </c>
      <c r="LOE9" s="1" t="s">
        <v>91</v>
      </c>
      <c r="LOF9" s="1" t="s">
        <v>91</v>
      </c>
      <c r="LOG9" s="1" t="s">
        <v>91</v>
      </c>
      <c r="LOH9" s="1" t="s">
        <v>91</v>
      </c>
      <c r="LOI9" s="1" t="s">
        <v>91</v>
      </c>
      <c r="LOJ9" s="1" t="s">
        <v>91</v>
      </c>
      <c r="LOK9" s="1" t="s">
        <v>91</v>
      </c>
      <c r="LOL9" s="1" t="s">
        <v>91</v>
      </c>
      <c r="LOM9" s="1" t="s">
        <v>91</v>
      </c>
      <c r="LON9" s="1" t="s">
        <v>91</v>
      </c>
      <c r="LOO9" s="1" t="s">
        <v>91</v>
      </c>
      <c r="LOP9" s="1" t="s">
        <v>91</v>
      </c>
      <c r="LOQ9" s="1" t="s">
        <v>91</v>
      </c>
      <c r="LOR9" s="1" t="s">
        <v>91</v>
      </c>
      <c r="LOS9" s="1" t="s">
        <v>91</v>
      </c>
      <c r="LOT9" s="1" t="s">
        <v>91</v>
      </c>
      <c r="LOU9" s="1" t="s">
        <v>91</v>
      </c>
      <c r="LOV9" s="1" t="s">
        <v>91</v>
      </c>
      <c r="LOW9" s="1" t="s">
        <v>91</v>
      </c>
      <c r="LOX9" s="1" t="s">
        <v>91</v>
      </c>
      <c r="LOY9" s="1" t="s">
        <v>91</v>
      </c>
      <c r="LOZ9" s="1" t="s">
        <v>91</v>
      </c>
      <c r="LPA9" s="1" t="s">
        <v>91</v>
      </c>
      <c r="LPB9" s="1" t="s">
        <v>91</v>
      </c>
      <c r="LPC9" s="1" t="s">
        <v>91</v>
      </c>
      <c r="LPD9" s="1" t="s">
        <v>91</v>
      </c>
      <c r="LPE9" s="1" t="s">
        <v>91</v>
      </c>
      <c r="LPF9" s="1" t="s">
        <v>91</v>
      </c>
      <c r="LPG9" s="1" t="s">
        <v>91</v>
      </c>
      <c r="LPH9" s="1" t="s">
        <v>91</v>
      </c>
      <c r="LPI9" s="1" t="s">
        <v>91</v>
      </c>
      <c r="LPJ9" s="1" t="s">
        <v>91</v>
      </c>
      <c r="LPK9" s="1" t="s">
        <v>91</v>
      </c>
      <c r="LPL9" s="1" t="s">
        <v>91</v>
      </c>
      <c r="LPM9" s="1" t="s">
        <v>91</v>
      </c>
      <c r="LPN9" s="1" t="s">
        <v>91</v>
      </c>
      <c r="LPO9" s="1" t="s">
        <v>91</v>
      </c>
      <c r="LPP9" s="1" t="s">
        <v>91</v>
      </c>
      <c r="LPQ9" s="1" t="s">
        <v>91</v>
      </c>
      <c r="LPR9" s="1" t="s">
        <v>91</v>
      </c>
      <c r="LPS9" s="1" t="s">
        <v>91</v>
      </c>
      <c r="LPT9" s="1" t="s">
        <v>91</v>
      </c>
      <c r="LPU9" s="1" t="s">
        <v>91</v>
      </c>
      <c r="LPV9" s="1" t="s">
        <v>91</v>
      </c>
      <c r="LPW9" s="1" t="s">
        <v>91</v>
      </c>
      <c r="LPX9" s="1" t="s">
        <v>91</v>
      </c>
      <c r="LPY9" s="1" t="s">
        <v>91</v>
      </c>
      <c r="LPZ9" s="1" t="s">
        <v>91</v>
      </c>
      <c r="LQA9" s="1" t="s">
        <v>91</v>
      </c>
      <c r="LQB9" s="1" t="s">
        <v>91</v>
      </c>
      <c r="LQC9" s="1" t="s">
        <v>91</v>
      </c>
      <c r="LQD9" s="1" t="s">
        <v>91</v>
      </c>
      <c r="LQE9" s="1" t="s">
        <v>91</v>
      </c>
      <c r="LQF9" s="1" t="s">
        <v>91</v>
      </c>
      <c r="LQG9" s="1" t="s">
        <v>91</v>
      </c>
      <c r="LQH9" s="1" t="s">
        <v>91</v>
      </c>
      <c r="LQI9" s="1" t="s">
        <v>91</v>
      </c>
      <c r="LQJ9" s="1" t="s">
        <v>91</v>
      </c>
      <c r="LQK9" s="1" t="s">
        <v>91</v>
      </c>
      <c r="LQL9" s="1" t="s">
        <v>91</v>
      </c>
      <c r="LQM9" s="1" t="s">
        <v>91</v>
      </c>
      <c r="LQN9" s="1" t="s">
        <v>91</v>
      </c>
      <c r="LQO9" s="1" t="s">
        <v>91</v>
      </c>
      <c r="LQP9" s="1" t="s">
        <v>91</v>
      </c>
      <c r="LQQ9" s="1" t="s">
        <v>91</v>
      </c>
      <c r="LQR9" s="1" t="s">
        <v>91</v>
      </c>
      <c r="LQS9" s="1" t="s">
        <v>91</v>
      </c>
      <c r="LQT9" s="1" t="s">
        <v>91</v>
      </c>
      <c r="LQU9" s="1" t="s">
        <v>91</v>
      </c>
      <c r="LQV9" s="1" t="s">
        <v>91</v>
      </c>
      <c r="LQW9" s="1" t="s">
        <v>91</v>
      </c>
      <c r="LQX9" s="1" t="s">
        <v>91</v>
      </c>
      <c r="LQY9" s="1" t="s">
        <v>91</v>
      </c>
      <c r="LQZ9" s="1" t="s">
        <v>91</v>
      </c>
      <c r="LRA9" s="1" t="s">
        <v>91</v>
      </c>
      <c r="LRB9" s="1" t="s">
        <v>91</v>
      </c>
      <c r="LRC9" s="1" t="s">
        <v>91</v>
      </c>
      <c r="LRD9" s="1" t="s">
        <v>91</v>
      </c>
      <c r="LRE9" s="1" t="s">
        <v>91</v>
      </c>
      <c r="LRF9" s="1" t="s">
        <v>91</v>
      </c>
      <c r="LRG9" s="1" t="s">
        <v>91</v>
      </c>
      <c r="LRH9" s="1" t="s">
        <v>91</v>
      </c>
      <c r="LRI9" s="1" t="s">
        <v>91</v>
      </c>
      <c r="LRJ9" s="1" t="s">
        <v>91</v>
      </c>
      <c r="LRK9" s="1" t="s">
        <v>91</v>
      </c>
      <c r="LRL9" s="1" t="s">
        <v>91</v>
      </c>
      <c r="LRM9" s="1" t="s">
        <v>91</v>
      </c>
      <c r="LRN9" s="1" t="s">
        <v>91</v>
      </c>
      <c r="LRO9" s="1" t="s">
        <v>91</v>
      </c>
      <c r="LRP9" s="1" t="s">
        <v>91</v>
      </c>
      <c r="LRQ9" s="1" t="s">
        <v>91</v>
      </c>
      <c r="LRR9" s="1" t="s">
        <v>91</v>
      </c>
      <c r="LRS9" s="1" t="s">
        <v>91</v>
      </c>
      <c r="LRT9" s="1" t="s">
        <v>91</v>
      </c>
      <c r="LRU9" s="1" t="s">
        <v>91</v>
      </c>
      <c r="LRV9" s="1" t="s">
        <v>91</v>
      </c>
      <c r="LRW9" s="1" t="s">
        <v>91</v>
      </c>
      <c r="LRX9" s="1" t="s">
        <v>91</v>
      </c>
      <c r="LRY9" s="1" t="s">
        <v>91</v>
      </c>
      <c r="LRZ9" s="1" t="s">
        <v>91</v>
      </c>
      <c r="LSA9" s="1" t="s">
        <v>91</v>
      </c>
      <c r="LSB9" s="1" t="s">
        <v>91</v>
      </c>
      <c r="LSC9" s="1" t="s">
        <v>91</v>
      </c>
      <c r="LSD9" s="1" t="s">
        <v>91</v>
      </c>
      <c r="LSE9" s="1" t="s">
        <v>91</v>
      </c>
      <c r="LSF9" s="1" t="s">
        <v>91</v>
      </c>
      <c r="LSG9" s="1" t="s">
        <v>91</v>
      </c>
      <c r="LSH9" s="1" t="s">
        <v>91</v>
      </c>
      <c r="LSI9" s="1" t="s">
        <v>91</v>
      </c>
      <c r="LSJ9" s="1" t="s">
        <v>91</v>
      </c>
      <c r="LSK9" s="1" t="s">
        <v>91</v>
      </c>
      <c r="LSL9" s="1" t="s">
        <v>91</v>
      </c>
      <c r="LSM9" s="1" t="s">
        <v>91</v>
      </c>
      <c r="LSN9" s="1" t="s">
        <v>91</v>
      </c>
      <c r="LSO9" s="1" t="s">
        <v>91</v>
      </c>
      <c r="LSP9" s="1" t="s">
        <v>91</v>
      </c>
      <c r="LSQ9" s="1" t="s">
        <v>91</v>
      </c>
      <c r="LSR9" s="1" t="s">
        <v>91</v>
      </c>
      <c r="LSS9" s="1" t="s">
        <v>91</v>
      </c>
      <c r="LST9" s="1" t="s">
        <v>91</v>
      </c>
      <c r="LSU9" s="1" t="s">
        <v>91</v>
      </c>
      <c r="LSV9" s="1" t="s">
        <v>91</v>
      </c>
      <c r="LSW9" s="1" t="s">
        <v>91</v>
      </c>
      <c r="LSX9" s="1" t="s">
        <v>91</v>
      </c>
      <c r="LSY9" s="1" t="s">
        <v>91</v>
      </c>
      <c r="LSZ9" s="1" t="s">
        <v>91</v>
      </c>
      <c r="LTA9" s="1" t="s">
        <v>91</v>
      </c>
      <c r="LTB9" s="1" t="s">
        <v>91</v>
      </c>
      <c r="LTC9" s="1" t="s">
        <v>91</v>
      </c>
      <c r="LTD9" s="1" t="s">
        <v>91</v>
      </c>
      <c r="LTE9" s="1" t="s">
        <v>91</v>
      </c>
      <c r="LTF9" s="1" t="s">
        <v>91</v>
      </c>
      <c r="LTG9" s="1" t="s">
        <v>91</v>
      </c>
      <c r="LTH9" s="1" t="s">
        <v>91</v>
      </c>
      <c r="LTI9" s="1" t="s">
        <v>91</v>
      </c>
      <c r="LTJ9" s="1" t="s">
        <v>91</v>
      </c>
      <c r="LTK9" s="1" t="s">
        <v>91</v>
      </c>
      <c r="LTL9" s="1" t="s">
        <v>91</v>
      </c>
      <c r="LTM9" s="1" t="s">
        <v>91</v>
      </c>
      <c r="LTN9" s="1" t="s">
        <v>91</v>
      </c>
      <c r="LTO9" s="1" t="s">
        <v>91</v>
      </c>
      <c r="LTP9" s="1" t="s">
        <v>91</v>
      </c>
      <c r="LTQ9" s="1" t="s">
        <v>91</v>
      </c>
      <c r="LTR9" s="1" t="s">
        <v>91</v>
      </c>
      <c r="LTS9" s="1" t="s">
        <v>91</v>
      </c>
      <c r="LTT9" s="1" t="s">
        <v>91</v>
      </c>
      <c r="LTU9" s="1" t="s">
        <v>91</v>
      </c>
      <c r="LTV9" s="1" t="s">
        <v>91</v>
      </c>
      <c r="LTW9" s="1" t="s">
        <v>91</v>
      </c>
      <c r="LTX9" s="1" t="s">
        <v>91</v>
      </c>
      <c r="LTY9" s="1" t="s">
        <v>91</v>
      </c>
      <c r="LTZ9" s="1" t="s">
        <v>91</v>
      </c>
      <c r="LUA9" s="1" t="s">
        <v>91</v>
      </c>
      <c r="LUB9" s="1" t="s">
        <v>91</v>
      </c>
      <c r="LUC9" s="1" t="s">
        <v>91</v>
      </c>
      <c r="LUD9" s="1" t="s">
        <v>91</v>
      </c>
      <c r="LUE9" s="1" t="s">
        <v>91</v>
      </c>
      <c r="LUF9" s="1" t="s">
        <v>91</v>
      </c>
      <c r="LUG9" s="1" t="s">
        <v>91</v>
      </c>
      <c r="LUH9" s="1" t="s">
        <v>91</v>
      </c>
      <c r="LUI9" s="1" t="s">
        <v>91</v>
      </c>
      <c r="LUJ9" s="1" t="s">
        <v>91</v>
      </c>
      <c r="LUK9" s="1" t="s">
        <v>91</v>
      </c>
      <c r="LUL9" s="1" t="s">
        <v>91</v>
      </c>
      <c r="LUM9" s="1" t="s">
        <v>91</v>
      </c>
      <c r="LUN9" s="1" t="s">
        <v>91</v>
      </c>
      <c r="LUO9" s="1" t="s">
        <v>91</v>
      </c>
      <c r="LUP9" s="1" t="s">
        <v>91</v>
      </c>
      <c r="LUQ9" s="1" t="s">
        <v>91</v>
      </c>
      <c r="LUR9" s="1" t="s">
        <v>91</v>
      </c>
      <c r="LUS9" s="1" t="s">
        <v>91</v>
      </c>
      <c r="LUT9" s="1" t="s">
        <v>91</v>
      </c>
      <c r="LUU9" s="1" t="s">
        <v>91</v>
      </c>
      <c r="LUV9" s="1" t="s">
        <v>91</v>
      </c>
      <c r="LUW9" s="1" t="s">
        <v>91</v>
      </c>
      <c r="LUX9" s="1" t="s">
        <v>91</v>
      </c>
      <c r="LUY9" s="1" t="s">
        <v>91</v>
      </c>
      <c r="LUZ9" s="1" t="s">
        <v>91</v>
      </c>
      <c r="LVA9" s="1" t="s">
        <v>91</v>
      </c>
      <c r="LVB9" s="1" t="s">
        <v>91</v>
      </c>
      <c r="LVC9" s="1" t="s">
        <v>91</v>
      </c>
      <c r="LVD9" s="1" t="s">
        <v>91</v>
      </c>
      <c r="LVE9" s="1" t="s">
        <v>91</v>
      </c>
      <c r="LVF9" s="1" t="s">
        <v>91</v>
      </c>
      <c r="LVG9" s="1" t="s">
        <v>91</v>
      </c>
      <c r="LVH9" s="1" t="s">
        <v>91</v>
      </c>
      <c r="LVI9" s="1" t="s">
        <v>91</v>
      </c>
      <c r="LVJ9" s="1" t="s">
        <v>91</v>
      </c>
      <c r="LVK9" s="1" t="s">
        <v>91</v>
      </c>
      <c r="LVL9" s="1" t="s">
        <v>91</v>
      </c>
      <c r="LVM9" s="1" t="s">
        <v>91</v>
      </c>
      <c r="LVN9" s="1" t="s">
        <v>91</v>
      </c>
      <c r="LVO9" s="1" t="s">
        <v>91</v>
      </c>
      <c r="LVP9" s="1" t="s">
        <v>91</v>
      </c>
      <c r="LVQ9" s="1" t="s">
        <v>91</v>
      </c>
      <c r="LVR9" s="1" t="s">
        <v>91</v>
      </c>
      <c r="LVS9" s="1" t="s">
        <v>91</v>
      </c>
      <c r="LVT9" s="1" t="s">
        <v>91</v>
      </c>
      <c r="LVU9" s="1" t="s">
        <v>91</v>
      </c>
      <c r="LVV9" s="1" t="s">
        <v>91</v>
      </c>
      <c r="LVW9" s="1" t="s">
        <v>91</v>
      </c>
      <c r="LVX9" s="1" t="s">
        <v>91</v>
      </c>
      <c r="LVY9" s="1" t="s">
        <v>91</v>
      </c>
      <c r="LVZ9" s="1" t="s">
        <v>91</v>
      </c>
      <c r="LWA9" s="1" t="s">
        <v>91</v>
      </c>
      <c r="LWB9" s="1" t="s">
        <v>91</v>
      </c>
      <c r="LWC9" s="1" t="s">
        <v>91</v>
      </c>
      <c r="LWD9" s="1" t="s">
        <v>91</v>
      </c>
      <c r="LWE9" s="1" t="s">
        <v>91</v>
      </c>
      <c r="LWF9" s="1" t="s">
        <v>91</v>
      </c>
      <c r="LWG9" s="1" t="s">
        <v>91</v>
      </c>
      <c r="LWH9" s="1" t="s">
        <v>91</v>
      </c>
      <c r="LWI9" s="1" t="s">
        <v>91</v>
      </c>
      <c r="LWJ9" s="1" t="s">
        <v>91</v>
      </c>
      <c r="LWK9" s="1" t="s">
        <v>91</v>
      </c>
      <c r="LWL9" s="1" t="s">
        <v>91</v>
      </c>
      <c r="LWM9" s="1" t="s">
        <v>91</v>
      </c>
      <c r="LWN9" s="1" t="s">
        <v>91</v>
      </c>
      <c r="LWO9" s="1" t="s">
        <v>91</v>
      </c>
      <c r="LWP9" s="1" t="s">
        <v>91</v>
      </c>
      <c r="LWQ9" s="1" t="s">
        <v>91</v>
      </c>
      <c r="LWR9" s="1" t="s">
        <v>91</v>
      </c>
      <c r="LWS9" s="1" t="s">
        <v>91</v>
      </c>
      <c r="LWT9" s="1" t="s">
        <v>91</v>
      </c>
      <c r="LWU9" s="1" t="s">
        <v>91</v>
      </c>
      <c r="LWV9" s="1" t="s">
        <v>91</v>
      </c>
      <c r="LWW9" s="1" t="s">
        <v>91</v>
      </c>
      <c r="LWX9" s="1" t="s">
        <v>91</v>
      </c>
      <c r="LWY9" s="1" t="s">
        <v>91</v>
      </c>
      <c r="LWZ9" s="1" t="s">
        <v>91</v>
      </c>
      <c r="LXA9" s="1" t="s">
        <v>91</v>
      </c>
      <c r="LXB9" s="1" t="s">
        <v>91</v>
      </c>
      <c r="LXC9" s="1" t="s">
        <v>91</v>
      </c>
      <c r="LXD9" s="1" t="s">
        <v>91</v>
      </c>
      <c r="LXE9" s="1" t="s">
        <v>91</v>
      </c>
      <c r="LXF9" s="1" t="s">
        <v>91</v>
      </c>
      <c r="LXG9" s="1" t="s">
        <v>91</v>
      </c>
      <c r="LXH9" s="1" t="s">
        <v>91</v>
      </c>
      <c r="LXI9" s="1" t="s">
        <v>91</v>
      </c>
      <c r="LXJ9" s="1" t="s">
        <v>91</v>
      </c>
      <c r="LXK9" s="1" t="s">
        <v>91</v>
      </c>
      <c r="LXL9" s="1" t="s">
        <v>91</v>
      </c>
      <c r="LXM9" s="1" t="s">
        <v>91</v>
      </c>
      <c r="LXN9" s="1" t="s">
        <v>91</v>
      </c>
      <c r="LXO9" s="1" t="s">
        <v>91</v>
      </c>
      <c r="LXP9" s="1" t="s">
        <v>91</v>
      </c>
      <c r="LXQ9" s="1" t="s">
        <v>91</v>
      </c>
      <c r="LXR9" s="1" t="s">
        <v>91</v>
      </c>
      <c r="LXS9" s="1" t="s">
        <v>91</v>
      </c>
      <c r="LXT9" s="1" t="s">
        <v>91</v>
      </c>
      <c r="LXU9" s="1" t="s">
        <v>91</v>
      </c>
      <c r="LXV9" s="1" t="s">
        <v>91</v>
      </c>
      <c r="LXW9" s="1" t="s">
        <v>91</v>
      </c>
      <c r="LXX9" s="1" t="s">
        <v>91</v>
      </c>
      <c r="LXY9" s="1" t="s">
        <v>91</v>
      </c>
      <c r="LXZ9" s="1" t="s">
        <v>91</v>
      </c>
      <c r="LYA9" s="1" t="s">
        <v>91</v>
      </c>
      <c r="LYB9" s="1" t="s">
        <v>91</v>
      </c>
      <c r="LYC9" s="1" t="s">
        <v>91</v>
      </c>
      <c r="LYD9" s="1" t="s">
        <v>91</v>
      </c>
      <c r="LYE9" s="1" t="s">
        <v>91</v>
      </c>
      <c r="LYF9" s="1" t="s">
        <v>91</v>
      </c>
      <c r="LYG9" s="1" t="s">
        <v>91</v>
      </c>
      <c r="LYH9" s="1" t="s">
        <v>91</v>
      </c>
      <c r="LYI9" s="1" t="s">
        <v>91</v>
      </c>
      <c r="LYJ9" s="1" t="s">
        <v>91</v>
      </c>
      <c r="LYK9" s="1" t="s">
        <v>91</v>
      </c>
      <c r="LYL9" s="1" t="s">
        <v>91</v>
      </c>
      <c r="LYM9" s="1" t="s">
        <v>91</v>
      </c>
      <c r="LYN9" s="1" t="s">
        <v>91</v>
      </c>
      <c r="LYO9" s="1" t="s">
        <v>91</v>
      </c>
      <c r="LYP9" s="1" t="s">
        <v>91</v>
      </c>
      <c r="LYQ9" s="1" t="s">
        <v>91</v>
      </c>
      <c r="LYR9" s="1" t="s">
        <v>91</v>
      </c>
      <c r="LYS9" s="1" t="s">
        <v>91</v>
      </c>
      <c r="LYT9" s="1" t="s">
        <v>91</v>
      </c>
      <c r="LYU9" s="1" t="s">
        <v>91</v>
      </c>
      <c r="LYV9" s="1" t="s">
        <v>91</v>
      </c>
      <c r="LYW9" s="1" t="s">
        <v>91</v>
      </c>
      <c r="LYX9" s="1" t="s">
        <v>91</v>
      </c>
      <c r="LYY9" s="1" t="s">
        <v>91</v>
      </c>
      <c r="LYZ9" s="1" t="s">
        <v>91</v>
      </c>
      <c r="LZA9" s="1" t="s">
        <v>91</v>
      </c>
      <c r="LZB9" s="1" t="s">
        <v>91</v>
      </c>
      <c r="LZC9" s="1" t="s">
        <v>91</v>
      </c>
      <c r="LZD9" s="1" t="s">
        <v>91</v>
      </c>
      <c r="LZE9" s="1" t="s">
        <v>91</v>
      </c>
      <c r="LZF9" s="1" t="s">
        <v>91</v>
      </c>
      <c r="LZG9" s="1" t="s">
        <v>91</v>
      </c>
      <c r="LZH9" s="1" t="s">
        <v>91</v>
      </c>
      <c r="LZI9" s="1" t="s">
        <v>91</v>
      </c>
      <c r="LZJ9" s="1" t="s">
        <v>91</v>
      </c>
      <c r="LZK9" s="1" t="s">
        <v>91</v>
      </c>
      <c r="LZL9" s="1" t="s">
        <v>91</v>
      </c>
      <c r="LZM9" s="1" t="s">
        <v>91</v>
      </c>
      <c r="LZN9" s="1" t="s">
        <v>91</v>
      </c>
      <c r="LZO9" s="1" t="s">
        <v>91</v>
      </c>
      <c r="LZP9" s="1" t="s">
        <v>91</v>
      </c>
      <c r="LZQ9" s="1" t="s">
        <v>91</v>
      </c>
      <c r="LZR9" s="1" t="s">
        <v>91</v>
      </c>
      <c r="LZS9" s="1" t="s">
        <v>91</v>
      </c>
      <c r="LZT9" s="1" t="s">
        <v>91</v>
      </c>
      <c r="LZU9" s="1" t="s">
        <v>91</v>
      </c>
      <c r="LZV9" s="1" t="s">
        <v>91</v>
      </c>
      <c r="LZW9" s="1" t="s">
        <v>91</v>
      </c>
      <c r="LZX9" s="1" t="s">
        <v>91</v>
      </c>
      <c r="LZY9" s="1" t="s">
        <v>91</v>
      </c>
      <c r="LZZ9" s="1" t="s">
        <v>91</v>
      </c>
      <c r="MAA9" s="1" t="s">
        <v>91</v>
      </c>
      <c r="MAB9" s="1" t="s">
        <v>91</v>
      </c>
      <c r="MAC9" s="1" t="s">
        <v>91</v>
      </c>
      <c r="MAD9" s="1" t="s">
        <v>91</v>
      </c>
      <c r="MAE9" s="1" t="s">
        <v>91</v>
      </c>
      <c r="MAF9" s="1" t="s">
        <v>91</v>
      </c>
      <c r="MAG9" s="1" t="s">
        <v>91</v>
      </c>
      <c r="MAH9" s="1" t="s">
        <v>91</v>
      </c>
      <c r="MAI9" s="1" t="s">
        <v>91</v>
      </c>
      <c r="MAJ9" s="1" t="s">
        <v>91</v>
      </c>
      <c r="MAK9" s="1" t="s">
        <v>91</v>
      </c>
      <c r="MAL9" s="1" t="s">
        <v>91</v>
      </c>
      <c r="MAM9" s="1" t="s">
        <v>91</v>
      </c>
      <c r="MAN9" s="1" t="s">
        <v>91</v>
      </c>
      <c r="MAO9" s="1" t="s">
        <v>91</v>
      </c>
      <c r="MAP9" s="1" t="s">
        <v>91</v>
      </c>
      <c r="MAQ9" s="1" t="s">
        <v>91</v>
      </c>
      <c r="MAR9" s="1" t="s">
        <v>91</v>
      </c>
      <c r="MAS9" s="1" t="s">
        <v>91</v>
      </c>
      <c r="MAT9" s="1" t="s">
        <v>91</v>
      </c>
      <c r="MAU9" s="1" t="s">
        <v>91</v>
      </c>
      <c r="MAV9" s="1" t="s">
        <v>91</v>
      </c>
      <c r="MAW9" s="1" t="s">
        <v>91</v>
      </c>
      <c r="MAX9" s="1" t="s">
        <v>91</v>
      </c>
      <c r="MAY9" s="1" t="s">
        <v>91</v>
      </c>
      <c r="MAZ9" s="1" t="s">
        <v>91</v>
      </c>
      <c r="MBA9" s="1" t="s">
        <v>91</v>
      </c>
      <c r="MBB9" s="1" t="s">
        <v>91</v>
      </c>
      <c r="MBC9" s="1" t="s">
        <v>91</v>
      </c>
      <c r="MBD9" s="1" t="s">
        <v>91</v>
      </c>
      <c r="MBE9" s="1" t="s">
        <v>91</v>
      </c>
      <c r="MBF9" s="1" t="s">
        <v>91</v>
      </c>
      <c r="MBG9" s="1" t="s">
        <v>91</v>
      </c>
      <c r="MBH9" s="1" t="s">
        <v>91</v>
      </c>
      <c r="MBI9" s="1" t="s">
        <v>91</v>
      </c>
      <c r="MBJ9" s="1" t="s">
        <v>91</v>
      </c>
      <c r="MBK9" s="1" t="s">
        <v>91</v>
      </c>
      <c r="MBL9" s="1" t="s">
        <v>91</v>
      </c>
      <c r="MBM9" s="1" t="s">
        <v>91</v>
      </c>
      <c r="MBN9" s="1" t="s">
        <v>91</v>
      </c>
      <c r="MBO9" s="1" t="s">
        <v>91</v>
      </c>
      <c r="MBP9" s="1" t="s">
        <v>91</v>
      </c>
      <c r="MBQ9" s="1" t="s">
        <v>91</v>
      </c>
      <c r="MBR9" s="1" t="s">
        <v>91</v>
      </c>
      <c r="MBS9" s="1" t="s">
        <v>91</v>
      </c>
      <c r="MBT9" s="1" t="s">
        <v>91</v>
      </c>
      <c r="MBU9" s="1" t="s">
        <v>91</v>
      </c>
      <c r="MBV9" s="1" t="s">
        <v>91</v>
      </c>
      <c r="MBW9" s="1" t="s">
        <v>91</v>
      </c>
      <c r="MBX9" s="1" t="s">
        <v>91</v>
      </c>
      <c r="MBY9" s="1" t="s">
        <v>91</v>
      </c>
      <c r="MBZ9" s="1" t="s">
        <v>91</v>
      </c>
      <c r="MCA9" s="1" t="s">
        <v>91</v>
      </c>
      <c r="MCB9" s="1" t="s">
        <v>91</v>
      </c>
      <c r="MCC9" s="1" t="s">
        <v>91</v>
      </c>
      <c r="MCD9" s="1" t="s">
        <v>91</v>
      </c>
      <c r="MCE9" s="1" t="s">
        <v>91</v>
      </c>
      <c r="MCF9" s="1" t="s">
        <v>91</v>
      </c>
      <c r="MCG9" s="1" t="s">
        <v>91</v>
      </c>
      <c r="MCH9" s="1" t="s">
        <v>91</v>
      </c>
      <c r="MCI9" s="1" t="s">
        <v>91</v>
      </c>
      <c r="MCJ9" s="1" t="s">
        <v>91</v>
      </c>
      <c r="MCK9" s="1" t="s">
        <v>91</v>
      </c>
      <c r="MCL9" s="1" t="s">
        <v>91</v>
      </c>
      <c r="MCM9" s="1" t="s">
        <v>91</v>
      </c>
      <c r="MCN9" s="1" t="s">
        <v>91</v>
      </c>
      <c r="MCO9" s="1" t="s">
        <v>91</v>
      </c>
      <c r="MCP9" s="1" t="s">
        <v>91</v>
      </c>
      <c r="MCQ9" s="1" t="s">
        <v>91</v>
      </c>
      <c r="MCR9" s="1" t="s">
        <v>91</v>
      </c>
      <c r="MCS9" s="1" t="s">
        <v>91</v>
      </c>
      <c r="MCT9" s="1" t="s">
        <v>91</v>
      </c>
      <c r="MCU9" s="1" t="s">
        <v>91</v>
      </c>
      <c r="MCV9" s="1" t="s">
        <v>91</v>
      </c>
      <c r="MCW9" s="1" t="s">
        <v>91</v>
      </c>
      <c r="MCX9" s="1" t="s">
        <v>91</v>
      </c>
      <c r="MCY9" s="1" t="s">
        <v>91</v>
      </c>
      <c r="MCZ9" s="1" t="s">
        <v>91</v>
      </c>
      <c r="MDA9" s="1" t="s">
        <v>91</v>
      </c>
      <c r="MDB9" s="1" t="s">
        <v>91</v>
      </c>
      <c r="MDC9" s="1" t="s">
        <v>91</v>
      </c>
      <c r="MDD9" s="1" t="s">
        <v>91</v>
      </c>
      <c r="MDE9" s="1" t="s">
        <v>91</v>
      </c>
      <c r="MDF9" s="1" t="s">
        <v>91</v>
      </c>
      <c r="MDG9" s="1" t="s">
        <v>91</v>
      </c>
      <c r="MDH9" s="1" t="s">
        <v>91</v>
      </c>
      <c r="MDI9" s="1" t="s">
        <v>91</v>
      </c>
      <c r="MDJ9" s="1" t="s">
        <v>91</v>
      </c>
      <c r="MDK9" s="1" t="s">
        <v>91</v>
      </c>
      <c r="MDL9" s="1" t="s">
        <v>91</v>
      </c>
      <c r="MDM9" s="1" t="s">
        <v>91</v>
      </c>
      <c r="MDN9" s="1" t="s">
        <v>91</v>
      </c>
      <c r="MDO9" s="1" t="s">
        <v>91</v>
      </c>
      <c r="MDP9" s="1" t="s">
        <v>91</v>
      </c>
      <c r="MDQ9" s="1" t="s">
        <v>91</v>
      </c>
      <c r="MDR9" s="1" t="s">
        <v>91</v>
      </c>
      <c r="MDS9" s="1" t="s">
        <v>91</v>
      </c>
      <c r="MDT9" s="1" t="s">
        <v>91</v>
      </c>
      <c r="MDU9" s="1" t="s">
        <v>91</v>
      </c>
      <c r="MDV9" s="1" t="s">
        <v>91</v>
      </c>
      <c r="MDW9" s="1" t="s">
        <v>91</v>
      </c>
      <c r="MDX9" s="1" t="s">
        <v>91</v>
      </c>
      <c r="MDY9" s="1" t="s">
        <v>91</v>
      </c>
      <c r="MDZ9" s="1" t="s">
        <v>91</v>
      </c>
      <c r="MEA9" s="1" t="s">
        <v>91</v>
      </c>
      <c r="MEB9" s="1" t="s">
        <v>91</v>
      </c>
      <c r="MEC9" s="1" t="s">
        <v>91</v>
      </c>
      <c r="MED9" s="1" t="s">
        <v>91</v>
      </c>
      <c r="MEE9" s="1" t="s">
        <v>91</v>
      </c>
      <c r="MEF9" s="1" t="s">
        <v>91</v>
      </c>
      <c r="MEG9" s="1" t="s">
        <v>91</v>
      </c>
      <c r="MEH9" s="1" t="s">
        <v>91</v>
      </c>
      <c r="MEI9" s="1" t="s">
        <v>91</v>
      </c>
      <c r="MEJ9" s="1" t="s">
        <v>91</v>
      </c>
      <c r="MEK9" s="1" t="s">
        <v>91</v>
      </c>
      <c r="MEL9" s="1" t="s">
        <v>91</v>
      </c>
      <c r="MEM9" s="1" t="s">
        <v>91</v>
      </c>
      <c r="MEN9" s="1" t="s">
        <v>91</v>
      </c>
      <c r="MEO9" s="1" t="s">
        <v>91</v>
      </c>
      <c r="MEP9" s="1" t="s">
        <v>91</v>
      </c>
      <c r="MEQ9" s="1" t="s">
        <v>91</v>
      </c>
      <c r="MER9" s="1" t="s">
        <v>91</v>
      </c>
      <c r="MES9" s="1" t="s">
        <v>91</v>
      </c>
      <c r="MET9" s="1" t="s">
        <v>91</v>
      </c>
      <c r="MEU9" s="1" t="s">
        <v>91</v>
      </c>
      <c r="MEV9" s="1" t="s">
        <v>91</v>
      </c>
      <c r="MEW9" s="1" t="s">
        <v>91</v>
      </c>
      <c r="MEX9" s="1" t="s">
        <v>91</v>
      </c>
      <c r="MEY9" s="1" t="s">
        <v>91</v>
      </c>
      <c r="MEZ9" s="1" t="s">
        <v>91</v>
      </c>
      <c r="MFA9" s="1" t="s">
        <v>91</v>
      </c>
      <c r="MFB9" s="1" t="s">
        <v>91</v>
      </c>
      <c r="MFC9" s="1" t="s">
        <v>91</v>
      </c>
      <c r="MFD9" s="1" t="s">
        <v>91</v>
      </c>
      <c r="MFE9" s="1" t="s">
        <v>91</v>
      </c>
      <c r="MFF9" s="1" t="s">
        <v>91</v>
      </c>
      <c r="MFG9" s="1" t="s">
        <v>91</v>
      </c>
      <c r="MFH9" s="1" t="s">
        <v>91</v>
      </c>
      <c r="MFI9" s="1" t="s">
        <v>91</v>
      </c>
      <c r="MFJ9" s="1" t="s">
        <v>91</v>
      </c>
      <c r="MFK9" s="1" t="s">
        <v>91</v>
      </c>
      <c r="MFL9" s="1" t="s">
        <v>91</v>
      </c>
      <c r="MFM9" s="1" t="s">
        <v>91</v>
      </c>
      <c r="MFN9" s="1" t="s">
        <v>91</v>
      </c>
      <c r="MFO9" s="1" t="s">
        <v>91</v>
      </c>
      <c r="MFP9" s="1" t="s">
        <v>91</v>
      </c>
      <c r="MFQ9" s="1" t="s">
        <v>91</v>
      </c>
      <c r="MFR9" s="1" t="s">
        <v>91</v>
      </c>
      <c r="MFS9" s="1" t="s">
        <v>91</v>
      </c>
      <c r="MFT9" s="1" t="s">
        <v>91</v>
      </c>
      <c r="MFU9" s="1" t="s">
        <v>91</v>
      </c>
      <c r="MFV9" s="1" t="s">
        <v>91</v>
      </c>
      <c r="MFW9" s="1" t="s">
        <v>91</v>
      </c>
      <c r="MFX9" s="1" t="s">
        <v>91</v>
      </c>
      <c r="MFY9" s="1" t="s">
        <v>91</v>
      </c>
      <c r="MFZ9" s="1" t="s">
        <v>91</v>
      </c>
      <c r="MGA9" s="1" t="s">
        <v>91</v>
      </c>
      <c r="MGB9" s="1" t="s">
        <v>91</v>
      </c>
      <c r="MGC9" s="1" t="s">
        <v>91</v>
      </c>
      <c r="MGD9" s="1" t="s">
        <v>91</v>
      </c>
      <c r="MGE9" s="1" t="s">
        <v>91</v>
      </c>
      <c r="MGF9" s="1" t="s">
        <v>91</v>
      </c>
      <c r="MGG9" s="1" t="s">
        <v>91</v>
      </c>
      <c r="MGH9" s="1" t="s">
        <v>91</v>
      </c>
      <c r="MGI9" s="1" t="s">
        <v>91</v>
      </c>
      <c r="MGJ9" s="1" t="s">
        <v>91</v>
      </c>
      <c r="MGK9" s="1" t="s">
        <v>91</v>
      </c>
      <c r="MGL9" s="1" t="s">
        <v>91</v>
      </c>
      <c r="MGM9" s="1" t="s">
        <v>91</v>
      </c>
      <c r="MGN9" s="1" t="s">
        <v>91</v>
      </c>
      <c r="MGO9" s="1" t="s">
        <v>91</v>
      </c>
      <c r="MGP9" s="1" t="s">
        <v>91</v>
      </c>
      <c r="MGQ9" s="1" t="s">
        <v>91</v>
      </c>
      <c r="MGR9" s="1" t="s">
        <v>91</v>
      </c>
      <c r="MGS9" s="1" t="s">
        <v>91</v>
      </c>
      <c r="MGT9" s="1" t="s">
        <v>91</v>
      </c>
      <c r="MGU9" s="1" t="s">
        <v>91</v>
      </c>
      <c r="MGV9" s="1" t="s">
        <v>91</v>
      </c>
      <c r="MGW9" s="1" t="s">
        <v>91</v>
      </c>
      <c r="MGX9" s="1" t="s">
        <v>91</v>
      </c>
      <c r="MGY9" s="1" t="s">
        <v>91</v>
      </c>
      <c r="MGZ9" s="1" t="s">
        <v>91</v>
      </c>
      <c r="MHA9" s="1" t="s">
        <v>91</v>
      </c>
      <c r="MHB9" s="1" t="s">
        <v>91</v>
      </c>
      <c r="MHC9" s="1" t="s">
        <v>91</v>
      </c>
      <c r="MHD9" s="1" t="s">
        <v>91</v>
      </c>
      <c r="MHE9" s="1" t="s">
        <v>91</v>
      </c>
      <c r="MHF9" s="1" t="s">
        <v>91</v>
      </c>
      <c r="MHG9" s="1" t="s">
        <v>91</v>
      </c>
      <c r="MHH9" s="1" t="s">
        <v>91</v>
      </c>
      <c r="MHI9" s="1" t="s">
        <v>91</v>
      </c>
      <c r="MHJ9" s="1" t="s">
        <v>91</v>
      </c>
      <c r="MHK9" s="1" t="s">
        <v>91</v>
      </c>
      <c r="MHL9" s="1" t="s">
        <v>91</v>
      </c>
      <c r="MHM9" s="1" t="s">
        <v>91</v>
      </c>
      <c r="MHN9" s="1" t="s">
        <v>91</v>
      </c>
      <c r="MHO9" s="1" t="s">
        <v>91</v>
      </c>
      <c r="MHP9" s="1" t="s">
        <v>91</v>
      </c>
      <c r="MHQ9" s="1" t="s">
        <v>91</v>
      </c>
      <c r="MHR9" s="1" t="s">
        <v>91</v>
      </c>
      <c r="MHS9" s="1" t="s">
        <v>91</v>
      </c>
      <c r="MHT9" s="1" t="s">
        <v>91</v>
      </c>
      <c r="MHU9" s="1" t="s">
        <v>91</v>
      </c>
      <c r="MHV9" s="1" t="s">
        <v>91</v>
      </c>
      <c r="MHW9" s="1" t="s">
        <v>91</v>
      </c>
      <c r="MHX9" s="1" t="s">
        <v>91</v>
      </c>
      <c r="MHY9" s="1" t="s">
        <v>91</v>
      </c>
      <c r="MHZ9" s="1" t="s">
        <v>91</v>
      </c>
      <c r="MIA9" s="1" t="s">
        <v>91</v>
      </c>
      <c r="MIB9" s="1" t="s">
        <v>91</v>
      </c>
      <c r="MIC9" s="1" t="s">
        <v>91</v>
      </c>
      <c r="MID9" s="1" t="s">
        <v>91</v>
      </c>
      <c r="MIE9" s="1" t="s">
        <v>91</v>
      </c>
      <c r="MIF9" s="1" t="s">
        <v>91</v>
      </c>
      <c r="MIG9" s="1" t="s">
        <v>91</v>
      </c>
      <c r="MIH9" s="1" t="s">
        <v>91</v>
      </c>
      <c r="MII9" s="1" t="s">
        <v>91</v>
      </c>
      <c r="MIJ9" s="1" t="s">
        <v>91</v>
      </c>
      <c r="MIK9" s="1" t="s">
        <v>91</v>
      </c>
      <c r="MIL9" s="1" t="s">
        <v>91</v>
      </c>
      <c r="MIM9" s="1" t="s">
        <v>91</v>
      </c>
      <c r="MIN9" s="1" t="s">
        <v>91</v>
      </c>
      <c r="MIO9" s="1" t="s">
        <v>91</v>
      </c>
      <c r="MIP9" s="1" t="s">
        <v>91</v>
      </c>
      <c r="MIQ9" s="1" t="s">
        <v>91</v>
      </c>
      <c r="MIR9" s="1" t="s">
        <v>91</v>
      </c>
      <c r="MIS9" s="1" t="s">
        <v>91</v>
      </c>
      <c r="MIT9" s="1" t="s">
        <v>91</v>
      </c>
      <c r="MIU9" s="1" t="s">
        <v>91</v>
      </c>
      <c r="MIV9" s="1" t="s">
        <v>91</v>
      </c>
      <c r="MIW9" s="1" t="s">
        <v>91</v>
      </c>
      <c r="MIX9" s="1" t="s">
        <v>91</v>
      </c>
      <c r="MIY9" s="1" t="s">
        <v>91</v>
      </c>
      <c r="MIZ9" s="1" t="s">
        <v>91</v>
      </c>
      <c r="MJA9" s="1" t="s">
        <v>91</v>
      </c>
      <c r="MJB9" s="1" t="s">
        <v>91</v>
      </c>
      <c r="MJC9" s="1" t="s">
        <v>91</v>
      </c>
      <c r="MJD9" s="1" t="s">
        <v>91</v>
      </c>
      <c r="MJE9" s="1" t="s">
        <v>91</v>
      </c>
      <c r="MJF9" s="1" t="s">
        <v>91</v>
      </c>
      <c r="MJG9" s="1" t="s">
        <v>91</v>
      </c>
      <c r="MJH9" s="1" t="s">
        <v>91</v>
      </c>
      <c r="MJI9" s="1" t="s">
        <v>91</v>
      </c>
      <c r="MJJ9" s="1" t="s">
        <v>91</v>
      </c>
      <c r="MJK9" s="1" t="s">
        <v>91</v>
      </c>
      <c r="MJL9" s="1" t="s">
        <v>91</v>
      </c>
      <c r="MJM9" s="1" t="s">
        <v>91</v>
      </c>
      <c r="MJN9" s="1" t="s">
        <v>91</v>
      </c>
      <c r="MJO9" s="1" t="s">
        <v>91</v>
      </c>
      <c r="MJP9" s="1" t="s">
        <v>91</v>
      </c>
      <c r="MJQ9" s="1" t="s">
        <v>91</v>
      </c>
      <c r="MJR9" s="1" t="s">
        <v>91</v>
      </c>
      <c r="MJS9" s="1" t="s">
        <v>91</v>
      </c>
      <c r="MJT9" s="1" t="s">
        <v>91</v>
      </c>
      <c r="MJU9" s="1" t="s">
        <v>91</v>
      </c>
      <c r="MJV9" s="1" t="s">
        <v>91</v>
      </c>
      <c r="MJW9" s="1" t="s">
        <v>91</v>
      </c>
      <c r="MJX9" s="1" t="s">
        <v>91</v>
      </c>
      <c r="MJY9" s="1" t="s">
        <v>91</v>
      </c>
      <c r="MJZ9" s="1" t="s">
        <v>91</v>
      </c>
      <c r="MKA9" s="1" t="s">
        <v>91</v>
      </c>
      <c r="MKB9" s="1" t="s">
        <v>91</v>
      </c>
      <c r="MKC9" s="1" t="s">
        <v>91</v>
      </c>
      <c r="MKD9" s="1" t="s">
        <v>91</v>
      </c>
      <c r="MKE9" s="1" t="s">
        <v>91</v>
      </c>
      <c r="MKF9" s="1" t="s">
        <v>91</v>
      </c>
      <c r="MKG9" s="1" t="s">
        <v>91</v>
      </c>
      <c r="MKH9" s="1" t="s">
        <v>91</v>
      </c>
      <c r="MKI9" s="1" t="s">
        <v>91</v>
      </c>
      <c r="MKJ9" s="1" t="s">
        <v>91</v>
      </c>
      <c r="MKK9" s="1" t="s">
        <v>91</v>
      </c>
      <c r="MKL9" s="1" t="s">
        <v>91</v>
      </c>
      <c r="MKM9" s="1" t="s">
        <v>91</v>
      </c>
      <c r="MKN9" s="1" t="s">
        <v>91</v>
      </c>
      <c r="MKO9" s="1" t="s">
        <v>91</v>
      </c>
      <c r="MKP9" s="1" t="s">
        <v>91</v>
      </c>
      <c r="MKQ9" s="1" t="s">
        <v>91</v>
      </c>
      <c r="MKR9" s="1" t="s">
        <v>91</v>
      </c>
      <c r="MKS9" s="1" t="s">
        <v>91</v>
      </c>
      <c r="MKT9" s="1" t="s">
        <v>91</v>
      </c>
      <c r="MKU9" s="1" t="s">
        <v>91</v>
      </c>
      <c r="MKV9" s="1" t="s">
        <v>91</v>
      </c>
      <c r="MKW9" s="1" t="s">
        <v>91</v>
      </c>
      <c r="MKX9" s="1" t="s">
        <v>91</v>
      </c>
      <c r="MKY9" s="1" t="s">
        <v>91</v>
      </c>
      <c r="MKZ9" s="1" t="s">
        <v>91</v>
      </c>
      <c r="MLA9" s="1" t="s">
        <v>91</v>
      </c>
      <c r="MLB9" s="1" t="s">
        <v>91</v>
      </c>
      <c r="MLC9" s="1" t="s">
        <v>91</v>
      </c>
      <c r="MLD9" s="1" t="s">
        <v>91</v>
      </c>
      <c r="MLE9" s="1" t="s">
        <v>91</v>
      </c>
      <c r="MLF9" s="1" t="s">
        <v>91</v>
      </c>
      <c r="MLG9" s="1" t="s">
        <v>91</v>
      </c>
      <c r="MLH9" s="1" t="s">
        <v>91</v>
      </c>
      <c r="MLI9" s="1" t="s">
        <v>91</v>
      </c>
      <c r="MLJ9" s="1" t="s">
        <v>91</v>
      </c>
      <c r="MLK9" s="1" t="s">
        <v>91</v>
      </c>
      <c r="MLL9" s="1" t="s">
        <v>91</v>
      </c>
      <c r="MLM9" s="1" t="s">
        <v>91</v>
      </c>
      <c r="MLN9" s="1" t="s">
        <v>91</v>
      </c>
      <c r="MLO9" s="1" t="s">
        <v>91</v>
      </c>
      <c r="MLP9" s="1" t="s">
        <v>91</v>
      </c>
      <c r="MLQ9" s="1" t="s">
        <v>91</v>
      </c>
      <c r="MLR9" s="1" t="s">
        <v>91</v>
      </c>
      <c r="MLS9" s="1" t="s">
        <v>91</v>
      </c>
      <c r="MLT9" s="1" t="s">
        <v>91</v>
      </c>
      <c r="MLU9" s="1" t="s">
        <v>91</v>
      </c>
      <c r="MLV9" s="1" t="s">
        <v>91</v>
      </c>
      <c r="MLW9" s="1" t="s">
        <v>91</v>
      </c>
      <c r="MLX9" s="1" t="s">
        <v>91</v>
      </c>
      <c r="MLY9" s="1" t="s">
        <v>91</v>
      </c>
      <c r="MLZ9" s="1" t="s">
        <v>91</v>
      </c>
      <c r="MMA9" s="1" t="s">
        <v>91</v>
      </c>
      <c r="MMB9" s="1" t="s">
        <v>91</v>
      </c>
      <c r="MMC9" s="1" t="s">
        <v>91</v>
      </c>
      <c r="MMD9" s="1" t="s">
        <v>91</v>
      </c>
      <c r="MME9" s="1" t="s">
        <v>91</v>
      </c>
      <c r="MMF9" s="1" t="s">
        <v>91</v>
      </c>
      <c r="MMG9" s="1" t="s">
        <v>91</v>
      </c>
      <c r="MMH9" s="1" t="s">
        <v>91</v>
      </c>
      <c r="MMI9" s="1" t="s">
        <v>91</v>
      </c>
      <c r="MMJ9" s="1" t="s">
        <v>91</v>
      </c>
      <c r="MMK9" s="1" t="s">
        <v>91</v>
      </c>
      <c r="MML9" s="1" t="s">
        <v>91</v>
      </c>
      <c r="MMM9" s="1" t="s">
        <v>91</v>
      </c>
      <c r="MMN9" s="1" t="s">
        <v>91</v>
      </c>
      <c r="MMO9" s="1" t="s">
        <v>91</v>
      </c>
      <c r="MMP9" s="1" t="s">
        <v>91</v>
      </c>
      <c r="MMQ9" s="1" t="s">
        <v>91</v>
      </c>
      <c r="MMR9" s="1" t="s">
        <v>91</v>
      </c>
      <c r="MMS9" s="1" t="s">
        <v>91</v>
      </c>
      <c r="MMT9" s="1" t="s">
        <v>91</v>
      </c>
      <c r="MMU9" s="1" t="s">
        <v>91</v>
      </c>
      <c r="MMV9" s="1" t="s">
        <v>91</v>
      </c>
      <c r="MMW9" s="1" t="s">
        <v>91</v>
      </c>
      <c r="MMX9" s="1" t="s">
        <v>91</v>
      </c>
      <c r="MMY9" s="1" t="s">
        <v>91</v>
      </c>
      <c r="MMZ9" s="1" t="s">
        <v>91</v>
      </c>
      <c r="MNA9" s="1" t="s">
        <v>91</v>
      </c>
      <c r="MNB9" s="1" t="s">
        <v>91</v>
      </c>
      <c r="MNC9" s="1" t="s">
        <v>91</v>
      </c>
      <c r="MND9" s="1" t="s">
        <v>91</v>
      </c>
      <c r="MNE9" s="1" t="s">
        <v>91</v>
      </c>
      <c r="MNF9" s="1" t="s">
        <v>91</v>
      </c>
      <c r="MNG9" s="1" t="s">
        <v>91</v>
      </c>
      <c r="MNH9" s="1" t="s">
        <v>91</v>
      </c>
      <c r="MNI9" s="1" t="s">
        <v>91</v>
      </c>
      <c r="MNJ9" s="1" t="s">
        <v>91</v>
      </c>
      <c r="MNK9" s="1" t="s">
        <v>91</v>
      </c>
      <c r="MNL9" s="1" t="s">
        <v>91</v>
      </c>
      <c r="MNM9" s="1" t="s">
        <v>91</v>
      </c>
      <c r="MNN9" s="1" t="s">
        <v>91</v>
      </c>
      <c r="MNO9" s="1" t="s">
        <v>91</v>
      </c>
      <c r="MNP9" s="1" t="s">
        <v>91</v>
      </c>
      <c r="MNQ9" s="1" t="s">
        <v>91</v>
      </c>
      <c r="MNR9" s="1" t="s">
        <v>91</v>
      </c>
      <c r="MNS9" s="1" t="s">
        <v>91</v>
      </c>
      <c r="MNT9" s="1" t="s">
        <v>91</v>
      </c>
      <c r="MNU9" s="1" t="s">
        <v>91</v>
      </c>
      <c r="MNV9" s="1" t="s">
        <v>91</v>
      </c>
      <c r="MNW9" s="1" t="s">
        <v>91</v>
      </c>
      <c r="MNX9" s="1" t="s">
        <v>91</v>
      </c>
      <c r="MNY9" s="1" t="s">
        <v>91</v>
      </c>
      <c r="MNZ9" s="1" t="s">
        <v>91</v>
      </c>
      <c r="MOA9" s="1" t="s">
        <v>91</v>
      </c>
      <c r="MOB9" s="1" t="s">
        <v>91</v>
      </c>
      <c r="MOC9" s="1" t="s">
        <v>91</v>
      </c>
      <c r="MOD9" s="1" t="s">
        <v>91</v>
      </c>
      <c r="MOE9" s="1" t="s">
        <v>91</v>
      </c>
      <c r="MOF9" s="1" t="s">
        <v>91</v>
      </c>
      <c r="MOG9" s="1" t="s">
        <v>91</v>
      </c>
      <c r="MOH9" s="1" t="s">
        <v>91</v>
      </c>
      <c r="MOI9" s="1" t="s">
        <v>91</v>
      </c>
      <c r="MOJ9" s="1" t="s">
        <v>91</v>
      </c>
      <c r="MOK9" s="1" t="s">
        <v>91</v>
      </c>
      <c r="MOL9" s="1" t="s">
        <v>91</v>
      </c>
      <c r="MOM9" s="1" t="s">
        <v>91</v>
      </c>
      <c r="MON9" s="1" t="s">
        <v>91</v>
      </c>
      <c r="MOO9" s="1" t="s">
        <v>91</v>
      </c>
      <c r="MOP9" s="1" t="s">
        <v>91</v>
      </c>
      <c r="MOQ9" s="1" t="s">
        <v>91</v>
      </c>
      <c r="MOR9" s="1" t="s">
        <v>91</v>
      </c>
      <c r="MOS9" s="1" t="s">
        <v>91</v>
      </c>
      <c r="MOT9" s="1" t="s">
        <v>91</v>
      </c>
      <c r="MOU9" s="1" t="s">
        <v>91</v>
      </c>
      <c r="MOV9" s="1" t="s">
        <v>91</v>
      </c>
      <c r="MOW9" s="1" t="s">
        <v>91</v>
      </c>
      <c r="MOX9" s="1" t="s">
        <v>91</v>
      </c>
      <c r="MOY9" s="1" t="s">
        <v>91</v>
      </c>
      <c r="MOZ9" s="1" t="s">
        <v>91</v>
      </c>
      <c r="MPA9" s="1" t="s">
        <v>91</v>
      </c>
      <c r="MPB9" s="1" t="s">
        <v>91</v>
      </c>
      <c r="MPC9" s="1" t="s">
        <v>91</v>
      </c>
      <c r="MPD9" s="1" t="s">
        <v>91</v>
      </c>
      <c r="MPE9" s="1" t="s">
        <v>91</v>
      </c>
      <c r="MPF9" s="1" t="s">
        <v>91</v>
      </c>
      <c r="MPG9" s="1" t="s">
        <v>91</v>
      </c>
      <c r="MPH9" s="1" t="s">
        <v>91</v>
      </c>
      <c r="MPI9" s="1" t="s">
        <v>91</v>
      </c>
      <c r="MPJ9" s="1" t="s">
        <v>91</v>
      </c>
      <c r="MPK9" s="1" t="s">
        <v>91</v>
      </c>
      <c r="MPL9" s="1" t="s">
        <v>91</v>
      </c>
      <c r="MPM9" s="1" t="s">
        <v>91</v>
      </c>
      <c r="MPN9" s="1" t="s">
        <v>91</v>
      </c>
      <c r="MPO9" s="1" t="s">
        <v>91</v>
      </c>
      <c r="MPP9" s="1" t="s">
        <v>91</v>
      </c>
      <c r="MPQ9" s="1" t="s">
        <v>91</v>
      </c>
      <c r="MPR9" s="1" t="s">
        <v>91</v>
      </c>
      <c r="MPS9" s="1" t="s">
        <v>91</v>
      </c>
      <c r="MPT9" s="1" t="s">
        <v>91</v>
      </c>
      <c r="MPU9" s="1" t="s">
        <v>91</v>
      </c>
      <c r="MPV9" s="1" t="s">
        <v>91</v>
      </c>
      <c r="MPW9" s="1" t="s">
        <v>91</v>
      </c>
      <c r="MPX9" s="1" t="s">
        <v>91</v>
      </c>
      <c r="MPY9" s="1" t="s">
        <v>91</v>
      </c>
      <c r="MPZ9" s="1" t="s">
        <v>91</v>
      </c>
      <c r="MQA9" s="1" t="s">
        <v>91</v>
      </c>
      <c r="MQB9" s="1" t="s">
        <v>91</v>
      </c>
      <c r="MQC9" s="1" t="s">
        <v>91</v>
      </c>
      <c r="MQD9" s="1" t="s">
        <v>91</v>
      </c>
      <c r="MQE9" s="1" t="s">
        <v>91</v>
      </c>
      <c r="MQF9" s="1" t="s">
        <v>91</v>
      </c>
      <c r="MQG9" s="1" t="s">
        <v>91</v>
      </c>
      <c r="MQH9" s="1" t="s">
        <v>91</v>
      </c>
      <c r="MQI9" s="1" t="s">
        <v>91</v>
      </c>
      <c r="MQJ9" s="1" t="s">
        <v>91</v>
      </c>
      <c r="MQK9" s="1" t="s">
        <v>91</v>
      </c>
      <c r="MQL9" s="1" t="s">
        <v>91</v>
      </c>
      <c r="MQM9" s="1" t="s">
        <v>91</v>
      </c>
      <c r="MQN9" s="1" t="s">
        <v>91</v>
      </c>
      <c r="MQO9" s="1" t="s">
        <v>91</v>
      </c>
      <c r="MQP9" s="1" t="s">
        <v>91</v>
      </c>
      <c r="MQQ9" s="1" t="s">
        <v>91</v>
      </c>
      <c r="MQR9" s="1" t="s">
        <v>91</v>
      </c>
      <c r="MQS9" s="1" t="s">
        <v>91</v>
      </c>
      <c r="MQT9" s="1" t="s">
        <v>91</v>
      </c>
      <c r="MQU9" s="1" t="s">
        <v>91</v>
      </c>
      <c r="MQV9" s="1" t="s">
        <v>91</v>
      </c>
      <c r="MQW9" s="1" t="s">
        <v>91</v>
      </c>
      <c r="MQX9" s="1" t="s">
        <v>91</v>
      </c>
      <c r="MQY9" s="1" t="s">
        <v>91</v>
      </c>
      <c r="MQZ9" s="1" t="s">
        <v>91</v>
      </c>
      <c r="MRA9" s="1" t="s">
        <v>91</v>
      </c>
      <c r="MRB9" s="1" t="s">
        <v>91</v>
      </c>
      <c r="MRC9" s="1" t="s">
        <v>91</v>
      </c>
      <c r="MRD9" s="1" t="s">
        <v>91</v>
      </c>
      <c r="MRE9" s="1" t="s">
        <v>91</v>
      </c>
      <c r="MRF9" s="1" t="s">
        <v>91</v>
      </c>
      <c r="MRG9" s="1" t="s">
        <v>91</v>
      </c>
      <c r="MRH9" s="1" t="s">
        <v>91</v>
      </c>
      <c r="MRI9" s="1" t="s">
        <v>91</v>
      </c>
      <c r="MRJ9" s="1" t="s">
        <v>91</v>
      </c>
      <c r="MRK9" s="1" t="s">
        <v>91</v>
      </c>
      <c r="MRL9" s="1" t="s">
        <v>91</v>
      </c>
      <c r="MRM9" s="1" t="s">
        <v>91</v>
      </c>
      <c r="MRN9" s="1" t="s">
        <v>91</v>
      </c>
      <c r="MRO9" s="1" t="s">
        <v>91</v>
      </c>
      <c r="MRP9" s="1" t="s">
        <v>91</v>
      </c>
      <c r="MRQ9" s="1" t="s">
        <v>91</v>
      </c>
      <c r="MRR9" s="1" t="s">
        <v>91</v>
      </c>
      <c r="MRS9" s="1" t="s">
        <v>91</v>
      </c>
      <c r="MRT9" s="1" t="s">
        <v>91</v>
      </c>
      <c r="MRU9" s="1" t="s">
        <v>91</v>
      </c>
      <c r="MRV9" s="1" t="s">
        <v>91</v>
      </c>
      <c r="MRW9" s="1" t="s">
        <v>91</v>
      </c>
      <c r="MRX9" s="1" t="s">
        <v>91</v>
      </c>
      <c r="MRY9" s="1" t="s">
        <v>91</v>
      </c>
      <c r="MRZ9" s="1" t="s">
        <v>91</v>
      </c>
      <c r="MSA9" s="1" t="s">
        <v>91</v>
      </c>
      <c r="MSB9" s="1" t="s">
        <v>91</v>
      </c>
      <c r="MSC9" s="1" t="s">
        <v>91</v>
      </c>
      <c r="MSD9" s="1" t="s">
        <v>91</v>
      </c>
      <c r="MSE9" s="1" t="s">
        <v>91</v>
      </c>
      <c r="MSF9" s="1" t="s">
        <v>91</v>
      </c>
      <c r="MSG9" s="1" t="s">
        <v>91</v>
      </c>
      <c r="MSH9" s="1" t="s">
        <v>91</v>
      </c>
      <c r="MSI9" s="1" t="s">
        <v>91</v>
      </c>
      <c r="MSJ9" s="1" t="s">
        <v>91</v>
      </c>
      <c r="MSK9" s="1" t="s">
        <v>91</v>
      </c>
      <c r="MSL9" s="1" t="s">
        <v>91</v>
      </c>
      <c r="MSM9" s="1" t="s">
        <v>91</v>
      </c>
      <c r="MSN9" s="1" t="s">
        <v>91</v>
      </c>
      <c r="MSO9" s="1" t="s">
        <v>91</v>
      </c>
      <c r="MSP9" s="1" t="s">
        <v>91</v>
      </c>
      <c r="MSQ9" s="1" t="s">
        <v>91</v>
      </c>
      <c r="MSR9" s="1" t="s">
        <v>91</v>
      </c>
      <c r="MSS9" s="1" t="s">
        <v>91</v>
      </c>
      <c r="MST9" s="1" t="s">
        <v>91</v>
      </c>
      <c r="MSU9" s="1" t="s">
        <v>91</v>
      </c>
      <c r="MSV9" s="1" t="s">
        <v>91</v>
      </c>
      <c r="MSW9" s="1" t="s">
        <v>91</v>
      </c>
      <c r="MSX9" s="1" t="s">
        <v>91</v>
      </c>
      <c r="MSY9" s="1" t="s">
        <v>91</v>
      </c>
      <c r="MSZ9" s="1" t="s">
        <v>91</v>
      </c>
      <c r="MTA9" s="1" t="s">
        <v>91</v>
      </c>
      <c r="MTB9" s="1" t="s">
        <v>91</v>
      </c>
      <c r="MTC9" s="1" t="s">
        <v>91</v>
      </c>
      <c r="MTD9" s="1" t="s">
        <v>91</v>
      </c>
      <c r="MTE9" s="1" t="s">
        <v>91</v>
      </c>
      <c r="MTF9" s="1" t="s">
        <v>91</v>
      </c>
      <c r="MTG9" s="1" t="s">
        <v>91</v>
      </c>
      <c r="MTH9" s="1" t="s">
        <v>91</v>
      </c>
      <c r="MTI9" s="1" t="s">
        <v>91</v>
      </c>
      <c r="MTJ9" s="1" t="s">
        <v>91</v>
      </c>
      <c r="MTK9" s="1" t="s">
        <v>91</v>
      </c>
      <c r="MTL9" s="1" t="s">
        <v>91</v>
      </c>
      <c r="MTM9" s="1" t="s">
        <v>91</v>
      </c>
      <c r="MTN9" s="1" t="s">
        <v>91</v>
      </c>
      <c r="MTO9" s="1" t="s">
        <v>91</v>
      </c>
      <c r="MTP9" s="1" t="s">
        <v>91</v>
      </c>
      <c r="MTQ9" s="1" t="s">
        <v>91</v>
      </c>
      <c r="MTR9" s="1" t="s">
        <v>91</v>
      </c>
      <c r="MTS9" s="1" t="s">
        <v>91</v>
      </c>
      <c r="MTT9" s="1" t="s">
        <v>91</v>
      </c>
      <c r="MTU9" s="1" t="s">
        <v>91</v>
      </c>
      <c r="MTV9" s="1" t="s">
        <v>91</v>
      </c>
      <c r="MTW9" s="1" t="s">
        <v>91</v>
      </c>
      <c r="MTX9" s="1" t="s">
        <v>91</v>
      </c>
      <c r="MTY9" s="1" t="s">
        <v>91</v>
      </c>
      <c r="MTZ9" s="1" t="s">
        <v>91</v>
      </c>
      <c r="MUA9" s="1" t="s">
        <v>91</v>
      </c>
      <c r="MUB9" s="1" t="s">
        <v>91</v>
      </c>
      <c r="MUC9" s="1" t="s">
        <v>91</v>
      </c>
      <c r="MUD9" s="1" t="s">
        <v>91</v>
      </c>
      <c r="MUE9" s="1" t="s">
        <v>91</v>
      </c>
      <c r="MUF9" s="1" t="s">
        <v>91</v>
      </c>
      <c r="MUG9" s="1" t="s">
        <v>91</v>
      </c>
      <c r="MUH9" s="1" t="s">
        <v>91</v>
      </c>
      <c r="MUI9" s="1" t="s">
        <v>91</v>
      </c>
      <c r="MUJ9" s="1" t="s">
        <v>91</v>
      </c>
      <c r="MUK9" s="1" t="s">
        <v>91</v>
      </c>
      <c r="MUL9" s="1" t="s">
        <v>91</v>
      </c>
      <c r="MUM9" s="1" t="s">
        <v>91</v>
      </c>
      <c r="MUN9" s="1" t="s">
        <v>91</v>
      </c>
      <c r="MUO9" s="1" t="s">
        <v>91</v>
      </c>
      <c r="MUP9" s="1" t="s">
        <v>91</v>
      </c>
      <c r="MUQ9" s="1" t="s">
        <v>91</v>
      </c>
      <c r="MUR9" s="1" t="s">
        <v>91</v>
      </c>
      <c r="MUS9" s="1" t="s">
        <v>91</v>
      </c>
      <c r="MUT9" s="1" t="s">
        <v>91</v>
      </c>
      <c r="MUU9" s="1" t="s">
        <v>91</v>
      </c>
      <c r="MUV9" s="1" t="s">
        <v>91</v>
      </c>
      <c r="MUW9" s="1" t="s">
        <v>91</v>
      </c>
      <c r="MUX9" s="1" t="s">
        <v>91</v>
      </c>
      <c r="MUY9" s="1" t="s">
        <v>91</v>
      </c>
      <c r="MUZ9" s="1" t="s">
        <v>91</v>
      </c>
      <c r="MVA9" s="1" t="s">
        <v>91</v>
      </c>
      <c r="MVB9" s="1" t="s">
        <v>91</v>
      </c>
      <c r="MVC9" s="1" t="s">
        <v>91</v>
      </c>
      <c r="MVD9" s="1" t="s">
        <v>91</v>
      </c>
      <c r="MVE9" s="1" t="s">
        <v>91</v>
      </c>
      <c r="MVF9" s="1" t="s">
        <v>91</v>
      </c>
      <c r="MVG9" s="1" t="s">
        <v>91</v>
      </c>
      <c r="MVH9" s="1" t="s">
        <v>91</v>
      </c>
      <c r="MVI9" s="1" t="s">
        <v>91</v>
      </c>
      <c r="MVJ9" s="1" t="s">
        <v>91</v>
      </c>
      <c r="MVK9" s="1" t="s">
        <v>91</v>
      </c>
      <c r="MVL9" s="1" t="s">
        <v>91</v>
      </c>
      <c r="MVM9" s="1" t="s">
        <v>91</v>
      </c>
      <c r="MVN9" s="1" t="s">
        <v>91</v>
      </c>
      <c r="MVO9" s="1" t="s">
        <v>91</v>
      </c>
      <c r="MVP9" s="1" t="s">
        <v>91</v>
      </c>
      <c r="MVQ9" s="1" t="s">
        <v>91</v>
      </c>
      <c r="MVR9" s="1" t="s">
        <v>91</v>
      </c>
      <c r="MVS9" s="1" t="s">
        <v>91</v>
      </c>
      <c r="MVT9" s="1" t="s">
        <v>91</v>
      </c>
      <c r="MVU9" s="1" t="s">
        <v>91</v>
      </c>
      <c r="MVV9" s="1" t="s">
        <v>91</v>
      </c>
      <c r="MVW9" s="1" t="s">
        <v>91</v>
      </c>
      <c r="MVX9" s="1" t="s">
        <v>91</v>
      </c>
      <c r="MVY9" s="1" t="s">
        <v>91</v>
      </c>
      <c r="MVZ9" s="1" t="s">
        <v>91</v>
      </c>
      <c r="MWA9" s="1" t="s">
        <v>91</v>
      </c>
      <c r="MWB9" s="1" t="s">
        <v>91</v>
      </c>
      <c r="MWC9" s="1" t="s">
        <v>91</v>
      </c>
      <c r="MWD9" s="1" t="s">
        <v>91</v>
      </c>
      <c r="MWE9" s="1" t="s">
        <v>91</v>
      </c>
      <c r="MWF9" s="1" t="s">
        <v>91</v>
      </c>
      <c r="MWG9" s="1" t="s">
        <v>91</v>
      </c>
      <c r="MWH9" s="1" t="s">
        <v>91</v>
      </c>
      <c r="MWI9" s="1" t="s">
        <v>91</v>
      </c>
      <c r="MWJ9" s="1" t="s">
        <v>91</v>
      </c>
      <c r="MWK9" s="1" t="s">
        <v>91</v>
      </c>
      <c r="MWL9" s="1" t="s">
        <v>91</v>
      </c>
      <c r="MWM9" s="1" t="s">
        <v>91</v>
      </c>
      <c r="MWN9" s="1" t="s">
        <v>91</v>
      </c>
      <c r="MWO9" s="1" t="s">
        <v>91</v>
      </c>
      <c r="MWP9" s="1" t="s">
        <v>91</v>
      </c>
      <c r="MWQ9" s="1" t="s">
        <v>91</v>
      </c>
      <c r="MWR9" s="1" t="s">
        <v>91</v>
      </c>
      <c r="MWS9" s="1" t="s">
        <v>91</v>
      </c>
      <c r="MWT9" s="1" t="s">
        <v>91</v>
      </c>
      <c r="MWU9" s="1" t="s">
        <v>91</v>
      </c>
      <c r="MWV9" s="1" t="s">
        <v>91</v>
      </c>
      <c r="MWW9" s="1" t="s">
        <v>91</v>
      </c>
      <c r="MWX9" s="1" t="s">
        <v>91</v>
      </c>
      <c r="MWY9" s="1" t="s">
        <v>91</v>
      </c>
      <c r="MWZ9" s="1" t="s">
        <v>91</v>
      </c>
      <c r="MXA9" s="1" t="s">
        <v>91</v>
      </c>
      <c r="MXB9" s="1" t="s">
        <v>91</v>
      </c>
      <c r="MXC9" s="1" t="s">
        <v>91</v>
      </c>
      <c r="MXD9" s="1" t="s">
        <v>91</v>
      </c>
      <c r="MXE9" s="1" t="s">
        <v>91</v>
      </c>
      <c r="MXF9" s="1" t="s">
        <v>91</v>
      </c>
      <c r="MXG9" s="1" t="s">
        <v>91</v>
      </c>
      <c r="MXH9" s="1" t="s">
        <v>91</v>
      </c>
      <c r="MXI9" s="1" t="s">
        <v>91</v>
      </c>
      <c r="MXJ9" s="1" t="s">
        <v>91</v>
      </c>
      <c r="MXK9" s="1" t="s">
        <v>91</v>
      </c>
      <c r="MXL9" s="1" t="s">
        <v>91</v>
      </c>
      <c r="MXM9" s="1" t="s">
        <v>91</v>
      </c>
      <c r="MXN9" s="1" t="s">
        <v>91</v>
      </c>
      <c r="MXO9" s="1" t="s">
        <v>91</v>
      </c>
      <c r="MXP9" s="1" t="s">
        <v>91</v>
      </c>
      <c r="MXQ9" s="1" t="s">
        <v>91</v>
      </c>
      <c r="MXR9" s="1" t="s">
        <v>91</v>
      </c>
      <c r="MXS9" s="1" t="s">
        <v>91</v>
      </c>
      <c r="MXT9" s="1" t="s">
        <v>91</v>
      </c>
      <c r="MXU9" s="1" t="s">
        <v>91</v>
      </c>
      <c r="MXV9" s="1" t="s">
        <v>91</v>
      </c>
      <c r="MXW9" s="1" t="s">
        <v>91</v>
      </c>
      <c r="MXX9" s="1" t="s">
        <v>91</v>
      </c>
      <c r="MXY9" s="1" t="s">
        <v>91</v>
      </c>
      <c r="MXZ9" s="1" t="s">
        <v>91</v>
      </c>
      <c r="MYA9" s="1" t="s">
        <v>91</v>
      </c>
      <c r="MYB9" s="1" t="s">
        <v>91</v>
      </c>
      <c r="MYC9" s="1" t="s">
        <v>91</v>
      </c>
      <c r="MYD9" s="1" t="s">
        <v>91</v>
      </c>
      <c r="MYE9" s="1" t="s">
        <v>91</v>
      </c>
      <c r="MYF9" s="1" t="s">
        <v>91</v>
      </c>
      <c r="MYG9" s="1" t="s">
        <v>91</v>
      </c>
      <c r="MYH9" s="1" t="s">
        <v>91</v>
      </c>
      <c r="MYI9" s="1" t="s">
        <v>91</v>
      </c>
      <c r="MYJ9" s="1" t="s">
        <v>91</v>
      </c>
      <c r="MYK9" s="1" t="s">
        <v>91</v>
      </c>
      <c r="MYL9" s="1" t="s">
        <v>91</v>
      </c>
      <c r="MYM9" s="1" t="s">
        <v>91</v>
      </c>
      <c r="MYN9" s="1" t="s">
        <v>91</v>
      </c>
      <c r="MYO9" s="1" t="s">
        <v>91</v>
      </c>
      <c r="MYP9" s="1" t="s">
        <v>91</v>
      </c>
      <c r="MYQ9" s="1" t="s">
        <v>91</v>
      </c>
      <c r="MYR9" s="1" t="s">
        <v>91</v>
      </c>
      <c r="MYS9" s="1" t="s">
        <v>91</v>
      </c>
      <c r="MYT9" s="1" t="s">
        <v>91</v>
      </c>
      <c r="MYU9" s="1" t="s">
        <v>91</v>
      </c>
      <c r="MYV9" s="1" t="s">
        <v>91</v>
      </c>
      <c r="MYW9" s="1" t="s">
        <v>91</v>
      </c>
      <c r="MYX9" s="1" t="s">
        <v>91</v>
      </c>
      <c r="MYY9" s="1" t="s">
        <v>91</v>
      </c>
      <c r="MYZ9" s="1" t="s">
        <v>91</v>
      </c>
      <c r="MZA9" s="1" t="s">
        <v>91</v>
      </c>
      <c r="MZB9" s="1" t="s">
        <v>91</v>
      </c>
      <c r="MZC9" s="1" t="s">
        <v>91</v>
      </c>
      <c r="MZD9" s="1" t="s">
        <v>91</v>
      </c>
      <c r="MZE9" s="1" t="s">
        <v>91</v>
      </c>
      <c r="MZF9" s="1" t="s">
        <v>91</v>
      </c>
      <c r="MZG9" s="1" t="s">
        <v>91</v>
      </c>
      <c r="MZH9" s="1" t="s">
        <v>91</v>
      </c>
      <c r="MZI9" s="1" t="s">
        <v>91</v>
      </c>
      <c r="MZJ9" s="1" t="s">
        <v>91</v>
      </c>
      <c r="MZK9" s="1" t="s">
        <v>91</v>
      </c>
      <c r="MZL9" s="1" t="s">
        <v>91</v>
      </c>
      <c r="MZM9" s="1" t="s">
        <v>91</v>
      </c>
      <c r="MZN9" s="1" t="s">
        <v>91</v>
      </c>
      <c r="MZO9" s="1" t="s">
        <v>91</v>
      </c>
      <c r="MZP9" s="1" t="s">
        <v>91</v>
      </c>
      <c r="MZQ9" s="1" t="s">
        <v>91</v>
      </c>
      <c r="MZR9" s="1" t="s">
        <v>91</v>
      </c>
      <c r="MZS9" s="1" t="s">
        <v>91</v>
      </c>
      <c r="MZT9" s="1" t="s">
        <v>91</v>
      </c>
      <c r="MZU9" s="1" t="s">
        <v>91</v>
      </c>
      <c r="MZV9" s="1" t="s">
        <v>91</v>
      </c>
      <c r="MZW9" s="1" t="s">
        <v>91</v>
      </c>
      <c r="MZX9" s="1" t="s">
        <v>91</v>
      </c>
      <c r="MZY9" s="1" t="s">
        <v>91</v>
      </c>
      <c r="MZZ9" s="1" t="s">
        <v>91</v>
      </c>
      <c r="NAA9" s="1" t="s">
        <v>91</v>
      </c>
      <c r="NAB9" s="1" t="s">
        <v>91</v>
      </c>
      <c r="NAC9" s="1" t="s">
        <v>91</v>
      </c>
      <c r="NAD9" s="1" t="s">
        <v>91</v>
      </c>
      <c r="NAE9" s="1" t="s">
        <v>91</v>
      </c>
      <c r="NAF9" s="1" t="s">
        <v>91</v>
      </c>
      <c r="NAG9" s="1" t="s">
        <v>91</v>
      </c>
      <c r="NAH9" s="1" t="s">
        <v>91</v>
      </c>
      <c r="NAI9" s="1" t="s">
        <v>91</v>
      </c>
      <c r="NAJ9" s="1" t="s">
        <v>91</v>
      </c>
      <c r="NAK9" s="1" t="s">
        <v>91</v>
      </c>
      <c r="NAL9" s="1" t="s">
        <v>91</v>
      </c>
      <c r="NAM9" s="1" t="s">
        <v>91</v>
      </c>
      <c r="NAN9" s="1" t="s">
        <v>91</v>
      </c>
      <c r="NAO9" s="1" t="s">
        <v>91</v>
      </c>
      <c r="NAP9" s="1" t="s">
        <v>91</v>
      </c>
      <c r="NAQ9" s="1" t="s">
        <v>91</v>
      </c>
      <c r="NAR9" s="1" t="s">
        <v>91</v>
      </c>
      <c r="NAS9" s="1" t="s">
        <v>91</v>
      </c>
      <c r="NAT9" s="1" t="s">
        <v>91</v>
      </c>
      <c r="NAU9" s="1" t="s">
        <v>91</v>
      </c>
      <c r="NAV9" s="1" t="s">
        <v>91</v>
      </c>
      <c r="NAW9" s="1" t="s">
        <v>91</v>
      </c>
      <c r="NAX9" s="1" t="s">
        <v>91</v>
      </c>
      <c r="NAY9" s="1" t="s">
        <v>91</v>
      </c>
      <c r="NAZ9" s="1" t="s">
        <v>91</v>
      </c>
      <c r="NBA9" s="1" t="s">
        <v>91</v>
      </c>
      <c r="NBB9" s="1" t="s">
        <v>91</v>
      </c>
      <c r="NBC9" s="1" t="s">
        <v>91</v>
      </c>
      <c r="NBD9" s="1" t="s">
        <v>91</v>
      </c>
      <c r="NBE9" s="1" t="s">
        <v>91</v>
      </c>
      <c r="NBF9" s="1" t="s">
        <v>91</v>
      </c>
      <c r="NBG9" s="1" t="s">
        <v>91</v>
      </c>
      <c r="NBH9" s="1" t="s">
        <v>91</v>
      </c>
      <c r="NBI9" s="1" t="s">
        <v>91</v>
      </c>
      <c r="NBJ9" s="1" t="s">
        <v>91</v>
      </c>
      <c r="NBK9" s="1" t="s">
        <v>91</v>
      </c>
      <c r="NBL9" s="1" t="s">
        <v>91</v>
      </c>
      <c r="NBM9" s="1" t="s">
        <v>91</v>
      </c>
      <c r="NBN9" s="1" t="s">
        <v>91</v>
      </c>
      <c r="NBO9" s="1" t="s">
        <v>91</v>
      </c>
      <c r="NBP9" s="1" t="s">
        <v>91</v>
      </c>
      <c r="NBQ9" s="1" t="s">
        <v>91</v>
      </c>
      <c r="NBR9" s="1" t="s">
        <v>91</v>
      </c>
      <c r="NBS9" s="1" t="s">
        <v>91</v>
      </c>
      <c r="NBT9" s="1" t="s">
        <v>91</v>
      </c>
      <c r="NBU9" s="1" t="s">
        <v>91</v>
      </c>
      <c r="NBV9" s="1" t="s">
        <v>91</v>
      </c>
      <c r="NBW9" s="1" t="s">
        <v>91</v>
      </c>
      <c r="NBX9" s="1" t="s">
        <v>91</v>
      </c>
      <c r="NBY9" s="1" t="s">
        <v>91</v>
      </c>
      <c r="NBZ9" s="1" t="s">
        <v>91</v>
      </c>
      <c r="NCA9" s="1" t="s">
        <v>91</v>
      </c>
      <c r="NCB9" s="1" t="s">
        <v>91</v>
      </c>
      <c r="NCC9" s="1" t="s">
        <v>91</v>
      </c>
      <c r="NCD9" s="1" t="s">
        <v>91</v>
      </c>
      <c r="NCE9" s="1" t="s">
        <v>91</v>
      </c>
      <c r="NCF9" s="1" t="s">
        <v>91</v>
      </c>
      <c r="NCG9" s="1" t="s">
        <v>91</v>
      </c>
      <c r="NCH9" s="1" t="s">
        <v>91</v>
      </c>
      <c r="NCI9" s="1" t="s">
        <v>91</v>
      </c>
      <c r="NCJ9" s="1" t="s">
        <v>91</v>
      </c>
      <c r="NCK9" s="1" t="s">
        <v>91</v>
      </c>
      <c r="NCL9" s="1" t="s">
        <v>91</v>
      </c>
      <c r="NCM9" s="1" t="s">
        <v>91</v>
      </c>
      <c r="NCN9" s="1" t="s">
        <v>91</v>
      </c>
      <c r="NCO9" s="1" t="s">
        <v>91</v>
      </c>
      <c r="NCP9" s="1" t="s">
        <v>91</v>
      </c>
      <c r="NCQ9" s="1" t="s">
        <v>91</v>
      </c>
      <c r="NCR9" s="1" t="s">
        <v>91</v>
      </c>
      <c r="NCS9" s="1" t="s">
        <v>91</v>
      </c>
      <c r="NCT9" s="1" t="s">
        <v>91</v>
      </c>
      <c r="NCU9" s="1" t="s">
        <v>91</v>
      </c>
      <c r="NCV9" s="1" t="s">
        <v>91</v>
      </c>
      <c r="NCW9" s="1" t="s">
        <v>91</v>
      </c>
      <c r="NCX9" s="1" t="s">
        <v>91</v>
      </c>
      <c r="NCY9" s="1" t="s">
        <v>91</v>
      </c>
      <c r="NCZ9" s="1" t="s">
        <v>91</v>
      </c>
      <c r="NDA9" s="1" t="s">
        <v>91</v>
      </c>
      <c r="NDB9" s="1" t="s">
        <v>91</v>
      </c>
      <c r="NDC9" s="1" t="s">
        <v>91</v>
      </c>
      <c r="NDD9" s="1" t="s">
        <v>91</v>
      </c>
      <c r="NDE9" s="1" t="s">
        <v>91</v>
      </c>
      <c r="NDF9" s="1" t="s">
        <v>91</v>
      </c>
      <c r="NDG9" s="1" t="s">
        <v>91</v>
      </c>
      <c r="NDH9" s="1" t="s">
        <v>91</v>
      </c>
      <c r="NDI9" s="1" t="s">
        <v>91</v>
      </c>
      <c r="NDJ9" s="1" t="s">
        <v>91</v>
      </c>
      <c r="NDK9" s="1" t="s">
        <v>91</v>
      </c>
      <c r="NDL9" s="1" t="s">
        <v>91</v>
      </c>
      <c r="NDM9" s="1" t="s">
        <v>91</v>
      </c>
      <c r="NDN9" s="1" t="s">
        <v>91</v>
      </c>
      <c r="NDO9" s="1" t="s">
        <v>91</v>
      </c>
      <c r="NDP9" s="1" t="s">
        <v>91</v>
      </c>
      <c r="NDQ9" s="1" t="s">
        <v>91</v>
      </c>
      <c r="NDR9" s="1" t="s">
        <v>91</v>
      </c>
      <c r="NDS9" s="1" t="s">
        <v>91</v>
      </c>
      <c r="NDT9" s="1" t="s">
        <v>91</v>
      </c>
      <c r="NDU9" s="1" t="s">
        <v>91</v>
      </c>
      <c r="NDV9" s="1" t="s">
        <v>91</v>
      </c>
      <c r="NDW9" s="1" t="s">
        <v>91</v>
      </c>
      <c r="NDX9" s="1" t="s">
        <v>91</v>
      </c>
      <c r="NDY9" s="1" t="s">
        <v>91</v>
      </c>
      <c r="NDZ9" s="1" t="s">
        <v>91</v>
      </c>
      <c r="NEA9" s="1" t="s">
        <v>91</v>
      </c>
      <c r="NEB9" s="1" t="s">
        <v>91</v>
      </c>
      <c r="NEC9" s="1" t="s">
        <v>91</v>
      </c>
      <c r="NED9" s="1" t="s">
        <v>91</v>
      </c>
      <c r="NEE9" s="1" t="s">
        <v>91</v>
      </c>
      <c r="NEF9" s="1" t="s">
        <v>91</v>
      </c>
      <c r="NEG9" s="1" t="s">
        <v>91</v>
      </c>
      <c r="NEH9" s="1" t="s">
        <v>91</v>
      </c>
      <c r="NEI9" s="1" t="s">
        <v>91</v>
      </c>
      <c r="NEJ9" s="1" t="s">
        <v>91</v>
      </c>
      <c r="NEK9" s="1" t="s">
        <v>91</v>
      </c>
      <c r="NEL9" s="1" t="s">
        <v>91</v>
      </c>
      <c r="NEM9" s="1" t="s">
        <v>91</v>
      </c>
      <c r="NEN9" s="1" t="s">
        <v>91</v>
      </c>
      <c r="NEO9" s="1" t="s">
        <v>91</v>
      </c>
      <c r="NEP9" s="1" t="s">
        <v>91</v>
      </c>
      <c r="NEQ9" s="1" t="s">
        <v>91</v>
      </c>
      <c r="NER9" s="1" t="s">
        <v>91</v>
      </c>
      <c r="NES9" s="1" t="s">
        <v>91</v>
      </c>
      <c r="NET9" s="1" t="s">
        <v>91</v>
      </c>
      <c r="NEU9" s="1" t="s">
        <v>91</v>
      </c>
      <c r="NEV9" s="1" t="s">
        <v>91</v>
      </c>
      <c r="NEW9" s="1" t="s">
        <v>91</v>
      </c>
      <c r="NEX9" s="1" t="s">
        <v>91</v>
      </c>
      <c r="NEY9" s="1" t="s">
        <v>91</v>
      </c>
      <c r="NEZ9" s="1" t="s">
        <v>91</v>
      </c>
      <c r="NFA9" s="1" t="s">
        <v>91</v>
      </c>
      <c r="NFB9" s="1" t="s">
        <v>91</v>
      </c>
      <c r="NFC9" s="1" t="s">
        <v>91</v>
      </c>
      <c r="NFD9" s="1" t="s">
        <v>91</v>
      </c>
      <c r="NFE9" s="1" t="s">
        <v>91</v>
      </c>
      <c r="NFF9" s="1" t="s">
        <v>91</v>
      </c>
      <c r="NFG9" s="1" t="s">
        <v>91</v>
      </c>
      <c r="NFH9" s="1" t="s">
        <v>91</v>
      </c>
      <c r="NFI9" s="1" t="s">
        <v>91</v>
      </c>
      <c r="NFJ9" s="1" t="s">
        <v>91</v>
      </c>
      <c r="NFK9" s="1" t="s">
        <v>91</v>
      </c>
      <c r="NFL9" s="1" t="s">
        <v>91</v>
      </c>
      <c r="NFM9" s="1" t="s">
        <v>91</v>
      </c>
      <c r="NFN9" s="1" t="s">
        <v>91</v>
      </c>
      <c r="NFO9" s="1" t="s">
        <v>91</v>
      </c>
      <c r="NFP9" s="1" t="s">
        <v>91</v>
      </c>
      <c r="NFQ9" s="1" t="s">
        <v>91</v>
      </c>
      <c r="NFR9" s="1" t="s">
        <v>91</v>
      </c>
      <c r="NFS9" s="1" t="s">
        <v>91</v>
      </c>
      <c r="NFT9" s="1" t="s">
        <v>91</v>
      </c>
      <c r="NFU9" s="1" t="s">
        <v>91</v>
      </c>
      <c r="NFV9" s="1" t="s">
        <v>91</v>
      </c>
      <c r="NFW9" s="1" t="s">
        <v>91</v>
      </c>
      <c r="NFX9" s="1" t="s">
        <v>91</v>
      </c>
      <c r="NFY9" s="1" t="s">
        <v>91</v>
      </c>
      <c r="NFZ9" s="1" t="s">
        <v>91</v>
      </c>
      <c r="NGA9" s="1" t="s">
        <v>91</v>
      </c>
      <c r="NGB9" s="1" t="s">
        <v>91</v>
      </c>
      <c r="NGC9" s="1" t="s">
        <v>91</v>
      </c>
      <c r="NGD9" s="1" t="s">
        <v>91</v>
      </c>
      <c r="NGE9" s="1" t="s">
        <v>91</v>
      </c>
      <c r="NGF9" s="1" t="s">
        <v>91</v>
      </c>
      <c r="NGG9" s="1" t="s">
        <v>91</v>
      </c>
      <c r="NGH9" s="1" t="s">
        <v>91</v>
      </c>
      <c r="NGI9" s="1" t="s">
        <v>91</v>
      </c>
      <c r="NGJ9" s="1" t="s">
        <v>91</v>
      </c>
      <c r="NGK9" s="1" t="s">
        <v>91</v>
      </c>
      <c r="NGL9" s="1" t="s">
        <v>91</v>
      </c>
      <c r="NGM9" s="1" t="s">
        <v>91</v>
      </c>
      <c r="NGN9" s="1" t="s">
        <v>91</v>
      </c>
      <c r="NGO9" s="1" t="s">
        <v>91</v>
      </c>
      <c r="NGP9" s="1" t="s">
        <v>91</v>
      </c>
      <c r="NGQ9" s="1" t="s">
        <v>91</v>
      </c>
      <c r="NGR9" s="1" t="s">
        <v>91</v>
      </c>
      <c r="NGS9" s="1" t="s">
        <v>91</v>
      </c>
      <c r="NGT9" s="1" t="s">
        <v>91</v>
      </c>
      <c r="NGU9" s="1" t="s">
        <v>91</v>
      </c>
      <c r="NGV9" s="1" t="s">
        <v>91</v>
      </c>
      <c r="NGW9" s="1" t="s">
        <v>91</v>
      </c>
      <c r="NGX9" s="1" t="s">
        <v>91</v>
      </c>
      <c r="NGY9" s="1" t="s">
        <v>91</v>
      </c>
      <c r="NGZ9" s="1" t="s">
        <v>91</v>
      </c>
      <c r="NHA9" s="1" t="s">
        <v>91</v>
      </c>
      <c r="NHB9" s="1" t="s">
        <v>91</v>
      </c>
      <c r="NHC9" s="1" t="s">
        <v>91</v>
      </c>
      <c r="NHD9" s="1" t="s">
        <v>91</v>
      </c>
      <c r="NHE9" s="1" t="s">
        <v>91</v>
      </c>
      <c r="NHF9" s="1" t="s">
        <v>91</v>
      </c>
      <c r="NHG9" s="1" t="s">
        <v>91</v>
      </c>
      <c r="NHH9" s="1" t="s">
        <v>91</v>
      </c>
      <c r="NHI9" s="1" t="s">
        <v>91</v>
      </c>
      <c r="NHJ9" s="1" t="s">
        <v>91</v>
      </c>
      <c r="NHK9" s="1" t="s">
        <v>91</v>
      </c>
      <c r="NHL9" s="1" t="s">
        <v>91</v>
      </c>
      <c r="NHM9" s="1" t="s">
        <v>91</v>
      </c>
      <c r="NHN9" s="1" t="s">
        <v>91</v>
      </c>
      <c r="NHO9" s="1" t="s">
        <v>91</v>
      </c>
      <c r="NHP9" s="1" t="s">
        <v>91</v>
      </c>
      <c r="NHQ9" s="1" t="s">
        <v>91</v>
      </c>
      <c r="NHR9" s="1" t="s">
        <v>91</v>
      </c>
      <c r="NHS9" s="1" t="s">
        <v>91</v>
      </c>
      <c r="NHT9" s="1" t="s">
        <v>91</v>
      </c>
      <c r="NHU9" s="1" t="s">
        <v>91</v>
      </c>
      <c r="NHV9" s="1" t="s">
        <v>91</v>
      </c>
      <c r="NHW9" s="1" t="s">
        <v>91</v>
      </c>
      <c r="NHX9" s="1" t="s">
        <v>91</v>
      </c>
      <c r="NHY9" s="1" t="s">
        <v>91</v>
      </c>
      <c r="NHZ9" s="1" t="s">
        <v>91</v>
      </c>
      <c r="NIA9" s="1" t="s">
        <v>91</v>
      </c>
      <c r="NIB9" s="1" t="s">
        <v>91</v>
      </c>
      <c r="NIC9" s="1" t="s">
        <v>91</v>
      </c>
      <c r="NID9" s="1" t="s">
        <v>91</v>
      </c>
      <c r="NIE9" s="1" t="s">
        <v>91</v>
      </c>
      <c r="NIF9" s="1" t="s">
        <v>91</v>
      </c>
      <c r="NIG9" s="1" t="s">
        <v>91</v>
      </c>
      <c r="NIH9" s="1" t="s">
        <v>91</v>
      </c>
      <c r="NII9" s="1" t="s">
        <v>91</v>
      </c>
      <c r="NIJ9" s="1" t="s">
        <v>91</v>
      </c>
      <c r="NIK9" s="1" t="s">
        <v>91</v>
      </c>
      <c r="NIL9" s="1" t="s">
        <v>91</v>
      </c>
      <c r="NIM9" s="1" t="s">
        <v>91</v>
      </c>
      <c r="NIN9" s="1" t="s">
        <v>91</v>
      </c>
      <c r="NIO9" s="1" t="s">
        <v>91</v>
      </c>
      <c r="NIP9" s="1" t="s">
        <v>91</v>
      </c>
      <c r="NIQ9" s="1" t="s">
        <v>91</v>
      </c>
      <c r="NIR9" s="1" t="s">
        <v>91</v>
      </c>
      <c r="NIS9" s="1" t="s">
        <v>91</v>
      </c>
      <c r="NIT9" s="1" t="s">
        <v>91</v>
      </c>
      <c r="NIU9" s="1" t="s">
        <v>91</v>
      </c>
      <c r="NIV9" s="1" t="s">
        <v>91</v>
      </c>
      <c r="NIW9" s="1" t="s">
        <v>91</v>
      </c>
      <c r="NIX9" s="1" t="s">
        <v>91</v>
      </c>
      <c r="NIY9" s="1" t="s">
        <v>91</v>
      </c>
      <c r="NIZ9" s="1" t="s">
        <v>91</v>
      </c>
      <c r="NJA9" s="1" t="s">
        <v>91</v>
      </c>
      <c r="NJB9" s="1" t="s">
        <v>91</v>
      </c>
      <c r="NJC9" s="1" t="s">
        <v>91</v>
      </c>
      <c r="NJD9" s="1" t="s">
        <v>91</v>
      </c>
      <c r="NJE9" s="1" t="s">
        <v>91</v>
      </c>
      <c r="NJF9" s="1" t="s">
        <v>91</v>
      </c>
      <c r="NJG9" s="1" t="s">
        <v>91</v>
      </c>
      <c r="NJH9" s="1" t="s">
        <v>91</v>
      </c>
      <c r="NJI9" s="1" t="s">
        <v>91</v>
      </c>
      <c r="NJJ9" s="1" t="s">
        <v>91</v>
      </c>
      <c r="NJK9" s="1" t="s">
        <v>91</v>
      </c>
      <c r="NJL9" s="1" t="s">
        <v>91</v>
      </c>
      <c r="NJM9" s="1" t="s">
        <v>91</v>
      </c>
      <c r="NJN9" s="1" t="s">
        <v>91</v>
      </c>
      <c r="NJO9" s="1" t="s">
        <v>91</v>
      </c>
      <c r="NJP9" s="1" t="s">
        <v>91</v>
      </c>
      <c r="NJQ9" s="1" t="s">
        <v>91</v>
      </c>
      <c r="NJR9" s="1" t="s">
        <v>91</v>
      </c>
      <c r="NJS9" s="1" t="s">
        <v>91</v>
      </c>
      <c r="NJT9" s="1" t="s">
        <v>91</v>
      </c>
      <c r="NJU9" s="1" t="s">
        <v>91</v>
      </c>
      <c r="NJV9" s="1" t="s">
        <v>91</v>
      </c>
      <c r="NJW9" s="1" t="s">
        <v>91</v>
      </c>
      <c r="NJX9" s="1" t="s">
        <v>91</v>
      </c>
      <c r="NJY9" s="1" t="s">
        <v>91</v>
      </c>
      <c r="NJZ9" s="1" t="s">
        <v>91</v>
      </c>
      <c r="NKA9" s="1" t="s">
        <v>91</v>
      </c>
      <c r="NKB9" s="1" t="s">
        <v>91</v>
      </c>
      <c r="NKC9" s="1" t="s">
        <v>91</v>
      </c>
      <c r="NKD9" s="1" t="s">
        <v>91</v>
      </c>
      <c r="NKE9" s="1" t="s">
        <v>91</v>
      </c>
      <c r="NKF9" s="1" t="s">
        <v>91</v>
      </c>
      <c r="NKG9" s="1" t="s">
        <v>91</v>
      </c>
      <c r="NKH9" s="1" t="s">
        <v>91</v>
      </c>
      <c r="NKI9" s="1" t="s">
        <v>91</v>
      </c>
      <c r="NKJ9" s="1" t="s">
        <v>91</v>
      </c>
      <c r="NKK9" s="1" t="s">
        <v>91</v>
      </c>
      <c r="NKL9" s="1" t="s">
        <v>91</v>
      </c>
      <c r="NKM9" s="1" t="s">
        <v>91</v>
      </c>
      <c r="NKN9" s="1" t="s">
        <v>91</v>
      </c>
      <c r="NKO9" s="1" t="s">
        <v>91</v>
      </c>
      <c r="NKP9" s="1" t="s">
        <v>91</v>
      </c>
      <c r="NKQ9" s="1" t="s">
        <v>91</v>
      </c>
      <c r="NKR9" s="1" t="s">
        <v>91</v>
      </c>
      <c r="NKS9" s="1" t="s">
        <v>91</v>
      </c>
      <c r="NKT9" s="1" t="s">
        <v>91</v>
      </c>
      <c r="NKU9" s="1" t="s">
        <v>91</v>
      </c>
      <c r="NKV9" s="1" t="s">
        <v>91</v>
      </c>
      <c r="NKW9" s="1" t="s">
        <v>91</v>
      </c>
      <c r="NKX9" s="1" t="s">
        <v>91</v>
      </c>
      <c r="NKY9" s="1" t="s">
        <v>91</v>
      </c>
      <c r="NKZ9" s="1" t="s">
        <v>91</v>
      </c>
      <c r="NLA9" s="1" t="s">
        <v>91</v>
      </c>
      <c r="NLB9" s="1" t="s">
        <v>91</v>
      </c>
      <c r="NLC9" s="1" t="s">
        <v>91</v>
      </c>
      <c r="NLD9" s="1" t="s">
        <v>91</v>
      </c>
      <c r="NLE9" s="1" t="s">
        <v>91</v>
      </c>
      <c r="NLF9" s="1" t="s">
        <v>91</v>
      </c>
      <c r="NLG9" s="1" t="s">
        <v>91</v>
      </c>
      <c r="NLH9" s="1" t="s">
        <v>91</v>
      </c>
      <c r="NLI9" s="1" t="s">
        <v>91</v>
      </c>
      <c r="NLJ9" s="1" t="s">
        <v>91</v>
      </c>
      <c r="NLK9" s="1" t="s">
        <v>91</v>
      </c>
      <c r="NLL9" s="1" t="s">
        <v>91</v>
      </c>
      <c r="NLM9" s="1" t="s">
        <v>91</v>
      </c>
      <c r="NLN9" s="1" t="s">
        <v>91</v>
      </c>
      <c r="NLO9" s="1" t="s">
        <v>91</v>
      </c>
      <c r="NLP9" s="1" t="s">
        <v>91</v>
      </c>
      <c r="NLQ9" s="1" t="s">
        <v>91</v>
      </c>
      <c r="NLR9" s="1" t="s">
        <v>91</v>
      </c>
      <c r="NLS9" s="1" t="s">
        <v>91</v>
      </c>
      <c r="NLT9" s="1" t="s">
        <v>91</v>
      </c>
      <c r="NLU9" s="1" t="s">
        <v>91</v>
      </c>
      <c r="NLV9" s="1" t="s">
        <v>91</v>
      </c>
      <c r="NLW9" s="1" t="s">
        <v>91</v>
      </c>
      <c r="NLX9" s="1" t="s">
        <v>91</v>
      </c>
      <c r="NLY9" s="1" t="s">
        <v>91</v>
      </c>
      <c r="NLZ9" s="1" t="s">
        <v>91</v>
      </c>
      <c r="NMA9" s="1" t="s">
        <v>91</v>
      </c>
      <c r="NMB9" s="1" t="s">
        <v>91</v>
      </c>
      <c r="NMC9" s="1" t="s">
        <v>91</v>
      </c>
      <c r="NMD9" s="1" t="s">
        <v>91</v>
      </c>
      <c r="NME9" s="1" t="s">
        <v>91</v>
      </c>
      <c r="NMF9" s="1" t="s">
        <v>91</v>
      </c>
      <c r="NMG9" s="1" t="s">
        <v>91</v>
      </c>
      <c r="NMH9" s="1" t="s">
        <v>91</v>
      </c>
      <c r="NMI9" s="1" t="s">
        <v>91</v>
      </c>
      <c r="NMJ9" s="1" t="s">
        <v>91</v>
      </c>
      <c r="NMK9" s="1" t="s">
        <v>91</v>
      </c>
      <c r="NML9" s="1" t="s">
        <v>91</v>
      </c>
      <c r="NMM9" s="1" t="s">
        <v>91</v>
      </c>
      <c r="NMN9" s="1" t="s">
        <v>91</v>
      </c>
      <c r="NMO9" s="1" t="s">
        <v>91</v>
      </c>
      <c r="NMP9" s="1" t="s">
        <v>91</v>
      </c>
      <c r="NMQ9" s="1" t="s">
        <v>91</v>
      </c>
      <c r="NMR9" s="1" t="s">
        <v>91</v>
      </c>
      <c r="NMS9" s="1" t="s">
        <v>91</v>
      </c>
      <c r="NMT9" s="1" t="s">
        <v>91</v>
      </c>
      <c r="NMU9" s="1" t="s">
        <v>91</v>
      </c>
      <c r="NMV9" s="1" t="s">
        <v>91</v>
      </c>
      <c r="NMW9" s="1" t="s">
        <v>91</v>
      </c>
      <c r="NMX9" s="1" t="s">
        <v>91</v>
      </c>
      <c r="NMY9" s="1" t="s">
        <v>91</v>
      </c>
      <c r="NMZ9" s="1" t="s">
        <v>91</v>
      </c>
      <c r="NNA9" s="1" t="s">
        <v>91</v>
      </c>
      <c r="NNB9" s="1" t="s">
        <v>91</v>
      </c>
      <c r="NNC9" s="1" t="s">
        <v>91</v>
      </c>
      <c r="NND9" s="1" t="s">
        <v>91</v>
      </c>
      <c r="NNE9" s="1" t="s">
        <v>91</v>
      </c>
      <c r="NNF9" s="1" t="s">
        <v>91</v>
      </c>
      <c r="NNG9" s="1" t="s">
        <v>91</v>
      </c>
      <c r="NNH9" s="1" t="s">
        <v>91</v>
      </c>
      <c r="NNI9" s="1" t="s">
        <v>91</v>
      </c>
      <c r="NNJ9" s="1" t="s">
        <v>91</v>
      </c>
      <c r="NNK9" s="1" t="s">
        <v>91</v>
      </c>
      <c r="NNL9" s="1" t="s">
        <v>91</v>
      </c>
      <c r="NNM9" s="1" t="s">
        <v>91</v>
      </c>
      <c r="NNN9" s="1" t="s">
        <v>91</v>
      </c>
      <c r="NNO9" s="1" t="s">
        <v>91</v>
      </c>
      <c r="NNP9" s="1" t="s">
        <v>91</v>
      </c>
      <c r="NNQ9" s="1" t="s">
        <v>91</v>
      </c>
      <c r="NNR9" s="1" t="s">
        <v>91</v>
      </c>
      <c r="NNS9" s="1" t="s">
        <v>91</v>
      </c>
      <c r="NNT9" s="1" t="s">
        <v>91</v>
      </c>
      <c r="NNU9" s="1" t="s">
        <v>91</v>
      </c>
      <c r="NNV9" s="1" t="s">
        <v>91</v>
      </c>
      <c r="NNW9" s="1" t="s">
        <v>91</v>
      </c>
      <c r="NNX9" s="1" t="s">
        <v>91</v>
      </c>
      <c r="NNY9" s="1" t="s">
        <v>91</v>
      </c>
      <c r="NNZ9" s="1" t="s">
        <v>91</v>
      </c>
      <c r="NOA9" s="1" t="s">
        <v>91</v>
      </c>
      <c r="NOB9" s="1" t="s">
        <v>91</v>
      </c>
      <c r="NOC9" s="1" t="s">
        <v>91</v>
      </c>
      <c r="NOD9" s="1" t="s">
        <v>91</v>
      </c>
      <c r="NOE9" s="1" t="s">
        <v>91</v>
      </c>
      <c r="NOF9" s="1" t="s">
        <v>91</v>
      </c>
      <c r="NOG9" s="1" t="s">
        <v>91</v>
      </c>
      <c r="NOH9" s="1" t="s">
        <v>91</v>
      </c>
      <c r="NOI9" s="1" t="s">
        <v>91</v>
      </c>
      <c r="NOJ9" s="1" t="s">
        <v>91</v>
      </c>
      <c r="NOK9" s="1" t="s">
        <v>91</v>
      </c>
      <c r="NOL9" s="1" t="s">
        <v>91</v>
      </c>
      <c r="NOM9" s="1" t="s">
        <v>91</v>
      </c>
      <c r="NON9" s="1" t="s">
        <v>91</v>
      </c>
      <c r="NOO9" s="1" t="s">
        <v>91</v>
      </c>
      <c r="NOP9" s="1" t="s">
        <v>91</v>
      </c>
      <c r="NOQ9" s="1" t="s">
        <v>91</v>
      </c>
      <c r="NOR9" s="1" t="s">
        <v>91</v>
      </c>
      <c r="NOS9" s="1" t="s">
        <v>91</v>
      </c>
      <c r="NOT9" s="1" t="s">
        <v>91</v>
      </c>
      <c r="NOU9" s="1" t="s">
        <v>91</v>
      </c>
      <c r="NOV9" s="1" t="s">
        <v>91</v>
      </c>
      <c r="NOW9" s="1" t="s">
        <v>91</v>
      </c>
      <c r="NOX9" s="1" t="s">
        <v>91</v>
      </c>
      <c r="NOY9" s="1" t="s">
        <v>91</v>
      </c>
      <c r="NOZ9" s="1" t="s">
        <v>91</v>
      </c>
      <c r="NPA9" s="1" t="s">
        <v>91</v>
      </c>
      <c r="NPB9" s="1" t="s">
        <v>91</v>
      </c>
      <c r="NPC9" s="1" t="s">
        <v>91</v>
      </c>
      <c r="NPD9" s="1" t="s">
        <v>91</v>
      </c>
      <c r="NPE9" s="1" t="s">
        <v>91</v>
      </c>
      <c r="NPF9" s="1" t="s">
        <v>91</v>
      </c>
      <c r="NPG9" s="1" t="s">
        <v>91</v>
      </c>
      <c r="NPH9" s="1" t="s">
        <v>91</v>
      </c>
      <c r="NPI9" s="1" t="s">
        <v>91</v>
      </c>
      <c r="NPJ9" s="1" t="s">
        <v>91</v>
      </c>
      <c r="NPK9" s="1" t="s">
        <v>91</v>
      </c>
      <c r="NPL9" s="1" t="s">
        <v>91</v>
      </c>
      <c r="NPM9" s="1" t="s">
        <v>91</v>
      </c>
      <c r="NPN9" s="1" t="s">
        <v>91</v>
      </c>
      <c r="NPO9" s="1" t="s">
        <v>91</v>
      </c>
      <c r="NPP9" s="1" t="s">
        <v>91</v>
      </c>
      <c r="NPQ9" s="1" t="s">
        <v>91</v>
      </c>
      <c r="NPR9" s="1" t="s">
        <v>91</v>
      </c>
      <c r="NPS9" s="1" t="s">
        <v>91</v>
      </c>
      <c r="NPT9" s="1" t="s">
        <v>91</v>
      </c>
      <c r="NPU9" s="1" t="s">
        <v>91</v>
      </c>
      <c r="NPV9" s="1" t="s">
        <v>91</v>
      </c>
      <c r="NPW9" s="1" t="s">
        <v>91</v>
      </c>
      <c r="NPX9" s="1" t="s">
        <v>91</v>
      </c>
      <c r="NPY9" s="1" t="s">
        <v>91</v>
      </c>
      <c r="NPZ9" s="1" t="s">
        <v>91</v>
      </c>
      <c r="NQA9" s="1" t="s">
        <v>91</v>
      </c>
      <c r="NQB9" s="1" t="s">
        <v>91</v>
      </c>
      <c r="NQC9" s="1" t="s">
        <v>91</v>
      </c>
      <c r="NQD9" s="1" t="s">
        <v>91</v>
      </c>
      <c r="NQE9" s="1" t="s">
        <v>91</v>
      </c>
      <c r="NQF9" s="1" t="s">
        <v>91</v>
      </c>
      <c r="NQG9" s="1" t="s">
        <v>91</v>
      </c>
      <c r="NQH9" s="1" t="s">
        <v>91</v>
      </c>
      <c r="NQI9" s="1" t="s">
        <v>91</v>
      </c>
      <c r="NQJ9" s="1" t="s">
        <v>91</v>
      </c>
      <c r="NQK9" s="1" t="s">
        <v>91</v>
      </c>
      <c r="NQL9" s="1" t="s">
        <v>91</v>
      </c>
      <c r="NQM9" s="1" t="s">
        <v>91</v>
      </c>
      <c r="NQN9" s="1" t="s">
        <v>91</v>
      </c>
      <c r="NQO9" s="1" t="s">
        <v>91</v>
      </c>
      <c r="NQP9" s="1" t="s">
        <v>91</v>
      </c>
      <c r="NQQ9" s="1" t="s">
        <v>91</v>
      </c>
      <c r="NQR9" s="1" t="s">
        <v>91</v>
      </c>
      <c r="NQS9" s="1" t="s">
        <v>91</v>
      </c>
      <c r="NQT9" s="1" t="s">
        <v>91</v>
      </c>
      <c r="NQU9" s="1" t="s">
        <v>91</v>
      </c>
      <c r="NQV9" s="1" t="s">
        <v>91</v>
      </c>
      <c r="NQW9" s="1" t="s">
        <v>91</v>
      </c>
      <c r="NQX9" s="1" t="s">
        <v>91</v>
      </c>
      <c r="NQY9" s="1" t="s">
        <v>91</v>
      </c>
      <c r="NQZ9" s="1" t="s">
        <v>91</v>
      </c>
      <c r="NRA9" s="1" t="s">
        <v>91</v>
      </c>
      <c r="NRB9" s="1" t="s">
        <v>91</v>
      </c>
      <c r="NRC9" s="1" t="s">
        <v>91</v>
      </c>
      <c r="NRD9" s="1" t="s">
        <v>91</v>
      </c>
      <c r="NRE9" s="1" t="s">
        <v>91</v>
      </c>
      <c r="NRF9" s="1" t="s">
        <v>91</v>
      </c>
      <c r="NRG9" s="1" t="s">
        <v>91</v>
      </c>
      <c r="NRH9" s="1" t="s">
        <v>91</v>
      </c>
      <c r="NRI9" s="1" t="s">
        <v>91</v>
      </c>
      <c r="NRJ9" s="1" t="s">
        <v>91</v>
      </c>
      <c r="NRK9" s="1" t="s">
        <v>91</v>
      </c>
      <c r="NRL9" s="1" t="s">
        <v>91</v>
      </c>
      <c r="NRM9" s="1" t="s">
        <v>91</v>
      </c>
      <c r="NRN9" s="1" t="s">
        <v>91</v>
      </c>
      <c r="NRO9" s="1" t="s">
        <v>91</v>
      </c>
      <c r="NRP9" s="1" t="s">
        <v>91</v>
      </c>
      <c r="NRQ9" s="1" t="s">
        <v>91</v>
      </c>
      <c r="NRR9" s="1" t="s">
        <v>91</v>
      </c>
      <c r="NRS9" s="1" t="s">
        <v>91</v>
      </c>
      <c r="NRT9" s="1" t="s">
        <v>91</v>
      </c>
      <c r="NRU9" s="1" t="s">
        <v>91</v>
      </c>
      <c r="NRV9" s="1" t="s">
        <v>91</v>
      </c>
      <c r="NRW9" s="1" t="s">
        <v>91</v>
      </c>
      <c r="NRX9" s="1" t="s">
        <v>91</v>
      </c>
      <c r="NRY9" s="1" t="s">
        <v>91</v>
      </c>
      <c r="NRZ9" s="1" t="s">
        <v>91</v>
      </c>
      <c r="NSA9" s="1" t="s">
        <v>91</v>
      </c>
      <c r="NSB9" s="1" t="s">
        <v>91</v>
      </c>
      <c r="NSC9" s="1" t="s">
        <v>91</v>
      </c>
      <c r="NSD9" s="1" t="s">
        <v>91</v>
      </c>
      <c r="NSE9" s="1" t="s">
        <v>91</v>
      </c>
      <c r="NSF9" s="1" t="s">
        <v>91</v>
      </c>
      <c r="NSG9" s="1" t="s">
        <v>91</v>
      </c>
      <c r="NSH9" s="1" t="s">
        <v>91</v>
      </c>
      <c r="NSI9" s="1" t="s">
        <v>91</v>
      </c>
      <c r="NSJ9" s="1" t="s">
        <v>91</v>
      </c>
      <c r="NSK9" s="1" t="s">
        <v>91</v>
      </c>
      <c r="NSL9" s="1" t="s">
        <v>91</v>
      </c>
      <c r="NSM9" s="1" t="s">
        <v>91</v>
      </c>
      <c r="NSN9" s="1" t="s">
        <v>91</v>
      </c>
      <c r="NSO9" s="1" t="s">
        <v>91</v>
      </c>
      <c r="NSP9" s="1" t="s">
        <v>91</v>
      </c>
      <c r="NSQ9" s="1" t="s">
        <v>91</v>
      </c>
      <c r="NSR9" s="1" t="s">
        <v>91</v>
      </c>
      <c r="NSS9" s="1" t="s">
        <v>91</v>
      </c>
      <c r="NST9" s="1" t="s">
        <v>91</v>
      </c>
      <c r="NSU9" s="1" t="s">
        <v>91</v>
      </c>
      <c r="NSV9" s="1" t="s">
        <v>91</v>
      </c>
      <c r="NSW9" s="1" t="s">
        <v>91</v>
      </c>
      <c r="NSX9" s="1" t="s">
        <v>91</v>
      </c>
      <c r="NSY9" s="1" t="s">
        <v>91</v>
      </c>
      <c r="NSZ9" s="1" t="s">
        <v>91</v>
      </c>
      <c r="NTA9" s="1" t="s">
        <v>91</v>
      </c>
      <c r="NTB9" s="1" t="s">
        <v>91</v>
      </c>
      <c r="NTC9" s="1" t="s">
        <v>91</v>
      </c>
      <c r="NTD9" s="1" t="s">
        <v>91</v>
      </c>
      <c r="NTE9" s="1" t="s">
        <v>91</v>
      </c>
      <c r="NTF9" s="1" t="s">
        <v>91</v>
      </c>
      <c r="NTG9" s="1" t="s">
        <v>91</v>
      </c>
      <c r="NTH9" s="1" t="s">
        <v>91</v>
      </c>
      <c r="NTI9" s="1" t="s">
        <v>91</v>
      </c>
      <c r="NTJ9" s="1" t="s">
        <v>91</v>
      </c>
      <c r="NTK9" s="1" t="s">
        <v>91</v>
      </c>
      <c r="NTL9" s="1" t="s">
        <v>91</v>
      </c>
      <c r="NTM9" s="1" t="s">
        <v>91</v>
      </c>
      <c r="NTN9" s="1" t="s">
        <v>91</v>
      </c>
      <c r="NTO9" s="1" t="s">
        <v>91</v>
      </c>
      <c r="NTP9" s="1" t="s">
        <v>91</v>
      </c>
      <c r="NTQ9" s="1" t="s">
        <v>91</v>
      </c>
      <c r="NTR9" s="1" t="s">
        <v>91</v>
      </c>
      <c r="NTS9" s="1" t="s">
        <v>91</v>
      </c>
      <c r="NTT9" s="1" t="s">
        <v>91</v>
      </c>
      <c r="NTU9" s="1" t="s">
        <v>91</v>
      </c>
      <c r="NTV9" s="1" t="s">
        <v>91</v>
      </c>
      <c r="NTW9" s="1" t="s">
        <v>91</v>
      </c>
      <c r="NTX9" s="1" t="s">
        <v>91</v>
      </c>
      <c r="NTY9" s="1" t="s">
        <v>91</v>
      </c>
      <c r="NTZ9" s="1" t="s">
        <v>91</v>
      </c>
      <c r="NUA9" s="1" t="s">
        <v>91</v>
      </c>
      <c r="NUB9" s="1" t="s">
        <v>91</v>
      </c>
      <c r="NUC9" s="1" t="s">
        <v>91</v>
      </c>
      <c r="NUD9" s="1" t="s">
        <v>91</v>
      </c>
      <c r="NUE9" s="1" t="s">
        <v>91</v>
      </c>
      <c r="NUF9" s="1" t="s">
        <v>91</v>
      </c>
      <c r="NUG9" s="1" t="s">
        <v>91</v>
      </c>
      <c r="NUH9" s="1" t="s">
        <v>91</v>
      </c>
      <c r="NUI9" s="1" t="s">
        <v>91</v>
      </c>
      <c r="NUJ9" s="1" t="s">
        <v>91</v>
      </c>
      <c r="NUK9" s="1" t="s">
        <v>91</v>
      </c>
      <c r="NUL9" s="1" t="s">
        <v>91</v>
      </c>
      <c r="NUM9" s="1" t="s">
        <v>91</v>
      </c>
      <c r="NUN9" s="1" t="s">
        <v>91</v>
      </c>
      <c r="NUO9" s="1" t="s">
        <v>91</v>
      </c>
      <c r="NUP9" s="1" t="s">
        <v>91</v>
      </c>
      <c r="NUQ9" s="1" t="s">
        <v>91</v>
      </c>
      <c r="NUR9" s="1" t="s">
        <v>91</v>
      </c>
      <c r="NUS9" s="1" t="s">
        <v>91</v>
      </c>
      <c r="NUT9" s="1" t="s">
        <v>91</v>
      </c>
      <c r="NUU9" s="1" t="s">
        <v>91</v>
      </c>
      <c r="NUV9" s="1" t="s">
        <v>91</v>
      </c>
      <c r="NUW9" s="1" t="s">
        <v>91</v>
      </c>
      <c r="NUX9" s="1" t="s">
        <v>91</v>
      </c>
      <c r="NUY9" s="1" t="s">
        <v>91</v>
      </c>
      <c r="NUZ9" s="1" t="s">
        <v>91</v>
      </c>
      <c r="NVA9" s="1" t="s">
        <v>91</v>
      </c>
      <c r="NVB9" s="1" t="s">
        <v>91</v>
      </c>
      <c r="NVC9" s="1" t="s">
        <v>91</v>
      </c>
      <c r="NVD9" s="1" t="s">
        <v>91</v>
      </c>
      <c r="NVE9" s="1" t="s">
        <v>91</v>
      </c>
      <c r="NVF9" s="1" t="s">
        <v>91</v>
      </c>
      <c r="NVG9" s="1" t="s">
        <v>91</v>
      </c>
      <c r="NVH9" s="1" t="s">
        <v>91</v>
      </c>
      <c r="NVI9" s="1" t="s">
        <v>91</v>
      </c>
      <c r="NVJ9" s="1" t="s">
        <v>91</v>
      </c>
      <c r="NVK9" s="1" t="s">
        <v>91</v>
      </c>
      <c r="NVL9" s="1" t="s">
        <v>91</v>
      </c>
      <c r="NVM9" s="1" t="s">
        <v>91</v>
      </c>
      <c r="NVN9" s="1" t="s">
        <v>91</v>
      </c>
      <c r="NVO9" s="1" t="s">
        <v>91</v>
      </c>
      <c r="NVP9" s="1" t="s">
        <v>91</v>
      </c>
      <c r="NVQ9" s="1" t="s">
        <v>91</v>
      </c>
      <c r="NVR9" s="1" t="s">
        <v>91</v>
      </c>
      <c r="NVS9" s="1" t="s">
        <v>91</v>
      </c>
      <c r="NVT9" s="1" t="s">
        <v>91</v>
      </c>
      <c r="NVU9" s="1" t="s">
        <v>91</v>
      </c>
      <c r="NVV9" s="1" t="s">
        <v>91</v>
      </c>
      <c r="NVW9" s="1" t="s">
        <v>91</v>
      </c>
      <c r="NVX9" s="1" t="s">
        <v>91</v>
      </c>
      <c r="NVY9" s="1" t="s">
        <v>91</v>
      </c>
      <c r="NVZ9" s="1" t="s">
        <v>91</v>
      </c>
      <c r="NWA9" s="1" t="s">
        <v>91</v>
      </c>
      <c r="NWB9" s="1" t="s">
        <v>91</v>
      </c>
      <c r="NWC9" s="1" t="s">
        <v>91</v>
      </c>
      <c r="NWD9" s="1" t="s">
        <v>91</v>
      </c>
      <c r="NWE9" s="1" t="s">
        <v>91</v>
      </c>
      <c r="NWF9" s="1" t="s">
        <v>91</v>
      </c>
      <c r="NWG9" s="1" t="s">
        <v>91</v>
      </c>
      <c r="NWH9" s="1" t="s">
        <v>91</v>
      </c>
      <c r="NWI9" s="1" t="s">
        <v>91</v>
      </c>
      <c r="NWJ9" s="1" t="s">
        <v>91</v>
      </c>
      <c r="NWK9" s="1" t="s">
        <v>91</v>
      </c>
      <c r="NWL9" s="1" t="s">
        <v>91</v>
      </c>
      <c r="NWM9" s="1" t="s">
        <v>91</v>
      </c>
      <c r="NWN9" s="1" t="s">
        <v>91</v>
      </c>
      <c r="NWO9" s="1" t="s">
        <v>91</v>
      </c>
      <c r="NWP9" s="1" t="s">
        <v>91</v>
      </c>
      <c r="NWQ9" s="1" t="s">
        <v>91</v>
      </c>
      <c r="NWR9" s="1" t="s">
        <v>91</v>
      </c>
      <c r="NWS9" s="1" t="s">
        <v>91</v>
      </c>
      <c r="NWT9" s="1" t="s">
        <v>91</v>
      </c>
      <c r="NWU9" s="1" t="s">
        <v>91</v>
      </c>
      <c r="NWV9" s="1" t="s">
        <v>91</v>
      </c>
      <c r="NWW9" s="1" t="s">
        <v>91</v>
      </c>
      <c r="NWX9" s="1" t="s">
        <v>91</v>
      </c>
      <c r="NWY9" s="1" t="s">
        <v>91</v>
      </c>
      <c r="NWZ9" s="1" t="s">
        <v>91</v>
      </c>
      <c r="NXA9" s="1" t="s">
        <v>91</v>
      </c>
      <c r="NXB9" s="1" t="s">
        <v>91</v>
      </c>
      <c r="NXC9" s="1" t="s">
        <v>91</v>
      </c>
      <c r="NXD9" s="1" t="s">
        <v>91</v>
      </c>
      <c r="NXE9" s="1" t="s">
        <v>91</v>
      </c>
      <c r="NXF9" s="1" t="s">
        <v>91</v>
      </c>
      <c r="NXG9" s="1" t="s">
        <v>91</v>
      </c>
      <c r="NXH9" s="1" t="s">
        <v>91</v>
      </c>
      <c r="NXI9" s="1" t="s">
        <v>91</v>
      </c>
      <c r="NXJ9" s="1" t="s">
        <v>91</v>
      </c>
      <c r="NXK9" s="1" t="s">
        <v>91</v>
      </c>
      <c r="NXL9" s="1" t="s">
        <v>91</v>
      </c>
      <c r="NXM9" s="1" t="s">
        <v>91</v>
      </c>
      <c r="NXN9" s="1" t="s">
        <v>91</v>
      </c>
      <c r="NXO9" s="1" t="s">
        <v>91</v>
      </c>
      <c r="NXP9" s="1" t="s">
        <v>91</v>
      </c>
      <c r="NXQ9" s="1" t="s">
        <v>91</v>
      </c>
      <c r="NXR9" s="1" t="s">
        <v>91</v>
      </c>
      <c r="NXS9" s="1" t="s">
        <v>91</v>
      </c>
      <c r="NXT9" s="1" t="s">
        <v>91</v>
      </c>
      <c r="NXU9" s="1" t="s">
        <v>91</v>
      </c>
      <c r="NXV9" s="1" t="s">
        <v>91</v>
      </c>
      <c r="NXW9" s="1" t="s">
        <v>91</v>
      </c>
      <c r="NXX9" s="1" t="s">
        <v>91</v>
      </c>
      <c r="NXY9" s="1" t="s">
        <v>91</v>
      </c>
      <c r="NXZ9" s="1" t="s">
        <v>91</v>
      </c>
      <c r="NYA9" s="1" t="s">
        <v>91</v>
      </c>
      <c r="NYB9" s="1" t="s">
        <v>91</v>
      </c>
      <c r="NYC9" s="1" t="s">
        <v>91</v>
      </c>
      <c r="NYD9" s="1" t="s">
        <v>91</v>
      </c>
      <c r="NYE9" s="1" t="s">
        <v>91</v>
      </c>
      <c r="NYF9" s="1" t="s">
        <v>91</v>
      </c>
      <c r="NYG9" s="1" t="s">
        <v>91</v>
      </c>
      <c r="NYH9" s="1" t="s">
        <v>91</v>
      </c>
      <c r="NYI9" s="1" t="s">
        <v>91</v>
      </c>
      <c r="NYJ9" s="1" t="s">
        <v>91</v>
      </c>
      <c r="NYK9" s="1" t="s">
        <v>91</v>
      </c>
      <c r="NYL9" s="1" t="s">
        <v>91</v>
      </c>
      <c r="NYM9" s="1" t="s">
        <v>91</v>
      </c>
      <c r="NYN9" s="1" t="s">
        <v>91</v>
      </c>
      <c r="NYO9" s="1" t="s">
        <v>91</v>
      </c>
      <c r="NYP9" s="1" t="s">
        <v>91</v>
      </c>
      <c r="NYQ9" s="1" t="s">
        <v>91</v>
      </c>
      <c r="NYR9" s="1" t="s">
        <v>91</v>
      </c>
      <c r="NYS9" s="1" t="s">
        <v>91</v>
      </c>
      <c r="NYT9" s="1" t="s">
        <v>91</v>
      </c>
      <c r="NYU9" s="1" t="s">
        <v>91</v>
      </c>
      <c r="NYV9" s="1" t="s">
        <v>91</v>
      </c>
      <c r="NYW9" s="1" t="s">
        <v>91</v>
      </c>
      <c r="NYX9" s="1" t="s">
        <v>91</v>
      </c>
      <c r="NYY9" s="1" t="s">
        <v>91</v>
      </c>
      <c r="NYZ9" s="1" t="s">
        <v>91</v>
      </c>
      <c r="NZA9" s="1" t="s">
        <v>91</v>
      </c>
      <c r="NZB9" s="1" t="s">
        <v>91</v>
      </c>
      <c r="NZC9" s="1" t="s">
        <v>91</v>
      </c>
      <c r="NZD9" s="1" t="s">
        <v>91</v>
      </c>
      <c r="NZE9" s="1" t="s">
        <v>91</v>
      </c>
      <c r="NZF9" s="1" t="s">
        <v>91</v>
      </c>
      <c r="NZG9" s="1" t="s">
        <v>91</v>
      </c>
      <c r="NZH9" s="1" t="s">
        <v>91</v>
      </c>
      <c r="NZI9" s="1" t="s">
        <v>91</v>
      </c>
      <c r="NZJ9" s="1" t="s">
        <v>91</v>
      </c>
      <c r="NZK9" s="1" t="s">
        <v>91</v>
      </c>
      <c r="NZL9" s="1" t="s">
        <v>91</v>
      </c>
      <c r="NZM9" s="1" t="s">
        <v>91</v>
      </c>
      <c r="NZN9" s="1" t="s">
        <v>91</v>
      </c>
      <c r="NZO9" s="1" t="s">
        <v>91</v>
      </c>
      <c r="NZP9" s="1" t="s">
        <v>91</v>
      </c>
      <c r="NZQ9" s="1" t="s">
        <v>91</v>
      </c>
      <c r="NZR9" s="1" t="s">
        <v>91</v>
      </c>
      <c r="NZS9" s="1" t="s">
        <v>91</v>
      </c>
      <c r="NZT9" s="1" t="s">
        <v>91</v>
      </c>
      <c r="NZU9" s="1" t="s">
        <v>91</v>
      </c>
      <c r="NZV9" s="1" t="s">
        <v>91</v>
      </c>
      <c r="NZW9" s="1" t="s">
        <v>91</v>
      </c>
      <c r="NZX9" s="1" t="s">
        <v>91</v>
      </c>
      <c r="NZY9" s="1" t="s">
        <v>91</v>
      </c>
      <c r="NZZ9" s="1" t="s">
        <v>91</v>
      </c>
      <c r="OAA9" s="1" t="s">
        <v>91</v>
      </c>
      <c r="OAB9" s="1" t="s">
        <v>91</v>
      </c>
      <c r="OAC9" s="1" t="s">
        <v>91</v>
      </c>
      <c r="OAD9" s="1" t="s">
        <v>91</v>
      </c>
      <c r="OAE9" s="1" t="s">
        <v>91</v>
      </c>
      <c r="OAF9" s="1" t="s">
        <v>91</v>
      </c>
      <c r="OAG9" s="1" t="s">
        <v>91</v>
      </c>
      <c r="OAH9" s="1" t="s">
        <v>91</v>
      </c>
      <c r="OAI9" s="1" t="s">
        <v>91</v>
      </c>
      <c r="OAJ9" s="1" t="s">
        <v>91</v>
      </c>
      <c r="OAK9" s="1" t="s">
        <v>91</v>
      </c>
      <c r="OAL9" s="1" t="s">
        <v>91</v>
      </c>
      <c r="OAM9" s="1" t="s">
        <v>91</v>
      </c>
      <c r="OAN9" s="1" t="s">
        <v>91</v>
      </c>
      <c r="OAO9" s="1" t="s">
        <v>91</v>
      </c>
      <c r="OAP9" s="1" t="s">
        <v>91</v>
      </c>
      <c r="OAQ9" s="1" t="s">
        <v>91</v>
      </c>
      <c r="OAR9" s="1" t="s">
        <v>91</v>
      </c>
      <c r="OAS9" s="1" t="s">
        <v>91</v>
      </c>
      <c r="OAT9" s="1" t="s">
        <v>91</v>
      </c>
      <c r="OAU9" s="1" t="s">
        <v>91</v>
      </c>
      <c r="OAV9" s="1" t="s">
        <v>91</v>
      </c>
      <c r="OAW9" s="1" t="s">
        <v>91</v>
      </c>
      <c r="OAX9" s="1" t="s">
        <v>91</v>
      </c>
      <c r="OAY9" s="1" t="s">
        <v>91</v>
      </c>
      <c r="OAZ9" s="1" t="s">
        <v>91</v>
      </c>
      <c r="OBA9" s="1" t="s">
        <v>91</v>
      </c>
      <c r="OBB9" s="1" t="s">
        <v>91</v>
      </c>
      <c r="OBC9" s="1" t="s">
        <v>91</v>
      </c>
      <c r="OBD9" s="1" t="s">
        <v>91</v>
      </c>
      <c r="OBE9" s="1" t="s">
        <v>91</v>
      </c>
      <c r="OBF9" s="1" t="s">
        <v>91</v>
      </c>
      <c r="OBG9" s="1" t="s">
        <v>91</v>
      </c>
      <c r="OBH9" s="1" t="s">
        <v>91</v>
      </c>
      <c r="OBI9" s="1" t="s">
        <v>91</v>
      </c>
      <c r="OBJ9" s="1" t="s">
        <v>91</v>
      </c>
      <c r="OBK9" s="1" t="s">
        <v>91</v>
      </c>
      <c r="OBL9" s="1" t="s">
        <v>91</v>
      </c>
      <c r="OBM9" s="1" t="s">
        <v>91</v>
      </c>
      <c r="OBN9" s="1" t="s">
        <v>91</v>
      </c>
      <c r="OBO9" s="1" t="s">
        <v>91</v>
      </c>
      <c r="OBP9" s="1" t="s">
        <v>91</v>
      </c>
      <c r="OBQ9" s="1" t="s">
        <v>91</v>
      </c>
      <c r="OBR9" s="1" t="s">
        <v>91</v>
      </c>
      <c r="OBS9" s="1" t="s">
        <v>91</v>
      </c>
      <c r="OBT9" s="1" t="s">
        <v>91</v>
      </c>
      <c r="OBU9" s="1" t="s">
        <v>91</v>
      </c>
      <c r="OBV9" s="1" t="s">
        <v>91</v>
      </c>
      <c r="OBW9" s="1" t="s">
        <v>91</v>
      </c>
      <c r="OBX9" s="1" t="s">
        <v>91</v>
      </c>
      <c r="OBY9" s="1" t="s">
        <v>91</v>
      </c>
      <c r="OBZ9" s="1" t="s">
        <v>91</v>
      </c>
      <c r="OCA9" s="1" t="s">
        <v>91</v>
      </c>
      <c r="OCB9" s="1" t="s">
        <v>91</v>
      </c>
      <c r="OCC9" s="1" t="s">
        <v>91</v>
      </c>
      <c r="OCD9" s="1" t="s">
        <v>91</v>
      </c>
      <c r="OCE9" s="1" t="s">
        <v>91</v>
      </c>
      <c r="OCF9" s="1" t="s">
        <v>91</v>
      </c>
      <c r="OCG9" s="1" t="s">
        <v>91</v>
      </c>
      <c r="OCH9" s="1" t="s">
        <v>91</v>
      </c>
      <c r="OCI9" s="1" t="s">
        <v>91</v>
      </c>
      <c r="OCJ9" s="1" t="s">
        <v>91</v>
      </c>
      <c r="OCK9" s="1" t="s">
        <v>91</v>
      </c>
      <c r="OCL9" s="1" t="s">
        <v>91</v>
      </c>
      <c r="OCM9" s="1" t="s">
        <v>91</v>
      </c>
      <c r="OCN9" s="1" t="s">
        <v>91</v>
      </c>
      <c r="OCO9" s="1" t="s">
        <v>91</v>
      </c>
      <c r="OCP9" s="1" t="s">
        <v>91</v>
      </c>
      <c r="OCQ9" s="1" t="s">
        <v>91</v>
      </c>
      <c r="OCR9" s="1" t="s">
        <v>91</v>
      </c>
      <c r="OCS9" s="1" t="s">
        <v>91</v>
      </c>
      <c r="OCT9" s="1" t="s">
        <v>91</v>
      </c>
      <c r="OCU9" s="1" t="s">
        <v>91</v>
      </c>
      <c r="OCV9" s="1" t="s">
        <v>91</v>
      </c>
      <c r="OCW9" s="1" t="s">
        <v>91</v>
      </c>
      <c r="OCX9" s="1" t="s">
        <v>91</v>
      </c>
      <c r="OCY9" s="1" t="s">
        <v>91</v>
      </c>
      <c r="OCZ9" s="1" t="s">
        <v>91</v>
      </c>
      <c r="ODA9" s="1" t="s">
        <v>91</v>
      </c>
      <c r="ODB9" s="1" t="s">
        <v>91</v>
      </c>
      <c r="ODC9" s="1" t="s">
        <v>91</v>
      </c>
      <c r="ODD9" s="1" t="s">
        <v>91</v>
      </c>
      <c r="ODE9" s="1" t="s">
        <v>91</v>
      </c>
      <c r="ODF9" s="1" t="s">
        <v>91</v>
      </c>
      <c r="ODG9" s="1" t="s">
        <v>91</v>
      </c>
      <c r="ODH9" s="1" t="s">
        <v>91</v>
      </c>
      <c r="ODI9" s="1" t="s">
        <v>91</v>
      </c>
      <c r="ODJ9" s="1" t="s">
        <v>91</v>
      </c>
      <c r="ODK9" s="1" t="s">
        <v>91</v>
      </c>
      <c r="ODL9" s="1" t="s">
        <v>91</v>
      </c>
      <c r="ODM9" s="1" t="s">
        <v>91</v>
      </c>
      <c r="ODN9" s="1" t="s">
        <v>91</v>
      </c>
      <c r="ODO9" s="1" t="s">
        <v>91</v>
      </c>
      <c r="ODP9" s="1" t="s">
        <v>91</v>
      </c>
      <c r="ODQ9" s="1" t="s">
        <v>91</v>
      </c>
      <c r="ODR9" s="1" t="s">
        <v>91</v>
      </c>
      <c r="ODS9" s="1" t="s">
        <v>91</v>
      </c>
      <c r="ODT9" s="1" t="s">
        <v>91</v>
      </c>
      <c r="ODU9" s="1" t="s">
        <v>91</v>
      </c>
      <c r="ODV9" s="1" t="s">
        <v>91</v>
      </c>
      <c r="ODW9" s="1" t="s">
        <v>91</v>
      </c>
      <c r="ODX9" s="1" t="s">
        <v>91</v>
      </c>
      <c r="ODY9" s="1" t="s">
        <v>91</v>
      </c>
      <c r="ODZ9" s="1" t="s">
        <v>91</v>
      </c>
      <c r="OEA9" s="1" t="s">
        <v>91</v>
      </c>
      <c r="OEB9" s="1" t="s">
        <v>91</v>
      </c>
      <c r="OEC9" s="1" t="s">
        <v>91</v>
      </c>
      <c r="OED9" s="1" t="s">
        <v>91</v>
      </c>
      <c r="OEE9" s="1" t="s">
        <v>91</v>
      </c>
      <c r="OEF9" s="1" t="s">
        <v>91</v>
      </c>
      <c r="OEG9" s="1" t="s">
        <v>91</v>
      </c>
      <c r="OEH9" s="1" t="s">
        <v>91</v>
      </c>
      <c r="OEI9" s="1" t="s">
        <v>91</v>
      </c>
      <c r="OEJ9" s="1" t="s">
        <v>91</v>
      </c>
      <c r="OEK9" s="1" t="s">
        <v>91</v>
      </c>
      <c r="OEL9" s="1" t="s">
        <v>91</v>
      </c>
      <c r="OEM9" s="1" t="s">
        <v>91</v>
      </c>
      <c r="OEN9" s="1" t="s">
        <v>91</v>
      </c>
      <c r="OEO9" s="1" t="s">
        <v>91</v>
      </c>
      <c r="OEP9" s="1" t="s">
        <v>91</v>
      </c>
      <c r="OEQ9" s="1" t="s">
        <v>91</v>
      </c>
      <c r="OER9" s="1" t="s">
        <v>91</v>
      </c>
      <c r="OES9" s="1" t="s">
        <v>91</v>
      </c>
      <c r="OET9" s="1" t="s">
        <v>91</v>
      </c>
      <c r="OEU9" s="1" t="s">
        <v>91</v>
      </c>
      <c r="OEV9" s="1" t="s">
        <v>91</v>
      </c>
      <c r="OEW9" s="1" t="s">
        <v>91</v>
      </c>
      <c r="OEX9" s="1" t="s">
        <v>91</v>
      </c>
      <c r="OEY9" s="1" t="s">
        <v>91</v>
      </c>
      <c r="OEZ9" s="1" t="s">
        <v>91</v>
      </c>
      <c r="OFA9" s="1" t="s">
        <v>91</v>
      </c>
      <c r="OFB9" s="1" t="s">
        <v>91</v>
      </c>
      <c r="OFC9" s="1" t="s">
        <v>91</v>
      </c>
      <c r="OFD9" s="1" t="s">
        <v>91</v>
      </c>
      <c r="OFE9" s="1" t="s">
        <v>91</v>
      </c>
      <c r="OFF9" s="1" t="s">
        <v>91</v>
      </c>
      <c r="OFG9" s="1" t="s">
        <v>91</v>
      </c>
      <c r="OFH9" s="1" t="s">
        <v>91</v>
      </c>
      <c r="OFI9" s="1" t="s">
        <v>91</v>
      </c>
      <c r="OFJ9" s="1" t="s">
        <v>91</v>
      </c>
      <c r="OFK9" s="1" t="s">
        <v>91</v>
      </c>
      <c r="OFL9" s="1" t="s">
        <v>91</v>
      </c>
      <c r="OFM9" s="1" t="s">
        <v>91</v>
      </c>
      <c r="OFN9" s="1" t="s">
        <v>91</v>
      </c>
      <c r="OFO9" s="1" t="s">
        <v>91</v>
      </c>
      <c r="OFP9" s="1" t="s">
        <v>91</v>
      </c>
      <c r="OFQ9" s="1" t="s">
        <v>91</v>
      </c>
      <c r="OFR9" s="1" t="s">
        <v>91</v>
      </c>
      <c r="OFS9" s="1" t="s">
        <v>91</v>
      </c>
      <c r="OFT9" s="1" t="s">
        <v>91</v>
      </c>
      <c r="OFU9" s="1" t="s">
        <v>91</v>
      </c>
      <c r="OFV9" s="1" t="s">
        <v>91</v>
      </c>
      <c r="OFW9" s="1" t="s">
        <v>91</v>
      </c>
      <c r="OFX9" s="1" t="s">
        <v>91</v>
      </c>
      <c r="OFY9" s="1" t="s">
        <v>91</v>
      </c>
      <c r="OFZ9" s="1" t="s">
        <v>91</v>
      </c>
      <c r="OGA9" s="1" t="s">
        <v>91</v>
      </c>
      <c r="OGB9" s="1" t="s">
        <v>91</v>
      </c>
      <c r="OGC9" s="1" t="s">
        <v>91</v>
      </c>
      <c r="OGD9" s="1" t="s">
        <v>91</v>
      </c>
      <c r="OGE9" s="1" t="s">
        <v>91</v>
      </c>
      <c r="OGF9" s="1" t="s">
        <v>91</v>
      </c>
      <c r="OGG9" s="1" t="s">
        <v>91</v>
      </c>
      <c r="OGH9" s="1" t="s">
        <v>91</v>
      </c>
      <c r="OGI9" s="1" t="s">
        <v>91</v>
      </c>
      <c r="OGJ9" s="1" t="s">
        <v>91</v>
      </c>
      <c r="OGK9" s="1" t="s">
        <v>91</v>
      </c>
      <c r="OGL9" s="1" t="s">
        <v>91</v>
      </c>
      <c r="OGM9" s="1" t="s">
        <v>91</v>
      </c>
      <c r="OGN9" s="1" t="s">
        <v>91</v>
      </c>
      <c r="OGO9" s="1" t="s">
        <v>91</v>
      </c>
      <c r="OGP9" s="1" t="s">
        <v>91</v>
      </c>
      <c r="OGQ9" s="1" t="s">
        <v>91</v>
      </c>
      <c r="OGR9" s="1" t="s">
        <v>91</v>
      </c>
      <c r="OGS9" s="1" t="s">
        <v>91</v>
      </c>
      <c r="OGT9" s="1" t="s">
        <v>91</v>
      </c>
      <c r="OGU9" s="1" t="s">
        <v>91</v>
      </c>
      <c r="OGV9" s="1" t="s">
        <v>91</v>
      </c>
      <c r="OGW9" s="1" t="s">
        <v>91</v>
      </c>
      <c r="OGX9" s="1" t="s">
        <v>91</v>
      </c>
      <c r="OGY9" s="1" t="s">
        <v>91</v>
      </c>
      <c r="OGZ9" s="1" t="s">
        <v>91</v>
      </c>
      <c r="OHA9" s="1" t="s">
        <v>91</v>
      </c>
      <c r="OHB9" s="1" t="s">
        <v>91</v>
      </c>
      <c r="OHC9" s="1" t="s">
        <v>91</v>
      </c>
      <c r="OHD9" s="1" t="s">
        <v>91</v>
      </c>
      <c r="OHE9" s="1" t="s">
        <v>91</v>
      </c>
      <c r="OHF9" s="1" t="s">
        <v>91</v>
      </c>
      <c r="OHG9" s="1" t="s">
        <v>91</v>
      </c>
      <c r="OHH9" s="1" t="s">
        <v>91</v>
      </c>
      <c r="OHI9" s="1" t="s">
        <v>91</v>
      </c>
      <c r="OHJ9" s="1" t="s">
        <v>91</v>
      </c>
      <c r="OHK9" s="1" t="s">
        <v>91</v>
      </c>
      <c r="OHL9" s="1" t="s">
        <v>91</v>
      </c>
      <c r="OHM9" s="1" t="s">
        <v>91</v>
      </c>
      <c r="OHN9" s="1" t="s">
        <v>91</v>
      </c>
      <c r="OHO9" s="1" t="s">
        <v>91</v>
      </c>
      <c r="OHP9" s="1" t="s">
        <v>91</v>
      </c>
      <c r="OHQ9" s="1" t="s">
        <v>91</v>
      </c>
      <c r="OHR9" s="1" t="s">
        <v>91</v>
      </c>
      <c r="OHS9" s="1" t="s">
        <v>91</v>
      </c>
      <c r="OHT9" s="1" t="s">
        <v>91</v>
      </c>
      <c r="OHU9" s="1" t="s">
        <v>91</v>
      </c>
      <c r="OHV9" s="1" t="s">
        <v>91</v>
      </c>
      <c r="OHW9" s="1" t="s">
        <v>91</v>
      </c>
      <c r="OHX9" s="1" t="s">
        <v>91</v>
      </c>
      <c r="OHY9" s="1" t="s">
        <v>91</v>
      </c>
      <c r="OHZ9" s="1" t="s">
        <v>91</v>
      </c>
      <c r="OIA9" s="1" t="s">
        <v>91</v>
      </c>
      <c r="OIB9" s="1" t="s">
        <v>91</v>
      </c>
      <c r="OIC9" s="1" t="s">
        <v>91</v>
      </c>
      <c r="OID9" s="1" t="s">
        <v>91</v>
      </c>
      <c r="OIE9" s="1" t="s">
        <v>91</v>
      </c>
      <c r="OIF9" s="1" t="s">
        <v>91</v>
      </c>
      <c r="OIG9" s="1" t="s">
        <v>91</v>
      </c>
      <c r="OIH9" s="1" t="s">
        <v>91</v>
      </c>
      <c r="OII9" s="1" t="s">
        <v>91</v>
      </c>
      <c r="OIJ9" s="1" t="s">
        <v>91</v>
      </c>
      <c r="OIK9" s="1" t="s">
        <v>91</v>
      </c>
      <c r="OIL9" s="1" t="s">
        <v>91</v>
      </c>
      <c r="OIM9" s="1" t="s">
        <v>91</v>
      </c>
      <c r="OIN9" s="1" t="s">
        <v>91</v>
      </c>
      <c r="OIO9" s="1" t="s">
        <v>91</v>
      </c>
      <c r="OIP9" s="1" t="s">
        <v>91</v>
      </c>
      <c r="OIQ9" s="1" t="s">
        <v>91</v>
      </c>
      <c r="OIR9" s="1" t="s">
        <v>91</v>
      </c>
      <c r="OIS9" s="1" t="s">
        <v>91</v>
      </c>
      <c r="OIT9" s="1" t="s">
        <v>91</v>
      </c>
      <c r="OIU9" s="1" t="s">
        <v>91</v>
      </c>
      <c r="OIV9" s="1" t="s">
        <v>91</v>
      </c>
      <c r="OIW9" s="1" t="s">
        <v>91</v>
      </c>
      <c r="OIX9" s="1" t="s">
        <v>91</v>
      </c>
      <c r="OIY9" s="1" t="s">
        <v>91</v>
      </c>
      <c r="OIZ9" s="1" t="s">
        <v>91</v>
      </c>
      <c r="OJA9" s="1" t="s">
        <v>91</v>
      </c>
      <c r="OJB9" s="1" t="s">
        <v>91</v>
      </c>
      <c r="OJC9" s="1" t="s">
        <v>91</v>
      </c>
      <c r="OJD9" s="1" t="s">
        <v>91</v>
      </c>
      <c r="OJE9" s="1" t="s">
        <v>91</v>
      </c>
      <c r="OJF9" s="1" t="s">
        <v>91</v>
      </c>
      <c r="OJG9" s="1" t="s">
        <v>91</v>
      </c>
      <c r="OJH9" s="1" t="s">
        <v>91</v>
      </c>
      <c r="OJI9" s="1" t="s">
        <v>91</v>
      </c>
      <c r="OJJ9" s="1" t="s">
        <v>91</v>
      </c>
      <c r="OJK9" s="1" t="s">
        <v>91</v>
      </c>
      <c r="OJL9" s="1" t="s">
        <v>91</v>
      </c>
      <c r="OJM9" s="1" t="s">
        <v>91</v>
      </c>
      <c r="OJN9" s="1" t="s">
        <v>91</v>
      </c>
      <c r="OJO9" s="1" t="s">
        <v>91</v>
      </c>
      <c r="OJP9" s="1" t="s">
        <v>91</v>
      </c>
      <c r="OJQ9" s="1" t="s">
        <v>91</v>
      </c>
      <c r="OJR9" s="1" t="s">
        <v>91</v>
      </c>
      <c r="OJS9" s="1" t="s">
        <v>91</v>
      </c>
      <c r="OJT9" s="1" t="s">
        <v>91</v>
      </c>
      <c r="OJU9" s="1" t="s">
        <v>91</v>
      </c>
      <c r="OJV9" s="1" t="s">
        <v>91</v>
      </c>
      <c r="OJW9" s="1" t="s">
        <v>91</v>
      </c>
      <c r="OJX9" s="1" t="s">
        <v>91</v>
      </c>
      <c r="OJY9" s="1" t="s">
        <v>91</v>
      </c>
      <c r="OJZ9" s="1" t="s">
        <v>91</v>
      </c>
      <c r="OKA9" s="1" t="s">
        <v>91</v>
      </c>
      <c r="OKB9" s="1" t="s">
        <v>91</v>
      </c>
      <c r="OKC9" s="1" t="s">
        <v>91</v>
      </c>
      <c r="OKD9" s="1" t="s">
        <v>91</v>
      </c>
      <c r="OKE9" s="1" t="s">
        <v>91</v>
      </c>
      <c r="OKF9" s="1" t="s">
        <v>91</v>
      </c>
      <c r="OKG9" s="1" t="s">
        <v>91</v>
      </c>
      <c r="OKH9" s="1" t="s">
        <v>91</v>
      </c>
      <c r="OKI9" s="1" t="s">
        <v>91</v>
      </c>
      <c r="OKJ9" s="1" t="s">
        <v>91</v>
      </c>
      <c r="OKK9" s="1" t="s">
        <v>91</v>
      </c>
      <c r="OKL9" s="1" t="s">
        <v>91</v>
      </c>
      <c r="OKM9" s="1" t="s">
        <v>91</v>
      </c>
      <c r="OKN9" s="1" t="s">
        <v>91</v>
      </c>
      <c r="OKO9" s="1" t="s">
        <v>91</v>
      </c>
      <c r="OKP9" s="1" t="s">
        <v>91</v>
      </c>
      <c r="OKQ9" s="1" t="s">
        <v>91</v>
      </c>
      <c r="OKR9" s="1" t="s">
        <v>91</v>
      </c>
      <c r="OKS9" s="1" t="s">
        <v>91</v>
      </c>
      <c r="OKT9" s="1" t="s">
        <v>91</v>
      </c>
      <c r="OKU9" s="1" t="s">
        <v>91</v>
      </c>
      <c r="OKV9" s="1" t="s">
        <v>91</v>
      </c>
      <c r="OKW9" s="1" t="s">
        <v>91</v>
      </c>
      <c r="OKX9" s="1" t="s">
        <v>91</v>
      </c>
      <c r="OKY9" s="1" t="s">
        <v>91</v>
      </c>
      <c r="OKZ9" s="1" t="s">
        <v>91</v>
      </c>
      <c r="OLA9" s="1" t="s">
        <v>91</v>
      </c>
      <c r="OLB9" s="1" t="s">
        <v>91</v>
      </c>
      <c r="OLC9" s="1" t="s">
        <v>91</v>
      </c>
      <c r="OLD9" s="1" t="s">
        <v>91</v>
      </c>
      <c r="OLE9" s="1" t="s">
        <v>91</v>
      </c>
      <c r="OLF9" s="1" t="s">
        <v>91</v>
      </c>
      <c r="OLG9" s="1" t="s">
        <v>91</v>
      </c>
      <c r="OLH9" s="1" t="s">
        <v>91</v>
      </c>
      <c r="OLI9" s="1" t="s">
        <v>91</v>
      </c>
      <c r="OLJ9" s="1" t="s">
        <v>91</v>
      </c>
      <c r="OLK9" s="1" t="s">
        <v>91</v>
      </c>
      <c r="OLL9" s="1" t="s">
        <v>91</v>
      </c>
      <c r="OLM9" s="1" t="s">
        <v>91</v>
      </c>
      <c r="OLN9" s="1" t="s">
        <v>91</v>
      </c>
      <c r="OLO9" s="1" t="s">
        <v>91</v>
      </c>
      <c r="OLP9" s="1" t="s">
        <v>91</v>
      </c>
      <c r="OLQ9" s="1" t="s">
        <v>91</v>
      </c>
      <c r="OLR9" s="1" t="s">
        <v>91</v>
      </c>
      <c r="OLS9" s="1" t="s">
        <v>91</v>
      </c>
      <c r="OLT9" s="1" t="s">
        <v>91</v>
      </c>
      <c r="OLU9" s="1" t="s">
        <v>91</v>
      </c>
      <c r="OLV9" s="1" t="s">
        <v>91</v>
      </c>
      <c r="OLW9" s="1" t="s">
        <v>91</v>
      </c>
      <c r="OLX9" s="1" t="s">
        <v>91</v>
      </c>
      <c r="OLY9" s="1" t="s">
        <v>91</v>
      </c>
      <c r="OLZ9" s="1" t="s">
        <v>91</v>
      </c>
      <c r="OMA9" s="1" t="s">
        <v>91</v>
      </c>
      <c r="OMB9" s="1" t="s">
        <v>91</v>
      </c>
      <c r="OMC9" s="1" t="s">
        <v>91</v>
      </c>
      <c r="OMD9" s="1" t="s">
        <v>91</v>
      </c>
      <c r="OME9" s="1" t="s">
        <v>91</v>
      </c>
      <c r="OMF9" s="1" t="s">
        <v>91</v>
      </c>
      <c r="OMG9" s="1" t="s">
        <v>91</v>
      </c>
      <c r="OMH9" s="1" t="s">
        <v>91</v>
      </c>
      <c r="OMI9" s="1" t="s">
        <v>91</v>
      </c>
      <c r="OMJ9" s="1" t="s">
        <v>91</v>
      </c>
      <c r="OMK9" s="1" t="s">
        <v>91</v>
      </c>
      <c r="OML9" s="1" t="s">
        <v>91</v>
      </c>
      <c r="OMM9" s="1" t="s">
        <v>91</v>
      </c>
      <c r="OMN9" s="1" t="s">
        <v>91</v>
      </c>
      <c r="OMO9" s="1" t="s">
        <v>91</v>
      </c>
      <c r="OMP9" s="1" t="s">
        <v>91</v>
      </c>
      <c r="OMQ9" s="1" t="s">
        <v>91</v>
      </c>
      <c r="OMR9" s="1" t="s">
        <v>91</v>
      </c>
      <c r="OMS9" s="1" t="s">
        <v>91</v>
      </c>
      <c r="OMT9" s="1" t="s">
        <v>91</v>
      </c>
      <c r="OMU9" s="1" t="s">
        <v>91</v>
      </c>
      <c r="OMV9" s="1" t="s">
        <v>91</v>
      </c>
      <c r="OMW9" s="1" t="s">
        <v>91</v>
      </c>
      <c r="OMX9" s="1" t="s">
        <v>91</v>
      </c>
      <c r="OMY9" s="1" t="s">
        <v>91</v>
      </c>
      <c r="OMZ9" s="1" t="s">
        <v>91</v>
      </c>
      <c r="ONA9" s="1" t="s">
        <v>91</v>
      </c>
      <c r="ONB9" s="1" t="s">
        <v>91</v>
      </c>
      <c r="ONC9" s="1" t="s">
        <v>91</v>
      </c>
      <c r="OND9" s="1" t="s">
        <v>91</v>
      </c>
      <c r="ONE9" s="1" t="s">
        <v>91</v>
      </c>
      <c r="ONF9" s="1" t="s">
        <v>91</v>
      </c>
      <c r="ONG9" s="1" t="s">
        <v>91</v>
      </c>
      <c r="ONH9" s="1" t="s">
        <v>91</v>
      </c>
      <c r="ONI9" s="1" t="s">
        <v>91</v>
      </c>
      <c r="ONJ9" s="1" t="s">
        <v>91</v>
      </c>
      <c r="ONK9" s="1" t="s">
        <v>91</v>
      </c>
      <c r="ONL9" s="1" t="s">
        <v>91</v>
      </c>
      <c r="ONM9" s="1" t="s">
        <v>91</v>
      </c>
      <c r="ONN9" s="1" t="s">
        <v>91</v>
      </c>
      <c r="ONO9" s="1" t="s">
        <v>91</v>
      </c>
      <c r="ONP9" s="1" t="s">
        <v>91</v>
      </c>
      <c r="ONQ9" s="1" t="s">
        <v>91</v>
      </c>
      <c r="ONR9" s="1" t="s">
        <v>91</v>
      </c>
      <c r="ONS9" s="1" t="s">
        <v>91</v>
      </c>
      <c r="ONT9" s="1" t="s">
        <v>91</v>
      </c>
      <c r="ONU9" s="1" t="s">
        <v>91</v>
      </c>
      <c r="ONV9" s="1" t="s">
        <v>91</v>
      </c>
      <c r="ONW9" s="1" t="s">
        <v>91</v>
      </c>
      <c r="ONX9" s="1" t="s">
        <v>91</v>
      </c>
      <c r="ONY9" s="1" t="s">
        <v>91</v>
      </c>
      <c r="ONZ9" s="1" t="s">
        <v>91</v>
      </c>
      <c r="OOA9" s="1" t="s">
        <v>91</v>
      </c>
      <c r="OOB9" s="1" t="s">
        <v>91</v>
      </c>
      <c r="OOC9" s="1" t="s">
        <v>91</v>
      </c>
      <c r="OOD9" s="1" t="s">
        <v>91</v>
      </c>
      <c r="OOE9" s="1" t="s">
        <v>91</v>
      </c>
      <c r="OOF9" s="1" t="s">
        <v>91</v>
      </c>
      <c r="OOG9" s="1" t="s">
        <v>91</v>
      </c>
      <c r="OOH9" s="1" t="s">
        <v>91</v>
      </c>
      <c r="OOI9" s="1" t="s">
        <v>91</v>
      </c>
      <c r="OOJ9" s="1" t="s">
        <v>91</v>
      </c>
      <c r="OOK9" s="1" t="s">
        <v>91</v>
      </c>
      <c r="OOL9" s="1" t="s">
        <v>91</v>
      </c>
      <c r="OOM9" s="1" t="s">
        <v>91</v>
      </c>
      <c r="OON9" s="1" t="s">
        <v>91</v>
      </c>
      <c r="OOO9" s="1" t="s">
        <v>91</v>
      </c>
      <c r="OOP9" s="1" t="s">
        <v>91</v>
      </c>
      <c r="OOQ9" s="1" t="s">
        <v>91</v>
      </c>
      <c r="OOR9" s="1" t="s">
        <v>91</v>
      </c>
      <c r="OOS9" s="1" t="s">
        <v>91</v>
      </c>
      <c r="OOT9" s="1" t="s">
        <v>91</v>
      </c>
      <c r="OOU9" s="1" t="s">
        <v>91</v>
      </c>
      <c r="OOV9" s="1" t="s">
        <v>91</v>
      </c>
      <c r="OOW9" s="1" t="s">
        <v>91</v>
      </c>
      <c r="OOX9" s="1" t="s">
        <v>91</v>
      </c>
      <c r="OOY9" s="1" t="s">
        <v>91</v>
      </c>
      <c r="OOZ9" s="1" t="s">
        <v>91</v>
      </c>
      <c r="OPA9" s="1" t="s">
        <v>91</v>
      </c>
      <c r="OPB9" s="1" t="s">
        <v>91</v>
      </c>
      <c r="OPC9" s="1" t="s">
        <v>91</v>
      </c>
      <c r="OPD9" s="1" t="s">
        <v>91</v>
      </c>
      <c r="OPE9" s="1" t="s">
        <v>91</v>
      </c>
      <c r="OPF9" s="1" t="s">
        <v>91</v>
      </c>
      <c r="OPG9" s="1" t="s">
        <v>91</v>
      </c>
      <c r="OPH9" s="1" t="s">
        <v>91</v>
      </c>
      <c r="OPI9" s="1" t="s">
        <v>91</v>
      </c>
      <c r="OPJ9" s="1" t="s">
        <v>91</v>
      </c>
      <c r="OPK9" s="1" t="s">
        <v>91</v>
      </c>
      <c r="OPL9" s="1" t="s">
        <v>91</v>
      </c>
      <c r="OPM9" s="1" t="s">
        <v>91</v>
      </c>
      <c r="OPN9" s="1" t="s">
        <v>91</v>
      </c>
      <c r="OPO9" s="1" t="s">
        <v>91</v>
      </c>
      <c r="OPP9" s="1" t="s">
        <v>91</v>
      </c>
      <c r="OPQ9" s="1" t="s">
        <v>91</v>
      </c>
      <c r="OPR9" s="1" t="s">
        <v>91</v>
      </c>
      <c r="OPS9" s="1" t="s">
        <v>91</v>
      </c>
      <c r="OPT9" s="1" t="s">
        <v>91</v>
      </c>
      <c r="OPU9" s="1" t="s">
        <v>91</v>
      </c>
      <c r="OPV9" s="1" t="s">
        <v>91</v>
      </c>
      <c r="OPW9" s="1" t="s">
        <v>91</v>
      </c>
      <c r="OPX9" s="1" t="s">
        <v>91</v>
      </c>
      <c r="OPY9" s="1" t="s">
        <v>91</v>
      </c>
      <c r="OPZ9" s="1" t="s">
        <v>91</v>
      </c>
      <c r="OQA9" s="1" t="s">
        <v>91</v>
      </c>
      <c r="OQB9" s="1" t="s">
        <v>91</v>
      </c>
      <c r="OQC9" s="1" t="s">
        <v>91</v>
      </c>
      <c r="OQD9" s="1" t="s">
        <v>91</v>
      </c>
      <c r="OQE9" s="1" t="s">
        <v>91</v>
      </c>
      <c r="OQF9" s="1" t="s">
        <v>91</v>
      </c>
      <c r="OQG9" s="1" t="s">
        <v>91</v>
      </c>
      <c r="OQH9" s="1" t="s">
        <v>91</v>
      </c>
      <c r="OQI9" s="1" t="s">
        <v>91</v>
      </c>
      <c r="OQJ9" s="1" t="s">
        <v>91</v>
      </c>
      <c r="OQK9" s="1" t="s">
        <v>91</v>
      </c>
      <c r="OQL9" s="1" t="s">
        <v>91</v>
      </c>
      <c r="OQM9" s="1" t="s">
        <v>91</v>
      </c>
      <c r="OQN9" s="1" t="s">
        <v>91</v>
      </c>
      <c r="OQO9" s="1" t="s">
        <v>91</v>
      </c>
      <c r="OQP9" s="1" t="s">
        <v>91</v>
      </c>
      <c r="OQQ9" s="1" t="s">
        <v>91</v>
      </c>
      <c r="OQR9" s="1" t="s">
        <v>91</v>
      </c>
      <c r="OQS9" s="1" t="s">
        <v>91</v>
      </c>
      <c r="OQT9" s="1" t="s">
        <v>91</v>
      </c>
      <c r="OQU9" s="1" t="s">
        <v>91</v>
      </c>
      <c r="OQV9" s="1" t="s">
        <v>91</v>
      </c>
      <c r="OQW9" s="1" t="s">
        <v>91</v>
      </c>
      <c r="OQX9" s="1" t="s">
        <v>91</v>
      </c>
      <c r="OQY9" s="1" t="s">
        <v>91</v>
      </c>
      <c r="OQZ9" s="1" t="s">
        <v>91</v>
      </c>
      <c r="ORA9" s="1" t="s">
        <v>91</v>
      </c>
      <c r="ORB9" s="1" t="s">
        <v>91</v>
      </c>
      <c r="ORC9" s="1" t="s">
        <v>91</v>
      </c>
      <c r="ORD9" s="1" t="s">
        <v>91</v>
      </c>
      <c r="ORE9" s="1" t="s">
        <v>91</v>
      </c>
      <c r="ORF9" s="1" t="s">
        <v>91</v>
      </c>
      <c r="ORG9" s="1" t="s">
        <v>91</v>
      </c>
      <c r="ORH9" s="1" t="s">
        <v>91</v>
      </c>
      <c r="ORI9" s="1" t="s">
        <v>91</v>
      </c>
      <c r="ORJ9" s="1" t="s">
        <v>91</v>
      </c>
      <c r="ORK9" s="1" t="s">
        <v>91</v>
      </c>
      <c r="ORL9" s="1" t="s">
        <v>91</v>
      </c>
      <c r="ORM9" s="1" t="s">
        <v>91</v>
      </c>
      <c r="ORN9" s="1" t="s">
        <v>91</v>
      </c>
      <c r="ORO9" s="1" t="s">
        <v>91</v>
      </c>
      <c r="ORP9" s="1" t="s">
        <v>91</v>
      </c>
      <c r="ORQ9" s="1" t="s">
        <v>91</v>
      </c>
      <c r="ORR9" s="1" t="s">
        <v>91</v>
      </c>
      <c r="ORS9" s="1" t="s">
        <v>91</v>
      </c>
      <c r="ORT9" s="1" t="s">
        <v>91</v>
      </c>
      <c r="ORU9" s="1" t="s">
        <v>91</v>
      </c>
      <c r="ORV9" s="1" t="s">
        <v>91</v>
      </c>
      <c r="ORW9" s="1" t="s">
        <v>91</v>
      </c>
      <c r="ORX9" s="1" t="s">
        <v>91</v>
      </c>
      <c r="ORY9" s="1" t="s">
        <v>91</v>
      </c>
      <c r="ORZ9" s="1" t="s">
        <v>91</v>
      </c>
      <c r="OSA9" s="1" t="s">
        <v>91</v>
      </c>
      <c r="OSB9" s="1" t="s">
        <v>91</v>
      </c>
      <c r="OSC9" s="1" t="s">
        <v>91</v>
      </c>
      <c r="OSD9" s="1" t="s">
        <v>91</v>
      </c>
      <c r="OSE9" s="1" t="s">
        <v>91</v>
      </c>
      <c r="OSF9" s="1" t="s">
        <v>91</v>
      </c>
      <c r="OSG9" s="1" t="s">
        <v>91</v>
      </c>
      <c r="OSH9" s="1" t="s">
        <v>91</v>
      </c>
      <c r="OSI9" s="1" t="s">
        <v>91</v>
      </c>
      <c r="OSJ9" s="1" t="s">
        <v>91</v>
      </c>
      <c r="OSK9" s="1" t="s">
        <v>91</v>
      </c>
      <c r="OSL9" s="1" t="s">
        <v>91</v>
      </c>
      <c r="OSM9" s="1" t="s">
        <v>91</v>
      </c>
      <c r="OSN9" s="1" t="s">
        <v>91</v>
      </c>
      <c r="OSO9" s="1" t="s">
        <v>91</v>
      </c>
      <c r="OSP9" s="1" t="s">
        <v>91</v>
      </c>
      <c r="OSQ9" s="1" t="s">
        <v>91</v>
      </c>
      <c r="OSR9" s="1" t="s">
        <v>91</v>
      </c>
      <c r="OSS9" s="1" t="s">
        <v>91</v>
      </c>
      <c r="OST9" s="1" t="s">
        <v>91</v>
      </c>
      <c r="OSU9" s="1" t="s">
        <v>91</v>
      </c>
      <c r="OSV9" s="1" t="s">
        <v>91</v>
      </c>
      <c r="OSW9" s="1" t="s">
        <v>91</v>
      </c>
      <c r="OSX9" s="1" t="s">
        <v>91</v>
      </c>
      <c r="OSY9" s="1" t="s">
        <v>91</v>
      </c>
      <c r="OSZ9" s="1" t="s">
        <v>91</v>
      </c>
      <c r="OTA9" s="1" t="s">
        <v>91</v>
      </c>
      <c r="OTB9" s="1" t="s">
        <v>91</v>
      </c>
      <c r="OTC9" s="1" t="s">
        <v>91</v>
      </c>
      <c r="OTD9" s="1" t="s">
        <v>91</v>
      </c>
      <c r="OTE9" s="1" t="s">
        <v>91</v>
      </c>
      <c r="OTF9" s="1" t="s">
        <v>91</v>
      </c>
      <c r="OTG9" s="1" t="s">
        <v>91</v>
      </c>
      <c r="OTH9" s="1" t="s">
        <v>91</v>
      </c>
      <c r="OTI9" s="1" t="s">
        <v>91</v>
      </c>
      <c r="OTJ9" s="1" t="s">
        <v>91</v>
      </c>
      <c r="OTK9" s="1" t="s">
        <v>91</v>
      </c>
      <c r="OTL9" s="1" t="s">
        <v>91</v>
      </c>
      <c r="OTM9" s="1" t="s">
        <v>91</v>
      </c>
      <c r="OTN9" s="1" t="s">
        <v>91</v>
      </c>
      <c r="OTO9" s="1" t="s">
        <v>91</v>
      </c>
      <c r="OTP9" s="1" t="s">
        <v>91</v>
      </c>
      <c r="OTQ9" s="1" t="s">
        <v>91</v>
      </c>
      <c r="OTR9" s="1" t="s">
        <v>91</v>
      </c>
      <c r="OTS9" s="1" t="s">
        <v>91</v>
      </c>
      <c r="OTT9" s="1" t="s">
        <v>91</v>
      </c>
      <c r="OTU9" s="1" t="s">
        <v>91</v>
      </c>
      <c r="OTV9" s="1" t="s">
        <v>91</v>
      </c>
      <c r="OTW9" s="1" t="s">
        <v>91</v>
      </c>
      <c r="OTX9" s="1" t="s">
        <v>91</v>
      </c>
      <c r="OTY9" s="1" t="s">
        <v>91</v>
      </c>
      <c r="OTZ9" s="1" t="s">
        <v>91</v>
      </c>
      <c r="OUA9" s="1" t="s">
        <v>91</v>
      </c>
      <c r="OUB9" s="1" t="s">
        <v>91</v>
      </c>
      <c r="OUC9" s="1" t="s">
        <v>91</v>
      </c>
      <c r="OUD9" s="1" t="s">
        <v>91</v>
      </c>
      <c r="OUE9" s="1" t="s">
        <v>91</v>
      </c>
      <c r="OUF9" s="1" t="s">
        <v>91</v>
      </c>
      <c r="OUG9" s="1" t="s">
        <v>91</v>
      </c>
      <c r="OUH9" s="1" t="s">
        <v>91</v>
      </c>
      <c r="OUI9" s="1" t="s">
        <v>91</v>
      </c>
      <c r="OUJ9" s="1" t="s">
        <v>91</v>
      </c>
      <c r="OUK9" s="1" t="s">
        <v>91</v>
      </c>
      <c r="OUL9" s="1" t="s">
        <v>91</v>
      </c>
      <c r="OUM9" s="1" t="s">
        <v>91</v>
      </c>
      <c r="OUN9" s="1" t="s">
        <v>91</v>
      </c>
      <c r="OUO9" s="1" t="s">
        <v>91</v>
      </c>
      <c r="OUP9" s="1" t="s">
        <v>91</v>
      </c>
      <c r="OUQ9" s="1" t="s">
        <v>91</v>
      </c>
      <c r="OUR9" s="1" t="s">
        <v>91</v>
      </c>
      <c r="OUS9" s="1" t="s">
        <v>91</v>
      </c>
      <c r="OUT9" s="1" t="s">
        <v>91</v>
      </c>
      <c r="OUU9" s="1" t="s">
        <v>91</v>
      </c>
      <c r="OUV9" s="1" t="s">
        <v>91</v>
      </c>
      <c r="OUW9" s="1" t="s">
        <v>91</v>
      </c>
      <c r="OUX9" s="1" t="s">
        <v>91</v>
      </c>
      <c r="OUY9" s="1" t="s">
        <v>91</v>
      </c>
      <c r="OUZ9" s="1" t="s">
        <v>91</v>
      </c>
      <c r="OVA9" s="1" t="s">
        <v>91</v>
      </c>
      <c r="OVB9" s="1" t="s">
        <v>91</v>
      </c>
      <c r="OVC9" s="1" t="s">
        <v>91</v>
      </c>
      <c r="OVD9" s="1" t="s">
        <v>91</v>
      </c>
      <c r="OVE9" s="1" t="s">
        <v>91</v>
      </c>
      <c r="OVF9" s="1" t="s">
        <v>91</v>
      </c>
      <c r="OVG9" s="1" t="s">
        <v>91</v>
      </c>
      <c r="OVH9" s="1" t="s">
        <v>91</v>
      </c>
      <c r="OVI9" s="1" t="s">
        <v>91</v>
      </c>
      <c r="OVJ9" s="1" t="s">
        <v>91</v>
      </c>
      <c r="OVK9" s="1" t="s">
        <v>91</v>
      </c>
      <c r="OVL9" s="1" t="s">
        <v>91</v>
      </c>
      <c r="OVM9" s="1" t="s">
        <v>91</v>
      </c>
      <c r="OVN9" s="1" t="s">
        <v>91</v>
      </c>
      <c r="OVO9" s="1" t="s">
        <v>91</v>
      </c>
      <c r="OVP9" s="1" t="s">
        <v>91</v>
      </c>
      <c r="OVQ9" s="1" t="s">
        <v>91</v>
      </c>
      <c r="OVR9" s="1" t="s">
        <v>91</v>
      </c>
      <c r="OVS9" s="1" t="s">
        <v>91</v>
      </c>
      <c r="OVT9" s="1" t="s">
        <v>91</v>
      </c>
      <c r="OVU9" s="1" t="s">
        <v>91</v>
      </c>
      <c r="OVV9" s="1" t="s">
        <v>91</v>
      </c>
      <c r="OVW9" s="1" t="s">
        <v>91</v>
      </c>
      <c r="OVX9" s="1" t="s">
        <v>91</v>
      </c>
      <c r="OVY9" s="1" t="s">
        <v>91</v>
      </c>
      <c r="OVZ9" s="1" t="s">
        <v>91</v>
      </c>
      <c r="OWA9" s="1" t="s">
        <v>91</v>
      </c>
      <c r="OWB9" s="1" t="s">
        <v>91</v>
      </c>
      <c r="OWC9" s="1" t="s">
        <v>91</v>
      </c>
      <c r="OWD9" s="1" t="s">
        <v>91</v>
      </c>
      <c r="OWE9" s="1" t="s">
        <v>91</v>
      </c>
      <c r="OWF9" s="1" t="s">
        <v>91</v>
      </c>
      <c r="OWG9" s="1" t="s">
        <v>91</v>
      </c>
      <c r="OWH9" s="1" t="s">
        <v>91</v>
      </c>
      <c r="OWI9" s="1" t="s">
        <v>91</v>
      </c>
      <c r="OWJ9" s="1" t="s">
        <v>91</v>
      </c>
      <c r="OWK9" s="1" t="s">
        <v>91</v>
      </c>
      <c r="OWL9" s="1" t="s">
        <v>91</v>
      </c>
      <c r="OWM9" s="1" t="s">
        <v>91</v>
      </c>
      <c r="OWN9" s="1" t="s">
        <v>91</v>
      </c>
      <c r="OWO9" s="1" t="s">
        <v>91</v>
      </c>
      <c r="OWP9" s="1" t="s">
        <v>91</v>
      </c>
      <c r="OWQ9" s="1" t="s">
        <v>91</v>
      </c>
      <c r="OWR9" s="1" t="s">
        <v>91</v>
      </c>
      <c r="OWS9" s="1" t="s">
        <v>91</v>
      </c>
      <c r="OWT9" s="1" t="s">
        <v>91</v>
      </c>
      <c r="OWU9" s="1" t="s">
        <v>91</v>
      </c>
      <c r="OWV9" s="1" t="s">
        <v>91</v>
      </c>
      <c r="OWW9" s="1" t="s">
        <v>91</v>
      </c>
      <c r="OWX9" s="1" t="s">
        <v>91</v>
      </c>
      <c r="OWY9" s="1" t="s">
        <v>91</v>
      </c>
      <c r="OWZ9" s="1" t="s">
        <v>91</v>
      </c>
      <c r="OXA9" s="1" t="s">
        <v>91</v>
      </c>
      <c r="OXB9" s="1" t="s">
        <v>91</v>
      </c>
      <c r="OXC9" s="1" t="s">
        <v>91</v>
      </c>
      <c r="OXD9" s="1" t="s">
        <v>91</v>
      </c>
      <c r="OXE9" s="1" t="s">
        <v>91</v>
      </c>
      <c r="OXF9" s="1" t="s">
        <v>91</v>
      </c>
      <c r="OXG9" s="1" t="s">
        <v>91</v>
      </c>
      <c r="OXH9" s="1" t="s">
        <v>91</v>
      </c>
      <c r="OXI9" s="1" t="s">
        <v>91</v>
      </c>
      <c r="OXJ9" s="1" t="s">
        <v>91</v>
      </c>
      <c r="OXK9" s="1" t="s">
        <v>91</v>
      </c>
      <c r="OXL9" s="1" t="s">
        <v>91</v>
      </c>
      <c r="OXM9" s="1" t="s">
        <v>91</v>
      </c>
      <c r="OXN9" s="1" t="s">
        <v>91</v>
      </c>
      <c r="OXO9" s="1" t="s">
        <v>91</v>
      </c>
      <c r="OXP9" s="1" t="s">
        <v>91</v>
      </c>
      <c r="OXQ9" s="1" t="s">
        <v>91</v>
      </c>
      <c r="OXR9" s="1" t="s">
        <v>91</v>
      </c>
      <c r="OXS9" s="1" t="s">
        <v>91</v>
      </c>
      <c r="OXT9" s="1" t="s">
        <v>91</v>
      </c>
      <c r="OXU9" s="1" t="s">
        <v>91</v>
      </c>
      <c r="OXV9" s="1" t="s">
        <v>91</v>
      </c>
      <c r="OXW9" s="1" t="s">
        <v>91</v>
      </c>
      <c r="OXX9" s="1" t="s">
        <v>91</v>
      </c>
      <c r="OXY9" s="1" t="s">
        <v>91</v>
      </c>
      <c r="OXZ9" s="1" t="s">
        <v>91</v>
      </c>
      <c r="OYA9" s="1" t="s">
        <v>91</v>
      </c>
      <c r="OYB9" s="1" t="s">
        <v>91</v>
      </c>
      <c r="OYC9" s="1" t="s">
        <v>91</v>
      </c>
      <c r="OYD9" s="1" t="s">
        <v>91</v>
      </c>
      <c r="OYE9" s="1" t="s">
        <v>91</v>
      </c>
      <c r="OYF9" s="1" t="s">
        <v>91</v>
      </c>
      <c r="OYG9" s="1" t="s">
        <v>91</v>
      </c>
      <c r="OYH9" s="1" t="s">
        <v>91</v>
      </c>
      <c r="OYI9" s="1" t="s">
        <v>91</v>
      </c>
      <c r="OYJ9" s="1" t="s">
        <v>91</v>
      </c>
      <c r="OYK9" s="1" t="s">
        <v>91</v>
      </c>
      <c r="OYL9" s="1" t="s">
        <v>91</v>
      </c>
      <c r="OYM9" s="1" t="s">
        <v>91</v>
      </c>
      <c r="OYN9" s="1" t="s">
        <v>91</v>
      </c>
      <c r="OYO9" s="1" t="s">
        <v>91</v>
      </c>
      <c r="OYP9" s="1" t="s">
        <v>91</v>
      </c>
      <c r="OYQ9" s="1" t="s">
        <v>91</v>
      </c>
      <c r="OYR9" s="1" t="s">
        <v>91</v>
      </c>
      <c r="OYS9" s="1" t="s">
        <v>91</v>
      </c>
      <c r="OYT9" s="1" t="s">
        <v>91</v>
      </c>
      <c r="OYU9" s="1" t="s">
        <v>91</v>
      </c>
      <c r="OYV9" s="1" t="s">
        <v>91</v>
      </c>
      <c r="OYW9" s="1" t="s">
        <v>91</v>
      </c>
      <c r="OYX9" s="1" t="s">
        <v>91</v>
      </c>
      <c r="OYY9" s="1" t="s">
        <v>91</v>
      </c>
      <c r="OYZ9" s="1" t="s">
        <v>91</v>
      </c>
      <c r="OZA9" s="1" t="s">
        <v>91</v>
      </c>
      <c r="OZB9" s="1" t="s">
        <v>91</v>
      </c>
      <c r="OZC9" s="1" t="s">
        <v>91</v>
      </c>
      <c r="OZD9" s="1" t="s">
        <v>91</v>
      </c>
      <c r="OZE9" s="1" t="s">
        <v>91</v>
      </c>
      <c r="OZF9" s="1" t="s">
        <v>91</v>
      </c>
      <c r="OZG9" s="1" t="s">
        <v>91</v>
      </c>
      <c r="OZH9" s="1" t="s">
        <v>91</v>
      </c>
      <c r="OZI9" s="1" t="s">
        <v>91</v>
      </c>
      <c r="OZJ9" s="1" t="s">
        <v>91</v>
      </c>
      <c r="OZK9" s="1" t="s">
        <v>91</v>
      </c>
      <c r="OZL9" s="1" t="s">
        <v>91</v>
      </c>
      <c r="OZM9" s="1" t="s">
        <v>91</v>
      </c>
      <c r="OZN9" s="1" t="s">
        <v>91</v>
      </c>
      <c r="OZO9" s="1" t="s">
        <v>91</v>
      </c>
      <c r="OZP9" s="1" t="s">
        <v>91</v>
      </c>
      <c r="OZQ9" s="1" t="s">
        <v>91</v>
      </c>
      <c r="OZR9" s="1" t="s">
        <v>91</v>
      </c>
      <c r="OZS9" s="1" t="s">
        <v>91</v>
      </c>
      <c r="OZT9" s="1" t="s">
        <v>91</v>
      </c>
      <c r="OZU9" s="1" t="s">
        <v>91</v>
      </c>
      <c r="OZV9" s="1" t="s">
        <v>91</v>
      </c>
      <c r="OZW9" s="1" t="s">
        <v>91</v>
      </c>
      <c r="OZX9" s="1" t="s">
        <v>91</v>
      </c>
      <c r="OZY9" s="1" t="s">
        <v>91</v>
      </c>
      <c r="OZZ9" s="1" t="s">
        <v>91</v>
      </c>
      <c r="PAA9" s="1" t="s">
        <v>91</v>
      </c>
      <c r="PAB9" s="1" t="s">
        <v>91</v>
      </c>
      <c r="PAC9" s="1" t="s">
        <v>91</v>
      </c>
      <c r="PAD9" s="1" t="s">
        <v>91</v>
      </c>
      <c r="PAE9" s="1" t="s">
        <v>91</v>
      </c>
      <c r="PAF9" s="1" t="s">
        <v>91</v>
      </c>
      <c r="PAG9" s="1" t="s">
        <v>91</v>
      </c>
      <c r="PAH9" s="1" t="s">
        <v>91</v>
      </c>
      <c r="PAI9" s="1" t="s">
        <v>91</v>
      </c>
      <c r="PAJ9" s="1" t="s">
        <v>91</v>
      </c>
      <c r="PAK9" s="1" t="s">
        <v>91</v>
      </c>
      <c r="PAL9" s="1" t="s">
        <v>91</v>
      </c>
      <c r="PAM9" s="1" t="s">
        <v>91</v>
      </c>
      <c r="PAN9" s="1" t="s">
        <v>91</v>
      </c>
      <c r="PAO9" s="1" t="s">
        <v>91</v>
      </c>
      <c r="PAP9" s="1" t="s">
        <v>91</v>
      </c>
      <c r="PAQ9" s="1" t="s">
        <v>91</v>
      </c>
      <c r="PAR9" s="1" t="s">
        <v>91</v>
      </c>
      <c r="PAS9" s="1" t="s">
        <v>91</v>
      </c>
      <c r="PAT9" s="1" t="s">
        <v>91</v>
      </c>
      <c r="PAU9" s="1" t="s">
        <v>91</v>
      </c>
      <c r="PAV9" s="1" t="s">
        <v>91</v>
      </c>
      <c r="PAW9" s="1" t="s">
        <v>91</v>
      </c>
      <c r="PAX9" s="1" t="s">
        <v>91</v>
      </c>
      <c r="PAY9" s="1" t="s">
        <v>91</v>
      </c>
      <c r="PAZ9" s="1" t="s">
        <v>91</v>
      </c>
      <c r="PBA9" s="1" t="s">
        <v>91</v>
      </c>
      <c r="PBB9" s="1" t="s">
        <v>91</v>
      </c>
      <c r="PBC9" s="1" t="s">
        <v>91</v>
      </c>
      <c r="PBD9" s="1" t="s">
        <v>91</v>
      </c>
      <c r="PBE9" s="1" t="s">
        <v>91</v>
      </c>
      <c r="PBF9" s="1" t="s">
        <v>91</v>
      </c>
      <c r="PBG9" s="1" t="s">
        <v>91</v>
      </c>
      <c r="PBH9" s="1" t="s">
        <v>91</v>
      </c>
      <c r="PBI9" s="1" t="s">
        <v>91</v>
      </c>
      <c r="PBJ9" s="1" t="s">
        <v>91</v>
      </c>
      <c r="PBK9" s="1" t="s">
        <v>91</v>
      </c>
      <c r="PBL9" s="1" t="s">
        <v>91</v>
      </c>
      <c r="PBM9" s="1" t="s">
        <v>91</v>
      </c>
      <c r="PBN9" s="1" t="s">
        <v>91</v>
      </c>
      <c r="PBO9" s="1" t="s">
        <v>91</v>
      </c>
      <c r="PBP9" s="1" t="s">
        <v>91</v>
      </c>
      <c r="PBQ9" s="1" t="s">
        <v>91</v>
      </c>
      <c r="PBR9" s="1" t="s">
        <v>91</v>
      </c>
      <c r="PBS9" s="1" t="s">
        <v>91</v>
      </c>
      <c r="PBT9" s="1" t="s">
        <v>91</v>
      </c>
      <c r="PBU9" s="1" t="s">
        <v>91</v>
      </c>
      <c r="PBV9" s="1" t="s">
        <v>91</v>
      </c>
      <c r="PBW9" s="1" t="s">
        <v>91</v>
      </c>
      <c r="PBX9" s="1" t="s">
        <v>91</v>
      </c>
      <c r="PBY9" s="1" t="s">
        <v>91</v>
      </c>
      <c r="PBZ9" s="1" t="s">
        <v>91</v>
      </c>
      <c r="PCA9" s="1" t="s">
        <v>91</v>
      </c>
      <c r="PCB9" s="1" t="s">
        <v>91</v>
      </c>
      <c r="PCC9" s="1" t="s">
        <v>91</v>
      </c>
      <c r="PCD9" s="1" t="s">
        <v>91</v>
      </c>
      <c r="PCE9" s="1" t="s">
        <v>91</v>
      </c>
      <c r="PCF9" s="1" t="s">
        <v>91</v>
      </c>
      <c r="PCG9" s="1" t="s">
        <v>91</v>
      </c>
      <c r="PCH9" s="1" t="s">
        <v>91</v>
      </c>
      <c r="PCI9" s="1" t="s">
        <v>91</v>
      </c>
      <c r="PCJ9" s="1" t="s">
        <v>91</v>
      </c>
      <c r="PCK9" s="1" t="s">
        <v>91</v>
      </c>
      <c r="PCL9" s="1" t="s">
        <v>91</v>
      </c>
      <c r="PCM9" s="1" t="s">
        <v>91</v>
      </c>
      <c r="PCN9" s="1" t="s">
        <v>91</v>
      </c>
      <c r="PCO9" s="1" t="s">
        <v>91</v>
      </c>
      <c r="PCP9" s="1" t="s">
        <v>91</v>
      </c>
      <c r="PCQ9" s="1" t="s">
        <v>91</v>
      </c>
      <c r="PCR9" s="1" t="s">
        <v>91</v>
      </c>
      <c r="PCS9" s="1" t="s">
        <v>91</v>
      </c>
      <c r="PCT9" s="1" t="s">
        <v>91</v>
      </c>
      <c r="PCU9" s="1" t="s">
        <v>91</v>
      </c>
      <c r="PCV9" s="1" t="s">
        <v>91</v>
      </c>
      <c r="PCW9" s="1" t="s">
        <v>91</v>
      </c>
      <c r="PCX9" s="1" t="s">
        <v>91</v>
      </c>
      <c r="PCY9" s="1" t="s">
        <v>91</v>
      </c>
      <c r="PCZ9" s="1" t="s">
        <v>91</v>
      </c>
      <c r="PDA9" s="1" t="s">
        <v>91</v>
      </c>
      <c r="PDB9" s="1" t="s">
        <v>91</v>
      </c>
      <c r="PDC9" s="1" t="s">
        <v>91</v>
      </c>
      <c r="PDD9" s="1" t="s">
        <v>91</v>
      </c>
      <c r="PDE9" s="1" t="s">
        <v>91</v>
      </c>
      <c r="PDF9" s="1" t="s">
        <v>91</v>
      </c>
      <c r="PDG9" s="1" t="s">
        <v>91</v>
      </c>
      <c r="PDH9" s="1" t="s">
        <v>91</v>
      </c>
      <c r="PDI9" s="1" t="s">
        <v>91</v>
      </c>
      <c r="PDJ9" s="1" t="s">
        <v>91</v>
      </c>
      <c r="PDK9" s="1" t="s">
        <v>91</v>
      </c>
      <c r="PDL9" s="1" t="s">
        <v>91</v>
      </c>
      <c r="PDM9" s="1" t="s">
        <v>91</v>
      </c>
      <c r="PDN9" s="1" t="s">
        <v>91</v>
      </c>
      <c r="PDO9" s="1" t="s">
        <v>91</v>
      </c>
      <c r="PDP9" s="1" t="s">
        <v>91</v>
      </c>
      <c r="PDQ9" s="1" t="s">
        <v>91</v>
      </c>
      <c r="PDR9" s="1" t="s">
        <v>91</v>
      </c>
      <c r="PDS9" s="1" t="s">
        <v>91</v>
      </c>
      <c r="PDT9" s="1" t="s">
        <v>91</v>
      </c>
      <c r="PDU9" s="1" t="s">
        <v>91</v>
      </c>
      <c r="PDV9" s="1" t="s">
        <v>91</v>
      </c>
      <c r="PDW9" s="1" t="s">
        <v>91</v>
      </c>
      <c r="PDX9" s="1" t="s">
        <v>91</v>
      </c>
      <c r="PDY9" s="1" t="s">
        <v>91</v>
      </c>
      <c r="PDZ9" s="1" t="s">
        <v>91</v>
      </c>
      <c r="PEA9" s="1" t="s">
        <v>91</v>
      </c>
      <c r="PEB9" s="1" t="s">
        <v>91</v>
      </c>
      <c r="PEC9" s="1" t="s">
        <v>91</v>
      </c>
      <c r="PED9" s="1" t="s">
        <v>91</v>
      </c>
      <c r="PEE9" s="1" t="s">
        <v>91</v>
      </c>
      <c r="PEF9" s="1" t="s">
        <v>91</v>
      </c>
      <c r="PEG9" s="1" t="s">
        <v>91</v>
      </c>
      <c r="PEH9" s="1" t="s">
        <v>91</v>
      </c>
      <c r="PEI9" s="1" t="s">
        <v>91</v>
      </c>
      <c r="PEJ9" s="1" t="s">
        <v>91</v>
      </c>
      <c r="PEK9" s="1" t="s">
        <v>91</v>
      </c>
      <c r="PEL9" s="1" t="s">
        <v>91</v>
      </c>
      <c r="PEM9" s="1" t="s">
        <v>91</v>
      </c>
      <c r="PEN9" s="1" t="s">
        <v>91</v>
      </c>
      <c r="PEO9" s="1" t="s">
        <v>91</v>
      </c>
      <c r="PEP9" s="1" t="s">
        <v>91</v>
      </c>
      <c r="PEQ9" s="1" t="s">
        <v>91</v>
      </c>
      <c r="PER9" s="1" t="s">
        <v>91</v>
      </c>
      <c r="PES9" s="1" t="s">
        <v>91</v>
      </c>
      <c r="PET9" s="1" t="s">
        <v>91</v>
      </c>
      <c r="PEU9" s="1" t="s">
        <v>91</v>
      </c>
      <c r="PEV9" s="1" t="s">
        <v>91</v>
      </c>
      <c r="PEW9" s="1" t="s">
        <v>91</v>
      </c>
      <c r="PEX9" s="1" t="s">
        <v>91</v>
      </c>
      <c r="PEY9" s="1" t="s">
        <v>91</v>
      </c>
      <c r="PEZ9" s="1" t="s">
        <v>91</v>
      </c>
      <c r="PFA9" s="1" t="s">
        <v>91</v>
      </c>
      <c r="PFB9" s="1" t="s">
        <v>91</v>
      </c>
      <c r="PFC9" s="1" t="s">
        <v>91</v>
      </c>
      <c r="PFD9" s="1" t="s">
        <v>91</v>
      </c>
      <c r="PFE9" s="1" t="s">
        <v>91</v>
      </c>
      <c r="PFF9" s="1" t="s">
        <v>91</v>
      </c>
      <c r="PFG9" s="1" t="s">
        <v>91</v>
      </c>
      <c r="PFH9" s="1" t="s">
        <v>91</v>
      </c>
      <c r="PFI9" s="1" t="s">
        <v>91</v>
      </c>
      <c r="PFJ9" s="1" t="s">
        <v>91</v>
      </c>
      <c r="PFK9" s="1" t="s">
        <v>91</v>
      </c>
      <c r="PFL9" s="1" t="s">
        <v>91</v>
      </c>
      <c r="PFM9" s="1" t="s">
        <v>91</v>
      </c>
      <c r="PFN9" s="1" t="s">
        <v>91</v>
      </c>
      <c r="PFO9" s="1" t="s">
        <v>91</v>
      </c>
      <c r="PFP9" s="1" t="s">
        <v>91</v>
      </c>
      <c r="PFQ9" s="1" t="s">
        <v>91</v>
      </c>
      <c r="PFR9" s="1" t="s">
        <v>91</v>
      </c>
      <c r="PFS9" s="1" t="s">
        <v>91</v>
      </c>
      <c r="PFT9" s="1" t="s">
        <v>91</v>
      </c>
      <c r="PFU9" s="1" t="s">
        <v>91</v>
      </c>
      <c r="PFV9" s="1" t="s">
        <v>91</v>
      </c>
      <c r="PFW9" s="1" t="s">
        <v>91</v>
      </c>
      <c r="PFX9" s="1" t="s">
        <v>91</v>
      </c>
      <c r="PFY9" s="1" t="s">
        <v>91</v>
      </c>
      <c r="PFZ9" s="1" t="s">
        <v>91</v>
      </c>
      <c r="PGA9" s="1" t="s">
        <v>91</v>
      </c>
      <c r="PGB9" s="1" t="s">
        <v>91</v>
      </c>
      <c r="PGC9" s="1" t="s">
        <v>91</v>
      </c>
      <c r="PGD9" s="1" t="s">
        <v>91</v>
      </c>
      <c r="PGE9" s="1" t="s">
        <v>91</v>
      </c>
      <c r="PGF9" s="1" t="s">
        <v>91</v>
      </c>
      <c r="PGG9" s="1" t="s">
        <v>91</v>
      </c>
      <c r="PGH9" s="1" t="s">
        <v>91</v>
      </c>
      <c r="PGI9" s="1" t="s">
        <v>91</v>
      </c>
      <c r="PGJ9" s="1" t="s">
        <v>91</v>
      </c>
      <c r="PGK9" s="1" t="s">
        <v>91</v>
      </c>
      <c r="PGL9" s="1" t="s">
        <v>91</v>
      </c>
      <c r="PGM9" s="1" t="s">
        <v>91</v>
      </c>
      <c r="PGN9" s="1" t="s">
        <v>91</v>
      </c>
      <c r="PGO9" s="1" t="s">
        <v>91</v>
      </c>
      <c r="PGP9" s="1" t="s">
        <v>91</v>
      </c>
      <c r="PGQ9" s="1" t="s">
        <v>91</v>
      </c>
      <c r="PGR9" s="1" t="s">
        <v>91</v>
      </c>
      <c r="PGS9" s="1" t="s">
        <v>91</v>
      </c>
      <c r="PGT9" s="1" t="s">
        <v>91</v>
      </c>
      <c r="PGU9" s="1" t="s">
        <v>91</v>
      </c>
      <c r="PGV9" s="1" t="s">
        <v>91</v>
      </c>
      <c r="PGW9" s="1" t="s">
        <v>91</v>
      </c>
      <c r="PGX9" s="1" t="s">
        <v>91</v>
      </c>
      <c r="PGY9" s="1" t="s">
        <v>91</v>
      </c>
      <c r="PGZ9" s="1" t="s">
        <v>91</v>
      </c>
      <c r="PHA9" s="1" t="s">
        <v>91</v>
      </c>
      <c r="PHB9" s="1" t="s">
        <v>91</v>
      </c>
      <c r="PHC9" s="1" t="s">
        <v>91</v>
      </c>
      <c r="PHD9" s="1" t="s">
        <v>91</v>
      </c>
      <c r="PHE9" s="1" t="s">
        <v>91</v>
      </c>
      <c r="PHF9" s="1" t="s">
        <v>91</v>
      </c>
      <c r="PHG9" s="1" t="s">
        <v>91</v>
      </c>
      <c r="PHH9" s="1" t="s">
        <v>91</v>
      </c>
      <c r="PHI9" s="1" t="s">
        <v>91</v>
      </c>
      <c r="PHJ9" s="1" t="s">
        <v>91</v>
      </c>
      <c r="PHK9" s="1" t="s">
        <v>91</v>
      </c>
      <c r="PHL9" s="1" t="s">
        <v>91</v>
      </c>
      <c r="PHM9" s="1" t="s">
        <v>91</v>
      </c>
      <c r="PHN9" s="1" t="s">
        <v>91</v>
      </c>
      <c r="PHO9" s="1" t="s">
        <v>91</v>
      </c>
      <c r="PHP9" s="1" t="s">
        <v>91</v>
      </c>
      <c r="PHQ9" s="1" t="s">
        <v>91</v>
      </c>
      <c r="PHR9" s="1" t="s">
        <v>91</v>
      </c>
      <c r="PHS9" s="1" t="s">
        <v>91</v>
      </c>
      <c r="PHT9" s="1" t="s">
        <v>91</v>
      </c>
      <c r="PHU9" s="1" t="s">
        <v>91</v>
      </c>
      <c r="PHV9" s="1" t="s">
        <v>91</v>
      </c>
      <c r="PHW9" s="1" t="s">
        <v>91</v>
      </c>
      <c r="PHX9" s="1" t="s">
        <v>91</v>
      </c>
      <c r="PHY9" s="1" t="s">
        <v>91</v>
      </c>
      <c r="PHZ9" s="1" t="s">
        <v>91</v>
      </c>
      <c r="PIA9" s="1" t="s">
        <v>91</v>
      </c>
      <c r="PIB9" s="1" t="s">
        <v>91</v>
      </c>
      <c r="PIC9" s="1" t="s">
        <v>91</v>
      </c>
      <c r="PID9" s="1" t="s">
        <v>91</v>
      </c>
      <c r="PIE9" s="1" t="s">
        <v>91</v>
      </c>
      <c r="PIF9" s="1" t="s">
        <v>91</v>
      </c>
      <c r="PIG9" s="1" t="s">
        <v>91</v>
      </c>
      <c r="PIH9" s="1" t="s">
        <v>91</v>
      </c>
      <c r="PII9" s="1" t="s">
        <v>91</v>
      </c>
      <c r="PIJ9" s="1" t="s">
        <v>91</v>
      </c>
      <c r="PIK9" s="1" t="s">
        <v>91</v>
      </c>
      <c r="PIL9" s="1" t="s">
        <v>91</v>
      </c>
      <c r="PIM9" s="1" t="s">
        <v>91</v>
      </c>
      <c r="PIN9" s="1" t="s">
        <v>91</v>
      </c>
      <c r="PIO9" s="1" t="s">
        <v>91</v>
      </c>
      <c r="PIP9" s="1" t="s">
        <v>91</v>
      </c>
      <c r="PIQ9" s="1" t="s">
        <v>91</v>
      </c>
      <c r="PIR9" s="1" t="s">
        <v>91</v>
      </c>
      <c r="PIS9" s="1" t="s">
        <v>91</v>
      </c>
      <c r="PIT9" s="1" t="s">
        <v>91</v>
      </c>
      <c r="PIU9" s="1" t="s">
        <v>91</v>
      </c>
      <c r="PIV9" s="1" t="s">
        <v>91</v>
      </c>
      <c r="PIW9" s="1" t="s">
        <v>91</v>
      </c>
      <c r="PIX9" s="1" t="s">
        <v>91</v>
      </c>
      <c r="PIY9" s="1" t="s">
        <v>91</v>
      </c>
      <c r="PIZ9" s="1" t="s">
        <v>91</v>
      </c>
      <c r="PJA9" s="1" t="s">
        <v>91</v>
      </c>
      <c r="PJB9" s="1" t="s">
        <v>91</v>
      </c>
      <c r="PJC9" s="1" t="s">
        <v>91</v>
      </c>
      <c r="PJD9" s="1" t="s">
        <v>91</v>
      </c>
      <c r="PJE9" s="1" t="s">
        <v>91</v>
      </c>
      <c r="PJF9" s="1" t="s">
        <v>91</v>
      </c>
      <c r="PJG9" s="1" t="s">
        <v>91</v>
      </c>
      <c r="PJH9" s="1" t="s">
        <v>91</v>
      </c>
      <c r="PJI9" s="1" t="s">
        <v>91</v>
      </c>
      <c r="PJJ9" s="1" t="s">
        <v>91</v>
      </c>
      <c r="PJK9" s="1" t="s">
        <v>91</v>
      </c>
      <c r="PJL9" s="1" t="s">
        <v>91</v>
      </c>
      <c r="PJM9" s="1" t="s">
        <v>91</v>
      </c>
      <c r="PJN9" s="1" t="s">
        <v>91</v>
      </c>
      <c r="PJO9" s="1" t="s">
        <v>91</v>
      </c>
      <c r="PJP9" s="1" t="s">
        <v>91</v>
      </c>
      <c r="PJQ9" s="1" t="s">
        <v>91</v>
      </c>
      <c r="PJR9" s="1" t="s">
        <v>91</v>
      </c>
      <c r="PJS9" s="1" t="s">
        <v>91</v>
      </c>
      <c r="PJT9" s="1" t="s">
        <v>91</v>
      </c>
      <c r="PJU9" s="1" t="s">
        <v>91</v>
      </c>
      <c r="PJV9" s="1" t="s">
        <v>91</v>
      </c>
      <c r="PJW9" s="1" t="s">
        <v>91</v>
      </c>
      <c r="PJX9" s="1" t="s">
        <v>91</v>
      </c>
      <c r="PJY9" s="1" t="s">
        <v>91</v>
      </c>
      <c r="PJZ9" s="1" t="s">
        <v>91</v>
      </c>
      <c r="PKA9" s="1" t="s">
        <v>91</v>
      </c>
      <c r="PKB9" s="1" t="s">
        <v>91</v>
      </c>
      <c r="PKC9" s="1" t="s">
        <v>91</v>
      </c>
      <c r="PKD9" s="1" t="s">
        <v>91</v>
      </c>
      <c r="PKE9" s="1" t="s">
        <v>91</v>
      </c>
      <c r="PKF9" s="1" t="s">
        <v>91</v>
      </c>
      <c r="PKG9" s="1" t="s">
        <v>91</v>
      </c>
      <c r="PKH9" s="1" t="s">
        <v>91</v>
      </c>
      <c r="PKI9" s="1" t="s">
        <v>91</v>
      </c>
      <c r="PKJ9" s="1" t="s">
        <v>91</v>
      </c>
      <c r="PKK9" s="1" t="s">
        <v>91</v>
      </c>
      <c r="PKL9" s="1" t="s">
        <v>91</v>
      </c>
      <c r="PKM9" s="1" t="s">
        <v>91</v>
      </c>
      <c r="PKN9" s="1" t="s">
        <v>91</v>
      </c>
      <c r="PKO9" s="1" t="s">
        <v>91</v>
      </c>
      <c r="PKP9" s="1" t="s">
        <v>91</v>
      </c>
      <c r="PKQ9" s="1" t="s">
        <v>91</v>
      </c>
      <c r="PKR9" s="1" t="s">
        <v>91</v>
      </c>
      <c r="PKS9" s="1" t="s">
        <v>91</v>
      </c>
      <c r="PKT9" s="1" t="s">
        <v>91</v>
      </c>
      <c r="PKU9" s="1" t="s">
        <v>91</v>
      </c>
      <c r="PKV9" s="1" t="s">
        <v>91</v>
      </c>
      <c r="PKW9" s="1" t="s">
        <v>91</v>
      </c>
      <c r="PKX9" s="1" t="s">
        <v>91</v>
      </c>
      <c r="PKY9" s="1" t="s">
        <v>91</v>
      </c>
      <c r="PKZ9" s="1" t="s">
        <v>91</v>
      </c>
      <c r="PLA9" s="1" t="s">
        <v>91</v>
      </c>
      <c r="PLB9" s="1" t="s">
        <v>91</v>
      </c>
      <c r="PLC9" s="1" t="s">
        <v>91</v>
      </c>
      <c r="PLD9" s="1" t="s">
        <v>91</v>
      </c>
      <c r="PLE9" s="1" t="s">
        <v>91</v>
      </c>
      <c r="PLF9" s="1" t="s">
        <v>91</v>
      </c>
      <c r="PLG9" s="1" t="s">
        <v>91</v>
      </c>
      <c r="PLH9" s="1" t="s">
        <v>91</v>
      </c>
      <c r="PLI9" s="1" t="s">
        <v>91</v>
      </c>
      <c r="PLJ9" s="1" t="s">
        <v>91</v>
      </c>
      <c r="PLK9" s="1" t="s">
        <v>91</v>
      </c>
      <c r="PLL9" s="1" t="s">
        <v>91</v>
      </c>
      <c r="PLM9" s="1" t="s">
        <v>91</v>
      </c>
      <c r="PLN9" s="1" t="s">
        <v>91</v>
      </c>
      <c r="PLO9" s="1" t="s">
        <v>91</v>
      </c>
      <c r="PLP9" s="1" t="s">
        <v>91</v>
      </c>
      <c r="PLQ9" s="1" t="s">
        <v>91</v>
      </c>
      <c r="PLR9" s="1" t="s">
        <v>91</v>
      </c>
      <c r="PLS9" s="1" t="s">
        <v>91</v>
      </c>
      <c r="PLT9" s="1" t="s">
        <v>91</v>
      </c>
      <c r="PLU9" s="1" t="s">
        <v>91</v>
      </c>
      <c r="PLV9" s="1" t="s">
        <v>91</v>
      </c>
      <c r="PLW9" s="1" t="s">
        <v>91</v>
      </c>
      <c r="PLX9" s="1" t="s">
        <v>91</v>
      </c>
      <c r="PLY9" s="1" t="s">
        <v>91</v>
      </c>
      <c r="PLZ9" s="1" t="s">
        <v>91</v>
      </c>
      <c r="PMA9" s="1" t="s">
        <v>91</v>
      </c>
      <c r="PMB9" s="1" t="s">
        <v>91</v>
      </c>
      <c r="PMC9" s="1" t="s">
        <v>91</v>
      </c>
      <c r="PMD9" s="1" t="s">
        <v>91</v>
      </c>
      <c r="PME9" s="1" t="s">
        <v>91</v>
      </c>
      <c r="PMF9" s="1" t="s">
        <v>91</v>
      </c>
      <c r="PMG9" s="1" t="s">
        <v>91</v>
      </c>
      <c r="PMH9" s="1" t="s">
        <v>91</v>
      </c>
      <c r="PMI9" s="1" t="s">
        <v>91</v>
      </c>
      <c r="PMJ9" s="1" t="s">
        <v>91</v>
      </c>
      <c r="PMK9" s="1" t="s">
        <v>91</v>
      </c>
      <c r="PML9" s="1" t="s">
        <v>91</v>
      </c>
      <c r="PMM9" s="1" t="s">
        <v>91</v>
      </c>
      <c r="PMN9" s="1" t="s">
        <v>91</v>
      </c>
      <c r="PMO9" s="1" t="s">
        <v>91</v>
      </c>
      <c r="PMP9" s="1" t="s">
        <v>91</v>
      </c>
      <c r="PMQ9" s="1" t="s">
        <v>91</v>
      </c>
      <c r="PMR9" s="1" t="s">
        <v>91</v>
      </c>
      <c r="PMS9" s="1" t="s">
        <v>91</v>
      </c>
      <c r="PMT9" s="1" t="s">
        <v>91</v>
      </c>
      <c r="PMU9" s="1" t="s">
        <v>91</v>
      </c>
      <c r="PMV9" s="1" t="s">
        <v>91</v>
      </c>
      <c r="PMW9" s="1" t="s">
        <v>91</v>
      </c>
      <c r="PMX9" s="1" t="s">
        <v>91</v>
      </c>
      <c r="PMY9" s="1" t="s">
        <v>91</v>
      </c>
      <c r="PMZ9" s="1" t="s">
        <v>91</v>
      </c>
      <c r="PNA9" s="1" t="s">
        <v>91</v>
      </c>
      <c r="PNB9" s="1" t="s">
        <v>91</v>
      </c>
      <c r="PNC9" s="1" t="s">
        <v>91</v>
      </c>
      <c r="PND9" s="1" t="s">
        <v>91</v>
      </c>
      <c r="PNE9" s="1" t="s">
        <v>91</v>
      </c>
      <c r="PNF9" s="1" t="s">
        <v>91</v>
      </c>
      <c r="PNG9" s="1" t="s">
        <v>91</v>
      </c>
      <c r="PNH9" s="1" t="s">
        <v>91</v>
      </c>
      <c r="PNI9" s="1" t="s">
        <v>91</v>
      </c>
      <c r="PNJ9" s="1" t="s">
        <v>91</v>
      </c>
      <c r="PNK9" s="1" t="s">
        <v>91</v>
      </c>
      <c r="PNL9" s="1" t="s">
        <v>91</v>
      </c>
      <c r="PNM9" s="1" t="s">
        <v>91</v>
      </c>
      <c r="PNN9" s="1" t="s">
        <v>91</v>
      </c>
      <c r="PNO9" s="1" t="s">
        <v>91</v>
      </c>
      <c r="PNP9" s="1" t="s">
        <v>91</v>
      </c>
      <c r="PNQ9" s="1" t="s">
        <v>91</v>
      </c>
      <c r="PNR9" s="1" t="s">
        <v>91</v>
      </c>
      <c r="PNS9" s="1" t="s">
        <v>91</v>
      </c>
      <c r="PNT9" s="1" t="s">
        <v>91</v>
      </c>
      <c r="PNU9" s="1" t="s">
        <v>91</v>
      </c>
      <c r="PNV9" s="1" t="s">
        <v>91</v>
      </c>
      <c r="PNW9" s="1" t="s">
        <v>91</v>
      </c>
      <c r="PNX9" s="1" t="s">
        <v>91</v>
      </c>
      <c r="PNY9" s="1" t="s">
        <v>91</v>
      </c>
      <c r="PNZ9" s="1" t="s">
        <v>91</v>
      </c>
      <c r="POA9" s="1" t="s">
        <v>91</v>
      </c>
      <c r="POB9" s="1" t="s">
        <v>91</v>
      </c>
      <c r="POC9" s="1" t="s">
        <v>91</v>
      </c>
      <c r="POD9" s="1" t="s">
        <v>91</v>
      </c>
      <c r="POE9" s="1" t="s">
        <v>91</v>
      </c>
      <c r="POF9" s="1" t="s">
        <v>91</v>
      </c>
      <c r="POG9" s="1" t="s">
        <v>91</v>
      </c>
      <c r="POH9" s="1" t="s">
        <v>91</v>
      </c>
      <c r="POI9" s="1" t="s">
        <v>91</v>
      </c>
      <c r="POJ9" s="1" t="s">
        <v>91</v>
      </c>
      <c r="POK9" s="1" t="s">
        <v>91</v>
      </c>
      <c r="POL9" s="1" t="s">
        <v>91</v>
      </c>
      <c r="POM9" s="1" t="s">
        <v>91</v>
      </c>
      <c r="PON9" s="1" t="s">
        <v>91</v>
      </c>
      <c r="POO9" s="1" t="s">
        <v>91</v>
      </c>
      <c r="POP9" s="1" t="s">
        <v>91</v>
      </c>
      <c r="POQ9" s="1" t="s">
        <v>91</v>
      </c>
      <c r="POR9" s="1" t="s">
        <v>91</v>
      </c>
      <c r="POS9" s="1" t="s">
        <v>91</v>
      </c>
      <c r="POT9" s="1" t="s">
        <v>91</v>
      </c>
      <c r="POU9" s="1" t="s">
        <v>91</v>
      </c>
      <c r="POV9" s="1" t="s">
        <v>91</v>
      </c>
      <c r="POW9" s="1" t="s">
        <v>91</v>
      </c>
      <c r="POX9" s="1" t="s">
        <v>91</v>
      </c>
      <c r="POY9" s="1" t="s">
        <v>91</v>
      </c>
      <c r="POZ9" s="1" t="s">
        <v>91</v>
      </c>
      <c r="PPA9" s="1" t="s">
        <v>91</v>
      </c>
      <c r="PPB9" s="1" t="s">
        <v>91</v>
      </c>
      <c r="PPC9" s="1" t="s">
        <v>91</v>
      </c>
      <c r="PPD9" s="1" t="s">
        <v>91</v>
      </c>
      <c r="PPE9" s="1" t="s">
        <v>91</v>
      </c>
      <c r="PPF9" s="1" t="s">
        <v>91</v>
      </c>
      <c r="PPG9" s="1" t="s">
        <v>91</v>
      </c>
      <c r="PPH9" s="1" t="s">
        <v>91</v>
      </c>
      <c r="PPI9" s="1" t="s">
        <v>91</v>
      </c>
      <c r="PPJ9" s="1" t="s">
        <v>91</v>
      </c>
      <c r="PPK9" s="1" t="s">
        <v>91</v>
      </c>
      <c r="PPL9" s="1" t="s">
        <v>91</v>
      </c>
      <c r="PPM9" s="1" t="s">
        <v>91</v>
      </c>
      <c r="PPN9" s="1" t="s">
        <v>91</v>
      </c>
      <c r="PPO9" s="1" t="s">
        <v>91</v>
      </c>
      <c r="PPP9" s="1" t="s">
        <v>91</v>
      </c>
      <c r="PPQ9" s="1" t="s">
        <v>91</v>
      </c>
      <c r="PPR9" s="1" t="s">
        <v>91</v>
      </c>
      <c r="PPS9" s="1" t="s">
        <v>91</v>
      </c>
      <c r="PPT9" s="1" t="s">
        <v>91</v>
      </c>
      <c r="PPU9" s="1" t="s">
        <v>91</v>
      </c>
      <c r="PPV9" s="1" t="s">
        <v>91</v>
      </c>
      <c r="PPW9" s="1" t="s">
        <v>91</v>
      </c>
      <c r="PPX9" s="1" t="s">
        <v>91</v>
      </c>
      <c r="PPY9" s="1" t="s">
        <v>91</v>
      </c>
      <c r="PPZ9" s="1" t="s">
        <v>91</v>
      </c>
      <c r="PQA9" s="1" t="s">
        <v>91</v>
      </c>
      <c r="PQB9" s="1" t="s">
        <v>91</v>
      </c>
      <c r="PQC9" s="1" t="s">
        <v>91</v>
      </c>
      <c r="PQD9" s="1" t="s">
        <v>91</v>
      </c>
      <c r="PQE9" s="1" t="s">
        <v>91</v>
      </c>
      <c r="PQF9" s="1" t="s">
        <v>91</v>
      </c>
      <c r="PQG9" s="1" t="s">
        <v>91</v>
      </c>
      <c r="PQH9" s="1" t="s">
        <v>91</v>
      </c>
      <c r="PQI9" s="1" t="s">
        <v>91</v>
      </c>
      <c r="PQJ9" s="1" t="s">
        <v>91</v>
      </c>
      <c r="PQK9" s="1" t="s">
        <v>91</v>
      </c>
      <c r="PQL9" s="1" t="s">
        <v>91</v>
      </c>
      <c r="PQM9" s="1" t="s">
        <v>91</v>
      </c>
      <c r="PQN9" s="1" t="s">
        <v>91</v>
      </c>
      <c r="PQO9" s="1" t="s">
        <v>91</v>
      </c>
      <c r="PQP9" s="1" t="s">
        <v>91</v>
      </c>
      <c r="PQQ9" s="1" t="s">
        <v>91</v>
      </c>
      <c r="PQR9" s="1" t="s">
        <v>91</v>
      </c>
      <c r="PQS9" s="1" t="s">
        <v>91</v>
      </c>
      <c r="PQT9" s="1" t="s">
        <v>91</v>
      </c>
      <c r="PQU9" s="1" t="s">
        <v>91</v>
      </c>
      <c r="PQV9" s="1" t="s">
        <v>91</v>
      </c>
      <c r="PQW9" s="1" t="s">
        <v>91</v>
      </c>
      <c r="PQX9" s="1" t="s">
        <v>91</v>
      </c>
      <c r="PQY9" s="1" t="s">
        <v>91</v>
      </c>
      <c r="PQZ9" s="1" t="s">
        <v>91</v>
      </c>
      <c r="PRA9" s="1" t="s">
        <v>91</v>
      </c>
      <c r="PRB9" s="1" t="s">
        <v>91</v>
      </c>
      <c r="PRC9" s="1" t="s">
        <v>91</v>
      </c>
      <c r="PRD9" s="1" t="s">
        <v>91</v>
      </c>
      <c r="PRE9" s="1" t="s">
        <v>91</v>
      </c>
      <c r="PRF9" s="1" t="s">
        <v>91</v>
      </c>
      <c r="PRG9" s="1" t="s">
        <v>91</v>
      </c>
      <c r="PRH9" s="1" t="s">
        <v>91</v>
      </c>
      <c r="PRI9" s="1" t="s">
        <v>91</v>
      </c>
      <c r="PRJ9" s="1" t="s">
        <v>91</v>
      </c>
      <c r="PRK9" s="1" t="s">
        <v>91</v>
      </c>
      <c r="PRL9" s="1" t="s">
        <v>91</v>
      </c>
      <c r="PRM9" s="1" t="s">
        <v>91</v>
      </c>
      <c r="PRN9" s="1" t="s">
        <v>91</v>
      </c>
      <c r="PRO9" s="1" t="s">
        <v>91</v>
      </c>
      <c r="PRP9" s="1" t="s">
        <v>91</v>
      </c>
      <c r="PRQ9" s="1" t="s">
        <v>91</v>
      </c>
      <c r="PRR9" s="1" t="s">
        <v>91</v>
      </c>
      <c r="PRS9" s="1" t="s">
        <v>91</v>
      </c>
      <c r="PRT9" s="1" t="s">
        <v>91</v>
      </c>
      <c r="PRU9" s="1" t="s">
        <v>91</v>
      </c>
      <c r="PRV9" s="1" t="s">
        <v>91</v>
      </c>
      <c r="PRW9" s="1" t="s">
        <v>91</v>
      </c>
      <c r="PRX9" s="1" t="s">
        <v>91</v>
      </c>
      <c r="PRY9" s="1" t="s">
        <v>91</v>
      </c>
      <c r="PRZ9" s="1" t="s">
        <v>91</v>
      </c>
      <c r="PSA9" s="1" t="s">
        <v>91</v>
      </c>
      <c r="PSB9" s="1" t="s">
        <v>91</v>
      </c>
      <c r="PSC9" s="1" t="s">
        <v>91</v>
      </c>
      <c r="PSD9" s="1" t="s">
        <v>91</v>
      </c>
      <c r="PSE9" s="1" t="s">
        <v>91</v>
      </c>
      <c r="PSF9" s="1" t="s">
        <v>91</v>
      </c>
      <c r="PSG9" s="1" t="s">
        <v>91</v>
      </c>
      <c r="PSH9" s="1" t="s">
        <v>91</v>
      </c>
      <c r="PSI9" s="1" t="s">
        <v>91</v>
      </c>
      <c r="PSJ9" s="1" t="s">
        <v>91</v>
      </c>
      <c r="PSK9" s="1" t="s">
        <v>91</v>
      </c>
      <c r="PSL9" s="1" t="s">
        <v>91</v>
      </c>
      <c r="PSM9" s="1" t="s">
        <v>91</v>
      </c>
      <c r="PSN9" s="1" t="s">
        <v>91</v>
      </c>
      <c r="PSO9" s="1" t="s">
        <v>91</v>
      </c>
      <c r="PSP9" s="1" t="s">
        <v>91</v>
      </c>
      <c r="PSQ9" s="1" t="s">
        <v>91</v>
      </c>
      <c r="PSR9" s="1" t="s">
        <v>91</v>
      </c>
      <c r="PSS9" s="1" t="s">
        <v>91</v>
      </c>
      <c r="PST9" s="1" t="s">
        <v>91</v>
      </c>
      <c r="PSU9" s="1" t="s">
        <v>91</v>
      </c>
      <c r="PSV9" s="1" t="s">
        <v>91</v>
      </c>
      <c r="PSW9" s="1" t="s">
        <v>91</v>
      </c>
      <c r="PSX9" s="1" t="s">
        <v>91</v>
      </c>
      <c r="PSY9" s="1" t="s">
        <v>91</v>
      </c>
      <c r="PSZ9" s="1" t="s">
        <v>91</v>
      </c>
      <c r="PTA9" s="1" t="s">
        <v>91</v>
      </c>
      <c r="PTB9" s="1" t="s">
        <v>91</v>
      </c>
      <c r="PTC9" s="1" t="s">
        <v>91</v>
      </c>
      <c r="PTD9" s="1" t="s">
        <v>91</v>
      </c>
      <c r="PTE9" s="1" t="s">
        <v>91</v>
      </c>
      <c r="PTF9" s="1" t="s">
        <v>91</v>
      </c>
      <c r="PTG9" s="1" t="s">
        <v>91</v>
      </c>
      <c r="PTH9" s="1" t="s">
        <v>91</v>
      </c>
      <c r="PTI9" s="1" t="s">
        <v>91</v>
      </c>
      <c r="PTJ9" s="1" t="s">
        <v>91</v>
      </c>
      <c r="PTK9" s="1" t="s">
        <v>91</v>
      </c>
      <c r="PTL9" s="1" t="s">
        <v>91</v>
      </c>
      <c r="PTM9" s="1" t="s">
        <v>91</v>
      </c>
      <c r="PTN9" s="1" t="s">
        <v>91</v>
      </c>
      <c r="PTO9" s="1" t="s">
        <v>91</v>
      </c>
      <c r="PTP9" s="1" t="s">
        <v>91</v>
      </c>
      <c r="PTQ9" s="1" t="s">
        <v>91</v>
      </c>
      <c r="PTR9" s="1" t="s">
        <v>91</v>
      </c>
      <c r="PTS9" s="1" t="s">
        <v>91</v>
      </c>
      <c r="PTT9" s="1" t="s">
        <v>91</v>
      </c>
      <c r="PTU9" s="1" t="s">
        <v>91</v>
      </c>
      <c r="PTV9" s="1" t="s">
        <v>91</v>
      </c>
      <c r="PTW9" s="1" t="s">
        <v>91</v>
      </c>
      <c r="PTX9" s="1" t="s">
        <v>91</v>
      </c>
      <c r="PTY9" s="1" t="s">
        <v>91</v>
      </c>
      <c r="PTZ9" s="1" t="s">
        <v>91</v>
      </c>
      <c r="PUA9" s="1" t="s">
        <v>91</v>
      </c>
      <c r="PUB9" s="1" t="s">
        <v>91</v>
      </c>
      <c r="PUC9" s="1" t="s">
        <v>91</v>
      </c>
      <c r="PUD9" s="1" t="s">
        <v>91</v>
      </c>
      <c r="PUE9" s="1" t="s">
        <v>91</v>
      </c>
      <c r="PUF9" s="1" t="s">
        <v>91</v>
      </c>
      <c r="PUG9" s="1" t="s">
        <v>91</v>
      </c>
      <c r="PUH9" s="1" t="s">
        <v>91</v>
      </c>
      <c r="PUI9" s="1" t="s">
        <v>91</v>
      </c>
      <c r="PUJ9" s="1" t="s">
        <v>91</v>
      </c>
      <c r="PUK9" s="1" t="s">
        <v>91</v>
      </c>
      <c r="PUL9" s="1" t="s">
        <v>91</v>
      </c>
      <c r="PUM9" s="1" t="s">
        <v>91</v>
      </c>
      <c r="PUN9" s="1" t="s">
        <v>91</v>
      </c>
      <c r="PUO9" s="1" t="s">
        <v>91</v>
      </c>
      <c r="PUP9" s="1" t="s">
        <v>91</v>
      </c>
      <c r="PUQ9" s="1" t="s">
        <v>91</v>
      </c>
      <c r="PUR9" s="1" t="s">
        <v>91</v>
      </c>
      <c r="PUS9" s="1" t="s">
        <v>91</v>
      </c>
      <c r="PUT9" s="1" t="s">
        <v>91</v>
      </c>
      <c r="PUU9" s="1" t="s">
        <v>91</v>
      </c>
      <c r="PUV9" s="1" t="s">
        <v>91</v>
      </c>
      <c r="PUW9" s="1" t="s">
        <v>91</v>
      </c>
      <c r="PUX9" s="1" t="s">
        <v>91</v>
      </c>
      <c r="PUY9" s="1" t="s">
        <v>91</v>
      </c>
      <c r="PUZ9" s="1" t="s">
        <v>91</v>
      </c>
      <c r="PVA9" s="1" t="s">
        <v>91</v>
      </c>
      <c r="PVB9" s="1" t="s">
        <v>91</v>
      </c>
      <c r="PVC9" s="1" t="s">
        <v>91</v>
      </c>
      <c r="PVD9" s="1" t="s">
        <v>91</v>
      </c>
      <c r="PVE9" s="1" t="s">
        <v>91</v>
      </c>
      <c r="PVF9" s="1" t="s">
        <v>91</v>
      </c>
      <c r="PVG9" s="1" t="s">
        <v>91</v>
      </c>
      <c r="PVH9" s="1" t="s">
        <v>91</v>
      </c>
      <c r="PVI9" s="1" t="s">
        <v>91</v>
      </c>
      <c r="PVJ9" s="1" t="s">
        <v>91</v>
      </c>
      <c r="PVK9" s="1" t="s">
        <v>91</v>
      </c>
      <c r="PVL9" s="1" t="s">
        <v>91</v>
      </c>
      <c r="PVM9" s="1" t="s">
        <v>91</v>
      </c>
      <c r="PVN9" s="1" t="s">
        <v>91</v>
      </c>
      <c r="PVO9" s="1" t="s">
        <v>91</v>
      </c>
      <c r="PVP9" s="1" t="s">
        <v>91</v>
      </c>
      <c r="PVQ9" s="1" t="s">
        <v>91</v>
      </c>
      <c r="PVR9" s="1" t="s">
        <v>91</v>
      </c>
      <c r="PVS9" s="1" t="s">
        <v>91</v>
      </c>
      <c r="PVT9" s="1" t="s">
        <v>91</v>
      </c>
      <c r="PVU9" s="1" t="s">
        <v>91</v>
      </c>
      <c r="PVV9" s="1" t="s">
        <v>91</v>
      </c>
      <c r="PVW9" s="1" t="s">
        <v>91</v>
      </c>
      <c r="PVX9" s="1" t="s">
        <v>91</v>
      </c>
      <c r="PVY9" s="1" t="s">
        <v>91</v>
      </c>
      <c r="PVZ9" s="1" t="s">
        <v>91</v>
      </c>
      <c r="PWA9" s="1" t="s">
        <v>91</v>
      </c>
      <c r="PWB9" s="1" t="s">
        <v>91</v>
      </c>
      <c r="PWC9" s="1" t="s">
        <v>91</v>
      </c>
      <c r="PWD9" s="1" t="s">
        <v>91</v>
      </c>
      <c r="PWE9" s="1" t="s">
        <v>91</v>
      </c>
      <c r="PWF9" s="1" t="s">
        <v>91</v>
      </c>
      <c r="PWG9" s="1" t="s">
        <v>91</v>
      </c>
      <c r="PWH9" s="1" t="s">
        <v>91</v>
      </c>
      <c r="PWI9" s="1" t="s">
        <v>91</v>
      </c>
      <c r="PWJ9" s="1" t="s">
        <v>91</v>
      </c>
      <c r="PWK9" s="1" t="s">
        <v>91</v>
      </c>
      <c r="PWL9" s="1" t="s">
        <v>91</v>
      </c>
      <c r="PWM9" s="1" t="s">
        <v>91</v>
      </c>
      <c r="PWN9" s="1" t="s">
        <v>91</v>
      </c>
      <c r="PWO9" s="1" t="s">
        <v>91</v>
      </c>
      <c r="PWP9" s="1" t="s">
        <v>91</v>
      </c>
      <c r="PWQ9" s="1" t="s">
        <v>91</v>
      </c>
      <c r="PWR9" s="1" t="s">
        <v>91</v>
      </c>
      <c r="PWS9" s="1" t="s">
        <v>91</v>
      </c>
      <c r="PWT9" s="1" t="s">
        <v>91</v>
      </c>
      <c r="PWU9" s="1" t="s">
        <v>91</v>
      </c>
      <c r="PWV9" s="1" t="s">
        <v>91</v>
      </c>
      <c r="PWW9" s="1" t="s">
        <v>91</v>
      </c>
      <c r="PWX9" s="1" t="s">
        <v>91</v>
      </c>
      <c r="PWY9" s="1" t="s">
        <v>91</v>
      </c>
      <c r="PWZ9" s="1" t="s">
        <v>91</v>
      </c>
      <c r="PXA9" s="1" t="s">
        <v>91</v>
      </c>
      <c r="PXB9" s="1" t="s">
        <v>91</v>
      </c>
      <c r="PXC9" s="1" t="s">
        <v>91</v>
      </c>
      <c r="PXD9" s="1" t="s">
        <v>91</v>
      </c>
      <c r="PXE9" s="1" t="s">
        <v>91</v>
      </c>
      <c r="PXF9" s="1" t="s">
        <v>91</v>
      </c>
      <c r="PXG9" s="1" t="s">
        <v>91</v>
      </c>
      <c r="PXH9" s="1" t="s">
        <v>91</v>
      </c>
      <c r="PXI9" s="1" t="s">
        <v>91</v>
      </c>
      <c r="PXJ9" s="1" t="s">
        <v>91</v>
      </c>
      <c r="PXK9" s="1" t="s">
        <v>91</v>
      </c>
      <c r="PXL9" s="1" t="s">
        <v>91</v>
      </c>
      <c r="PXM9" s="1" t="s">
        <v>91</v>
      </c>
      <c r="PXN9" s="1" t="s">
        <v>91</v>
      </c>
      <c r="PXO9" s="1" t="s">
        <v>91</v>
      </c>
      <c r="PXP9" s="1" t="s">
        <v>91</v>
      </c>
      <c r="PXQ9" s="1" t="s">
        <v>91</v>
      </c>
      <c r="PXR9" s="1" t="s">
        <v>91</v>
      </c>
      <c r="PXS9" s="1" t="s">
        <v>91</v>
      </c>
      <c r="PXT9" s="1" t="s">
        <v>91</v>
      </c>
      <c r="PXU9" s="1" t="s">
        <v>91</v>
      </c>
      <c r="PXV9" s="1" t="s">
        <v>91</v>
      </c>
      <c r="PXW9" s="1" t="s">
        <v>91</v>
      </c>
      <c r="PXX9" s="1" t="s">
        <v>91</v>
      </c>
      <c r="PXY9" s="1" t="s">
        <v>91</v>
      </c>
      <c r="PXZ9" s="1" t="s">
        <v>91</v>
      </c>
      <c r="PYA9" s="1" t="s">
        <v>91</v>
      </c>
      <c r="PYB9" s="1" t="s">
        <v>91</v>
      </c>
      <c r="PYC9" s="1" t="s">
        <v>91</v>
      </c>
      <c r="PYD9" s="1" t="s">
        <v>91</v>
      </c>
      <c r="PYE9" s="1" t="s">
        <v>91</v>
      </c>
      <c r="PYF9" s="1" t="s">
        <v>91</v>
      </c>
      <c r="PYG9" s="1" t="s">
        <v>91</v>
      </c>
      <c r="PYH9" s="1" t="s">
        <v>91</v>
      </c>
      <c r="PYI9" s="1" t="s">
        <v>91</v>
      </c>
      <c r="PYJ9" s="1" t="s">
        <v>91</v>
      </c>
      <c r="PYK9" s="1" t="s">
        <v>91</v>
      </c>
      <c r="PYL9" s="1" t="s">
        <v>91</v>
      </c>
      <c r="PYM9" s="1" t="s">
        <v>91</v>
      </c>
      <c r="PYN9" s="1" t="s">
        <v>91</v>
      </c>
      <c r="PYO9" s="1" t="s">
        <v>91</v>
      </c>
      <c r="PYP9" s="1" t="s">
        <v>91</v>
      </c>
      <c r="PYQ9" s="1" t="s">
        <v>91</v>
      </c>
      <c r="PYR9" s="1" t="s">
        <v>91</v>
      </c>
      <c r="PYS9" s="1" t="s">
        <v>91</v>
      </c>
      <c r="PYT9" s="1" t="s">
        <v>91</v>
      </c>
      <c r="PYU9" s="1" t="s">
        <v>91</v>
      </c>
      <c r="PYV9" s="1" t="s">
        <v>91</v>
      </c>
      <c r="PYW9" s="1" t="s">
        <v>91</v>
      </c>
      <c r="PYX9" s="1" t="s">
        <v>91</v>
      </c>
      <c r="PYY9" s="1" t="s">
        <v>91</v>
      </c>
      <c r="PYZ9" s="1" t="s">
        <v>91</v>
      </c>
      <c r="PZA9" s="1" t="s">
        <v>91</v>
      </c>
      <c r="PZB9" s="1" t="s">
        <v>91</v>
      </c>
      <c r="PZC9" s="1" t="s">
        <v>91</v>
      </c>
      <c r="PZD9" s="1" t="s">
        <v>91</v>
      </c>
      <c r="PZE9" s="1" t="s">
        <v>91</v>
      </c>
      <c r="PZF9" s="1" t="s">
        <v>91</v>
      </c>
      <c r="PZG9" s="1" t="s">
        <v>91</v>
      </c>
      <c r="PZH9" s="1" t="s">
        <v>91</v>
      </c>
      <c r="PZI9" s="1" t="s">
        <v>91</v>
      </c>
      <c r="PZJ9" s="1" t="s">
        <v>91</v>
      </c>
      <c r="PZK9" s="1" t="s">
        <v>91</v>
      </c>
      <c r="PZL9" s="1" t="s">
        <v>91</v>
      </c>
      <c r="PZM9" s="1" t="s">
        <v>91</v>
      </c>
      <c r="PZN9" s="1" t="s">
        <v>91</v>
      </c>
      <c r="PZO9" s="1" t="s">
        <v>91</v>
      </c>
      <c r="PZP9" s="1" t="s">
        <v>91</v>
      </c>
      <c r="PZQ9" s="1" t="s">
        <v>91</v>
      </c>
      <c r="PZR9" s="1" t="s">
        <v>91</v>
      </c>
      <c r="PZS9" s="1" t="s">
        <v>91</v>
      </c>
      <c r="PZT9" s="1" t="s">
        <v>91</v>
      </c>
      <c r="PZU9" s="1" t="s">
        <v>91</v>
      </c>
      <c r="PZV9" s="1" t="s">
        <v>91</v>
      </c>
      <c r="PZW9" s="1" t="s">
        <v>91</v>
      </c>
      <c r="PZX9" s="1" t="s">
        <v>91</v>
      </c>
      <c r="PZY9" s="1" t="s">
        <v>91</v>
      </c>
      <c r="PZZ9" s="1" t="s">
        <v>91</v>
      </c>
      <c r="QAA9" s="1" t="s">
        <v>91</v>
      </c>
      <c r="QAB9" s="1" t="s">
        <v>91</v>
      </c>
      <c r="QAC9" s="1" t="s">
        <v>91</v>
      </c>
      <c r="QAD9" s="1" t="s">
        <v>91</v>
      </c>
      <c r="QAE9" s="1" t="s">
        <v>91</v>
      </c>
      <c r="QAF9" s="1" t="s">
        <v>91</v>
      </c>
      <c r="QAG9" s="1" t="s">
        <v>91</v>
      </c>
      <c r="QAH9" s="1" t="s">
        <v>91</v>
      </c>
      <c r="QAI9" s="1" t="s">
        <v>91</v>
      </c>
      <c r="QAJ9" s="1" t="s">
        <v>91</v>
      </c>
      <c r="QAK9" s="1" t="s">
        <v>91</v>
      </c>
      <c r="QAL9" s="1" t="s">
        <v>91</v>
      </c>
      <c r="QAM9" s="1" t="s">
        <v>91</v>
      </c>
      <c r="QAN9" s="1" t="s">
        <v>91</v>
      </c>
      <c r="QAO9" s="1" t="s">
        <v>91</v>
      </c>
      <c r="QAP9" s="1" t="s">
        <v>91</v>
      </c>
      <c r="QAQ9" s="1" t="s">
        <v>91</v>
      </c>
      <c r="QAR9" s="1" t="s">
        <v>91</v>
      </c>
      <c r="QAS9" s="1" t="s">
        <v>91</v>
      </c>
      <c r="QAT9" s="1" t="s">
        <v>91</v>
      </c>
      <c r="QAU9" s="1" t="s">
        <v>91</v>
      </c>
      <c r="QAV9" s="1" t="s">
        <v>91</v>
      </c>
      <c r="QAW9" s="1" t="s">
        <v>91</v>
      </c>
      <c r="QAX9" s="1" t="s">
        <v>91</v>
      </c>
      <c r="QAY9" s="1" t="s">
        <v>91</v>
      </c>
      <c r="QAZ9" s="1" t="s">
        <v>91</v>
      </c>
      <c r="QBA9" s="1" t="s">
        <v>91</v>
      </c>
      <c r="QBB9" s="1" t="s">
        <v>91</v>
      </c>
      <c r="QBC9" s="1" t="s">
        <v>91</v>
      </c>
      <c r="QBD9" s="1" t="s">
        <v>91</v>
      </c>
      <c r="QBE9" s="1" t="s">
        <v>91</v>
      </c>
      <c r="QBF9" s="1" t="s">
        <v>91</v>
      </c>
      <c r="QBG9" s="1" t="s">
        <v>91</v>
      </c>
      <c r="QBH9" s="1" t="s">
        <v>91</v>
      </c>
      <c r="QBI9" s="1" t="s">
        <v>91</v>
      </c>
      <c r="QBJ9" s="1" t="s">
        <v>91</v>
      </c>
      <c r="QBK9" s="1" t="s">
        <v>91</v>
      </c>
      <c r="QBL9" s="1" t="s">
        <v>91</v>
      </c>
      <c r="QBM9" s="1" t="s">
        <v>91</v>
      </c>
      <c r="QBN9" s="1" t="s">
        <v>91</v>
      </c>
      <c r="QBO9" s="1" t="s">
        <v>91</v>
      </c>
      <c r="QBP9" s="1" t="s">
        <v>91</v>
      </c>
      <c r="QBQ9" s="1" t="s">
        <v>91</v>
      </c>
      <c r="QBR9" s="1" t="s">
        <v>91</v>
      </c>
      <c r="QBS9" s="1" t="s">
        <v>91</v>
      </c>
      <c r="QBT9" s="1" t="s">
        <v>91</v>
      </c>
      <c r="QBU9" s="1" t="s">
        <v>91</v>
      </c>
      <c r="QBV9" s="1" t="s">
        <v>91</v>
      </c>
      <c r="QBW9" s="1" t="s">
        <v>91</v>
      </c>
      <c r="QBX9" s="1" t="s">
        <v>91</v>
      </c>
      <c r="QBY9" s="1" t="s">
        <v>91</v>
      </c>
      <c r="QBZ9" s="1" t="s">
        <v>91</v>
      </c>
      <c r="QCA9" s="1" t="s">
        <v>91</v>
      </c>
      <c r="QCB9" s="1" t="s">
        <v>91</v>
      </c>
      <c r="QCC9" s="1" t="s">
        <v>91</v>
      </c>
      <c r="QCD9" s="1" t="s">
        <v>91</v>
      </c>
      <c r="QCE9" s="1" t="s">
        <v>91</v>
      </c>
      <c r="QCF9" s="1" t="s">
        <v>91</v>
      </c>
      <c r="QCG9" s="1" t="s">
        <v>91</v>
      </c>
      <c r="QCH9" s="1" t="s">
        <v>91</v>
      </c>
      <c r="QCI9" s="1" t="s">
        <v>91</v>
      </c>
      <c r="QCJ9" s="1" t="s">
        <v>91</v>
      </c>
      <c r="QCK9" s="1" t="s">
        <v>91</v>
      </c>
      <c r="QCL9" s="1" t="s">
        <v>91</v>
      </c>
      <c r="QCM9" s="1" t="s">
        <v>91</v>
      </c>
      <c r="QCN9" s="1" t="s">
        <v>91</v>
      </c>
      <c r="QCO9" s="1" t="s">
        <v>91</v>
      </c>
      <c r="QCP9" s="1" t="s">
        <v>91</v>
      </c>
      <c r="QCQ9" s="1" t="s">
        <v>91</v>
      </c>
      <c r="QCR9" s="1" t="s">
        <v>91</v>
      </c>
      <c r="QCS9" s="1" t="s">
        <v>91</v>
      </c>
      <c r="QCT9" s="1" t="s">
        <v>91</v>
      </c>
      <c r="QCU9" s="1" t="s">
        <v>91</v>
      </c>
      <c r="QCV9" s="1" t="s">
        <v>91</v>
      </c>
      <c r="QCW9" s="1" t="s">
        <v>91</v>
      </c>
      <c r="QCX9" s="1" t="s">
        <v>91</v>
      </c>
      <c r="QCY9" s="1" t="s">
        <v>91</v>
      </c>
      <c r="QCZ9" s="1" t="s">
        <v>91</v>
      </c>
      <c r="QDA9" s="1" t="s">
        <v>91</v>
      </c>
      <c r="QDB9" s="1" t="s">
        <v>91</v>
      </c>
      <c r="QDC9" s="1" t="s">
        <v>91</v>
      </c>
      <c r="QDD9" s="1" t="s">
        <v>91</v>
      </c>
      <c r="QDE9" s="1" t="s">
        <v>91</v>
      </c>
      <c r="QDF9" s="1" t="s">
        <v>91</v>
      </c>
      <c r="QDG9" s="1" t="s">
        <v>91</v>
      </c>
      <c r="QDH9" s="1" t="s">
        <v>91</v>
      </c>
      <c r="QDI9" s="1" t="s">
        <v>91</v>
      </c>
      <c r="QDJ9" s="1" t="s">
        <v>91</v>
      </c>
      <c r="QDK9" s="1" t="s">
        <v>91</v>
      </c>
      <c r="QDL9" s="1" t="s">
        <v>91</v>
      </c>
      <c r="QDM9" s="1" t="s">
        <v>91</v>
      </c>
      <c r="QDN9" s="1" t="s">
        <v>91</v>
      </c>
      <c r="QDO9" s="1" t="s">
        <v>91</v>
      </c>
      <c r="QDP9" s="1" t="s">
        <v>91</v>
      </c>
      <c r="QDQ9" s="1" t="s">
        <v>91</v>
      </c>
      <c r="QDR9" s="1" t="s">
        <v>91</v>
      </c>
      <c r="QDS9" s="1" t="s">
        <v>91</v>
      </c>
      <c r="QDT9" s="1" t="s">
        <v>91</v>
      </c>
      <c r="QDU9" s="1" t="s">
        <v>91</v>
      </c>
      <c r="QDV9" s="1" t="s">
        <v>91</v>
      </c>
      <c r="QDW9" s="1" t="s">
        <v>91</v>
      </c>
      <c r="QDX9" s="1" t="s">
        <v>91</v>
      </c>
      <c r="QDY9" s="1" t="s">
        <v>91</v>
      </c>
      <c r="QDZ9" s="1" t="s">
        <v>91</v>
      </c>
      <c r="QEA9" s="1" t="s">
        <v>91</v>
      </c>
      <c r="QEB9" s="1" t="s">
        <v>91</v>
      </c>
      <c r="QEC9" s="1" t="s">
        <v>91</v>
      </c>
      <c r="QED9" s="1" t="s">
        <v>91</v>
      </c>
      <c r="QEE9" s="1" t="s">
        <v>91</v>
      </c>
      <c r="QEF9" s="1" t="s">
        <v>91</v>
      </c>
      <c r="QEG9" s="1" t="s">
        <v>91</v>
      </c>
      <c r="QEH9" s="1" t="s">
        <v>91</v>
      </c>
      <c r="QEI9" s="1" t="s">
        <v>91</v>
      </c>
      <c r="QEJ9" s="1" t="s">
        <v>91</v>
      </c>
      <c r="QEK9" s="1" t="s">
        <v>91</v>
      </c>
      <c r="QEL9" s="1" t="s">
        <v>91</v>
      </c>
      <c r="QEM9" s="1" t="s">
        <v>91</v>
      </c>
      <c r="QEN9" s="1" t="s">
        <v>91</v>
      </c>
      <c r="QEO9" s="1" t="s">
        <v>91</v>
      </c>
      <c r="QEP9" s="1" t="s">
        <v>91</v>
      </c>
      <c r="QEQ9" s="1" t="s">
        <v>91</v>
      </c>
      <c r="QER9" s="1" t="s">
        <v>91</v>
      </c>
      <c r="QES9" s="1" t="s">
        <v>91</v>
      </c>
      <c r="QET9" s="1" t="s">
        <v>91</v>
      </c>
      <c r="QEU9" s="1" t="s">
        <v>91</v>
      </c>
      <c r="QEV9" s="1" t="s">
        <v>91</v>
      </c>
      <c r="QEW9" s="1" t="s">
        <v>91</v>
      </c>
      <c r="QEX9" s="1" t="s">
        <v>91</v>
      </c>
      <c r="QEY9" s="1" t="s">
        <v>91</v>
      </c>
      <c r="QEZ9" s="1" t="s">
        <v>91</v>
      </c>
      <c r="QFA9" s="1" t="s">
        <v>91</v>
      </c>
      <c r="QFB9" s="1" t="s">
        <v>91</v>
      </c>
      <c r="QFC9" s="1" t="s">
        <v>91</v>
      </c>
      <c r="QFD9" s="1" t="s">
        <v>91</v>
      </c>
      <c r="QFE9" s="1" t="s">
        <v>91</v>
      </c>
      <c r="QFF9" s="1" t="s">
        <v>91</v>
      </c>
      <c r="QFG9" s="1" t="s">
        <v>91</v>
      </c>
      <c r="QFH9" s="1" t="s">
        <v>91</v>
      </c>
      <c r="QFI9" s="1" t="s">
        <v>91</v>
      </c>
      <c r="QFJ9" s="1" t="s">
        <v>91</v>
      </c>
      <c r="QFK9" s="1" t="s">
        <v>91</v>
      </c>
      <c r="QFL9" s="1" t="s">
        <v>91</v>
      </c>
      <c r="QFM9" s="1" t="s">
        <v>91</v>
      </c>
      <c r="QFN9" s="1" t="s">
        <v>91</v>
      </c>
      <c r="QFO9" s="1" t="s">
        <v>91</v>
      </c>
      <c r="QFP9" s="1" t="s">
        <v>91</v>
      </c>
      <c r="QFQ9" s="1" t="s">
        <v>91</v>
      </c>
      <c r="QFR9" s="1" t="s">
        <v>91</v>
      </c>
      <c r="QFS9" s="1" t="s">
        <v>91</v>
      </c>
      <c r="QFT9" s="1" t="s">
        <v>91</v>
      </c>
      <c r="QFU9" s="1" t="s">
        <v>91</v>
      </c>
      <c r="QFV9" s="1" t="s">
        <v>91</v>
      </c>
      <c r="QFW9" s="1" t="s">
        <v>91</v>
      </c>
      <c r="QFX9" s="1" t="s">
        <v>91</v>
      </c>
      <c r="QFY9" s="1" t="s">
        <v>91</v>
      </c>
      <c r="QFZ9" s="1" t="s">
        <v>91</v>
      </c>
      <c r="QGA9" s="1" t="s">
        <v>91</v>
      </c>
      <c r="QGB9" s="1" t="s">
        <v>91</v>
      </c>
      <c r="QGC9" s="1" t="s">
        <v>91</v>
      </c>
      <c r="QGD9" s="1" t="s">
        <v>91</v>
      </c>
      <c r="QGE9" s="1" t="s">
        <v>91</v>
      </c>
      <c r="QGF9" s="1" t="s">
        <v>91</v>
      </c>
      <c r="QGG9" s="1" t="s">
        <v>91</v>
      </c>
      <c r="QGH9" s="1" t="s">
        <v>91</v>
      </c>
      <c r="QGI9" s="1" t="s">
        <v>91</v>
      </c>
      <c r="QGJ9" s="1" t="s">
        <v>91</v>
      </c>
      <c r="QGK9" s="1" t="s">
        <v>91</v>
      </c>
      <c r="QGL9" s="1" t="s">
        <v>91</v>
      </c>
      <c r="QGM9" s="1" t="s">
        <v>91</v>
      </c>
      <c r="QGN9" s="1" t="s">
        <v>91</v>
      </c>
      <c r="QGO9" s="1" t="s">
        <v>91</v>
      </c>
      <c r="QGP9" s="1" t="s">
        <v>91</v>
      </c>
      <c r="QGQ9" s="1" t="s">
        <v>91</v>
      </c>
      <c r="QGR9" s="1" t="s">
        <v>91</v>
      </c>
      <c r="QGS9" s="1" t="s">
        <v>91</v>
      </c>
      <c r="QGT9" s="1" t="s">
        <v>91</v>
      </c>
      <c r="QGU9" s="1" t="s">
        <v>91</v>
      </c>
      <c r="QGV9" s="1" t="s">
        <v>91</v>
      </c>
      <c r="QGW9" s="1" t="s">
        <v>91</v>
      </c>
      <c r="QGX9" s="1" t="s">
        <v>91</v>
      </c>
      <c r="QGY9" s="1" t="s">
        <v>91</v>
      </c>
      <c r="QGZ9" s="1" t="s">
        <v>91</v>
      </c>
      <c r="QHA9" s="1" t="s">
        <v>91</v>
      </c>
      <c r="QHB9" s="1" t="s">
        <v>91</v>
      </c>
      <c r="QHC9" s="1" t="s">
        <v>91</v>
      </c>
      <c r="QHD9" s="1" t="s">
        <v>91</v>
      </c>
      <c r="QHE9" s="1" t="s">
        <v>91</v>
      </c>
      <c r="QHF9" s="1" t="s">
        <v>91</v>
      </c>
      <c r="QHG9" s="1" t="s">
        <v>91</v>
      </c>
      <c r="QHH9" s="1" t="s">
        <v>91</v>
      </c>
      <c r="QHI9" s="1" t="s">
        <v>91</v>
      </c>
      <c r="QHJ9" s="1" t="s">
        <v>91</v>
      </c>
      <c r="QHK9" s="1" t="s">
        <v>91</v>
      </c>
      <c r="QHL9" s="1" t="s">
        <v>91</v>
      </c>
      <c r="QHM9" s="1" t="s">
        <v>91</v>
      </c>
      <c r="QHN9" s="1" t="s">
        <v>91</v>
      </c>
      <c r="QHO9" s="1" t="s">
        <v>91</v>
      </c>
      <c r="QHP9" s="1" t="s">
        <v>91</v>
      </c>
      <c r="QHQ9" s="1" t="s">
        <v>91</v>
      </c>
      <c r="QHR9" s="1" t="s">
        <v>91</v>
      </c>
      <c r="QHS9" s="1" t="s">
        <v>91</v>
      </c>
      <c r="QHT9" s="1" t="s">
        <v>91</v>
      </c>
      <c r="QHU9" s="1" t="s">
        <v>91</v>
      </c>
      <c r="QHV9" s="1" t="s">
        <v>91</v>
      </c>
      <c r="QHW9" s="1" t="s">
        <v>91</v>
      </c>
      <c r="QHX9" s="1" t="s">
        <v>91</v>
      </c>
      <c r="QHY9" s="1" t="s">
        <v>91</v>
      </c>
      <c r="QHZ9" s="1" t="s">
        <v>91</v>
      </c>
      <c r="QIA9" s="1" t="s">
        <v>91</v>
      </c>
      <c r="QIB9" s="1" t="s">
        <v>91</v>
      </c>
      <c r="QIC9" s="1" t="s">
        <v>91</v>
      </c>
      <c r="QID9" s="1" t="s">
        <v>91</v>
      </c>
      <c r="QIE9" s="1" t="s">
        <v>91</v>
      </c>
      <c r="QIF9" s="1" t="s">
        <v>91</v>
      </c>
      <c r="QIG9" s="1" t="s">
        <v>91</v>
      </c>
      <c r="QIH9" s="1" t="s">
        <v>91</v>
      </c>
      <c r="QII9" s="1" t="s">
        <v>91</v>
      </c>
      <c r="QIJ9" s="1" t="s">
        <v>91</v>
      </c>
      <c r="QIK9" s="1" t="s">
        <v>91</v>
      </c>
      <c r="QIL9" s="1" t="s">
        <v>91</v>
      </c>
      <c r="QIM9" s="1" t="s">
        <v>91</v>
      </c>
      <c r="QIN9" s="1" t="s">
        <v>91</v>
      </c>
      <c r="QIO9" s="1" t="s">
        <v>91</v>
      </c>
      <c r="QIP9" s="1" t="s">
        <v>91</v>
      </c>
      <c r="QIQ9" s="1" t="s">
        <v>91</v>
      </c>
      <c r="QIR9" s="1" t="s">
        <v>91</v>
      </c>
      <c r="QIS9" s="1" t="s">
        <v>91</v>
      </c>
      <c r="QIT9" s="1" t="s">
        <v>91</v>
      </c>
      <c r="QIU9" s="1" t="s">
        <v>91</v>
      </c>
      <c r="QIV9" s="1" t="s">
        <v>91</v>
      </c>
      <c r="QIW9" s="1" t="s">
        <v>91</v>
      </c>
      <c r="QIX9" s="1" t="s">
        <v>91</v>
      </c>
      <c r="QIY9" s="1" t="s">
        <v>91</v>
      </c>
      <c r="QIZ9" s="1" t="s">
        <v>91</v>
      </c>
      <c r="QJA9" s="1" t="s">
        <v>91</v>
      </c>
      <c r="QJB9" s="1" t="s">
        <v>91</v>
      </c>
      <c r="QJC9" s="1" t="s">
        <v>91</v>
      </c>
      <c r="QJD9" s="1" t="s">
        <v>91</v>
      </c>
      <c r="QJE9" s="1" t="s">
        <v>91</v>
      </c>
      <c r="QJF9" s="1" t="s">
        <v>91</v>
      </c>
      <c r="QJG9" s="1" t="s">
        <v>91</v>
      </c>
      <c r="QJH9" s="1" t="s">
        <v>91</v>
      </c>
      <c r="QJI9" s="1" t="s">
        <v>91</v>
      </c>
      <c r="QJJ9" s="1" t="s">
        <v>91</v>
      </c>
      <c r="QJK9" s="1" t="s">
        <v>91</v>
      </c>
      <c r="QJL9" s="1" t="s">
        <v>91</v>
      </c>
      <c r="QJM9" s="1" t="s">
        <v>91</v>
      </c>
      <c r="QJN9" s="1" t="s">
        <v>91</v>
      </c>
      <c r="QJO9" s="1" t="s">
        <v>91</v>
      </c>
      <c r="QJP9" s="1" t="s">
        <v>91</v>
      </c>
      <c r="QJQ9" s="1" t="s">
        <v>91</v>
      </c>
      <c r="QJR9" s="1" t="s">
        <v>91</v>
      </c>
      <c r="QJS9" s="1" t="s">
        <v>91</v>
      </c>
      <c r="QJT9" s="1" t="s">
        <v>91</v>
      </c>
      <c r="QJU9" s="1" t="s">
        <v>91</v>
      </c>
      <c r="QJV9" s="1" t="s">
        <v>91</v>
      </c>
      <c r="QJW9" s="1" t="s">
        <v>91</v>
      </c>
      <c r="QJX9" s="1" t="s">
        <v>91</v>
      </c>
      <c r="QJY9" s="1" t="s">
        <v>91</v>
      </c>
      <c r="QJZ9" s="1" t="s">
        <v>91</v>
      </c>
      <c r="QKA9" s="1" t="s">
        <v>91</v>
      </c>
      <c r="QKB9" s="1" t="s">
        <v>91</v>
      </c>
      <c r="QKC9" s="1" t="s">
        <v>91</v>
      </c>
      <c r="QKD9" s="1" t="s">
        <v>91</v>
      </c>
      <c r="QKE9" s="1" t="s">
        <v>91</v>
      </c>
      <c r="QKF9" s="1" t="s">
        <v>91</v>
      </c>
      <c r="QKG9" s="1" t="s">
        <v>91</v>
      </c>
      <c r="QKH9" s="1" t="s">
        <v>91</v>
      </c>
      <c r="QKI9" s="1" t="s">
        <v>91</v>
      </c>
      <c r="QKJ9" s="1" t="s">
        <v>91</v>
      </c>
      <c r="QKK9" s="1" t="s">
        <v>91</v>
      </c>
      <c r="QKL9" s="1" t="s">
        <v>91</v>
      </c>
      <c r="QKM9" s="1" t="s">
        <v>91</v>
      </c>
      <c r="QKN9" s="1" t="s">
        <v>91</v>
      </c>
      <c r="QKO9" s="1" t="s">
        <v>91</v>
      </c>
      <c r="QKP9" s="1" t="s">
        <v>91</v>
      </c>
      <c r="QKQ9" s="1" t="s">
        <v>91</v>
      </c>
      <c r="QKR9" s="1" t="s">
        <v>91</v>
      </c>
      <c r="QKS9" s="1" t="s">
        <v>91</v>
      </c>
      <c r="QKT9" s="1" t="s">
        <v>91</v>
      </c>
      <c r="QKU9" s="1" t="s">
        <v>91</v>
      </c>
      <c r="QKV9" s="1" t="s">
        <v>91</v>
      </c>
      <c r="QKW9" s="1" t="s">
        <v>91</v>
      </c>
      <c r="QKX9" s="1" t="s">
        <v>91</v>
      </c>
      <c r="QKY9" s="1" t="s">
        <v>91</v>
      </c>
      <c r="QKZ9" s="1" t="s">
        <v>91</v>
      </c>
      <c r="QLA9" s="1" t="s">
        <v>91</v>
      </c>
      <c r="QLB9" s="1" t="s">
        <v>91</v>
      </c>
      <c r="QLC9" s="1" t="s">
        <v>91</v>
      </c>
      <c r="QLD9" s="1" t="s">
        <v>91</v>
      </c>
      <c r="QLE9" s="1" t="s">
        <v>91</v>
      </c>
      <c r="QLF9" s="1" t="s">
        <v>91</v>
      </c>
      <c r="QLG9" s="1" t="s">
        <v>91</v>
      </c>
      <c r="QLH9" s="1" t="s">
        <v>91</v>
      </c>
      <c r="QLI9" s="1" t="s">
        <v>91</v>
      </c>
      <c r="QLJ9" s="1" t="s">
        <v>91</v>
      </c>
      <c r="QLK9" s="1" t="s">
        <v>91</v>
      </c>
      <c r="QLL9" s="1" t="s">
        <v>91</v>
      </c>
      <c r="QLM9" s="1" t="s">
        <v>91</v>
      </c>
      <c r="QLN9" s="1" t="s">
        <v>91</v>
      </c>
      <c r="QLO9" s="1" t="s">
        <v>91</v>
      </c>
      <c r="QLP9" s="1" t="s">
        <v>91</v>
      </c>
      <c r="QLQ9" s="1" t="s">
        <v>91</v>
      </c>
      <c r="QLR9" s="1" t="s">
        <v>91</v>
      </c>
      <c r="QLS9" s="1" t="s">
        <v>91</v>
      </c>
      <c r="QLT9" s="1" t="s">
        <v>91</v>
      </c>
      <c r="QLU9" s="1" t="s">
        <v>91</v>
      </c>
      <c r="QLV9" s="1" t="s">
        <v>91</v>
      </c>
      <c r="QLW9" s="1" t="s">
        <v>91</v>
      </c>
      <c r="QLX9" s="1" t="s">
        <v>91</v>
      </c>
      <c r="QLY9" s="1" t="s">
        <v>91</v>
      </c>
      <c r="QLZ9" s="1" t="s">
        <v>91</v>
      </c>
      <c r="QMA9" s="1" t="s">
        <v>91</v>
      </c>
      <c r="QMB9" s="1" t="s">
        <v>91</v>
      </c>
      <c r="QMC9" s="1" t="s">
        <v>91</v>
      </c>
      <c r="QMD9" s="1" t="s">
        <v>91</v>
      </c>
      <c r="QME9" s="1" t="s">
        <v>91</v>
      </c>
      <c r="QMF9" s="1" t="s">
        <v>91</v>
      </c>
      <c r="QMG9" s="1" t="s">
        <v>91</v>
      </c>
      <c r="QMH9" s="1" t="s">
        <v>91</v>
      </c>
      <c r="QMI9" s="1" t="s">
        <v>91</v>
      </c>
      <c r="QMJ9" s="1" t="s">
        <v>91</v>
      </c>
      <c r="QMK9" s="1" t="s">
        <v>91</v>
      </c>
      <c r="QML9" s="1" t="s">
        <v>91</v>
      </c>
      <c r="QMM9" s="1" t="s">
        <v>91</v>
      </c>
      <c r="QMN9" s="1" t="s">
        <v>91</v>
      </c>
      <c r="QMO9" s="1" t="s">
        <v>91</v>
      </c>
      <c r="QMP9" s="1" t="s">
        <v>91</v>
      </c>
      <c r="QMQ9" s="1" t="s">
        <v>91</v>
      </c>
      <c r="QMR9" s="1" t="s">
        <v>91</v>
      </c>
      <c r="QMS9" s="1" t="s">
        <v>91</v>
      </c>
      <c r="QMT9" s="1" t="s">
        <v>91</v>
      </c>
      <c r="QMU9" s="1" t="s">
        <v>91</v>
      </c>
      <c r="QMV9" s="1" t="s">
        <v>91</v>
      </c>
      <c r="QMW9" s="1" t="s">
        <v>91</v>
      </c>
      <c r="QMX9" s="1" t="s">
        <v>91</v>
      </c>
      <c r="QMY9" s="1" t="s">
        <v>91</v>
      </c>
      <c r="QMZ9" s="1" t="s">
        <v>91</v>
      </c>
      <c r="QNA9" s="1" t="s">
        <v>91</v>
      </c>
      <c r="QNB9" s="1" t="s">
        <v>91</v>
      </c>
      <c r="QNC9" s="1" t="s">
        <v>91</v>
      </c>
      <c r="QND9" s="1" t="s">
        <v>91</v>
      </c>
      <c r="QNE9" s="1" t="s">
        <v>91</v>
      </c>
      <c r="QNF9" s="1" t="s">
        <v>91</v>
      </c>
      <c r="QNG9" s="1" t="s">
        <v>91</v>
      </c>
      <c r="QNH9" s="1" t="s">
        <v>91</v>
      </c>
      <c r="QNI9" s="1" t="s">
        <v>91</v>
      </c>
      <c r="QNJ9" s="1" t="s">
        <v>91</v>
      </c>
      <c r="QNK9" s="1" t="s">
        <v>91</v>
      </c>
      <c r="QNL9" s="1" t="s">
        <v>91</v>
      </c>
      <c r="QNM9" s="1" t="s">
        <v>91</v>
      </c>
      <c r="QNN9" s="1" t="s">
        <v>91</v>
      </c>
      <c r="QNO9" s="1" t="s">
        <v>91</v>
      </c>
      <c r="QNP9" s="1" t="s">
        <v>91</v>
      </c>
      <c r="QNQ9" s="1" t="s">
        <v>91</v>
      </c>
      <c r="QNR9" s="1" t="s">
        <v>91</v>
      </c>
      <c r="QNS9" s="1" t="s">
        <v>91</v>
      </c>
      <c r="QNT9" s="1" t="s">
        <v>91</v>
      </c>
      <c r="QNU9" s="1" t="s">
        <v>91</v>
      </c>
      <c r="QNV9" s="1" t="s">
        <v>91</v>
      </c>
      <c r="QNW9" s="1" t="s">
        <v>91</v>
      </c>
      <c r="QNX9" s="1" t="s">
        <v>91</v>
      </c>
      <c r="QNY9" s="1" t="s">
        <v>91</v>
      </c>
      <c r="QNZ9" s="1" t="s">
        <v>91</v>
      </c>
      <c r="QOA9" s="1" t="s">
        <v>91</v>
      </c>
      <c r="QOB9" s="1" t="s">
        <v>91</v>
      </c>
      <c r="QOC9" s="1" t="s">
        <v>91</v>
      </c>
      <c r="QOD9" s="1" t="s">
        <v>91</v>
      </c>
      <c r="QOE9" s="1" t="s">
        <v>91</v>
      </c>
      <c r="QOF9" s="1" t="s">
        <v>91</v>
      </c>
      <c r="QOG9" s="1" t="s">
        <v>91</v>
      </c>
      <c r="QOH9" s="1" t="s">
        <v>91</v>
      </c>
      <c r="QOI9" s="1" t="s">
        <v>91</v>
      </c>
      <c r="QOJ9" s="1" t="s">
        <v>91</v>
      </c>
      <c r="QOK9" s="1" t="s">
        <v>91</v>
      </c>
      <c r="QOL9" s="1" t="s">
        <v>91</v>
      </c>
      <c r="QOM9" s="1" t="s">
        <v>91</v>
      </c>
      <c r="QON9" s="1" t="s">
        <v>91</v>
      </c>
      <c r="QOO9" s="1" t="s">
        <v>91</v>
      </c>
      <c r="QOP9" s="1" t="s">
        <v>91</v>
      </c>
      <c r="QOQ9" s="1" t="s">
        <v>91</v>
      </c>
      <c r="QOR9" s="1" t="s">
        <v>91</v>
      </c>
      <c r="QOS9" s="1" t="s">
        <v>91</v>
      </c>
      <c r="QOT9" s="1" t="s">
        <v>91</v>
      </c>
      <c r="QOU9" s="1" t="s">
        <v>91</v>
      </c>
      <c r="QOV9" s="1" t="s">
        <v>91</v>
      </c>
      <c r="QOW9" s="1" t="s">
        <v>91</v>
      </c>
      <c r="QOX9" s="1" t="s">
        <v>91</v>
      </c>
      <c r="QOY9" s="1" t="s">
        <v>91</v>
      </c>
      <c r="QOZ9" s="1" t="s">
        <v>91</v>
      </c>
      <c r="QPA9" s="1" t="s">
        <v>91</v>
      </c>
      <c r="QPB9" s="1" t="s">
        <v>91</v>
      </c>
      <c r="QPC9" s="1" t="s">
        <v>91</v>
      </c>
      <c r="QPD9" s="1" t="s">
        <v>91</v>
      </c>
      <c r="QPE9" s="1" t="s">
        <v>91</v>
      </c>
      <c r="QPF9" s="1" t="s">
        <v>91</v>
      </c>
      <c r="QPG9" s="1" t="s">
        <v>91</v>
      </c>
      <c r="QPH9" s="1" t="s">
        <v>91</v>
      </c>
      <c r="QPI9" s="1" t="s">
        <v>91</v>
      </c>
      <c r="QPJ9" s="1" t="s">
        <v>91</v>
      </c>
      <c r="QPK9" s="1" t="s">
        <v>91</v>
      </c>
      <c r="QPL9" s="1" t="s">
        <v>91</v>
      </c>
      <c r="QPM9" s="1" t="s">
        <v>91</v>
      </c>
      <c r="QPN9" s="1" t="s">
        <v>91</v>
      </c>
      <c r="QPO9" s="1" t="s">
        <v>91</v>
      </c>
      <c r="QPP9" s="1" t="s">
        <v>91</v>
      </c>
      <c r="QPQ9" s="1" t="s">
        <v>91</v>
      </c>
      <c r="QPR9" s="1" t="s">
        <v>91</v>
      </c>
      <c r="QPS9" s="1" t="s">
        <v>91</v>
      </c>
      <c r="QPT9" s="1" t="s">
        <v>91</v>
      </c>
      <c r="QPU9" s="1" t="s">
        <v>91</v>
      </c>
      <c r="QPV9" s="1" t="s">
        <v>91</v>
      </c>
      <c r="QPW9" s="1" t="s">
        <v>91</v>
      </c>
      <c r="QPX9" s="1" t="s">
        <v>91</v>
      </c>
      <c r="QPY9" s="1" t="s">
        <v>91</v>
      </c>
      <c r="QPZ9" s="1" t="s">
        <v>91</v>
      </c>
      <c r="QQA9" s="1" t="s">
        <v>91</v>
      </c>
      <c r="QQB9" s="1" t="s">
        <v>91</v>
      </c>
      <c r="QQC9" s="1" t="s">
        <v>91</v>
      </c>
      <c r="QQD9" s="1" t="s">
        <v>91</v>
      </c>
      <c r="QQE9" s="1" t="s">
        <v>91</v>
      </c>
      <c r="QQF9" s="1" t="s">
        <v>91</v>
      </c>
      <c r="QQG9" s="1" t="s">
        <v>91</v>
      </c>
      <c r="QQH9" s="1" t="s">
        <v>91</v>
      </c>
      <c r="QQI9" s="1" t="s">
        <v>91</v>
      </c>
      <c r="QQJ9" s="1" t="s">
        <v>91</v>
      </c>
      <c r="QQK9" s="1" t="s">
        <v>91</v>
      </c>
      <c r="QQL9" s="1" t="s">
        <v>91</v>
      </c>
      <c r="QQM9" s="1" t="s">
        <v>91</v>
      </c>
      <c r="QQN9" s="1" t="s">
        <v>91</v>
      </c>
      <c r="QQO9" s="1" t="s">
        <v>91</v>
      </c>
      <c r="QQP9" s="1" t="s">
        <v>91</v>
      </c>
      <c r="QQQ9" s="1" t="s">
        <v>91</v>
      </c>
      <c r="QQR9" s="1" t="s">
        <v>91</v>
      </c>
      <c r="QQS9" s="1" t="s">
        <v>91</v>
      </c>
      <c r="QQT9" s="1" t="s">
        <v>91</v>
      </c>
      <c r="QQU9" s="1" t="s">
        <v>91</v>
      </c>
      <c r="QQV9" s="1" t="s">
        <v>91</v>
      </c>
      <c r="QQW9" s="1" t="s">
        <v>91</v>
      </c>
      <c r="QQX9" s="1" t="s">
        <v>91</v>
      </c>
      <c r="QQY9" s="1" t="s">
        <v>91</v>
      </c>
      <c r="QQZ9" s="1" t="s">
        <v>91</v>
      </c>
      <c r="QRA9" s="1" t="s">
        <v>91</v>
      </c>
      <c r="QRB9" s="1" t="s">
        <v>91</v>
      </c>
      <c r="QRC9" s="1" t="s">
        <v>91</v>
      </c>
      <c r="QRD9" s="1" t="s">
        <v>91</v>
      </c>
      <c r="QRE9" s="1" t="s">
        <v>91</v>
      </c>
      <c r="QRF9" s="1" t="s">
        <v>91</v>
      </c>
      <c r="QRG9" s="1" t="s">
        <v>91</v>
      </c>
      <c r="QRH9" s="1" t="s">
        <v>91</v>
      </c>
      <c r="QRI9" s="1" t="s">
        <v>91</v>
      </c>
      <c r="QRJ9" s="1" t="s">
        <v>91</v>
      </c>
      <c r="QRK9" s="1" t="s">
        <v>91</v>
      </c>
      <c r="QRL9" s="1" t="s">
        <v>91</v>
      </c>
      <c r="QRM9" s="1" t="s">
        <v>91</v>
      </c>
      <c r="QRN9" s="1" t="s">
        <v>91</v>
      </c>
      <c r="QRO9" s="1" t="s">
        <v>91</v>
      </c>
      <c r="QRP9" s="1" t="s">
        <v>91</v>
      </c>
      <c r="QRQ9" s="1" t="s">
        <v>91</v>
      </c>
      <c r="QRR9" s="1" t="s">
        <v>91</v>
      </c>
      <c r="QRS9" s="1" t="s">
        <v>91</v>
      </c>
      <c r="QRT9" s="1" t="s">
        <v>91</v>
      </c>
      <c r="QRU9" s="1" t="s">
        <v>91</v>
      </c>
      <c r="QRV9" s="1" t="s">
        <v>91</v>
      </c>
      <c r="QRW9" s="1" t="s">
        <v>91</v>
      </c>
      <c r="QRX9" s="1" t="s">
        <v>91</v>
      </c>
      <c r="QRY9" s="1" t="s">
        <v>91</v>
      </c>
      <c r="QRZ9" s="1" t="s">
        <v>91</v>
      </c>
      <c r="QSA9" s="1" t="s">
        <v>91</v>
      </c>
      <c r="QSB9" s="1" t="s">
        <v>91</v>
      </c>
      <c r="QSC9" s="1" t="s">
        <v>91</v>
      </c>
      <c r="QSD9" s="1" t="s">
        <v>91</v>
      </c>
      <c r="QSE9" s="1" t="s">
        <v>91</v>
      </c>
      <c r="QSF9" s="1" t="s">
        <v>91</v>
      </c>
      <c r="QSG9" s="1" t="s">
        <v>91</v>
      </c>
      <c r="QSH9" s="1" t="s">
        <v>91</v>
      </c>
      <c r="QSI9" s="1" t="s">
        <v>91</v>
      </c>
      <c r="QSJ9" s="1" t="s">
        <v>91</v>
      </c>
      <c r="QSK9" s="1" t="s">
        <v>91</v>
      </c>
      <c r="QSL9" s="1" t="s">
        <v>91</v>
      </c>
      <c r="QSM9" s="1" t="s">
        <v>91</v>
      </c>
      <c r="QSN9" s="1" t="s">
        <v>91</v>
      </c>
      <c r="QSO9" s="1" t="s">
        <v>91</v>
      </c>
      <c r="QSP9" s="1" t="s">
        <v>91</v>
      </c>
      <c r="QSQ9" s="1" t="s">
        <v>91</v>
      </c>
      <c r="QSR9" s="1" t="s">
        <v>91</v>
      </c>
      <c r="QSS9" s="1" t="s">
        <v>91</v>
      </c>
      <c r="QST9" s="1" t="s">
        <v>91</v>
      </c>
      <c r="QSU9" s="1" t="s">
        <v>91</v>
      </c>
      <c r="QSV9" s="1" t="s">
        <v>91</v>
      </c>
      <c r="QSW9" s="1" t="s">
        <v>91</v>
      </c>
      <c r="QSX9" s="1" t="s">
        <v>91</v>
      </c>
      <c r="QSY9" s="1" t="s">
        <v>91</v>
      </c>
      <c r="QSZ9" s="1" t="s">
        <v>91</v>
      </c>
      <c r="QTA9" s="1" t="s">
        <v>91</v>
      </c>
      <c r="QTB9" s="1" t="s">
        <v>91</v>
      </c>
      <c r="QTC9" s="1" t="s">
        <v>91</v>
      </c>
      <c r="QTD9" s="1" t="s">
        <v>91</v>
      </c>
      <c r="QTE9" s="1" t="s">
        <v>91</v>
      </c>
      <c r="QTF9" s="1" t="s">
        <v>91</v>
      </c>
      <c r="QTG9" s="1" t="s">
        <v>91</v>
      </c>
      <c r="QTH9" s="1" t="s">
        <v>91</v>
      </c>
      <c r="QTI9" s="1" t="s">
        <v>91</v>
      </c>
      <c r="QTJ9" s="1" t="s">
        <v>91</v>
      </c>
      <c r="QTK9" s="1" t="s">
        <v>91</v>
      </c>
      <c r="QTL9" s="1" t="s">
        <v>91</v>
      </c>
      <c r="QTM9" s="1" t="s">
        <v>91</v>
      </c>
      <c r="QTN9" s="1" t="s">
        <v>91</v>
      </c>
      <c r="QTO9" s="1" t="s">
        <v>91</v>
      </c>
      <c r="QTP9" s="1" t="s">
        <v>91</v>
      </c>
      <c r="QTQ9" s="1" t="s">
        <v>91</v>
      </c>
      <c r="QTR9" s="1" t="s">
        <v>91</v>
      </c>
      <c r="QTS9" s="1" t="s">
        <v>91</v>
      </c>
      <c r="QTT9" s="1" t="s">
        <v>91</v>
      </c>
      <c r="QTU9" s="1" t="s">
        <v>91</v>
      </c>
      <c r="QTV9" s="1" t="s">
        <v>91</v>
      </c>
      <c r="QTW9" s="1" t="s">
        <v>91</v>
      </c>
      <c r="QTX9" s="1" t="s">
        <v>91</v>
      </c>
      <c r="QTY9" s="1" t="s">
        <v>91</v>
      </c>
      <c r="QTZ9" s="1" t="s">
        <v>91</v>
      </c>
      <c r="QUA9" s="1" t="s">
        <v>91</v>
      </c>
      <c r="QUB9" s="1" t="s">
        <v>91</v>
      </c>
      <c r="QUC9" s="1" t="s">
        <v>91</v>
      </c>
      <c r="QUD9" s="1" t="s">
        <v>91</v>
      </c>
      <c r="QUE9" s="1" t="s">
        <v>91</v>
      </c>
      <c r="QUF9" s="1" t="s">
        <v>91</v>
      </c>
      <c r="QUG9" s="1" t="s">
        <v>91</v>
      </c>
      <c r="QUH9" s="1" t="s">
        <v>91</v>
      </c>
      <c r="QUI9" s="1" t="s">
        <v>91</v>
      </c>
      <c r="QUJ9" s="1" t="s">
        <v>91</v>
      </c>
      <c r="QUK9" s="1" t="s">
        <v>91</v>
      </c>
      <c r="QUL9" s="1" t="s">
        <v>91</v>
      </c>
      <c r="QUM9" s="1" t="s">
        <v>91</v>
      </c>
      <c r="QUN9" s="1" t="s">
        <v>91</v>
      </c>
      <c r="QUO9" s="1" t="s">
        <v>91</v>
      </c>
      <c r="QUP9" s="1" t="s">
        <v>91</v>
      </c>
      <c r="QUQ9" s="1" t="s">
        <v>91</v>
      </c>
      <c r="QUR9" s="1" t="s">
        <v>91</v>
      </c>
      <c r="QUS9" s="1" t="s">
        <v>91</v>
      </c>
      <c r="QUT9" s="1" t="s">
        <v>91</v>
      </c>
      <c r="QUU9" s="1" t="s">
        <v>91</v>
      </c>
      <c r="QUV9" s="1" t="s">
        <v>91</v>
      </c>
      <c r="QUW9" s="1" t="s">
        <v>91</v>
      </c>
      <c r="QUX9" s="1" t="s">
        <v>91</v>
      </c>
      <c r="QUY9" s="1" t="s">
        <v>91</v>
      </c>
      <c r="QUZ9" s="1" t="s">
        <v>91</v>
      </c>
      <c r="QVA9" s="1" t="s">
        <v>91</v>
      </c>
      <c r="QVB9" s="1" t="s">
        <v>91</v>
      </c>
      <c r="QVC9" s="1" t="s">
        <v>91</v>
      </c>
      <c r="QVD9" s="1" t="s">
        <v>91</v>
      </c>
      <c r="QVE9" s="1" t="s">
        <v>91</v>
      </c>
      <c r="QVF9" s="1" t="s">
        <v>91</v>
      </c>
      <c r="QVG9" s="1" t="s">
        <v>91</v>
      </c>
      <c r="QVH9" s="1" t="s">
        <v>91</v>
      </c>
      <c r="QVI9" s="1" t="s">
        <v>91</v>
      </c>
      <c r="QVJ9" s="1" t="s">
        <v>91</v>
      </c>
      <c r="QVK9" s="1" t="s">
        <v>91</v>
      </c>
      <c r="QVL9" s="1" t="s">
        <v>91</v>
      </c>
      <c r="QVM9" s="1" t="s">
        <v>91</v>
      </c>
      <c r="QVN9" s="1" t="s">
        <v>91</v>
      </c>
      <c r="QVO9" s="1" t="s">
        <v>91</v>
      </c>
      <c r="QVP9" s="1" t="s">
        <v>91</v>
      </c>
      <c r="QVQ9" s="1" t="s">
        <v>91</v>
      </c>
      <c r="QVR9" s="1" t="s">
        <v>91</v>
      </c>
      <c r="QVS9" s="1" t="s">
        <v>91</v>
      </c>
      <c r="QVT9" s="1" t="s">
        <v>91</v>
      </c>
      <c r="QVU9" s="1" t="s">
        <v>91</v>
      </c>
      <c r="QVV9" s="1" t="s">
        <v>91</v>
      </c>
      <c r="QVW9" s="1" t="s">
        <v>91</v>
      </c>
      <c r="QVX9" s="1" t="s">
        <v>91</v>
      </c>
      <c r="QVY9" s="1" t="s">
        <v>91</v>
      </c>
      <c r="QVZ9" s="1" t="s">
        <v>91</v>
      </c>
      <c r="QWA9" s="1" t="s">
        <v>91</v>
      </c>
      <c r="QWB9" s="1" t="s">
        <v>91</v>
      </c>
      <c r="QWC9" s="1" t="s">
        <v>91</v>
      </c>
      <c r="QWD9" s="1" t="s">
        <v>91</v>
      </c>
      <c r="QWE9" s="1" t="s">
        <v>91</v>
      </c>
      <c r="QWF9" s="1" t="s">
        <v>91</v>
      </c>
      <c r="QWG9" s="1" t="s">
        <v>91</v>
      </c>
      <c r="QWH9" s="1" t="s">
        <v>91</v>
      </c>
      <c r="QWI9" s="1" t="s">
        <v>91</v>
      </c>
      <c r="QWJ9" s="1" t="s">
        <v>91</v>
      </c>
      <c r="QWK9" s="1" t="s">
        <v>91</v>
      </c>
      <c r="QWL9" s="1" t="s">
        <v>91</v>
      </c>
      <c r="QWM9" s="1" t="s">
        <v>91</v>
      </c>
      <c r="QWN9" s="1" t="s">
        <v>91</v>
      </c>
      <c r="QWO9" s="1" t="s">
        <v>91</v>
      </c>
      <c r="QWP9" s="1" t="s">
        <v>91</v>
      </c>
      <c r="QWQ9" s="1" t="s">
        <v>91</v>
      </c>
      <c r="QWR9" s="1" t="s">
        <v>91</v>
      </c>
      <c r="QWS9" s="1" t="s">
        <v>91</v>
      </c>
      <c r="QWT9" s="1" t="s">
        <v>91</v>
      </c>
      <c r="QWU9" s="1" t="s">
        <v>91</v>
      </c>
      <c r="QWV9" s="1" t="s">
        <v>91</v>
      </c>
      <c r="QWW9" s="1" t="s">
        <v>91</v>
      </c>
      <c r="QWX9" s="1" t="s">
        <v>91</v>
      </c>
      <c r="QWY9" s="1" t="s">
        <v>91</v>
      </c>
      <c r="QWZ9" s="1" t="s">
        <v>91</v>
      </c>
      <c r="QXA9" s="1" t="s">
        <v>91</v>
      </c>
      <c r="QXB9" s="1" t="s">
        <v>91</v>
      </c>
      <c r="QXC9" s="1" t="s">
        <v>91</v>
      </c>
      <c r="QXD9" s="1" t="s">
        <v>91</v>
      </c>
      <c r="QXE9" s="1" t="s">
        <v>91</v>
      </c>
      <c r="QXF9" s="1" t="s">
        <v>91</v>
      </c>
      <c r="QXG9" s="1" t="s">
        <v>91</v>
      </c>
      <c r="QXH9" s="1" t="s">
        <v>91</v>
      </c>
      <c r="QXI9" s="1" t="s">
        <v>91</v>
      </c>
      <c r="QXJ9" s="1" t="s">
        <v>91</v>
      </c>
      <c r="QXK9" s="1" t="s">
        <v>91</v>
      </c>
      <c r="QXL9" s="1" t="s">
        <v>91</v>
      </c>
      <c r="QXM9" s="1" t="s">
        <v>91</v>
      </c>
      <c r="QXN9" s="1" t="s">
        <v>91</v>
      </c>
      <c r="QXO9" s="1" t="s">
        <v>91</v>
      </c>
      <c r="QXP9" s="1" t="s">
        <v>91</v>
      </c>
      <c r="QXQ9" s="1" t="s">
        <v>91</v>
      </c>
      <c r="QXR9" s="1" t="s">
        <v>91</v>
      </c>
      <c r="QXS9" s="1" t="s">
        <v>91</v>
      </c>
      <c r="QXT9" s="1" t="s">
        <v>91</v>
      </c>
      <c r="QXU9" s="1" t="s">
        <v>91</v>
      </c>
      <c r="QXV9" s="1" t="s">
        <v>91</v>
      </c>
      <c r="QXW9" s="1" t="s">
        <v>91</v>
      </c>
      <c r="QXX9" s="1" t="s">
        <v>91</v>
      </c>
      <c r="QXY9" s="1" t="s">
        <v>91</v>
      </c>
      <c r="QXZ9" s="1" t="s">
        <v>91</v>
      </c>
      <c r="QYA9" s="1" t="s">
        <v>91</v>
      </c>
      <c r="QYB9" s="1" t="s">
        <v>91</v>
      </c>
      <c r="QYC9" s="1" t="s">
        <v>91</v>
      </c>
      <c r="QYD9" s="1" t="s">
        <v>91</v>
      </c>
      <c r="QYE9" s="1" t="s">
        <v>91</v>
      </c>
      <c r="QYF9" s="1" t="s">
        <v>91</v>
      </c>
      <c r="QYG9" s="1" t="s">
        <v>91</v>
      </c>
      <c r="QYH9" s="1" t="s">
        <v>91</v>
      </c>
      <c r="QYI9" s="1" t="s">
        <v>91</v>
      </c>
      <c r="QYJ9" s="1" t="s">
        <v>91</v>
      </c>
      <c r="QYK9" s="1" t="s">
        <v>91</v>
      </c>
      <c r="QYL9" s="1" t="s">
        <v>91</v>
      </c>
      <c r="QYM9" s="1" t="s">
        <v>91</v>
      </c>
      <c r="QYN9" s="1" t="s">
        <v>91</v>
      </c>
      <c r="QYO9" s="1" t="s">
        <v>91</v>
      </c>
      <c r="QYP9" s="1" t="s">
        <v>91</v>
      </c>
      <c r="QYQ9" s="1" t="s">
        <v>91</v>
      </c>
      <c r="QYR9" s="1" t="s">
        <v>91</v>
      </c>
      <c r="QYS9" s="1" t="s">
        <v>91</v>
      </c>
      <c r="QYT9" s="1" t="s">
        <v>91</v>
      </c>
      <c r="QYU9" s="1" t="s">
        <v>91</v>
      </c>
      <c r="QYV9" s="1" t="s">
        <v>91</v>
      </c>
      <c r="QYW9" s="1" t="s">
        <v>91</v>
      </c>
      <c r="QYX9" s="1" t="s">
        <v>91</v>
      </c>
      <c r="QYY9" s="1" t="s">
        <v>91</v>
      </c>
      <c r="QYZ9" s="1" t="s">
        <v>91</v>
      </c>
      <c r="QZA9" s="1" t="s">
        <v>91</v>
      </c>
      <c r="QZB9" s="1" t="s">
        <v>91</v>
      </c>
      <c r="QZC9" s="1" t="s">
        <v>91</v>
      </c>
      <c r="QZD9" s="1" t="s">
        <v>91</v>
      </c>
      <c r="QZE9" s="1" t="s">
        <v>91</v>
      </c>
      <c r="QZF9" s="1" t="s">
        <v>91</v>
      </c>
      <c r="QZG9" s="1" t="s">
        <v>91</v>
      </c>
      <c r="QZH9" s="1" t="s">
        <v>91</v>
      </c>
      <c r="QZI9" s="1" t="s">
        <v>91</v>
      </c>
      <c r="QZJ9" s="1" t="s">
        <v>91</v>
      </c>
      <c r="QZK9" s="1" t="s">
        <v>91</v>
      </c>
      <c r="QZL9" s="1" t="s">
        <v>91</v>
      </c>
      <c r="QZM9" s="1" t="s">
        <v>91</v>
      </c>
      <c r="QZN9" s="1" t="s">
        <v>91</v>
      </c>
      <c r="QZO9" s="1" t="s">
        <v>91</v>
      </c>
      <c r="QZP9" s="1" t="s">
        <v>91</v>
      </c>
      <c r="QZQ9" s="1" t="s">
        <v>91</v>
      </c>
      <c r="QZR9" s="1" t="s">
        <v>91</v>
      </c>
      <c r="QZS9" s="1" t="s">
        <v>91</v>
      </c>
      <c r="QZT9" s="1" t="s">
        <v>91</v>
      </c>
      <c r="QZU9" s="1" t="s">
        <v>91</v>
      </c>
      <c r="QZV9" s="1" t="s">
        <v>91</v>
      </c>
      <c r="QZW9" s="1" t="s">
        <v>91</v>
      </c>
      <c r="QZX9" s="1" t="s">
        <v>91</v>
      </c>
      <c r="QZY9" s="1" t="s">
        <v>91</v>
      </c>
      <c r="QZZ9" s="1" t="s">
        <v>91</v>
      </c>
      <c r="RAA9" s="1" t="s">
        <v>91</v>
      </c>
      <c r="RAB9" s="1" t="s">
        <v>91</v>
      </c>
      <c r="RAC9" s="1" t="s">
        <v>91</v>
      </c>
      <c r="RAD9" s="1" t="s">
        <v>91</v>
      </c>
      <c r="RAE9" s="1" t="s">
        <v>91</v>
      </c>
      <c r="RAF9" s="1" t="s">
        <v>91</v>
      </c>
      <c r="RAG9" s="1" t="s">
        <v>91</v>
      </c>
      <c r="RAH9" s="1" t="s">
        <v>91</v>
      </c>
      <c r="RAI9" s="1" t="s">
        <v>91</v>
      </c>
      <c r="RAJ9" s="1" t="s">
        <v>91</v>
      </c>
      <c r="RAK9" s="1" t="s">
        <v>91</v>
      </c>
      <c r="RAL9" s="1" t="s">
        <v>91</v>
      </c>
      <c r="RAM9" s="1" t="s">
        <v>91</v>
      </c>
      <c r="RAN9" s="1" t="s">
        <v>91</v>
      </c>
      <c r="RAO9" s="1" t="s">
        <v>91</v>
      </c>
      <c r="RAP9" s="1" t="s">
        <v>91</v>
      </c>
      <c r="RAQ9" s="1" t="s">
        <v>91</v>
      </c>
      <c r="RAR9" s="1" t="s">
        <v>91</v>
      </c>
      <c r="RAS9" s="1" t="s">
        <v>91</v>
      </c>
      <c r="RAT9" s="1" t="s">
        <v>91</v>
      </c>
      <c r="RAU9" s="1" t="s">
        <v>91</v>
      </c>
      <c r="RAV9" s="1" t="s">
        <v>91</v>
      </c>
      <c r="RAW9" s="1" t="s">
        <v>91</v>
      </c>
      <c r="RAX9" s="1" t="s">
        <v>91</v>
      </c>
      <c r="RAY9" s="1" t="s">
        <v>91</v>
      </c>
      <c r="RAZ9" s="1" t="s">
        <v>91</v>
      </c>
      <c r="RBA9" s="1" t="s">
        <v>91</v>
      </c>
      <c r="RBB9" s="1" t="s">
        <v>91</v>
      </c>
      <c r="RBC9" s="1" t="s">
        <v>91</v>
      </c>
      <c r="RBD9" s="1" t="s">
        <v>91</v>
      </c>
      <c r="RBE9" s="1" t="s">
        <v>91</v>
      </c>
      <c r="RBF9" s="1" t="s">
        <v>91</v>
      </c>
      <c r="RBG9" s="1" t="s">
        <v>91</v>
      </c>
      <c r="RBH9" s="1" t="s">
        <v>91</v>
      </c>
      <c r="RBI9" s="1" t="s">
        <v>91</v>
      </c>
      <c r="RBJ9" s="1" t="s">
        <v>91</v>
      </c>
      <c r="RBK9" s="1" t="s">
        <v>91</v>
      </c>
      <c r="RBL9" s="1" t="s">
        <v>91</v>
      </c>
      <c r="RBM9" s="1" t="s">
        <v>91</v>
      </c>
      <c r="RBN9" s="1" t="s">
        <v>91</v>
      </c>
      <c r="RBO9" s="1" t="s">
        <v>91</v>
      </c>
      <c r="RBP9" s="1" t="s">
        <v>91</v>
      </c>
      <c r="RBQ9" s="1" t="s">
        <v>91</v>
      </c>
      <c r="RBR9" s="1" t="s">
        <v>91</v>
      </c>
      <c r="RBS9" s="1" t="s">
        <v>91</v>
      </c>
      <c r="RBT9" s="1" t="s">
        <v>91</v>
      </c>
      <c r="RBU9" s="1" t="s">
        <v>91</v>
      </c>
      <c r="RBV9" s="1" t="s">
        <v>91</v>
      </c>
      <c r="RBW9" s="1" t="s">
        <v>91</v>
      </c>
      <c r="RBX9" s="1" t="s">
        <v>91</v>
      </c>
      <c r="RBY9" s="1" t="s">
        <v>91</v>
      </c>
      <c r="RBZ9" s="1" t="s">
        <v>91</v>
      </c>
      <c r="RCA9" s="1" t="s">
        <v>91</v>
      </c>
      <c r="RCB9" s="1" t="s">
        <v>91</v>
      </c>
      <c r="RCC9" s="1" t="s">
        <v>91</v>
      </c>
      <c r="RCD9" s="1" t="s">
        <v>91</v>
      </c>
      <c r="RCE9" s="1" t="s">
        <v>91</v>
      </c>
      <c r="RCF9" s="1" t="s">
        <v>91</v>
      </c>
      <c r="RCG9" s="1" t="s">
        <v>91</v>
      </c>
      <c r="RCH9" s="1" t="s">
        <v>91</v>
      </c>
      <c r="RCI9" s="1" t="s">
        <v>91</v>
      </c>
      <c r="RCJ9" s="1" t="s">
        <v>91</v>
      </c>
      <c r="RCK9" s="1" t="s">
        <v>91</v>
      </c>
      <c r="RCL9" s="1" t="s">
        <v>91</v>
      </c>
      <c r="RCM9" s="1" t="s">
        <v>91</v>
      </c>
      <c r="RCN9" s="1" t="s">
        <v>91</v>
      </c>
      <c r="RCO9" s="1" t="s">
        <v>91</v>
      </c>
      <c r="RCP9" s="1" t="s">
        <v>91</v>
      </c>
      <c r="RCQ9" s="1" t="s">
        <v>91</v>
      </c>
      <c r="RCR9" s="1" t="s">
        <v>91</v>
      </c>
      <c r="RCS9" s="1" t="s">
        <v>91</v>
      </c>
      <c r="RCT9" s="1" t="s">
        <v>91</v>
      </c>
      <c r="RCU9" s="1" t="s">
        <v>91</v>
      </c>
      <c r="RCV9" s="1" t="s">
        <v>91</v>
      </c>
      <c r="RCW9" s="1" t="s">
        <v>91</v>
      </c>
      <c r="RCX9" s="1" t="s">
        <v>91</v>
      </c>
      <c r="RCY9" s="1" t="s">
        <v>91</v>
      </c>
      <c r="RCZ9" s="1" t="s">
        <v>91</v>
      </c>
      <c r="RDA9" s="1" t="s">
        <v>91</v>
      </c>
      <c r="RDB9" s="1" t="s">
        <v>91</v>
      </c>
      <c r="RDC9" s="1" t="s">
        <v>91</v>
      </c>
      <c r="RDD9" s="1" t="s">
        <v>91</v>
      </c>
      <c r="RDE9" s="1" t="s">
        <v>91</v>
      </c>
      <c r="RDF9" s="1" t="s">
        <v>91</v>
      </c>
      <c r="RDG9" s="1" t="s">
        <v>91</v>
      </c>
      <c r="RDH9" s="1" t="s">
        <v>91</v>
      </c>
      <c r="RDI9" s="1" t="s">
        <v>91</v>
      </c>
      <c r="RDJ9" s="1" t="s">
        <v>91</v>
      </c>
      <c r="RDK9" s="1" t="s">
        <v>91</v>
      </c>
      <c r="RDL9" s="1" t="s">
        <v>91</v>
      </c>
      <c r="RDM9" s="1" t="s">
        <v>91</v>
      </c>
      <c r="RDN9" s="1" t="s">
        <v>91</v>
      </c>
      <c r="RDO9" s="1" t="s">
        <v>91</v>
      </c>
      <c r="RDP9" s="1" t="s">
        <v>91</v>
      </c>
      <c r="RDQ9" s="1" t="s">
        <v>91</v>
      </c>
      <c r="RDR9" s="1" t="s">
        <v>91</v>
      </c>
      <c r="RDS9" s="1" t="s">
        <v>91</v>
      </c>
      <c r="RDT9" s="1" t="s">
        <v>91</v>
      </c>
      <c r="RDU9" s="1" t="s">
        <v>91</v>
      </c>
      <c r="RDV9" s="1" t="s">
        <v>91</v>
      </c>
      <c r="RDW9" s="1" t="s">
        <v>91</v>
      </c>
      <c r="RDX9" s="1" t="s">
        <v>91</v>
      </c>
      <c r="RDY9" s="1" t="s">
        <v>91</v>
      </c>
      <c r="RDZ9" s="1" t="s">
        <v>91</v>
      </c>
      <c r="REA9" s="1" t="s">
        <v>91</v>
      </c>
      <c r="REB9" s="1" t="s">
        <v>91</v>
      </c>
      <c r="REC9" s="1" t="s">
        <v>91</v>
      </c>
      <c r="RED9" s="1" t="s">
        <v>91</v>
      </c>
      <c r="REE9" s="1" t="s">
        <v>91</v>
      </c>
      <c r="REF9" s="1" t="s">
        <v>91</v>
      </c>
      <c r="REG9" s="1" t="s">
        <v>91</v>
      </c>
      <c r="REH9" s="1" t="s">
        <v>91</v>
      </c>
      <c r="REI9" s="1" t="s">
        <v>91</v>
      </c>
      <c r="REJ9" s="1" t="s">
        <v>91</v>
      </c>
      <c r="REK9" s="1" t="s">
        <v>91</v>
      </c>
      <c r="REL9" s="1" t="s">
        <v>91</v>
      </c>
      <c r="REM9" s="1" t="s">
        <v>91</v>
      </c>
      <c r="REN9" s="1" t="s">
        <v>91</v>
      </c>
      <c r="REO9" s="1" t="s">
        <v>91</v>
      </c>
      <c r="REP9" s="1" t="s">
        <v>91</v>
      </c>
      <c r="REQ9" s="1" t="s">
        <v>91</v>
      </c>
      <c r="RER9" s="1" t="s">
        <v>91</v>
      </c>
      <c r="RES9" s="1" t="s">
        <v>91</v>
      </c>
      <c r="RET9" s="1" t="s">
        <v>91</v>
      </c>
      <c r="REU9" s="1" t="s">
        <v>91</v>
      </c>
      <c r="REV9" s="1" t="s">
        <v>91</v>
      </c>
      <c r="REW9" s="1" t="s">
        <v>91</v>
      </c>
      <c r="REX9" s="1" t="s">
        <v>91</v>
      </c>
      <c r="REY9" s="1" t="s">
        <v>91</v>
      </c>
      <c r="REZ9" s="1" t="s">
        <v>91</v>
      </c>
      <c r="RFA9" s="1" t="s">
        <v>91</v>
      </c>
      <c r="RFB9" s="1" t="s">
        <v>91</v>
      </c>
      <c r="RFC9" s="1" t="s">
        <v>91</v>
      </c>
      <c r="RFD9" s="1" t="s">
        <v>91</v>
      </c>
      <c r="RFE9" s="1" t="s">
        <v>91</v>
      </c>
      <c r="RFF9" s="1" t="s">
        <v>91</v>
      </c>
      <c r="RFG9" s="1" t="s">
        <v>91</v>
      </c>
      <c r="RFH9" s="1" t="s">
        <v>91</v>
      </c>
      <c r="RFI9" s="1" t="s">
        <v>91</v>
      </c>
      <c r="RFJ9" s="1" t="s">
        <v>91</v>
      </c>
      <c r="RFK9" s="1" t="s">
        <v>91</v>
      </c>
      <c r="RFL9" s="1" t="s">
        <v>91</v>
      </c>
      <c r="RFM9" s="1" t="s">
        <v>91</v>
      </c>
      <c r="RFN9" s="1" t="s">
        <v>91</v>
      </c>
      <c r="RFO9" s="1" t="s">
        <v>91</v>
      </c>
      <c r="RFP9" s="1" t="s">
        <v>91</v>
      </c>
      <c r="RFQ9" s="1" t="s">
        <v>91</v>
      </c>
      <c r="RFR9" s="1" t="s">
        <v>91</v>
      </c>
      <c r="RFS9" s="1" t="s">
        <v>91</v>
      </c>
      <c r="RFT9" s="1" t="s">
        <v>91</v>
      </c>
      <c r="RFU9" s="1" t="s">
        <v>91</v>
      </c>
      <c r="RFV9" s="1" t="s">
        <v>91</v>
      </c>
      <c r="RFW9" s="1" t="s">
        <v>91</v>
      </c>
      <c r="RFX9" s="1" t="s">
        <v>91</v>
      </c>
      <c r="RFY9" s="1" t="s">
        <v>91</v>
      </c>
      <c r="RFZ9" s="1" t="s">
        <v>91</v>
      </c>
      <c r="RGA9" s="1" t="s">
        <v>91</v>
      </c>
      <c r="RGB9" s="1" t="s">
        <v>91</v>
      </c>
      <c r="RGC9" s="1" t="s">
        <v>91</v>
      </c>
      <c r="RGD9" s="1" t="s">
        <v>91</v>
      </c>
      <c r="RGE9" s="1" t="s">
        <v>91</v>
      </c>
      <c r="RGF9" s="1" t="s">
        <v>91</v>
      </c>
      <c r="RGG9" s="1" t="s">
        <v>91</v>
      </c>
      <c r="RGH9" s="1" t="s">
        <v>91</v>
      </c>
      <c r="RGI9" s="1" t="s">
        <v>91</v>
      </c>
      <c r="RGJ9" s="1" t="s">
        <v>91</v>
      </c>
      <c r="RGK9" s="1" t="s">
        <v>91</v>
      </c>
      <c r="RGL9" s="1" t="s">
        <v>91</v>
      </c>
      <c r="RGM9" s="1" t="s">
        <v>91</v>
      </c>
      <c r="RGN9" s="1" t="s">
        <v>91</v>
      </c>
      <c r="RGO9" s="1" t="s">
        <v>91</v>
      </c>
      <c r="RGP9" s="1" t="s">
        <v>91</v>
      </c>
      <c r="RGQ9" s="1" t="s">
        <v>91</v>
      </c>
      <c r="RGR9" s="1" t="s">
        <v>91</v>
      </c>
      <c r="RGS9" s="1" t="s">
        <v>91</v>
      </c>
      <c r="RGT9" s="1" t="s">
        <v>91</v>
      </c>
      <c r="RGU9" s="1" t="s">
        <v>91</v>
      </c>
      <c r="RGV9" s="1" t="s">
        <v>91</v>
      </c>
      <c r="RGW9" s="1" t="s">
        <v>91</v>
      </c>
      <c r="RGX9" s="1" t="s">
        <v>91</v>
      </c>
      <c r="RGY9" s="1" t="s">
        <v>91</v>
      </c>
      <c r="RGZ9" s="1" t="s">
        <v>91</v>
      </c>
      <c r="RHA9" s="1" t="s">
        <v>91</v>
      </c>
      <c r="RHB9" s="1" t="s">
        <v>91</v>
      </c>
      <c r="RHC9" s="1" t="s">
        <v>91</v>
      </c>
      <c r="RHD9" s="1" t="s">
        <v>91</v>
      </c>
      <c r="RHE9" s="1" t="s">
        <v>91</v>
      </c>
      <c r="RHF9" s="1" t="s">
        <v>91</v>
      </c>
      <c r="RHG9" s="1" t="s">
        <v>91</v>
      </c>
      <c r="RHH9" s="1" t="s">
        <v>91</v>
      </c>
      <c r="RHI9" s="1" t="s">
        <v>91</v>
      </c>
      <c r="RHJ9" s="1" t="s">
        <v>91</v>
      </c>
      <c r="RHK9" s="1" t="s">
        <v>91</v>
      </c>
      <c r="RHL9" s="1" t="s">
        <v>91</v>
      </c>
      <c r="RHM9" s="1" t="s">
        <v>91</v>
      </c>
      <c r="RHN9" s="1" t="s">
        <v>91</v>
      </c>
      <c r="RHO9" s="1" t="s">
        <v>91</v>
      </c>
      <c r="RHP9" s="1" t="s">
        <v>91</v>
      </c>
      <c r="RHQ9" s="1" t="s">
        <v>91</v>
      </c>
      <c r="RHR9" s="1" t="s">
        <v>91</v>
      </c>
      <c r="RHS9" s="1" t="s">
        <v>91</v>
      </c>
      <c r="RHT9" s="1" t="s">
        <v>91</v>
      </c>
      <c r="RHU9" s="1" t="s">
        <v>91</v>
      </c>
      <c r="RHV9" s="1" t="s">
        <v>91</v>
      </c>
      <c r="RHW9" s="1" t="s">
        <v>91</v>
      </c>
      <c r="RHX9" s="1" t="s">
        <v>91</v>
      </c>
      <c r="RHY9" s="1" t="s">
        <v>91</v>
      </c>
      <c r="RHZ9" s="1" t="s">
        <v>91</v>
      </c>
      <c r="RIA9" s="1" t="s">
        <v>91</v>
      </c>
      <c r="RIB9" s="1" t="s">
        <v>91</v>
      </c>
      <c r="RIC9" s="1" t="s">
        <v>91</v>
      </c>
      <c r="RID9" s="1" t="s">
        <v>91</v>
      </c>
      <c r="RIE9" s="1" t="s">
        <v>91</v>
      </c>
      <c r="RIF9" s="1" t="s">
        <v>91</v>
      </c>
      <c r="RIG9" s="1" t="s">
        <v>91</v>
      </c>
      <c r="RIH9" s="1" t="s">
        <v>91</v>
      </c>
      <c r="RII9" s="1" t="s">
        <v>91</v>
      </c>
      <c r="RIJ9" s="1" t="s">
        <v>91</v>
      </c>
      <c r="RIK9" s="1" t="s">
        <v>91</v>
      </c>
      <c r="RIL9" s="1" t="s">
        <v>91</v>
      </c>
      <c r="RIM9" s="1" t="s">
        <v>91</v>
      </c>
      <c r="RIN9" s="1" t="s">
        <v>91</v>
      </c>
      <c r="RIO9" s="1" t="s">
        <v>91</v>
      </c>
      <c r="RIP9" s="1" t="s">
        <v>91</v>
      </c>
      <c r="RIQ9" s="1" t="s">
        <v>91</v>
      </c>
      <c r="RIR9" s="1" t="s">
        <v>91</v>
      </c>
      <c r="RIS9" s="1" t="s">
        <v>91</v>
      </c>
      <c r="RIT9" s="1" t="s">
        <v>91</v>
      </c>
      <c r="RIU9" s="1" t="s">
        <v>91</v>
      </c>
      <c r="RIV9" s="1" t="s">
        <v>91</v>
      </c>
      <c r="RIW9" s="1" t="s">
        <v>91</v>
      </c>
      <c r="RIX9" s="1" t="s">
        <v>91</v>
      </c>
      <c r="RIY9" s="1" t="s">
        <v>91</v>
      </c>
      <c r="RIZ9" s="1" t="s">
        <v>91</v>
      </c>
      <c r="RJA9" s="1" t="s">
        <v>91</v>
      </c>
      <c r="RJB9" s="1" t="s">
        <v>91</v>
      </c>
      <c r="RJC9" s="1" t="s">
        <v>91</v>
      </c>
      <c r="RJD9" s="1" t="s">
        <v>91</v>
      </c>
      <c r="RJE9" s="1" t="s">
        <v>91</v>
      </c>
      <c r="RJF9" s="1" t="s">
        <v>91</v>
      </c>
      <c r="RJG9" s="1" t="s">
        <v>91</v>
      </c>
      <c r="RJH9" s="1" t="s">
        <v>91</v>
      </c>
      <c r="RJI9" s="1" t="s">
        <v>91</v>
      </c>
      <c r="RJJ9" s="1" t="s">
        <v>91</v>
      </c>
      <c r="RJK9" s="1" t="s">
        <v>91</v>
      </c>
      <c r="RJL9" s="1" t="s">
        <v>91</v>
      </c>
      <c r="RJM9" s="1" t="s">
        <v>91</v>
      </c>
      <c r="RJN9" s="1" t="s">
        <v>91</v>
      </c>
      <c r="RJO9" s="1" t="s">
        <v>91</v>
      </c>
      <c r="RJP9" s="1" t="s">
        <v>91</v>
      </c>
      <c r="RJQ9" s="1" t="s">
        <v>91</v>
      </c>
      <c r="RJR9" s="1" t="s">
        <v>91</v>
      </c>
      <c r="RJS9" s="1" t="s">
        <v>91</v>
      </c>
      <c r="RJT9" s="1" t="s">
        <v>91</v>
      </c>
      <c r="RJU9" s="1" t="s">
        <v>91</v>
      </c>
      <c r="RJV9" s="1" t="s">
        <v>91</v>
      </c>
      <c r="RJW9" s="1" t="s">
        <v>91</v>
      </c>
      <c r="RJX9" s="1" t="s">
        <v>91</v>
      </c>
      <c r="RJY9" s="1" t="s">
        <v>91</v>
      </c>
      <c r="RJZ9" s="1" t="s">
        <v>91</v>
      </c>
      <c r="RKA9" s="1" t="s">
        <v>91</v>
      </c>
      <c r="RKB9" s="1" t="s">
        <v>91</v>
      </c>
      <c r="RKC9" s="1" t="s">
        <v>91</v>
      </c>
      <c r="RKD9" s="1" t="s">
        <v>91</v>
      </c>
      <c r="RKE9" s="1" t="s">
        <v>91</v>
      </c>
      <c r="RKF9" s="1" t="s">
        <v>91</v>
      </c>
      <c r="RKG9" s="1" t="s">
        <v>91</v>
      </c>
      <c r="RKH9" s="1" t="s">
        <v>91</v>
      </c>
      <c r="RKI9" s="1" t="s">
        <v>91</v>
      </c>
      <c r="RKJ9" s="1" t="s">
        <v>91</v>
      </c>
      <c r="RKK9" s="1" t="s">
        <v>91</v>
      </c>
      <c r="RKL9" s="1" t="s">
        <v>91</v>
      </c>
      <c r="RKM9" s="1" t="s">
        <v>91</v>
      </c>
      <c r="RKN9" s="1" t="s">
        <v>91</v>
      </c>
      <c r="RKO9" s="1" t="s">
        <v>91</v>
      </c>
      <c r="RKP9" s="1" t="s">
        <v>91</v>
      </c>
      <c r="RKQ9" s="1" t="s">
        <v>91</v>
      </c>
      <c r="RKR9" s="1" t="s">
        <v>91</v>
      </c>
      <c r="RKS9" s="1" t="s">
        <v>91</v>
      </c>
      <c r="RKT9" s="1" t="s">
        <v>91</v>
      </c>
      <c r="RKU9" s="1" t="s">
        <v>91</v>
      </c>
      <c r="RKV9" s="1" t="s">
        <v>91</v>
      </c>
      <c r="RKW9" s="1" t="s">
        <v>91</v>
      </c>
      <c r="RKX9" s="1" t="s">
        <v>91</v>
      </c>
      <c r="RKY9" s="1" t="s">
        <v>91</v>
      </c>
      <c r="RKZ9" s="1" t="s">
        <v>91</v>
      </c>
      <c r="RLA9" s="1" t="s">
        <v>91</v>
      </c>
      <c r="RLB9" s="1" t="s">
        <v>91</v>
      </c>
      <c r="RLC9" s="1" t="s">
        <v>91</v>
      </c>
      <c r="RLD9" s="1" t="s">
        <v>91</v>
      </c>
      <c r="RLE9" s="1" t="s">
        <v>91</v>
      </c>
      <c r="RLF9" s="1" t="s">
        <v>91</v>
      </c>
      <c r="RLG9" s="1" t="s">
        <v>91</v>
      </c>
      <c r="RLH9" s="1" t="s">
        <v>91</v>
      </c>
      <c r="RLI9" s="1" t="s">
        <v>91</v>
      </c>
      <c r="RLJ9" s="1" t="s">
        <v>91</v>
      </c>
      <c r="RLK9" s="1" t="s">
        <v>91</v>
      </c>
      <c r="RLL9" s="1" t="s">
        <v>91</v>
      </c>
      <c r="RLM9" s="1" t="s">
        <v>91</v>
      </c>
      <c r="RLN9" s="1" t="s">
        <v>91</v>
      </c>
      <c r="RLO9" s="1" t="s">
        <v>91</v>
      </c>
      <c r="RLP9" s="1" t="s">
        <v>91</v>
      </c>
      <c r="RLQ9" s="1" t="s">
        <v>91</v>
      </c>
      <c r="RLR9" s="1" t="s">
        <v>91</v>
      </c>
      <c r="RLS9" s="1" t="s">
        <v>91</v>
      </c>
      <c r="RLT9" s="1" t="s">
        <v>91</v>
      </c>
      <c r="RLU9" s="1" t="s">
        <v>91</v>
      </c>
      <c r="RLV9" s="1" t="s">
        <v>91</v>
      </c>
      <c r="RLW9" s="1" t="s">
        <v>91</v>
      </c>
      <c r="RLX9" s="1" t="s">
        <v>91</v>
      </c>
      <c r="RLY9" s="1" t="s">
        <v>91</v>
      </c>
      <c r="RLZ9" s="1" t="s">
        <v>91</v>
      </c>
      <c r="RMA9" s="1" t="s">
        <v>91</v>
      </c>
      <c r="RMB9" s="1" t="s">
        <v>91</v>
      </c>
      <c r="RMC9" s="1" t="s">
        <v>91</v>
      </c>
      <c r="RMD9" s="1" t="s">
        <v>91</v>
      </c>
      <c r="RME9" s="1" t="s">
        <v>91</v>
      </c>
      <c r="RMF9" s="1" t="s">
        <v>91</v>
      </c>
      <c r="RMG9" s="1" t="s">
        <v>91</v>
      </c>
      <c r="RMH9" s="1" t="s">
        <v>91</v>
      </c>
      <c r="RMI9" s="1" t="s">
        <v>91</v>
      </c>
      <c r="RMJ9" s="1" t="s">
        <v>91</v>
      </c>
      <c r="RMK9" s="1" t="s">
        <v>91</v>
      </c>
      <c r="RML9" s="1" t="s">
        <v>91</v>
      </c>
      <c r="RMM9" s="1" t="s">
        <v>91</v>
      </c>
      <c r="RMN9" s="1" t="s">
        <v>91</v>
      </c>
      <c r="RMO9" s="1" t="s">
        <v>91</v>
      </c>
      <c r="RMP9" s="1" t="s">
        <v>91</v>
      </c>
      <c r="RMQ9" s="1" t="s">
        <v>91</v>
      </c>
      <c r="RMR9" s="1" t="s">
        <v>91</v>
      </c>
      <c r="RMS9" s="1" t="s">
        <v>91</v>
      </c>
      <c r="RMT9" s="1" t="s">
        <v>91</v>
      </c>
      <c r="RMU9" s="1" t="s">
        <v>91</v>
      </c>
      <c r="RMV9" s="1" t="s">
        <v>91</v>
      </c>
      <c r="RMW9" s="1" t="s">
        <v>91</v>
      </c>
      <c r="RMX9" s="1" t="s">
        <v>91</v>
      </c>
      <c r="RMY9" s="1" t="s">
        <v>91</v>
      </c>
      <c r="RMZ9" s="1" t="s">
        <v>91</v>
      </c>
      <c r="RNA9" s="1" t="s">
        <v>91</v>
      </c>
      <c r="RNB9" s="1" t="s">
        <v>91</v>
      </c>
      <c r="RNC9" s="1" t="s">
        <v>91</v>
      </c>
      <c r="RND9" s="1" t="s">
        <v>91</v>
      </c>
      <c r="RNE9" s="1" t="s">
        <v>91</v>
      </c>
      <c r="RNF9" s="1" t="s">
        <v>91</v>
      </c>
      <c r="RNG9" s="1" t="s">
        <v>91</v>
      </c>
      <c r="RNH9" s="1" t="s">
        <v>91</v>
      </c>
      <c r="RNI9" s="1" t="s">
        <v>91</v>
      </c>
      <c r="RNJ9" s="1" t="s">
        <v>91</v>
      </c>
      <c r="RNK9" s="1" t="s">
        <v>91</v>
      </c>
      <c r="RNL9" s="1" t="s">
        <v>91</v>
      </c>
      <c r="RNM9" s="1" t="s">
        <v>91</v>
      </c>
      <c r="RNN9" s="1" t="s">
        <v>91</v>
      </c>
      <c r="RNO9" s="1" t="s">
        <v>91</v>
      </c>
      <c r="RNP9" s="1" t="s">
        <v>91</v>
      </c>
      <c r="RNQ9" s="1" t="s">
        <v>91</v>
      </c>
      <c r="RNR9" s="1" t="s">
        <v>91</v>
      </c>
      <c r="RNS9" s="1" t="s">
        <v>91</v>
      </c>
      <c r="RNT9" s="1" t="s">
        <v>91</v>
      </c>
      <c r="RNU9" s="1" t="s">
        <v>91</v>
      </c>
      <c r="RNV9" s="1" t="s">
        <v>91</v>
      </c>
      <c r="RNW9" s="1" t="s">
        <v>91</v>
      </c>
      <c r="RNX9" s="1" t="s">
        <v>91</v>
      </c>
      <c r="RNY9" s="1" t="s">
        <v>91</v>
      </c>
      <c r="RNZ9" s="1" t="s">
        <v>91</v>
      </c>
      <c r="ROA9" s="1" t="s">
        <v>91</v>
      </c>
      <c r="ROB9" s="1" t="s">
        <v>91</v>
      </c>
      <c r="ROC9" s="1" t="s">
        <v>91</v>
      </c>
      <c r="ROD9" s="1" t="s">
        <v>91</v>
      </c>
      <c r="ROE9" s="1" t="s">
        <v>91</v>
      </c>
      <c r="ROF9" s="1" t="s">
        <v>91</v>
      </c>
      <c r="ROG9" s="1" t="s">
        <v>91</v>
      </c>
      <c r="ROH9" s="1" t="s">
        <v>91</v>
      </c>
      <c r="ROI9" s="1" t="s">
        <v>91</v>
      </c>
      <c r="ROJ9" s="1" t="s">
        <v>91</v>
      </c>
      <c r="ROK9" s="1" t="s">
        <v>91</v>
      </c>
      <c r="ROL9" s="1" t="s">
        <v>91</v>
      </c>
      <c r="ROM9" s="1" t="s">
        <v>91</v>
      </c>
      <c r="RON9" s="1" t="s">
        <v>91</v>
      </c>
      <c r="ROO9" s="1" t="s">
        <v>91</v>
      </c>
      <c r="ROP9" s="1" t="s">
        <v>91</v>
      </c>
      <c r="ROQ9" s="1" t="s">
        <v>91</v>
      </c>
      <c r="ROR9" s="1" t="s">
        <v>91</v>
      </c>
      <c r="ROS9" s="1" t="s">
        <v>91</v>
      </c>
      <c r="ROT9" s="1" t="s">
        <v>91</v>
      </c>
      <c r="ROU9" s="1" t="s">
        <v>91</v>
      </c>
      <c r="ROV9" s="1" t="s">
        <v>91</v>
      </c>
      <c r="ROW9" s="1" t="s">
        <v>91</v>
      </c>
      <c r="ROX9" s="1" t="s">
        <v>91</v>
      </c>
      <c r="ROY9" s="1" t="s">
        <v>91</v>
      </c>
      <c r="ROZ9" s="1" t="s">
        <v>91</v>
      </c>
      <c r="RPA9" s="1" t="s">
        <v>91</v>
      </c>
      <c r="RPB9" s="1" t="s">
        <v>91</v>
      </c>
      <c r="RPC9" s="1" t="s">
        <v>91</v>
      </c>
      <c r="RPD9" s="1" t="s">
        <v>91</v>
      </c>
      <c r="RPE9" s="1" t="s">
        <v>91</v>
      </c>
      <c r="RPF9" s="1" t="s">
        <v>91</v>
      </c>
      <c r="RPG9" s="1" t="s">
        <v>91</v>
      </c>
      <c r="RPH9" s="1" t="s">
        <v>91</v>
      </c>
      <c r="RPI9" s="1" t="s">
        <v>91</v>
      </c>
      <c r="RPJ9" s="1" t="s">
        <v>91</v>
      </c>
      <c r="RPK9" s="1" t="s">
        <v>91</v>
      </c>
      <c r="RPL9" s="1" t="s">
        <v>91</v>
      </c>
      <c r="RPM9" s="1" t="s">
        <v>91</v>
      </c>
      <c r="RPN9" s="1" t="s">
        <v>91</v>
      </c>
      <c r="RPO9" s="1" t="s">
        <v>91</v>
      </c>
      <c r="RPP9" s="1" t="s">
        <v>91</v>
      </c>
      <c r="RPQ9" s="1" t="s">
        <v>91</v>
      </c>
      <c r="RPR9" s="1" t="s">
        <v>91</v>
      </c>
      <c r="RPS9" s="1" t="s">
        <v>91</v>
      </c>
      <c r="RPT9" s="1" t="s">
        <v>91</v>
      </c>
      <c r="RPU9" s="1" t="s">
        <v>91</v>
      </c>
      <c r="RPV9" s="1" t="s">
        <v>91</v>
      </c>
      <c r="RPW9" s="1" t="s">
        <v>91</v>
      </c>
      <c r="RPX9" s="1" t="s">
        <v>91</v>
      </c>
      <c r="RPY9" s="1" t="s">
        <v>91</v>
      </c>
      <c r="RPZ9" s="1" t="s">
        <v>91</v>
      </c>
      <c r="RQA9" s="1" t="s">
        <v>91</v>
      </c>
      <c r="RQB9" s="1" t="s">
        <v>91</v>
      </c>
      <c r="RQC9" s="1" t="s">
        <v>91</v>
      </c>
      <c r="RQD9" s="1" t="s">
        <v>91</v>
      </c>
      <c r="RQE9" s="1" t="s">
        <v>91</v>
      </c>
      <c r="RQF9" s="1" t="s">
        <v>91</v>
      </c>
      <c r="RQG9" s="1" t="s">
        <v>91</v>
      </c>
      <c r="RQH9" s="1" t="s">
        <v>91</v>
      </c>
      <c r="RQI9" s="1" t="s">
        <v>91</v>
      </c>
      <c r="RQJ9" s="1" t="s">
        <v>91</v>
      </c>
      <c r="RQK9" s="1" t="s">
        <v>91</v>
      </c>
      <c r="RQL9" s="1" t="s">
        <v>91</v>
      </c>
      <c r="RQM9" s="1" t="s">
        <v>91</v>
      </c>
      <c r="RQN9" s="1" t="s">
        <v>91</v>
      </c>
      <c r="RQO9" s="1" t="s">
        <v>91</v>
      </c>
      <c r="RQP9" s="1" t="s">
        <v>91</v>
      </c>
      <c r="RQQ9" s="1" t="s">
        <v>91</v>
      </c>
      <c r="RQR9" s="1" t="s">
        <v>91</v>
      </c>
      <c r="RQS9" s="1" t="s">
        <v>91</v>
      </c>
      <c r="RQT9" s="1" t="s">
        <v>91</v>
      </c>
      <c r="RQU9" s="1" t="s">
        <v>91</v>
      </c>
      <c r="RQV9" s="1" t="s">
        <v>91</v>
      </c>
      <c r="RQW9" s="1" t="s">
        <v>91</v>
      </c>
      <c r="RQX9" s="1" t="s">
        <v>91</v>
      </c>
      <c r="RQY9" s="1" t="s">
        <v>91</v>
      </c>
      <c r="RQZ9" s="1" t="s">
        <v>91</v>
      </c>
      <c r="RRA9" s="1" t="s">
        <v>91</v>
      </c>
      <c r="RRB9" s="1" t="s">
        <v>91</v>
      </c>
      <c r="RRC9" s="1" t="s">
        <v>91</v>
      </c>
      <c r="RRD9" s="1" t="s">
        <v>91</v>
      </c>
      <c r="RRE9" s="1" t="s">
        <v>91</v>
      </c>
      <c r="RRF9" s="1" t="s">
        <v>91</v>
      </c>
      <c r="RRG9" s="1" t="s">
        <v>91</v>
      </c>
      <c r="RRH9" s="1" t="s">
        <v>91</v>
      </c>
      <c r="RRI9" s="1" t="s">
        <v>91</v>
      </c>
      <c r="RRJ9" s="1" t="s">
        <v>91</v>
      </c>
      <c r="RRK9" s="1" t="s">
        <v>91</v>
      </c>
      <c r="RRL9" s="1" t="s">
        <v>91</v>
      </c>
      <c r="RRM9" s="1" t="s">
        <v>91</v>
      </c>
      <c r="RRN9" s="1" t="s">
        <v>91</v>
      </c>
      <c r="RRO9" s="1" t="s">
        <v>91</v>
      </c>
      <c r="RRP9" s="1" t="s">
        <v>91</v>
      </c>
      <c r="RRQ9" s="1" t="s">
        <v>91</v>
      </c>
      <c r="RRR9" s="1" t="s">
        <v>91</v>
      </c>
      <c r="RRS9" s="1" t="s">
        <v>91</v>
      </c>
      <c r="RRT9" s="1" t="s">
        <v>91</v>
      </c>
      <c r="RRU9" s="1" t="s">
        <v>91</v>
      </c>
      <c r="RRV9" s="1" t="s">
        <v>91</v>
      </c>
      <c r="RRW9" s="1" t="s">
        <v>91</v>
      </c>
      <c r="RRX9" s="1" t="s">
        <v>91</v>
      </c>
      <c r="RRY9" s="1" t="s">
        <v>91</v>
      </c>
      <c r="RRZ9" s="1" t="s">
        <v>91</v>
      </c>
      <c r="RSA9" s="1" t="s">
        <v>91</v>
      </c>
      <c r="RSB9" s="1" t="s">
        <v>91</v>
      </c>
      <c r="RSC9" s="1" t="s">
        <v>91</v>
      </c>
      <c r="RSD9" s="1" t="s">
        <v>91</v>
      </c>
      <c r="RSE9" s="1" t="s">
        <v>91</v>
      </c>
      <c r="RSF9" s="1" t="s">
        <v>91</v>
      </c>
      <c r="RSG9" s="1" t="s">
        <v>91</v>
      </c>
      <c r="RSH9" s="1" t="s">
        <v>91</v>
      </c>
      <c r="RSI9" s="1" t="s">
        <v>91</v>
      </c>
      <c r="RSJ9" s="1" t="s">
        <v>91</v>
      </c>
      <c r="RSK9" s="1" t="s">
        <v>91</v>
      </c>
      <c r="RSL9" s="1" t="s">
        <v>91</v>
      </c>
      <c r="RSM9" s="1" t="s">
        <v>91</v>
      </c>
      <c r="RSN9" s="1" t="s">
        <v>91</v>
      </c>
      <c r="RSO9" s="1" t="s">
        <v>91</v>
      </c>
      <c r="RSP9" s="1" t="s">
        <v>91</v>
      </c>
      <c r="RSQ9" s="1" t="s">
        <v>91</v>
      </c>
      <c r="RSR9" s="1" t="s">
        <v>91</v>
      </c>
      <c r="RSS9" s="1" t="s">
        <v>91</v>
      </c>
      <c r="RST9" s="1" t="s">
        <v>91</v>
      </c>
      <c r="RSU9" s="1" t="s">
        <v>91</v>
      </c>
      <c r="RSV9" s="1" t="s">
        <v>91</v>
      </c>
      <c r="RSW9" s="1" t="s">
        <v>91</v>
      </c>
      <c r="RSX9" s="1" t="s">
        <v>91</v>
      </c>
      <c r="RSY9" s="1" t="s">
        <v>91</v>
      </c>
      <c r="RSZ9" s="1" t="s">
        <v>91</v>
      </c>
      <c r="RTA9" s="1" t="s">
        <v>91</v>
      </c>
      <c r="RTB9" s="1" t="s">
        <v>91</v>
      </c>
      <c r="RTC9" s="1" t="s">
        <v>91</v>
      </c>
      <c r="RTD9" s="1" t="s">
        <v>91</v>
      </c>
      <c r="RTE9" s="1" t="s">
        <v>91</v>
      </c>
      <c r="RTF9" s="1" t="s">
        <v>91</v>
      </c>
      <c r="RTG9" s="1" t="s">
        <v>91</v>
      </c>
      <c r="RTH9" s="1" t="s">
        <v>91</v>
      </c>
      <c r="RTI9" s="1" t="s">
        <v>91</v>
      </c>
      <c r="RTJ9" s="1" t="s">
        <v>91</v>
      </c>
      <c r="RTK9" s="1" t="s">
        <v>91</v>
      </c>
      <c r="RTL9" s="1" t="s">
        <v>91</v>
      </c>
      <c r="RTM9" s="1" t="s">
        <v>91</v>
      </c>
      <c r="RTN9" s="1" t="s">
        <v>91</v>
      </c>
      <c r="RTO9" s="1" t="s">
        <v>91</v>
      </c>
      <c r="RTP9" s="1" t="s">
        <v>91</v>
      </c>
      <c r="RTQ9" s="1" t="s">
        <v>91</v>
      </c>
      <c r="RTR9" s="1" t="s">
        <v>91</v>
      </c>
      <c r="RTS9" s="1" t="s">
        <v>91</v>
      </c>
      <c r="RTT9" s="1" t="s">
        <v>91</v>
      </c>
      <c r="RTU9" s="1" t="s">
        <v>91</v>
      </c>
      <c r="RTV9" s="1" t="s">
        <v>91</v>
      </c>
      <c r="RTW9" s="1" t="s">
        <v>91</v>
      </c>
      <c r="RTX9" s="1" t="s">
        <v>91</v>
      </c>
      <c r="RTY9" s="1" t="s">
        <v>91</v>
      </c>
      <c r="RTZ9" s="1" t="s">
        <v>91</v>
      </c>
      <c r="RUA9" s="1" t="s">
        <v>91</v>
      </c>
      <c r="RUB9" s="1" t="s">
        <v>91</v>
      </c>
      <c r="RUC9" s="1" t="s">
        <v>91</v>
      </c>
      <c r="RUD9" s="1" t="s">
        <v>91</v>
      </c>
      <c r="RUE9" s="1" t="s">
        <v>91</v>
      </c>
      <c r="RUF9" s="1" t="s">
        <v>91</v>
      </c>
      <c r="RUG9" s="1" t="s">
        <v>91</v>
      </c>
      <c r="RUH9" s="1" t="s">
        <v>91</v>
      </c>
      <c r="RUI9" s="1" t="s">
        <v>91</v>
      </c>
      <c r="RUJ9" s="1" t="s">
        <v>91</v>
      </c>
      <c r="RUK9" s="1" t="s">
        <v>91</v>
      </c>
      <c r="RUL9" s="1" t="s">
        <v>91</v>
      </c>
      <c r="RUM9" s="1" t="s">
        <v>91</v>
      </c>
      <c r="RUN9" s="1" t="s">
        <v>91</v>
      </c>
      <c r="RUO9" s="1" t="s">
        <v>91</v>
      </c>
      <c r="RUP9" s="1" t="s">
        <v>91</v>
      </c>
      <c r="RUQ9" s="1" t="s">
        <v>91</v>
      </c>
      <c r="RUR9" s="1" t="s">
        <v>91</v>
      </c>
      <c r="RUS9" s="1" t="s">
        <v>91</v>
      </c>
      <c r="RUT9" s="1" t="s">
        <v>91</v>
      </c>
      <c r="RUU9" s="1" t="s">
        <v>91</v>
      </c>
      <c r="RUV9" s="1" t="s">
        <v>91</v>
      </c>
      <c r="RUW9" s="1" t="s">
        <v>91</v>
      </c>
      <c r="RUX9" s="1" t="s">
        <v>91</v>
      </c>
      <c r="RUY9" s="1" t="s">
        <v>91</v>
      </c>
      <c r="RUZ9" s="1" t="s">
        <v>91</v>
      </c>
      <c r="RVA9" s="1" t="s">
        <v>91</v>
      </c>
      <c r="RVB9" s="1" t="s">
        <v>91</v>
      </c>
      <c r="RVC9" s="1" t="s">
        <v>91</v>
      </c>
      <c r="RVD9" s="1" t="s">
        <v>91</v>
      </c>
      <c r="RVE9" s="1" t="s">
        <v>91</v>
      </c>
      <c r="RVF9" s="1" t="s">
        <v>91</v>
      </c>
      <c r="RVG9" s="1" t="s">
        <v>91</v>
      </c>
      <c r="RVH9" s="1" t="s">
        <v>91</v>
      </c>
      <c r="RVI9" s="1" t="s">
        <v>91</v>
      </c>
      <c r="RVJ9" s="1" t="s">
        <v>91</v>
      </c>
      <c r="RVK9" s="1" t="s">
        <v>91</v>
      </c>
      <c r="RVL9" s="1" t="s">
        <v>91</v>
      </c>
      <c r="RVM9" s="1" t="s">
        <v>91</v>
      </c>
      <c r="RVN9" s="1" t="s">
        <v>91</v>
      </c>
      <c r="RVO9" s="1" t="s">
        <v>91</v>
      </c>
      <c r="RVP9" s="1" t="s">
        <v>91</v>
      </c>
      <c r="RVQ9" s="1" t="s">
        <v>91</v>
      </c>
      <c r="RVR9" s="1" t="s">
        <v>91</v>
      </c>
      <c r="RVS9" s="1" t="s">
        <v>91</v>
      </c>
      <c r="RVT9" s="1" t="s">
        <v>91</v>
      </c>
      <c r="RVU9" s="1" t="s">
        <v>91</v>
      </c>
      <c r="RVV9" s="1" t="s">
        <v>91</v>
      </c>
      <c r="RVW9" s="1" t="s">
        <v>91</v>
      </c>
      <c r="RVX9" s="1" t="s">
        <v>91</v>
      </c>
      <c r="RVY9" s="1" t="s">
        <v>91</v>
      </c>
      <c r="RVZ9" s="1" t="s">
        <v>91</v>
      </c>
      <c r="RWA9" s="1" t="s">
        <v>91</v>
      </c>
      <c r="RWB9" s="1" t="s">
        <v>91</v>
      </c>
      <c r="RWC9" s="1" t="s">
        <v>91</v>
      </c>
      <c r="RWD9" s="1" t="s">
        <v>91</v>
      </c>
      <c r="RWE9" s="1" t="s">
        <v>91</v>
      </c>
      <c r="RWF9" s="1" t="s">
        <v>91</v>
      </c>
      <c r="RWG9" s="1" t="s">
        <v>91</v>
      </c>
      <c r="RWH9" s="1" t="s">
        <v>91</v>
      </c>
      <c r="RWI9" s="1" t="s">
        <v>91</v>
      </c>
      <c r="RWJ9" s="1" t="s">
        <v>91</v>
      </c>
      <c r="RWK9" s="1" t="s">
        <v>91</v>
      </c>
      <c r="RWL9" s="1" t="s">
        <v>91</v>
      </c>
      <c r="RWM9" s="1" t="s">
        <v>91</v>
      </c>
      <c r="RWN9" s="1" t="s">
        <v>91</v>
      </c>
      <c r="RWO9" s="1" t="s">
        <v>91</v>
      </c>
      <c r="RWP9" s="1" t="s">
        <v>91</v>
      </c>
      <c r="RWQ9" s="1" t="s">
        <v>91</v>
      </c>
      <c r="RWR9" s="1" t="s">
        <v>91</v>
      </c>
      <c r="RWS9" s="1" t="s">
        <v>91</v>
      </c>
      <c r="RWT9" s="1" t="s">
        <v>91</v>
      </c>
      <c r="RWU9" s="1" t="s">
        <v>91</v>
      </c>
      <c r="RWV9" s="1" t="s">
        <v>91</v>
      </c>
      <c r="RWW9" s="1" t="s">
        <v>91</v>
      </c>
      <c r="RWX9" s="1" t="s">
        <v>91</v>
      </c>
      <c r="RWY9" s="1" t="s">
        <v>91</v>
      </c>
      <c r="RWZ9" s="1" t="s">
        <v>91</v>
      </c>
      <c r="RXA9" s="1" t="s">
        <v>91</v>
      </c>
      <c r="RXB9" s="1" t="s">
        <v>91</v>
      </c>
      <c r="RXC9" s="1" t="s">
        <v>91</v>
      </c>
      <c r="RXD9" s="1" t="s">
        <v>91</v>
      </c>
      <c r="RXE9" s="1" t="s">
        <v>91</v>
      </c>
      <c r="RXF9" s="1" t="s">
        <v>91</v>
      </c>
      <c r="RXG9" s="1" t="s">
        <v>91</v>
      </c>
      <c r="RXH9" s="1" t="s">
        <v>91</v>
      </c>
      <c r="RXI9" s="1" t="s">
        <v>91</v>
      </c>
      <c r="RXJ9" s="1" t="s">
        <v>91</v>
      </c>
      <c r="RXK9" s="1" t="s">
        <v>91</v>
      </c>
      <c r="RXL9" s="1" t="s">
        <v>91</v>
      </c>
      <c r="RXM9" s="1" t="s">
        <v>91</v>
      </c>
      <c r="RXN9" s="1" t="s">
        <v>91</v>
      </c>
      <c r="RXO9" s="1" t="s">
        <v>91</v>
      </c>
      <c r="RXP9" s="1" t="s">
        <v>91</v>
      </c>
      <c r="RXQ9" s="1" t="s">
        <v>91</v>
      </c>
      <c r="RXR9" s="1" t="s">
        <v>91</v>
      </c>
      <c r="RXS9" s="1" t="s">
        <v>91</v>
      </c>
      <c r="RXT9" s="1" t="s">
        <v>91</v>
      </c>
      <c r="RXU9" s="1" t="s">
        <v>91</v>
      </c>
      <c r="RXV9" s="1" t="s">
        <v>91</v>
      </c>
      <c r="RXW9" s="1" t="s">
        <v>91</v>
      </c>
      <c r="RXX9" s="1" t="s">
        <v>91</v>
      </c>
      <c r="RXY9" s="1" t="s">
        <v>91</v>
      </c>
      <c r="RXZ9" s="1" t="s">
        <v>91</v>
      </c>
      <c r="RYA9" s="1" t="s">
        <v>91</v>
      </c>
      <c r="RYB9" s="1" t="s">
        <v>91</v>
      </c>
      <c r="RYC9" s="1" t="s">
        <v>91</v>
      </c>
      <c r="RYD9" s="1" t="s">
        <v>91</v>
      </c>
      <c r="RYE9" s="1" t="s">
        <v>91</v>
      </c>
      <c r="RYF9" s="1" t="s">
        <v>91</v>
      </c>
      <c r="RYG9" s="1" t="s">
        <v>91</v>
      </c>
      <c r="RYH9" s="1" t="s">
        <v>91</v>
      </c>
      <c r="RYI9" s="1" t="s">
        <v>91</v>
      </c>
      <c r="RYJ9" s="1" t="s">
        <v>91</v>
      </c>
      <c r="RYK9" s="1" t="s">
        <v>91</v>
      </c>
      <c r="RYL9" s="1" t="s">
        <v>91</v>
      </c>
      <c r="RYM9" s="1" t="s">
        <v>91</v>
      </c>
      <c r="RYN9" s="1" t="s">
        <v>91</v>
      </c>
      <c r="RYO9" s="1" t="s">
        <v>91</v>
      </c>
      <c r="RYP9" s="1" t="s">
        <v>91</v>
      </c>
      <c r="RYQ9" s="1" t="s">
        <v>91</v>
      </c>
      <c r="RYR9" s="1" t="s">
        <v>91</v>
      </c>
      <c r="RYS9" s="1" t="s">
        <v>91</v>
      </c>
      <c r="RYT9" s="1" t="s">
        <v>91</v>
      </c>
      <c r="RYU9" s="1" t="s">
        <v>91</v>
      </c>
      <c r="RYV9" s="1" t="s">
        <v>91</v>
      </c>
      <c r="RYW9" s="1" t="s">
        <v>91</v>
      </c>
      <c r="RYX9" s="1" t="s">
        <v>91</v>
      </c>
      <c r="RYY9" s="1" t="s">
        <v>91</v>
      </c>
      <c r="RYZ9" s="1" t="s">
        <v>91</v>
      </c>
      <c r="RZA9" s="1" t="s">
        <v>91</v>
      </c>
      <c r="RZB9" s="1" t="s">
        <v>91</v>
      </c>
      <c r="RZC9" s="1" t="s">
        <v>91</v>
      </c>
      <c r="RZD9" s="1" t="s">
        <v>91</v>
      </c>
      <c r="RZE9" s="1" t="s">
        <v>91</v>
      </c>
      <c r="RZF9" s="1" t="s">
        <v>91</v>
      </c>
      <c r="RZG9" s="1" t="s">
        <v>91</v>
      </c>
      <c r="RZH9" s="1" t="s">
        <v>91</v>
      </c>
      <c r="RZI9" s="1" t="s">
        <v>91</v>
      </c>
      <c r="RZJ9" s="1" t="s">
        <v>91</v>
      </c>
      <c r="RZK9" s="1" t="s">
        <v>91</v>
      </c>
      <c r="RZL9" s="1" t="s">
        <v>91</v>
      </c>
      <c r="RZM9" s="1" t="s">
        <v>91</v>
      </c>
      <c r="RZN9" s="1" t="s">
        <v>91</v>
      </c>
      <c r="RZO9" s="1" t="s">
        <v>91</v>
      </c>
      <c r="RZP9" s="1" t="s">
        <v>91</v>
      </c>
      <c r="RZQ9" s="1" t="s">
        <v>91</v>
      </c>
      <c r="RZR9" s="1" t="s">
        <v>91</v>
      </c>
      <c r="RZS9" s="1" t="s">
        <v>91</v>
      </c>
      <c r="RZT9" s="1" t="s">
        <v>91</v>
      </c>
      <c r="RZU9" s="1" t="s">
        <v>91</v>
      </c>
      <c r="RZV9" s="1" t="s">
        <v>91</v>
      </c>
      <c r="RZW9" s="1" t="s">
        <v>91</v>
      </c>
      <c r="RZX9" s="1" t="s">
        <v>91</v>
      </c>
      <c r="RZY9" s="1" t="s">
        <v>91</v>
      </c>
      <c r="RZZ9" s="1" t="s">
        <v>91</v>
      </c>
      <c r="SAA9" s="1" t="s">
        <v>91</v>
      </c>
      <c r="SAB9" s="1" t="s">
        <v>91</v>
      </c>
      <c r="SAC9" s="1" t="s">
        <v>91</v>
      </c>
      <c r="SAD9" s="1" t="s">
        <v>91</v>
      </c>
      <c r="SAE9" s="1" t="s">
        <v>91</v>
      </c>
      <c r="SAF9" s="1" t="s">
        <v>91</v>
      </c>
      <c r="SAG9" s="1" t="s">
        <v>91</v>
      </c>
      <c r="SAH9" s="1" t="s">
        <v>91</v>
      </c>
      <c r="SAI9" s="1" t="s">
        <v>91</v>
      </c>
      <c r="SAJ9" s="1" t="s">
        <v>91</v>
      </c>
      <c r="SAK9" s="1" t="s">
        <v>91</v>
      </c>
      <c r="SAL9" s="1" t="s">
        <v>91</v>
      </c>
      <c r="SAM9" s="1" t="s">
        <v>91</v>
      </c>
      <c r="SAN9" s="1" t="s">
        <v>91</v>
      </c>
      <c r="SAO9" s="1" t="s">
        <v>91</v>
      </c>
      <c r="SAP9" s="1" t="s">
        <v>91</v>
      </c>
      <c r="SAQ9" s="1" t="s">
        <v>91</v>
      </c>
      <c r="SAR9" s="1" t="s">
        <v>91</v>
      </c>
      <c r="SAS9" s="1" t="s">
        <v>91</v>
      </c>
      <c r="SAT9" s="1" t="s">
        <v>91</v>
      </c>
      <c r="SAU9" s="1" t="s">
        <v>91</v>
      </c>
      <c r="SAV9" s="1" t="s">
        <v>91</v>
      </c>
      <c r="SAW9" s="1" t="s">
        <v>91</v>
      </c>
      <c r="SAX9" s="1" t="s">
        <v>91</v>
      </c>
      <c r="SAY9" s="1" t="s">
        <v>91</v>
      </c>
      <c r="SAZ9" s="1" t="s">
        <v>91</v>
      </c>
      <c r="SBA9" s="1" t="s">
        <v>91</v>
      </c>
      <c r="SBB9" s="1" t="s">
        <v>91</v>
      </c>
      <c r="SBC9" s="1" t="s">
        <v>91</v>
      </c>
      <c r="SBD9" s="1" t="s">
        <v>91</v>
      </c>
      <c r="SBE9" s="1" t="s">
        <v>91</v>
      </c>
      <c r="SBF9" s="1" t="s">
        <v>91</v>
      </c>
      <c r="SBG9" s="1" t="s">
        <v>91</v>
      </c>
      <c r="SBH9" s="1" t="s">
        <v>91</v>
      </c>
      <c r="SBI9" s="1" t="s">
        <v>91</v>
      </c>
      <c r="SBJ9" s="1" t="s">
        <v>91</v>
      </c>
      <c r="SBK9" s="1" t="s">
        <v>91</v>
      </c>
      <c r="SBL9" s="1" t="s">
        <v>91</v>
      </c>
      <c r="SBM9" s="1" t="s">
        <v>91</v>
      </c>
      <c r="SBN9" s="1" t="s">
        <v>91</v>
      </c>
      <c r="SBO9" s="1" t="s">
        <v>91</v>
      </c>
      <c r="SBP9" s="1" t="s">
        <v>91</v>
      </c>
      <c r="SBQ9" s="1" t="s">
        <v>91</v>
      </c>
      <c r="SBR9" s="1" t="s">
        <v>91</v>
      </c>
      <c r="SBS9" s="1" t="s">
        <v>91</v>
      </c>
      <c r="SBT9" s="1" t="s">
        <v>91</v>
      </c>
      <c r="SBU9" s="1" t="s">
        <v>91</v>
      </c>
      <c r="SBV9" s="1" t="s">
        <v>91</v>
      </c>
      <c r="SBW9" s="1" t="s">
        <v>91</v>
      </c>
      <c r="SBX9" s="1" t="s">
        <v>91</v>
      </c>
      <c r="SBY9" s="1" t="s">
        <v>91</v>
      </c>
      <c r="SBZ9" s="1" t="s">
        <v>91</v>
      </c>
      <c r="SCA9" s="1" t="s">
        <v>91</v>
      </c>
      <c r="SCB9" s="1" t="s">
        <v>91</v>
      </c>
      <c r="SCC9" s="1" t="s">
        <v>91</v>
      </c>
      <c r="SCD9" s="1" t="s">
        <v>91</v>
      </c>
      <c r="SCE9" s="1" t="s">
        <v>91</v>
      </c>
      <c r="SCF9" s="1" t="s">
        <v>91</v>
      </c>
      <c r="SCG9" s="1" t="s">
        <v>91</v>
      </c>
      <c r="SCH9" s="1" t="s">
        <v>91</v>
      </c>
      <c r="SCI9" s="1" t="s">
        <v>91</v>
      </c>
      <c r="SCJ9" s="1" t="s">
        <v>91</v>
      </c>
      <c r="SCK9" s="1" t="s">
        <v>91</v>
      </c>
      <c r="SCL9" s="1" t="s">
        <v>91</v>
      </c>
      <c r="SCM9" s="1" t="s">
        <v>91</v>
      </c>
      <c r="SCN9" s="1" t="s">
        <v>91</v>
      </c>
      <c r="SCO9" s="1" t="s">
        <v>91</v>
      </c>
      <c r="SCP9" s="1" t="s">
        <v>91</v>
      </c>
      <c r="SCQ9" s="1" t="s">
        <v>91</v>
      </c>
      <c r="SCR9" s="1" t="s">
        <v>91</v>
      </c>
      <c r="SCS9" s="1" t="s">
        <v>91</v>
      </c>
      <c r="SCT9" s="1" t="s">
        <v>91</v>
      </c>
      <c r="SCU9" s="1" t="s">
        <v>91</v>
      </c>
      <c r="SCV9" s="1" t="s">
        <v>91</v>
      </c>
      <c r="SCW9" s="1" t="s">
        <v>91</v>
      </c>
      <c r="SCX9" s="1" t="s">
        <v>91</v>
      </c>
      <c r="SCY9" s="1" t="s">
        <v>91</v>
      </c>
      <c r="SCZ9" s="1" t="s">
        <v>91</v>
      </c>
      <c r="SDA9" s="1" t="s">
        <v>91</v>
      </c>
      <c r="SDB9" s="1" t="s">
        <v>91</v>
      </c>
      <c r="SDC9" s="1" t="s">
        <v>91</v>
      </c>
      <c r="SDD9" s="1" t="s">
        <v>91</v>
      </c>
      <c r="SDE9" s="1" t="s">
        <v>91</v>
      </c>
      <c r="SDF9" s="1" t="s">
        <v>91</v>
      </c>
      <c r="SDG9" s="1" t="s">
        <v>91</v>
      </c>
      <c r="SDH9" s="1" t="s">
        <v>91</v>
      </c>
      <c r="SDI9" s="1" t="s">
        <v>91</v>
      </c>
      <c r="SDJ9" s="1" t="s">
        <v>91</v>
      </c>
      <c r="SDK9" s="1" t="s">
        <v>91</v>
      </c>
      <c r="SDL9" s="1" t="s">
        <v>91</v>
      </c>
      <c r="SDM9" s="1" t="s">
        <v>91</v>
      </c>
      <c r="SDN9" s="1" t="s">
        <v>91</v>
      </c>
      <c r="SDO9" s="1" t="s">
        <v>91</v>
      </c>
      <c r="SDP9" s="1" t="s">
        <v>91</v>
      </c>
      <c r="SDQ9" s="1" t="s">
        <v>91</v>
      </c>
      <c r="SDR9" s="1" t="s">
        <v>91</v>
      </c>
      <c r="SDS9" s="1" t="s">
        <v>91</v>
      </c>
      <c r="SDT9" s="1" t="s">
        <v>91</v>
      </c>
      <c r="SDU9" s="1" t="s">
        <v>91</v>
      </c>
      <c r="SDV9" s="1" t="s">
        <v>91</v>
      </c>
      <c r="SDW9" s="1" t="s">
        <v>91</v>
      </c>
      <c r="SDX9" s="1" t="s">
        <v>91</v>
      </c>
      <c r="SDY9" s="1" t="s">
        <v>91</v>
      </c>
      <c r="SDZ9" s="1" t="s">
        <v>91</v>
      </c>
      <c r="SEA9" s="1" t="s">
        <v>91</v>
      </c>
      <c r="SEB9" s="1" t="s">
        <v>91</v>
      </c>
      <c r="SEC9" s="1" t="s">
        <v>91</v>
      </c>
      <c r="SED9" s="1" t="s">
        <v>91</v>
      </c>
      <c r="SEE9" s="1" t="s">
        <v>91</v>
      </c>
      <c r="SEF9" s="1" t="s">
        <v>91</v>
      </c>
      <c r="SEG9" s="1" t="s">
        <v>91</v>
      </c>
      <c r="SEH9" s="1" t="s">
        <v>91</v>
      </c>
      <c r="SEI9" s="1" t="s">
        <v>91</v>
      </c>
      <c r="SEJ9" s="1" t="s">
        <v>91</v>
      </c>
      <c r="SEK9" s="1" t="s">
        <v>91</v>
      </c>
      <c r="SEL9" s="1" t="s">
        <v>91</v>
      </c>
      <c r="SEM9" s="1" t="s">
        <v>91</v>
      </c>
      <c r="SEN9" s="1" t="s">
        <v>91</v>
      </c>
      <c r="SEO9" s="1" t="s">
        <v>91</v>
      </c>
      <c r="SEP9" s="1" t="s">
        <v>91</v>
      </c>
      <c r="SEQ9" s="1" t="s">
        <v>91</v>
      </c>
      <c r="SER9" s="1" t="s">
        <v>91</v>
      </c>
      <c r="SES9" s="1" t="s">
        <v>91</v>
      </c>
      <c r="SET9" s="1" t="s">
        <v>91</v>
      </c>
      <c r="SEU9" s="1" t="s">
        <v>91</v>
      </c>
      <c r="SEV9" s="1" t="s">
        <v>91</v>
      </c>
      <c r="SEW9" s="1" t="s">
        <v>91</v>
      </c>
      <c r="SEX9" s="1" t="s">
        <v>91</v>
      </c>
      <c r="SEY9" s="1" t="s">
        <v>91</v>
      </c>
      <c r="SEZ9" s="1" t="s">
        <v>91</v>
      </c>
      <c r="SFA9" s="1" t="s">
        <v>91</v>
      </c>
      <c r="SFB9" s="1" t="s">
        <v>91</v>
      </c>
      <c r="SFC9" s="1" t="s">
        <v>91</v>
      </c>
      <c r="SFD9" s="1" t="s">
        <v>91</v>
      </c>
      <c r="SFE9" s="1" t="s">
        <v>91</v>
      </c>
      <c r="SFF9" s="1" t="s">
        <v>91</v>
      </c>
      <c r="SFG9" s="1" t="s">
        <v>91</v>
      </c>
      <c r="SFH9" s="1" t="s">
        <v>91</v>
      </c>
      <c r="SFI9" s="1" t="s">
        <v>91</v>
      </c>
      <c r="SFJ9" s="1" t="s">
        <v>91</v>
      </c>
      <c r="SFK9" s="1" t="s">
        <v>91</v>
      </c>
      <c r="SFL9" s="1" t="s">
        <v>91</v>
      </c>
      <c r="SFM9" s="1" t="s">
        <v>91</v>
      </c>
      <c r="SFN9" s="1" t="s">
        <v>91</v>
      </c>
      <c r="SFO9" s="1" t="s">
        <v>91</v>
      </c>
      <c r="SFP9" s="1" t="s">
        <v>91</v>
      </c>
      <c r="SFQ9" s="1" t="s">
        <v>91</v>
      </c>
      <c r="SFR9" s="1" t="s">
        <v>91</v>
      </c>
      <c r="SFS9" s="1" t="s">
        <v>91</v>
      </c>
      <c r="SFT9" s="1" t="s">
        <v>91</v>
      </c>
      <c r="SFU9" s="1" t="s">
        <v>91</v>
      </c>
      <c r="SFV9" s="1" t="s">
        <v>91</v>
      </c>
      <c r="SFW9" s="1" t="s">
        <v>91</v>
      </c>
      <c r="SFX9" s="1" t="s">
        <v>91</v>
      </c>
      <c r="SFY9" s="1" t="s">
        <v>91</v>
      </c>
      <c r="SFZ9" s="1" t="s">
        <v>91</v>
      </c>
      <c r="SGA9" s="1" t="s">
        <v>91</v>
      </c>
      <c r="SGB9" s="1" t="s">
        <v>91</v>
      </c>
      <c r="SGC9" s="1" t="s">
        <v>91</v>
      </c>
      <c r="SGD9" s="1" t="s">
        <v>91</v>
      </c>
      <c r="SGE9" s="1" t="s">
        <v>91</v>
      </c>
      <c r="SGF9" s="1" t="s">
        <v>91</v>
      </c>
      <c r="SGG9" s="1" t="s">
        <v>91</v>
      </c>
      <c r="SGH9" s="1" t="s">
        <v>91</v>
      </c>
      <c r="SGI9" s="1" t="s">
        <v>91</v>
      </c>
      <c r="SGJ9" s="1" t="s">
        <v>91</v>
      </c>
      <c r="SGK9" s="1" t="s">
        <v>91</v>
      </c>
      <c r="SGL9" s="1" t="s">
        <v>91</v>
      </c>
      <c r="SGM9" s="1" t="s">
        <v>91</v>
      </c>
      <c r="SGN9" s="1" t="s">
        <v>91</v>
      </c>
      <c r="SGO9" s="1" t="s">
        <v>91</v>
      </c>
      <c r="SGP9" s="1" t="s">
        <v>91</v>
      </c>
      <c r="SGQ9" s="1" t="s">
        <v>91</v>
      </c>
      <c r="SGR9" s="1" t="s">
        <v>91</v>
      </c>
      <c r="SGS9" s="1" t="s">
        <v>91</v>
      </c>
      <c r="SGT9" s="1" t="s">
        <v>91</v>
      </c>
      <c r="SGU9" s="1" t="s">
        <v>91</v>
      </c>
      <c r="SGV9" s="1" t="s">
        <v>91</v>
      </c>
      <c r="SGW9" s="1" t="s">
        <v>91</v>
      </c>
      <c r="SGX9" s="1" t="s">
        <v>91</v>
      </c>
      <c r="SGY9" s="1" t="s">
        <v>91</v>
      </c>
      <c r="SGZ9" s="1" t="s">
        <v>91</v>
      </c>
      <c r="SHA9" s="1" t="s">
        <v>91</v>
      </c>
      <c r="SHB9" s="1" t="s">
        <v>91</v>
      </c>
      <c r="SHC9" s="1" t="s">
        <v>91</v>
      </c>
      <c r="SHD9" s="1" t="s">
        <v>91</v>
      </c>
      <c r="SHE9" s="1" t="s">
        <v>91</v>
      </c>
      <c r="SHF9" s="1" t="s">
        <v>91</v>
      </c>
      <c r="SHG9" s="1" t="s">
        <v>91</v>
      </c>
      <c r="SHH9" s="1" t="s">
        <v>91</v>
      </c>
      <c r="SHI9" s="1" t="s">
        <v>91</v>
      </c>
      <c r="SHJ9" s="1" t="s">
        <v>91</v>
      </c>
      <c r="SHK9" s="1" t="s">
        <v>91</v>
      </c>
      <c r="SHL9" s="1" t="s">
        <v>91</v>
      </c>
      <c r="SHM9" s="1" t="s">
        <v>91</v>
      </c>
      <c r="SHN9" s="1" t="s">
        <v>91</v>
      </c>
      <c r="SHO9" s="1" t="s">
        <v>91</v>
      </c>
      <c r="SHP9" s="1" t="s">
        <v>91</v>
      </c>
      <c r="SHQ9" s="1" t="s">
        <v>91</v>
      </c>
      <c r="SHR9" s="1" t="s">
        <v>91</v>
      </c>
      <c r="SHS9" s="1" t="s">
        <v>91</v>
      </c>
      <c r="SHT9" s="1" t="s">
        <v>91</v>
      </c>
      <c r="SHU9" s="1" t="s">
        <v>91</v>
      </c>
      <c r="SHV9" s="1" t="s">
        <v>91</v>
      </c>
      <c r="SHW9" s="1" t="s">
        <v>91</v>
      </c>
      <c r="SHX9" s="1" t="s">
        <v>91</v>
      </c>
      <c r="SHY9" s="1" t="s">
        <v>91</v>
      </c>
      <c r="SHZ9" s="1" t="s">
        <v>91</v>
      </c>
      <c r="SIA9" s="1" t="s">
        <v>91</v>
      </c>
      <c r="SIB9" s="1" t="s">
        <v>91</v>
      </c>
      <c r="SIC9" s="1" t="s">
        <v>91</v>
      </c>
      <c r="SID9" s="1" t="s">
        <v>91</v>
      </c>
      <c r="SIE9" s="1" t="s">
        <v>91</v>
      </c>
      <c r="SIF9" s="1" t="s">
        <v>91</v>
      </c>
      <c r="SIG9" s="1" t="s">
        <v>91</v>
      </c>
      <c r="SIH9" s="1" t="s">
        <v>91</v>
      </c>
      <c r="SII9" s="1" t="s">
        <v>91</v>
      </c>
      <c r="SIJ9" s="1" t="s">
        <v>91</v>
      </c>
      <c r="SIK9" s="1" t="s">
        <v>91</v>
      </c>
      <c r="SIL9" s="1" t="s">
        <v>91</v>
      </c>
      <c r="SIM9" s="1" t="s">
        <v>91</v>
      </c>
      <c r="SIN9" s="1" t="s">
        <v>91</v>
      </c>
      <c r="SIO9" s="1" t="s">
        <v>91</v>
      </c>
      <c r="SIP9" s="1" t="s">
        <v>91</v>
      </c>
      <c r="SIQ9" s="1" t="s">
        <v>91</v>
      </c>
      <c r="SIR9" s="1" t="s">
        <v>91</v>
      </c>
      <c r="SIS9" s="1" t="s">
        <v>91</v>
      </c>
      <c r="SIT9" s="1" t="s">
        <v>91</v>
      </c>
      <c r="SIU9" s="1" t="s">
        <v>91</v>
      </c>
      <c r="SIV9" s="1" t="s">
        <v>91</v>
      </c>
      <c r="SIW9" s="1" t="s">
        <v>91</v>
      </c>
      <c r="SIX9" s="1" t="s">
        <v>91</v>
      </c>
      <c r="SIY9" s="1" t="s">
        <v>91</v>
      </c>
      <c r="SIZ9" s="1" t="s">
        <v>91</v>
      </c>
      <c r="SJA9" s="1" t="s">
        <v>91</v>
      </c>
      <c r="SJB9" s="1" t="s">
        <v>91</v>
      </c>
      <c r="SJC9" s="1" t="s">
        <v>91</v>
      </c>
      <c r="SJD9" s="1" t="s">
        <v>91</v>
      </c>
      <c r="SJE9" s="1" t="s">
        <v>91</v>
      </c>
      <c r="SJF9" s="1" t="s">
        <v>91</v>
      </c>
      <c r="SJG9" s="1" t="s">
        <v>91</v>
      </c>
      <c r="SJH9" s="1" t="s">
        <v>91</v>
      </c>
      <c r="SJI9" s="1" t="s">
        <v>91</v>
      </c>
      <c r="SJJ9" s="1" t="s">
        <v>91</v>
      </c>
      <c r="SJK9" s="1" t="s">
        <v>91</v>
      </c>
      <c r="SJL9" s="1" t="s">
        <v>91</v>
      </c>
      <c r="SJM9" s="1" t="s">
        <v>91</v>
      </c>
      <c r="SJN9" s="1" t="s">
        <v>91</v>
      </c>
      <c r="SJO9" s="1" t="s">
        <v>91</v>
      </c>
      <c r="SJP9" s="1" t="s">
        <v>91</v>
      </c>
      <c r="SJQ9" s="1" t="s">
        <v>91</v>
      </c>
      <c r="SJR9" s="1" t="s">
        <v>91</v>
      </c>
      <c r="SJS9" s="1" t="s">
        <v>91</v>
      </c>
      <c r="SJT9" s="1" t="s">
        <v>91</v>
      </c>
      <c r="SJU9" s="1" t="s">
        <v>91</v>
      </c>
      <c r="SJV9" s="1" t="s">
        <v>91</v>
      </c>
      <c r="SJW9" s="1" t="s">
        <v>91</v>
      </c>
      <c r="SJX9" s="1" t="s">
        <v>91</v>
      </c>
      <c r="SJY9" s="1" t="s">
        <v>91</v>
      </c>
      <c r="SJZ9" s="1" t="s">
        <v>91</v>
      </c>
      <c r="SKA9" s="1" t="s">
        <v>91</v>
      </c>
      <c r="SKB9" s="1" t="s">
        <v>91</v>
      </c>
      <c r="SKC9" s="1" t="s">
        <v>91</v>
      </c>
      <c r="SKD9" s="1" t="s">
        <v>91</v>
      </c>
      <c r="SKE9" s="1" t="s">
        <v>91</v>
      </c>
      <c r="SKF9" s="1" t="s">
        <v>91</v>
      </c>
      <c r="SKG9" s="1" t="s">
        <v>91</v>
      </c>
      <c r="SKH9" s="1" t="s">
        <v>91</v>
      </c>
      <c r="SKI9" s="1" t="s">
        <v>91</v>
      </c>
      <c r="SKJ9" s="1" t="s">
        <v>91</v>
      </c>
      <c r="SKK9" s="1" t="s">
        <v>91</v>
      </c>
      <c r="SKL9" s="1" t="s">
        <v>91</v>
      </c>
      <c r="SKM9" s="1" t="s">
        <v>91</v>
      </c>
      <c r="SKN9" s="1" t="s">
        <v>91</v>
      </c>
      <c r="SKO9" s="1" t="s">
        <v>91</v>
      </c>
      <c r="SKP9" s="1" t="s">
        <v>91</v>
      </c>
      <c r="SKQ9" s="1" t="s">
        <v>91</v>
      </c>
      <c r="SKR9" s="1" t="s">
        <v>91</v>
      </c>
      <c r="SKS9" s="1" t="s">
        <v>91</v>
      </c>
      <c r="SKT9" s="1" t="s">
        <v>91</v>
      </c>
      <c r="SKU9" s="1" t="s">
        <v>91</v>
      </c>
      <c r="SKV9" s="1" t="s">
        <v>91</v>
      </c>
      <c r="SKW9" s="1" t="s">
        <v>91</v>
      </c>
      <c r="SKX9" s="1" t="s">
        <v>91</v>
      </c>
      <c r="SKY9" s="1" t="s">
        <v>91</v>
      </c>
      <c r="SKZ9" s="1" t="s">
        <v>91</v>
      </c>
      <c r="SLA9" s="1" t="s">
        <v>91</v>
      </c>
      <c r="SLB9" s="1" t="s">
        <v>91</v>
      </c>
      <c r="SLC9" s="1" t="s">
        <v>91</v>
      </c>
      <c r="SLD9" s="1" t="s">
        <v>91</v>
      </c>
      <c r="SLE9" s="1" t="s">
        <v>91</v>
      </c>
      <c r="SLF9" s="1" t="s">
        <v>91</v>
      </c>
      <c r="SLG9" s="1" t="s">
        <v>91</v>
      </c>
      <c r="SLH9" s="1" t="s">
        <v>91</v>
      </c>
      <c r="SLI9" s="1" t="s">
        <v>91</v>
      </c>
      <c r="SLJ9" s="1" t="s">
        <v>91</v>
      </c>
      <c r="SLK9" s="1" t="s">
        <v>91</v>
      </c>
      <c r="SLL9" s="1" t="s">
        <v>91</v>
      </c>
      <c r="SLM9" s="1" t="s">
        <v>91</v>
      </c>
      <c r="SLN9" s="1" t="s">
        <v>91</v>
      </c>
      <c r="SLO9" s="1" t="s">
        <v>91</v>
      </c>
      <c r="SLP9" s="1" t="s">
        <v>91</v>
      </c>
      <c r="SLQ9" s="1" t="s">
        <v>91</v>
      </c>
      <c r="SLR9" s="1" t="s">
        <v>91</v>
      </c>
      <c r="SLS9" s="1" t="s">
        <v>91</v>
      </c>
      <c r="SLT9" s="1" t="s">
        <v>91</v>
      </c>
      <c r="SLU9" s="1" t="s">
        <v>91</v>
      </c>
      <c r="SLV9" s="1" t="s">
        <v>91</v>
      </c>
      <c r="SLW9" s="1" t="s">
        <v>91</v>
      </c>
      <c r="SLX9" s="1" t="s">
        <v>91</v>
      </c>
      <c r="SLY9" s="1" t="s">
        <v>91</v>
      </c>
      <c r="SLZ9" s="1" t="s">
        <v>91</v>
      </c>
      <c r="SMA9" s="1" t="s">
        <v>91</v>
      </c>
      <c r="SMB9" s="1" t="s">
        <v>91</v>
      </c>
      <c r="SMC9" s="1" t="s">
        <v>91</v>
      </c>
      <c r="SMD9" s="1" t="s">
        <v>91</v>
      </c>
      <c r="SME9" s="1" t="s">
        <v>91</v>
      </c>
      <c r="SMF9" s="1" t="s">
        <v>91</v>
      </c>
      <c r="SMG9" s="1" t="s">
        <v>91</v>
      </c>
      <c r="SMH9" s="1" t="s">
        <v>91</v>
      </c>
      <c r="SMI9" s="1" t="s">
        <v>91</v>
      </c>
      <c r="SMJ9" s="1" t="s">
        <v>91</v>
      </c>
      <c r="SMK9" s="1" t="s">
        <v>91</v>
      </c>
      <c r="SML9" s="1" t="s">
        <v>91</v>
      </c>
      <c r="SMM9" s="1" t="s">
        <v>91</v>
      </c>
      <c r="SMN9" s="1" t="s">
        <v>91</v>
      </c>
      <c r="SMO9" s="1" t="s">
        <v>91</v>
      </c>
      <c r="SMP9" s="1" t="s">
        <v>91</v>
      </c>
      <c r="SMQ9" s="1" t="s">
        <v>91</v>
      </c>
      <c r="SMR9" s="1" t="s">
        <v>91</v>
      </c>
      <c r="SMS9" s="1" t="s">
        <v>91</v>
      </c>
      <c r="SMT9" s="1" t="s">
        <v>91</v>
      </c>
      <c r="SMU9" s="1" t="s">
        <v>91</v>
      </c>
      <c r="SMV9" s="1" t="s">
        <v>91</v>
      </c>
      <c r="SMW9" s="1" t="s">
        <v>91</v>
      </c>
      <c r="SMX9" s="1" t="s">
        <v>91</v>
      </c>
      <c r="SMY9" s="1" t="s">
        <v>91</v>
      </c>
      <c r="SMZ9" s="1" t="s">
        <v>91</v>
      </c>
      <c r="SNA9" s="1" t="s">
        <v>91</v>
      </c>
      <c r="SNB9" s="1" t="s">
        <v>91</v>
      </c>
      <c r="SNC9" s="1" t="s">
        <v>91</v>
      </c>
      <c r="SND9" s="1" t="s">
        <v>91</v>
      </c>
      <c r="SNE9" s="1" t="s">
        <v>91</v>
      </c>
      <c r="SNF9" s="1" t="s">
        <v>91</v>
      </c>
      <c r="SNG9" s="1" t="s">
        <v>91</v>
      </c>
      <c r="SNH9" s="1" t="s">
        <v>91</v>
      </c>
      <c r="SNI9" s="1" t="s">
        <v>91</v>
      </c>
      <c r="SNJ9" s="1" t="s">
        <v>91</v>
      </c>
      <c r="SNK9" s="1" t="s">
        <v>91</v>
      </c>
      <c r="SNL9" s="1" t="s">
        <v>91</v>
      </c>
      <c r="SNM9" s="1" t="s">
        <v>91</v>
      </c>
      <c r="SNN9" s="1" t="s">
        <v>91</v>
      </c>
      <c r="SNO9" s="1" t="s">
        <v>91</v>
      </c>
      <c r="SNP9" s="1" t="s">
        <v>91</v>
      </c>
      <c r="SNQ9" s="1" t="s">
        <v>91</v>
      </c>
      <c r="SNR9" s="1" t="s">
        <v>91</v>
      </c>
      <c r="SNS9" s="1" t="s">
        <v>91</v>
      </c>
      <c r="SNT9" s="1" t="s">
        <v>91</v>
      </c>
      <c r="SNU9" s="1" t="s">
        <v>91</v>
      </c>
      <c r="SNV9" s="1" t="s">
        <v>91</v>
      </c>
      <c r="SNW9" s="1" t="s">
        <v>91</v>
      </c>
      <c r="SNX9" s="1" t="s">
        <v>91</v>
      </c>
      <c r="SNY9" s="1" t="s">
        <v>91</v>
      </c>
      <c r="SNZ9" s="1" t="s">
        <v>91</v>
      </c>
      <c r="SOA9" s="1" t="s">
        <v>91</v>
      </c>
      <c r="SOB9" s="1" t="s">
        <v>91</v>
      </c>
      <c r="SOC9" s="1" t="s">
        <v>91</v>
      </c>
      <c r="SOD9" s="1" t="s">
        <v>91</v>
      </c>
      <c r="SOE9" s="1" t="s">
        <v>91</v>
      </c>
      <c r="SOF9" s="1" t="s">
        <v>91</v>
      </c>
      <c r="SOG9" s="1" t="s">
        <v>91</v>
      </c>
      <c r="SOH9" s="1" t="s">
        <v>91</v>
      </c>
      <c r="SOI9" s="1" t="s">
        <v>91</v>
      </c>
      <c r="SOJ9" s="1" t="s">
        <v>91</v>
      </c>
      <c r="SOK9" s="1" t="s">
        <v>91</v>
      </c>
      <c r="SOL9" s="1" t="s">
        <v>91</v>
      </c>
      <c r="SOM9" s="1" t="s">
        <v>91</v>
      </c>
      <c r="SON9" s="1" t="s">
        <v>91</v>
      </c>
      <c r="SOO9" s="1" t="s">
        <v>91</v>
      </c>
      <c r="SOP9" s="1" t="s">
        <v>91</v>
      </c>
      <c r="SOQ9" s="1" t="s">
        <v>91</v>
      </c>
      <c r="SOR9" s="1" t="s">
        <v>91</v>
      </c>
      <c r="SOS9" s="1" t="s">
        <v>91</v>
      </c>
      <c r="SOT9" s="1" t="s">
        <v>91</v>
      </c>
      <c r="SOU9" s="1" t="s">
        <v>91</v>
      </c>
      <c r="SOV9" s="1" t="s">
        <v>91</v>
      </c>
      <c r="SOW9" s="1" t="s">
        <v>91</v>
      </c>
      <c r="SOX9" s="1" t="s">
        <v>91</v>
      </c>
      <c r="SOY9" s="1" t="s">
        <v>91</v>
      </c>
      <c r="SOZ9" s="1" t="s">
        <v>91</v>
      </c>
      <c r="SPA9" s="1" t="s">
        <v>91</v>
      </c>
      <c r="SPB9" s="1" t="s">
        <v>91</v>
      </c>
      <c r="SPC9" s="1" t="s">
        <v>91</v>
      </c>
      <c r="SPD9" s="1" t="s">
        <v>91</v>
      </c>
      <c r="SPE9" s="1" t="s">
        <v>91</v>
      </c>
      <c r="SPF9" s="1" t="s">
        <v>91</v>
      </c>
      <c r="SPG9" s="1" t="s">
        <v>91</v>
      </c>
      <c r="SPH9" s="1" t="s">
        <v>91</v>
      </c>
      <c r="SPI9" s="1" t="s">
        <v>91</v>
      </c>
      <c r="SPJ9" s="1" t="s">
        <v>91</v>
      </c>
      <c r="SPK9" s="1" t="s">
        <v>91</v>
      </c>
      <c r="SPL9" s="1" t="s">
        <v>91</v>
      </c>
      <c r="SPM9" s="1" t="s">
        <v>91</v>
      </c>
      <c r="SPN9" s="1" t="s">
        <v>91</v>
      </c>
      <c r="SPO9" s="1" t="s">
        <v>91</v>
      </c>
      <c r="SPP9" s="1" t="s">
        <v>91</v>
      </c>
      <c r="SPQ9" s="1" t="s">
        <v>91</v>
      </c>
      <c r="SPR9" s="1" t="s">
        <v>91</v>
      </c>
      <c r="SPS9" s="1" t="s">
        <v>91</v>
      </c>
      <c r="SPT9" s="1" t="s">
        <v>91</v>
      </c>
      <c r="SPU9" s="1" t="s">
        <v>91</v>
      </c>
      <c r="SPV9" s="1" t="s">
        <v>91</v>
      </c>
      <c r="SPW9" s="1" t="s">
        <v>91</v>
      </c>
      <c r="SPX9" s="1" t="s">
        <v>91</v>
      </c>
      <c r="SPY9" s="1" t="s">
        <v>91</v>
      </c>
      <c r="SPZ9" s="1" t="s">
        <v>91</v>
      </c>
      <c r="SQA9" s="1" t="s">
        <v>91</v>
      </c>
      <c r="SQB9" s="1" t="s">
        <v>91</v>
      </c>
      <c r="SQC9" s="1" t="s">
        <v>91</v>
      </c>
      <c r="SQD9" s="1" t="s">
        <v>91</v>
      </c>
      <c r="SQE9" s="1" t="s">
        <v>91</v>
      </c>
      <c r="SQF9" s="1" t="s">
        <v>91</v>
      </c>
      <c r="SQG9" s="1" t="s">
        <v>91</v>
      </c>
      <c r="SQH9" s="1" t="s">
        <v>91</v>
      </c>
      <c r="SQI9" s="1" t="s">
        <v>91</v>
      </c>
      <c r="SQJ9" s="1" t="s">
        <v>91</v>
      </c>
      <c r="SQK9" s="1" t="s">
        <v>91</v>
      </c>
      <c r="SQL9" s="1" t="s">
        <v>91</v>
      </c>
      <c r="SQM9" s="1" t="s">
        <v>91</v>
      </c>
      <c r="SQN9" s="1" t="s">
        <v>91</v>
      </c>
      <c r="SQO9" s="1" t="s">
        <v>91</v>
      </c>
      <c r="SQP9" s="1" t="s">
        <v>91</v>
      </c>
      <c r="SQQ9" s="1" t="s">
        <v>91</v>
      </c>
      <c r="SQR9" s="1" t="s">
        <v>91</v>
      </c>
      <c r="SQS9" s="1" t="s">
        <v>91</v>
      </c>
      <c r="SQT9" s="1" t="s">
        <v>91</v>
      </c>
      <c r="SQU9" s="1" t="s">
        <v>91</v>
      </c>
      <c r="SQV9" s="1" t="s">
        <v>91</v>
      </c>
      <c r="SQW9" s="1" t="s">
        <v>91</v>
      </c>
      <c r="SQX9" s="1" t="s">
        <v>91</v>
      </c>
      <c r="SQY9" s="1" t="s">
        <v>91</v>
      </c>
      <c r="SQZ9" s="1" t="s">
        <v>91</v>
      </c>
      <c r="SRA9" s="1" t="s">
        <v>91</v>
      </c>
      <c r="SRB9" s="1" t="s">
        <v>91</v>
      </c>
      <c r="SRC9" s="1" t="s">
        <v>91</v>
      </c>
      <c r="SRD9" s="1" t="s">
        <v>91</v>
      </c>
      <c r="SRE9" s="1" t="s">
        <v>91</v>
      </c>
      <c r="SRF9" s="1" t="s">
        <v>91</v>
      </c>
      <c r="SRG9" s="1" t="s">
        <v>91</v>
      </c>
      <c r="SRH9" s="1" t="s">
        <v>91</v>
      </c>
      <c r="SRI9" s="1" t="s">
        <v>91</v>
      </c>
      <c r="SRJ9" s="1" t="s">
        <v>91</v>
      </c>
      <c r="SRK9" s="1" t="s">
        <v>91</v>
      </c>
      <c r="SRL9" s="1" t="s">
        <v>91</v>
      </c>
      <c r="SRM9" s="1" t="s">
        <v>91</v>
      </c>
      <c r="SRN9" s="1" t="s">
        <v>91</v>
      </c>
      <c r="SRO9" s="1" t="s">
        <v>91</v>
      </c>
      <c r="SRP9" s="1" t="s">
        <v>91</v>
      </c>
      <c r="SRQ9" s="1" t="s">
        <v>91</v>
      </c>
      <c r="SRR9" s="1" t="s">
        <v>91</v>
      </c>
      <c r="SRS9" s="1" t="s">
        <v>91</v>
      </c>
      <c r="SRT9" s="1" t="s">
        <v>91</v>
      </c>
      <c r="SRU9" s="1" t="s">
        <v>91</v>
      </c>
      <c r="SRV9" s="1" t="s">
        <v>91</v>
      </c>
      <c r="SRW9" s="1" t="s">
        <v>91</v>
      </c>
      <c r="SRX9" s="1" t="s">
        <v>91</v>
      </c>
      <c r="SRY9" s="1" t="s">
        <v>91</v>
      </c>
      <c r="SRZ9" s="1" t="s">
        <v>91</v>
      </c>
      <c r="SSA9" s="1" t="s">
        <v>91</v>
      </c>
      <c r="SSB9" s="1" t="s">
        <v>91</v>
      </c>
      <c r="SSC9" s="1" t="s">
        <v>91</v>
      </c>
      <c r="SSD9" s="1" t="s">
        <v>91</v>
      </c>
      <c r="SSE9" s="1" t="s">
        <v>91</v>
      </c>
      <c r="SSF9" s="1" t="s">
        <v>91</v>
      </c>
      <c r="SSG9" s="1" t="s">
        <v>91</v>
      </c>
      <c r="SSH9" s="1" t="s">
        <v>91</v>
      </c>
      <c r="SSI9" s="1" t="s">
        <v>91</v>
      </c>
      <c r="SSJ9" s="1" t="s">
        <v>91</v>
      </c>
      <c r="SSK9" s="1" t="s">
        <v>91</v>
      </c>
      <c r="SSL9" s="1" t="s">
        <v>91</v>
      </c>
      <c r="SSM9" s="1" t="s">
        <v>91</v>
      </c>
      <c r="SSN9" s="1" t="s">
        <v>91</v>
      </c>
      <c r="SSO9" s="1" t="s">
        <v>91</v>
      </c>
      <c r="SSP9" s="1" t="s">
        <v>91</v>
      </c>
      <c r="SSQ9" s="1" t="s">
        <v>91</v>
      </c>
      <c r="SSR9" s="1" t="s">
        <v>91</v>
      </c>
      <c r="SSS9" s="1" t="s">
        <v>91</v>
      </c>
      <c r="SST9" s="1" t="s">
        <v>91</v>
      </c>
      <c r="SSU9" s="1" t="s">
        <v>91</v>
      </c>
      <c r="SSV9" s="1" t="s">
        <v>91</v>
      </c>
      <c r="SSW9" s="1" t="s">
        <v>91</v>
      </c>
      <c r="SSX9" s="1" t="s">
        <v>91</v>
      </c>
      <c r="SSY9" s="1" t="s">
        <v>91</v>
      </c>
      <c r="SSZ9" s="1" t="s">
        <v>91</v>
      </c>
      <c r="STA9" s="1" t="s">
        <v>91</v>
      </c>
      <c r="STB9" s="1" t="s">
        <v>91</v>
      </c>
      <c r="STC9" s="1" t="s">
        <v>91</v>
      </c>
      <c r="STD9" s="1" t="s">
        <v>91</v>
      </c>
      <c r="STE9" s="1" t="s">
        <v>91</v>
      </c>
      <c r="STF9" s="1" t="s">
        <v>91</v>
      </c>
      <c r="STG9" s="1" t="s">
        <v>91</v>
      </c>
      <c r="STH9" s="1" t="s">
        <v>91</v>
      </c>
      <c r="STI9" s="1" t="s">
        <v>91</v>
      </c>
      <c r="STJ9" s="1" t="s">
        <v>91</v>
      </c>
      <c r="STK9" s="1" t="s">
        <v>91</v>
      </c>
      <c r="STL9" s="1" t="s">
        <v>91</v>
      </c>
      <c r="STM9" s="1" t="s">
        <v>91</v>
      </c>
      <c r="STN9" s="1" t="s">
        <v>91</v>
      </c>
      <c r="STO9" s="1" t="s">
        <v>91</v>
      </c>
      <c r="STP9" s="1" t="s">
        <v>91</v>
      </c>
      <c r="STQ9" s="1" t="s">
        <v>91</v>
      </c>
      <c r="STR9" s="1" t="s">
        <v>91</v>
      </c>
      <c r="STS9" s="1" t="s">
        <v>91</v>
      </c>
      <c r="STT9" s="1" t="s">
        <v>91</v>
      </c>
      <c r="STU9" s="1" t="s">
        <v>91</v>
      </c>
      <c r="STV9" s="1" t="s">
        <v>91</v>
      </c>
      <c r="STW9" s="1" t="s">
        <v>91</v>
      </c>
      <c r="STX9" s="1" t="s">
        <v>91</v>
      </c>
      <c r="STY9" s="1" t="s">
        <v>91</v>
      </c>
      <c r="STZ9" s="1" t="s">
        <v>91</v>
      </c>
      <c r="SUA9" s="1" t="s">
        <v>91</v>
      </c>
      <c r="SUB9" s="1" t="s">
        <v>91</v>
      </c>
      <c r="SUC9" s="1" t="s">
        <v>91</v>
      </c>
      <c r="SUD9" s="1" t="s">
        <v>91</v>
      </c>
      <c r="SUE9" s="1" t="s">
        <v>91</v>
      </c>
      <c r="SUF9" s="1" t="s">
        <v>91</v>
      </c>
      <c r="SUG9" s="1" t="s">
        <v>91</v>
      </c>
      <c r="SUH9" s="1" t="s">
        <v>91</v>
      </c>
      <c r="SUI9" s="1" t="s">
        <v>91</v>
      </c>
      <c r="SUJ9" s="1" t="s">
        <v>91</v>
      </c>
      <c r="SUK9" s="1" t="s">
        <v>91</v>
      </c>
      <c r="SUL9" s="1" t="s">
        <v>91</v>
      </c>
      <c r="SUM9" s="1" t="s">
        <v>91</v>
      </c>
      <c r="SUN9" s="1" t="s">
        <v>91</v>
      </c>
      <c r="SUO9" s="1" t="s">
        <v>91</v>
      </c>
      <c r="SUP9" s="1" t="s">
        <v>91</v>
      </c>
      <c r="SUQ9" s="1" t="s">
        <v>91</v>
      </c>
      <c r="SUR9" s="1" t="s">
        <v>91</v>
      </c>
      <c r="SUS9" s="1" t="s">
        <v>91</v>
      </c>
      <c r="SUT9" s="1" t="s">
        <v>91</v>
      </c>
      <c r="SUU9" s="1" t="s">
        <v>91</v>
      </c>
      <c r="SUV9" s="1" t="s">
        <v>91</v>
      </c>
      <c r="SUW9" s="1" t="s">
        <v>91</v>
      </c>
      <c r="SUX9" s="1" t="s">
        <v>91</v>
      </c>
      <c r="SUY9" s="1" t="s">
        <v>91</v>
      </c>
      <c r="SUZ9" s="1" t="s">
        <v>91</v>
      </c>
      <c r="SVA9" s="1" t="s">
        <v>91</v>
      </c>
      <c r="SVB9" s="1" t="s">
        <v>91</v>
      </c>
      <c r="SVC9" s="1" t="s">
        <v>91</v>
      </c>
      <c r="SVD9" s="1" t="s">
        <v>91</v>
      </c>
      <c r="SVE9" s="1" t="s">
        <v>91</v>
      </c>
      <c r="SVF9" s="1" t="s">
        <v>91</v>
      </c>
      <c r="SVG9" s="1" t="s">
        <v>91</v>
      </c>
      <c r="SVH9" s="1" t="s">
        <v>91</v>
      </c>
      <c r="SVI9" s="1" t="s">
        <v>91</v>
      </c>
      <c r="SVJ9" s="1" t="s">
        <v>91</v>
      </c>
      <c r="SVK9" s="1" t="s">
        <v>91</v>
      </c>
      <c r="SVL9" s="1" t="s">
        <v>91</v>
      </c>
      <c r="SVM9" s="1" t="s">
        <v>91</v>
      </c>
      <c r="SVN9" s="1" t="s">
        <v>91</v>
      </c>
      <c r="SVO9" s="1" t="s">
        <v>91</v>
      </c>
      <c r="SVP9" s="1" t="s">
        <v>91</v>
      </c>
      <c r="SVQ9" s="1" t="s">
        <v>91</v>
      </c>
      <c r="SVR9" s="1" t="s">
        <v>91</v>
      </c>
      <c r="SVS9" s="1" t="s">
        <v>91</v>
      </c>
      <c r="SVT9" s="1" t="s">
        <v>91</v>
      </c>
      <c r="SVU9" s="1" t="s">
        <v>91</v>
      </c>
      <c r="SVV9" s="1" t="s">
        <v>91</v>
      </c>
      <c r="SVW9" s="1" t="s">
        <v>91</v>
      </c>
      <c r="SVX9" s="1" t="s">
        <v>91</v>
      </c>
      <c r="SVY9" s="1" t="s">
        <v>91</v>
      </c>
      <c r="SVZ9" s="1" t="s">
        <v>91</v>
      </c>
      <c r="SWA9" s="1" t="s">
        <v>91</v>
      </c>
      <c r="SWB9" s="1" t="s">
        <v>91</v>
      </c>
      <c r="SWC9" s="1" t="s">
        <v>91</v>
      </c>
      <c r="SWD9" s="1" t="s">
        <v>91</v>
      </c>
      <c r="SWE9" s="1" t="s">
        <v>91</v>
      </c>
      <c r="SWF9" s="1" t="s">
        <v>91</v>
      </c>
      <c r="SWG9" s="1" t="s">
        <v>91</v>
      </c>
      <c r="SWH9" s="1" t="s">
        <v>91</v>
      </c>
      <c r="SWI9" s="1" t="s">
        <v>91</v>
      </c>
      <c r="SWJ9" s="1" t="s">
        <v>91</v>
      </c>
      <c r="SWK9" s="1" t="s">
        <v>91</v>
      </c>
      <c r="SWL9" s="1" t="s">
        <v>91</v>
      </c>
      <c r="SWM9" s="1" t="s">
        <v>91</v>
      </c>
      <c r="SWN9" s="1" t="s">
        <v>91</v>
      </c>
      <c r="SWO9" s="1" t="s">
        <v>91</v>
      </c>
      <c r="SWP9" s="1" t="s">
        <v>91</v>
      </c>
      <c r="SWQ9" s="1" t="s">
        <v>91</v>
      </c>
      <c r="SWR9" s="1" t="s">
        <v>91</v>
      </c>
      <c r="SWS9" s="1" t="s">
        <v>91</v>
      </c>
      <c r="SWT9" s="1" t="s">
        <v>91</v>
      </c>
      <c r="SWU9" s="1" t="s">
        <v>91</v>
      </c>
      <c r="SWV9" s="1" t="s">
        <v>91</v>
      </c>
      <c r="SWW9" s="1" t="s">
        <v>91</v>
      </c>
      <c r="SWX9" s="1" t="s">
        <v>91</v>
      </c>
      <c r="SWY9" s="1" t="s">
        <v>91</v>
      </c>
      <c r="SWZ9" s="1" t="s">
        <v>91</v>
      </c>
      <c r="SXA9" s="1" t="s">
        <v>91</v>
      </c>
      <c r="SXB9" s="1" t="s">
        <v>91</v>
      </c>
      <c r="SXC9" s="1" t="s">
        <v>91</v>
      </c>
      <c r="SXD9" s="1" t="s">
        <v>91</v>
      </c>
      <c r="SXE9" s="1" t="s">
        <v>91</v>
      </c>
      <c r="SXF9" s="1" t="s">
        <v>91</v>
      </c>
      <c r="SXG9" s="1" t="s">
        <v>91</v>
      </c>
      <c r="SXH9" s="1" t="s">
        <v>91</v>
      </c>
      <c r="SXI9" s="1" t="s">
        <v>91</v>
      </c>
      <c r="SXJ9" s="1" t="s">
        <v>91</v>
      </c>
      <c r="SXK9" s="1" t="s">
        <v>91</v>
      </c>
      <c r="SXL9" s="1" t="s">
        <v>91</v>
      </c>
      <c r="SXM9" s="1" t="s">
        <v>91</v>
      </c>
      <c r="SXN9" s="1" t="s">
        <v>91</v>
      </c>
      <c r="SXO9" s="1" t="s">
        <v>91</v>
      </c>
      <c r="SXP9" s="1" t="s">
        <v>91</v>
      </c>
      <c r="SXQ9" s="1" t="s">
        <v>91</v>
      </c>
      <c r="SXR9" s="1" t="s">
        <v>91</v>
      </c>
      <c r="SXS9" s="1" t="s">
        <v>91</v>
      </c>
      <c r="SXT9" s="1" t="s">
        <v>91</v>
      </c>
      <c r="SXU9" s="1" t="s">
        <v>91</v>
      </c>
      <c r="SXV9" s="1" t="s">
        <v>91</v>
      </c>
      <c r="SXW9" s="1" t="s">
        <v>91</v>
      </c>
      <c r="SXX9" s="1" t="s">
        <v>91</v>
      </c>
      <c r="SXY9" s="1" t="s">
        <v>91</v>
      </c>
      <c r="SXZ9" s="1" t="s">
        <v>91</v>
      </c>
      <c r="SYA9" s="1" t="s">
        <v>91</v>
      </c>
      <c r="SYB9" s="1" t="s">
        <v>91</v>
      </c>
      <c r="SYC9" s="1" t="s">
        <v>91</v>
      </c>
      <c r="SYD9" s="1" t="s">
        <v>91</v>
      </c>
      <c r="SYE9" s="1" t="s">
        <v>91</v>
      </c>
      <c r="SYF9" s="1" t="s">
        <v>91</v>
      </c>
      <c r="SYG9" s="1" t="s">
        <v>91</v>
      </c>
      <c r="SYH9" s="1" t="s">
        <v>91</v>
      </c>
      <c r="SYI9" s="1" t="s">
        <v>91</v>
      </c>
      <c r="SYJ9" s="1" t="s">
        <v>91</v>
      </c>
      <c r="SYK9" s="1" t="s">
        <v>91</v>
      </c>
      <c r="SYL9" s="1" t="s">
        <v>91</v>
      </c>
      <c r="SYM9" s="1" t="s">
        <v>91</v>
      </c>
      <c r="SYN9" s="1" t="s">
        <v>91</v>
      </c>
      <c r="SYO9" s="1" t="s">
        <v>91</v>
      </c>
      <c r="SYP9" s="1" t="s">
        <v>91</v>
      </c>
      <c r="SYQ9" s="1" t="s">
        <v>91</v>
      </c>
      <c r="SYR9" s="1" t="s">
        <v>91</v>
      </c>
      <c r="SYS9" s="1" t="s">
        <v>91</v>
      </c>
      <c r="SYT9" s="1" t="s">
        <v>91</v>
      </c>
      <c r="SYU9" s="1" t="s">
        <v>91</v>
      </c>
      <c r="SYV9" s="1" t="s">
        <v>91</v>
      </c>
      <c r="SYW9" s="1" t="s">
        <v>91</v>
      </c>
      <c r="SYX9" s="1" t="s">
        <v>91</v>
      </c>
      <c r="SYY9" s="1" t="s">
        <v>91</v>
      </c>
      <c r="SYZ9" s="1" t="s">
        <v>91</v>
      </c>
      <c r="SZA9" s="1" t="s">
        <v>91</v>
      </c>
      <c r="SZB9" s="1" t="s">
        <v>91</v>
      </c>
      <c r="SZC9" s="1" t="s">
        <v>91</v>
      </c>
      <c r="SZD9" s="1" t="s">
        <v>91</v>
      </c>
      <c r="SZE9" s="1" t="s">
        <v>91</v>
      </c>
      <c r="SZF9" s="1" t="s">
        <v>91</v>
      </c>
      <c r="SZG9" s="1" t="s">
        <v>91</v>
      </c>
      <c r="SZH9" s="1" t="s">
        <v>91</v>
      </c>
      <c r="SZI9" s="1" t="s">
        <v>91</v>
      </c>
      <c r="SZJ9" s="1" t="s">
        <v>91</v>
      </c>
      <c r="SZK9" s="1" t="s">
        <v>91</v>
      </c>
      <c r="SZL9" s="1" t="s">
        <v>91</v>
      </c>
      <c r="SZM9" s="1" t="s">
        <v>91</v>
      </c>
      <c r="SZN9" s="1" t="s">
        <v>91</v>
      </c>
      <c r="SZO9" s="1" t="s">
        <v>91</v>
      </c>
      <c r="SZP9" s="1" t="s">
        <v>91</v>
      </c>
      <c r="SZQ9" s="1" t="s">
        <v>91</v>
      </c>
      <c r="SZR9" s="1" t="s">
        <v>91</v>
      </c>
      <c r="SZS9" s="1" t="s">
        <v>91</v>
      </c>
      <c r="SZT9" s="1" t="s">
        <v>91</v>
      </c>
      <c r="SZU9" s="1" t="s">
        <v>91</v>
      </c>
      <c r="SZV9" s="1" t="s">
        <v>91</v>
      </c>
      <c r="SZW9" s="1" t="s">
        <v>91</v>
      </c>
      <c r="SZX9" s="1" t="s">
        <v>91</v>
      </c>
      <c r="SZY9" s="1" t="s">
        <v>91</v>
      </c>
      <c r="SZZ9" s="1" t="s">
        <v>91</v>
      </c>
      <c r="TAA9" s="1" t="s">
        <v>91</v>
      </c>
      <c r="TAB9" s="1" t="s">
        <v>91</v>
      </c>
      <c r="TAC9" s="1" t="s">
        <v>91</v>
      </c>
      <c r="TAD9" s="1" t="s">
        <v>91</v>
      </c>
      <c r="TAE9" s="1" t="s">
        <v>91</v>
      </c>
      <c r="TAF9" s="1" t="s">
        <v>91</v>
      </c>
      <c r="TAG9" s="1" t="s">
        <v>91</v>
      </c>
      <c r="TAH9" s="1" t="s">
        <v>91</v>
      </c>
      <c r="TAI9" s="1" t="s">
        <v>91</v>
      </c>
      <c r="TAJ9" s="1" t="s">
        <v>91</v>
      </c>
      <c r="TAK9" s="1" t="s">
        <v>91</v>
      </c>
      <c r="TAL9" s="1" t="s">
        <v>91</v>
      </c>
      <c r="TAM9" s="1" t="s">
        <v>91</v>
      </c>
      <c r="TAN9" s="1" t="s">
        <v>91</v>
      </c>
      <c r="TAO9" s="1" t="s">
        <v>91</v>
      </c>
      <c r="TAP9" s="1" t="s">
        <v>91</v>
      </c>
      <c r="TAQ9" s="1" t="s">
        <v>91</v>
      </c>
      <c r="TAR9" s="1" t="s">
        <v>91</v>
      </c>
      <c r="TAS9" s="1" t="s">
        <v>91</v>
      </c>
      <c r="TAT9" s="1" t="s">
        <v>91</v>
      </c>
      <c r="TAU9" s="1" t="s">
        <v>91</v>
      </c>
      <c r="TAV9" s="1" t="s">
        <v>91</v>
      </c>
      <c r="TAW9" s="1" t="s">
        <v>91</v>
      </c>
      <c r="TAX9" s="1" t="s">
        <v>91</v>
      </c>
      <c r="TAY9" s="1" t="s">
        <v>91</v>
      </c>
      <c r="TAZ9" s="1" t="s">
        <v>91</v>
      </c>
      <c r="TBA9" s="1" t="s">
        <v>91</v>
      </c>
      <c r="TBB9" s="1" t="s">
        <v>91</v>
      </c>
      <c r="TBC9" s="1" t="s">
        <v>91</v>
      </c>
      <c r="TBD9" s="1" t="s">
        <v>91</v>
      </c>
      <c r="TBE9" s="1" t="s">
        <v>91</v>
      </c>
      <c r="TBF9" s="1" t="s">
        <v>91</v>
      </c>
      <c r="TBG9" s="1" t="s">
        <v>91</v>
      </c>
      <c r="TBH9" s="1" t="s">
        <v>91</v>
      </c>
      <c r="TBI9" s="1" t="s">
        <v>91</v>
      </c>
      <c r="TBJ9" s="1" t="s">
        <v>91</v>
      </c>
      <c r="TBK9" s="1" t="s">
        <v>91</v>
      </c>
      <c r="TBL9" s="1" t="s">
        <v>91</v>
      </c>
      <c r="TBM9" s="1" t="s">
        <v>91</v>
      </c>
      <c r="TBN9" s="1" t="s">
        <v>91</v>
      </c>
      <c r="TBO9" s="1" t="s">
        <v>91</v>
      </c>
      <c r="TBP9" s="1" t="s">
        <v>91</v>
      </c>
      <c r="TBQ9" s="1" t="s">
        <v>91</v>
      </c>
      <c r="TBR9" s="1" t="s">
        <v>91</v>
      </c>
      <c r="TBS9" s="1" t="s">
        <v>91</v>
      </c>
      <c r="TBT9" s="1" t="s">
        <v>91</v>
      </c>
      <c r="TBU9" s="1" t="s">
        <v>91</v>
      </c>
      <c r="TBV9" s="1" t="s">
        <v>91</v>
      </c>
      <c r="TBW9" s="1" t="s">
        <v>91</v>
      </c>
      <c r="TBX9" s="1" t="s">
        <v>91</v>
      </c>
      <c r="TBY9" s="1" t="s">
        <v>91</v>
      </c>
      <c r="TBZ9" s="1" t="s">
        <v>91</v>
      </c>
      <c r="TCA9" s="1" t="s">
        <v>91</v>
      </c>
      <c r="TCB9" s="1" t="s">
        <v>91</v>
      </c>
      <c r="TCC9" s="1" t="s">
        <v>91</v>
      </c>
      <c r="TCD9" s="1" t="s">
        <v>91</v>
      </c>
      <c r="TCE9" s="1" t="s">
        <v>91</v>
      </c>
      <c r="TCF9" s="1" t="s">
        <v>91</v>
      </c>
      <c r="TCG9" s="1" t="s">
        <v>91</v>
      </c>
      <c r="TCH9" s="1" t="s">
        <v>91</v>
      </c>
      <c r="TCI9" s="1" t="s">
        <v>91</v>
      </c>
      <c r="TCJ9" s="1" t="s">
        <v>91</v>
      </c>
      <c r="TCK9" s="1" t="s">
        <v>91</v>
      </c>
      <c r="TCL9" s="1" t="s">
        <v>91</v>
      </c>
      <c r="TCM9" s="1" t="s">
        <v>91</v>
      </c>
      <c r="TCN9" s="1" t="s">
        <v>91</v>
      </c>
      <c r="TCO9" s="1" t="s">
        <v>91</v>
      </c>
      <c r="TCP9" s="1" t="s">
        <v>91</v>
      </c>
      <c r="TCQ9" s="1" t="s">
        <v>91</v>
      </c>
      <c r="TCR9" s="1" t="s">
        <v>91</v>
      </c>
      <c r="TCS9" s="1" t="s">
        <v>91</v>
      </c>
      <c r="TCT9" s="1" t="s">
        <v>91</v>
      </c>
      <c r="TCU9" s="1" t="s">
        <v>91</v>
      </c>
      <c r="TCV9" s="1" t="s">
        <v>91</v>
      </c>
      <c r="TCW9" s="1" t="s">
        <v>91</v>
      </c>
      <c r="TCX9" s="1" t="s">
        <v>91</v>
      </c>
      <c r="TCY9" s="1" t="s">
        <v>91</v>
      </c>
      <c r="TCZ9" s="1" t="s">
        <v>91</v>
      </c>
      <c r="TDA9" s="1" t="s">
        <v>91</v>
      </c>
      <c r="TDB9" s="1" t="s">
        <v>91</v>
      </c>
      <c r="TDC9" s="1" t="s">
        <v>91</v>
      </c>
      <c r="TDD9" s="1" t="s">
        <v>91</v>
      </c>
      <c r="TDE9" s="1" t="s">
        <v>91</v>
      </c>
      <c r="TDF9" s="1" t="s">
        <v>91</v>
      </c>
      <c r="TDG9" s="1" t="s">
        <v>91</v>
      </c>
      <c r="TDH9" s="1" t="s">
        <v>91</v>
      </c>
      <c r="TDI9" s="1" t="s">
        <v>91</v>
      </c>
      <c r="TDJ9" s="1" t="s">
        <v>91</v>
      </c>
      <c r="TDK9" s="1" t="s">
        <v>91</v>
      </c>
      <c r="TDL9" s="1" t="s">
        <v>91</v>
      </c>
      <c r="TDM9" s="1" t="s">
        <v>91</v>
      </c>
      <c r="TDN9" s="1" t="s">
        <v>91</v>
      </c>
      <c r="TDO9" s="1" t="s">
        <v>91</v>
      </c>
      <c r="TDP9" s="1" t="s">
        <v>91</v>
      </c>
      <c r="TDQ9" s="1" t="s">
        <v>91</v>
      </c>
      <c r="TDR9" s="1" t="s">
        <v>91</v>
      </c>
      <c r="TDS9" s="1" t="s">
        <v>91</v>
      </c>
      <c r="TDT9" s="1" t="s">
        <v>91</v>
      </c>
      <c r="TDU9" s="1" t="s">
        <v>91</v>
      </c>
      <c r="TDV9" s="1" t="s">
        <v>91</v>
      </c>
      <c r="TDW9" s="1" t="s">
        <v>91</v>
      </c>
      <c r="TDX9" s="1" t="s">
        <v>91</v>
      </c>
      <c r="TDY9" s="1" t="s">
        <v>91</v>
      </c>
      <c r="TDZ9" s="1" t="s">
        <v>91</v>
      </c>
      <c r="TEA9" s="1" t="s">
        <v>91</v>
      </c>
      <c r="TEB9" s="1" t="s">
        <v>91</v>
      </c>
      <c r="TEC9" s="1" t="s">
        <v>91</v>
      </c>
      <c r="TED9" s="1" t="s">
        <v>91</v>
      </c>
      <c r="TEE9" s="1" t="s">
        <v>91</v>
      </c>
      <c r="TEF9" s="1" t="s">
        <v>91</v>
      </c>
      <c r="TEG9" s="1" t="s">
        <v>91</v>
      </c>
      <c r="TEH9" s="1" t="s">
        <v>91</v>
      </c>
      <c r="TEI9" s="1" t="s">
        <v>91</v>
      </c>
      <c r="TEJ9" s="1" t="s">
        <v>91</v>
      </c>
      <c r="TEK9" s="1" t="s">
        <v>91</v>
      </c>
      <c r="TEL9" s="1" t="s">
        <v>91</v>
      </c>
      <c r="TEM9" s="1" t="s">
        <v>91</v>
      </c>
      <c r="TEN9" s="1" t="s">
        <v>91</v>
      </c>
      <c r="TEO9" s="1" t="s">
        <v>91</v>
      </c>
      <c r="TEP9" s="1" t="s">
        <v>91</v>
      </c>
      <c r="TEQ9" s="1" t="s">
        <v>91</v>
      </c>
      <c r="TER9" s="1" t="s">
        <v>91</v>
      </c>
      <c r="TES9" s="1" t="s">
        <v>91</v>
      </c>
      <c r="TET9" s="1" t="s">
        <v>91</v>
      </c>
      <c r="TEU9" s="1" t="s">
        <v>91</v>
      </c>
      <c r="TEV9" s="1" t="s">
        <v>91</v>
      </c>
      <c r="TEW9" s="1" t="s">
        <v>91</v>
      </c>
      <c r="TEX9" s="1" t="s">
        <v>91</v>
      </c>
      <c r="TEY9" s="1" t="s">
        <v>91</v>
      </c>
      <c r="TEZ9" s="1" t="s">
        <v>91</v>
      </c>
      <c r="TFA9" s="1" t="s">
        <v>91</v>
      </c>
      <c r="TFB9" s="1" t="s">
        <v>91</v>
      </c>
      <c r="TFC9" s="1" t="s">
        <v>91</v>
      </c>
      <c r="TFD9" s="1" t="s">
        <v>91</v>
      </c>
      <c r="TFE9" s="1" t="s">
        <v>91</v>
      </c>
      <c r="TFF9" s="1" t="s">
        <v>91</v>
      </c>
      <c r="TFG9" s="1" t="s">
        <v>91</v>
      </c>
      <c r="TFH9" s="1" t="s">
        <v>91</v>
      </c>
      <c r="TFI9" s="1" t="s">
        <v>91</v>
      </c>
      <c r="TFJ9" s="1" t="s">
        <v>91</v>
      </c>
      <c r="TFK9" s="1" t="s">
        <v>91</v>
      </c>
      <c r="TFL9" s="1" t="s">
        <v>91</v>
      </c>
      <c r="TFM9" s="1" t="s">
        <v>91</v>
      </c>
      <c r="TFN9" s="1" t="s">
        <v>91</v>
      </c>
      <c r="TFO9" s="1" t="s">
        <v>91</v>
      </c>
      <c r="TFP9" s="1" t="s">
        <v>91</v>
      </c>
      <c r="TFQ9" s="1" t="s">
        <v>91</v>
      </c>
      <c r="TFR9" s="1" t="s">
        <v>91</v>
      </c>
      <c r="TFS9" s="1" t="s">
        <v>91</v>
      </c>
      <c r="TFT9" s="1" t="s">
        <v>91</v>
      </c>
      <c r="TFU9" s="1" t="s">
        <v>91</v>
      </c>
      <c r="TFV9" s="1" t="s">
        <v>91</v>
      </c>
      <c r="TFW9" s="1" t="s">
        <v>91</v>
      </c>
      <c r="TFX9" s="1" t="s">
        <v>91</v>
      </c>
      <c r="TFY9" s="1" t="s">
        <v>91</v>
      </c>
      <c r="TFZ9" s="1" t="s">
        <v>91</v>
      </c>
      <c r="TGA9" s="1" t="s">
        <v>91</v>
      </c>
      <c r="TGB9" s="1" t="s">
        <v>91</v>
      </c>
      <c r="TGC9" s="1" t="s">
        <v>91</v>
      </c>
      <c r="TGD9" s="1" t="s">
        <v>91</v>
      </c>
      <c r="TGE9" s="1" t="s">
        <v>91</v>
      </c>
      <c r="TGF9" s="1" t="s">
        <v>91</v>
      </c>
      <c r="TGG9" s="1" t="s">
        <v>91</v>
      </c>
      <c r="TGH9" s="1" t="s">
        <v>91</v>
      </c>
      <c r="TGI9" s="1" t="s">
        <v>91</v>
      </c>
      <c r="TGJ9" s="1" t="s">
        <v>91</v>
      </c>
      <c r="TGK9" s="1" t="s">
        <v>91</v>
      </c>
      <c r="TGL9" s="1" t="s">
        <v>91</v>
      </c>
      <c r="TGM9" s="1" t="s">
        <v>91</v>
      </c>
      <c r="TGN9" s="1" t="s">
        <v>91</v>
      </c>
      <c r="TGO9" s="1" t="s">
        <v>91</v>
      </c>
      <c r="TGP9" s="1" t="s">
        <v>91</v>
      </c>
      <c r="TGQ9" s="1" t="s">
        <v>91</v>
      </c>
      <c r="TGR9" s="1" t="s">
        <v>91</v>
      </c>
      <c r="TGS9" s="1" t="s">
        <v>91</v>
      </c>
      <c r="TGT9" s="1" t="s">
        <v>91</v>
      </c>
      <c r="TGU9" s="1" t="s">
        <v>91</v>
      </c>
      <c r="TGV9" s="1" t="s">
        <v>91</v>
      </c>
      <c r="TGW9" s="1" t="s">
        <v>91</v>
      </c>
      <c r="TGX9" s="1" t="s">
        <v>91</v>
      </c>
      <c r="TGY9" s="1" t="s">
        <v>91</v>
      </c>
      <c r="TGZ9" s="1" t="s">
        <v>91</v>
      </c>
      <c r="THA9" s="1" t="s">
        <v>91</v>
      </c>
      <c r="THB9" s="1" t="s">
        <v>91</v>
      </c>
      <c r="THC9" s="1" t="s">
        <v>91</v>
      </c>
      <c r="THD9" s="1" t="s">
        <v>91</v>
      </c>
      <c r="THE9" s="1" t="s">
        <v>91</v>
      </c>
      <c r="THF9" s="1" t="s">
        <v>91</v>
      </c>
      <c r="THG9" s="1" t="s">
        <v>91</v>
      </c>
      <c r="THH9" s="1" t="s">
        <v>91</v>
      </c>
      <c r="THI9" s="1" t="s">
        <v>91</v>
      </c>
      <c r="THJ9" s="1" t="s">
        <v>91</v>
      </c>
      <c r="THK9" s="1" t="s">
        <v>91</v>
      </c>
      <c r="THL9" s="1" t="s">
        <v>91</v>
      </c>
      <c r="THM9" s="1" t="s">
        <v>91</v>
      </c>
      <c r="THN9" s="1" t="s">
        <v>91</v>
      </c>
      <c r="THO9" s="1" t="s">
        <v>91</v>
      </c>
      <c r="THP9" s="1" t="s">
        <v>91</v>
      </c>
      <c r="THQ9" s="1" t="s">
        <v>91</v>
      </c>
      <c r="THR9" s="1" t="s">
        <v>91</v>
      </c>
      <c r="THS9" s="1" t="s">
        <v>91</v>
      </c>
      <c r="THT9" s="1" t="s">
        <v>91</v>
      </c>
      <c r="THU9" s="1" t="s">
        <v>91</v>
      </c>
      <c r="THV9" s="1" t="s">
        <v>91</v>
      </c>
      <c r="THW9" s="1" t="s">
        <v>91</v>
      </c>
      <c r="THX9" s="1" t="s">
        <v>91</v>
      </c>
      <c r="THY9" s="1" t="s">
        <v>91</v>
      </c>
      <c r="THZ9" s="1" t="s">
        <v>91</v>
      </c>
      <c r="TIA9" s="1" t="s">
        <v>91</v>
      </c>
      <c r="TIB9" s="1" t="s">
        <v>91</v>
      </c>
      <c r="TIC9" s="1" t="s">
        <v>91</v>
      </c>
      <c r="TID9" s="1" t="s">
        <v>91</v>
      </c>
      <c r="TIE9" s="1" t="s">
        <v>91</v>
      </c>
      <c r="TIF9" s="1" t="s">
        <v>91</v>
      </c>
      <c r="TIG9" s="1" t="s">
        <v>91</v>
      </c>
      <c r="TIH9" s="1" t="s">
        <v>91</v>
      </c>
      <c r="TII9" s="1" t="s">
        <v>91</v>
      </c>
      <c r="TIJ9" s="1" t="s">
        <v>91</v>
      </c>
      <c r="TIK9" s="1" t="s">
        <v>91</v>
      </c>
      <c r="TIL9" s="1" t="s">
        <v>91</v>
      </c>
      <c r="TIM9" s="1" t="s">
        <v>91</v>
      </c>
      <c r="TIN9" s="1" t="s">
        <v>91</v>
      </c>
      <c r="TIO9" s="1" t="s">
        <v>91</v>
      </c>
      <c r="TIP9" s="1" t="s">
        <v>91</v>
      </c>
      <c r="TIQ9" s="1" t="s">
        <v>91</v>
      </c>
      <c r="TIR9" s="1" t="s">
        <v>91</v>
      </c>
      <c r="TIS9" s="1" t="s">
        <v>91</v>
      </c>
      <c r="TIT9" s="1" t="s">
        <v>91</v>
      </c>
      <c r="TIU9" s="1" t="s">
        <v>91</v>
      </c>
      <c r="TIV9" s="1" t="s">
        <v>91</v>
      </c>
      <c r="TIW9" s="1" t="s">
        <v>91</v>
      </c>
      <c r="TIX9" s="1" t="s">
        <v>91</v>
      </c>
      <c r="TIY9" s="1" t="s">
        <v>91</v>
      </c>
      <c r="TIZ9" s="1" t="s">
        <v>91</v>
      </c>
      <c r="TJA9" s="1" t="s">
        <v>91</v>
      </c>
      <c r="TJB9" s="1" t="s">
        <v>91</v>
      </c>
      <c r="TJC9" s="1" t="s">
        <v>91</v>
      </c>
      <c r="TJD9" s="1" t="s">
        <v>91</v>
      </c>
      <c r="TJE9" s="1" t="s">
        <v>91</v>
      </c>
      <c r="TJF9" s="1" t="s">
        <v>91</v>
      </c>
      <c r="TJG9" s="1" t="s">
        <v>91</v>
      </c>
      <c r="TJH9" s="1" t="s">
        <v>91</v>
      </c>
      <c r="TJI9" s="1" t="s">
        <v>91</v>
      </c>
      <c r="TJJ9" s="1" t="s">
        <v>91</v>
      </c>
      <c r="TJK9" s="1" t="s">
        <v>91</v>
      </c>
      <c r="TJL9" s="1" t="s">
        <v>91</v>
      </c>
      <c r="TJM9" s="1" t="s">
        <v>91</v>
      </c>
      <c r="TJN9" s="1" t="s">
        <v>91</v>
      </c>
      <c r="TJO9" s="1" t="s">
        <v>91</v>
      </c>
      <c r="TJP9" s="1" t="s">
        <v>91</v>
      </c>
      <c r="TJQ9" s="1" t="s">
        <v>91</v>
      </c>
      <c r="TJR9" s="1" t="s">
        <v>91</v>
      </c>
      <c r="TJS9" s="1" t="s">
        <v>91</v>
      </c>
      <c r="TJT9" s="1" t="s">
        <v>91</v>
      </c>
      <c r="TJU9" s="1" t="s">
        <v>91</v>
      </c>
      <c r="TJV9" s="1" t="s">
        <v>91</v>
      </c>
      <c r="TJW9" s="1" t="s">
        <v>91</v>
      </c>
      <c r="TJX9" s="1" t="s">
        <v>91</v>
      </c>
      <c r="TJY9" s="1" t="s">
        <v>91</v>
      </c>
      <c r="TJZ9" s="1" t="s">
        <v>91</v>
      </c>
      <c r="TKA9" s="1" t="s">
        <v>91</v>
      </c>
      <c r="TKB9" s="1" t="s">
        <v>91</v>
      </c>
      <c r="TKC9" s="1" t="s">
        <v>91</v>
      </c>
      <c r="TKD9" s="1" t="s">
        <v>91</v>
      </c>
      <c r="TKE9" s="1" t="s">
        <v>91</v>
      </c>
      <c r="TKF9" s="1" t="s">
        <v>91</v>
      </c>
      <c r="TKG9" s="1" t="s">
        <v>91</v>
      </c>
      <c r="TKH9" s="1" t="s">
        <v>91</v>
      </c>
      <c r="TKI9" s="1" t="s">
        <v>91</v>
      </c>
      <c r="TKJ9" s="1" t="s">
        <v>91</v>
      </c>
      <c r="TKK9" s="1" t="s">
        <v>91</v>
      </c>
      <c r="TKL9" s="1" t="s">
        <v>91</v>
      </c>
      <c r="TKM9" s="1" t="s">
        <v>91</v>
      </c>
      <c r="TKN9" s="1" t="s">
        <v>91</v>
      </c>
      <c r="TKO9" s="1" t="s">
        <v>91</v>
      </c>
      <c r="TKP9" s="1" t="s">
        <v>91</v>
      </c>
      <c r="TKQ9" s="1" t="s">
        <v>91</v>
      </c>
      <c r="TKR9" s="1" t="s">
        <v>91</v>
      </c>
      <c r="TKS9" s="1" t="s">
        <v>91</v>
      </c>
      <c r="TKT9" s="1" t="s">
        <v>91</v>
      </c>
      <c r="TKU9" s="1" t="s">
        <v>91</v>
      </c>
      <c r="TKV9" s="1" t="s">
        <v>91</v>
      </c>
      <c r="TKW9" s="1" t="s">
        <v>91</v>
      </c>
      <c r="TKX9" s="1" t="s">
        <v>91</v>
      </c>
      <c r="TKY9" s="1" t="s">
        <v>91</v>
      </c>
      <c r="TKZ9" s="1" t="s">
        <v>91</v>
      </c>
      <c r="TLA9" s="1" t="s">
        <v>91</v>
      </c>
      <c r="TLB9" s="1" t="s">
        <v>91</v>
      </c>
      <c r="TLC9" s="1" t="s">
        <v>91</v>
      </c>
      <c r="TLD9" s="1" t="s">
        <v>91</v>
      </c>
      <c r="TLE9" s="1" t="s">
        <v>91</v>
      </c>
      <c r="TLF9" s="1" t="s">
        <v>91</v>
      </c>
      <c r="TLG9" s="1" t="s">
        <v>91</v>
      </c>
      <c r="TLH9" s="1" t="s">
        <v>91</v>
      </c>
      <c r="TLI9" s="1" t="s">
        <v>91</v>
      </c>
      <c r="TLJ9" s="1" t="s">
        <v>91</v>
      </c>
      <c r="TLK9" s="1" t="s">
        <v>91</v>
      </c>
      <c r="TLL9" s="1" t="s">
        <v>91</v>
      </c>
      <c r="TLM9" s="1" t="s">
        <v>91</v>
      </c>
      <c r="TLN9" s="1" t="s">
        <v>91</v>
      </c>
      <c r="TLO9" s="1" t="s">
        <v>91</v>
      </c>
      <c r="TLP9" s="1" t="s">
        <v>91</v>
      </c>
      <c r="TLQ9" s="1" t="s">
        <v>91</v>
      </c>
      <c r="TLR9" s="1" t="s">
        <v>91</v>
      </c>
      <c r="TLS9" s="1" t="s">
        <v>91</v>
      </c>
      <c r="TLT9" s="1" t="s">
        <v>91</v>
      </c>
      <c r="TLU9" s="1" t="s">
        <v>91</v>
      </c>
      <c r="TLV9" s="1" t="s">
        <v>91</v>
      </c>
      <c r="TLW9" s="1" t="s">
        <v>91</v>
      </c>
      <c r="TLX9" s="1" t="s">
        <v>91</v>
      </c>
      <c r="TLY9" s="1" t="s">
        <v>91</v>
      </c>
      <c r="TLZ9" s="1" t="s">
        <v>91</v>
      </c>
      <c r="TMA9" s="1" t="s">
        <v>91</v>
      </c>
      <c r="TMB9" s="1" t="s">
        <v>91</v>
      </c>
      <c r="TMC9" s="1" t="s">
        <v>91</v>
      </c>
      <c r="TMD9" s="1" t="s">
        <v>91</v>
      </c>
      <c r="TME9" s="1" t="s">
        <v>91</v>
      </c>
      <c r="TMF9" s="1" t="s">
        <v>91</v>
      </c>
      <c r="TMG9" s="1" t="s">
        <v>91</v>
      </c>
      <c r="TMH9" s="1" t="s">
        <v>91</v>
      </c>
      <c r="TMI9" s="1" t="s">
        <v>91</v>
      </c>
      <c r="TMJ9" s="1" t="s">
        <v>91</v>
      </c>
      <c r="TMK9" s="1" t="s">
        <v>91</v>
      </c>
      <c r="TML9" s="1" t="s">
        <v>91</v>
      </c>
      <c r="TMM9" s="1" t="s">
        <v>91</v>
      </c>
      <c r="TMN9" s="1" t="s">
        <v>91</v>
      </c>
      <c r="TMO9" s="1" t="s">
        <v>91</v>
      </c>
      <c r="TMP9" s="1" t="s">
        <v>91</v>
      </c>
      <c r="TMQ9" s="1" t="s">
        <v>91</v>
      </c>
      <c r="TMR9" s="1" t="s">
        <v>91</v>
      </c>
      <c r="TMS9" s="1" t="s">
        <v>91</v>
      </c>
      <c r="TMT9" s="1" t="s">
        <v>91</v>
      </c>
      <c r="TMU9" s="1" t="s">
        <v>91</v>
      </c>
      <c r="TMV9" s="1" t="s">
        <v>91</v>
      </c>
      <c r="TMW9" s="1" t="s">
        <v>91</v>
      </c>
      <c r="TMX9" s="1" t="s">
        <v>91</v>
      </c>
      <c r="TMY9" s="1" t="s">
        <v>91</v>
      </c>
      <c r="TMZ9" s="1" t="s">
        <v>91</v>
      </c>
      <c r="TNA9" s="1" t="s">
        <v>91</v>
      </c>
      <c r="TNB9" s="1" t="s">
        <v>91</v>
      </c>
      <c r="TNC9" s="1" t="s">
        <v>91</v>
      </c>
      <c r="TND9" s="1" t="s">
        <v>91</v>
      </c>
      <c r="TNE9" s="1" t="s">
        <v>91</v>
      </c>
      <c r="TNF9" s="1" t="s">
        <v>91</v>
      </c>
      <c r="TNG9" s="1" t="s">
        <v>91</v>
      </c>
      <c r="TNH9" s="1" t="s">
        <v>91</v>
      </c>
      <c r="TNI9" s="1" t="s">
        <v>91</v>
      </c>
      <c r="TNJ9" s="1" t="s">
        <v>91</v>
      </c>
      <c r="TNK9" s="1" t="s">
        <v>91</v>
      </c>
      <c r="TNL9" s="1" t="s">
        <v>91</v>
      </c>
      <c r="TNM9" s="1" t="s">
        <v>91</v>
      </c>
      <c r="TNN9" s="1" t="s">
        <v>91</v>
      </c>
      <c r="TNO9" s="1" t="s">
        <v>91</v>
      </c>
      <c r="TNP9" s="1" t="s">
        <v>91</v>
      </c>
      <c r="TNQ9" s="1" t="s">
        <v>91</v>
      </c>
      <c r="TNR9" s="1" t="s">
        <v>91</v>
      </c>
      <c r="TNS9" s="1" t="s">
        <v>91</v>
      </c>
      <c r="TNT9" s="1" t="s">
        <v>91</v>
      </c>
      <c r="TNU9" s="1" t="s">
        <v>91</v>
      </c>
      <c r="TNV9" s="1" t="s">
        <v>91</v>
      </c>
      <c r="TNW9" s="1" t="s">
        <v>91</v>
      </c>
      <c r="TNX9" s="1" t="s">
        <v>91</v>
      </c>
      <c r="TNY9" s="1" t="s">
        <v>91</v>
      </c>
      <c r="TNZ9" s="1" t="s">
        <v>91</v>
      </c>
      <c r="TOA9" s="1" t="s">
        <v>91</v>
      </c>
      <c r="TOB9" s="1" t="s">
        <v>91</v>
      </c>
      <c r="TOC9" s="1" t="s">
        <v>91</v>
      </c>
      <c r="TOD9" s="1" t="s">
        <v>91</v>
      </c>
      <c r="TOE9" s="1" t="s">
        <v>91</v>
      </c>
      <c r="TOF9" s="1" t="s">
        <v>91</v>
      </c>
      <c r="TOG9" s="1" t="s">
        <v>91</v>
      </c>
      <c r="TOH9" s="1" t="s">
        <v>91</v>
      </c>
      <c r="TOI9" s="1" t="s">
        <v>91</v>
      </c>
      <c r="TOJ9" s="1" t="s">
        <v>91</v>
      </c>
      <c r="TOK9" s="1" t="s">
        <v>91</v>
      </c>
      <c r="TOL9" s="1" t="s">
        <v>91</v>
      </c>
      <c r="TOM9" s="1" t="s">
        <v>91</v>
      </c>
      <c r="TON9" s="1" t="s">
        <v>91</v>
      </c>
      <c r="TOO9" s="1" t="s">
        <v>91</v>
      </c>
      <c r="TOP9" s="1" t="s">
        <v>91</v>
      </c>
      <c r="TOQ9" s="1" t="s">
        <v>91</v>
      </c>
      <c r="TOR9" s="1" t="s">
        <v>91</v>
      </c>
      <c r="TOS9" s="1" t="s">
        <v>91</v>
      </c>
      <c r="TOT9" s="1" t="s">
        <v>91</v>
      </c>
      <c r="TOU9" s="1" t="s">
        <v>91</v>
      </c>
      <c r="TOV9" s="1" t="s">
        <v>91</v>
      </c>
      <c r="TOW9" s="1" t="s">
        <v>91</v>
      </c>
      <c r="TOX9" s="1" t="s">
        <v>91</v>
      </c>
      <c r="TOY9" s="1" t="s">
        <v>91</v>
      </c>
      <c r="TOZ9" s="1" t="s">
        <v>91</v>
      </c>
      <c r="TPA9" s="1" t="s">
        <v>91</v>
      </c>
      <c r="TPB9" s="1" t="s">
        <v>91</v>
      </c>
      <c r="TPC9" s="1" t="s">
        <v>91</v>
      </c>
      <c r="TPD9" s="1" t="s">
        <v>91</v>
      </c>
      <c r="TPE9" s="1" t="s">
        <v>91</v>
      </c>
      <c r="TPF9" s="1" t="s">
        <v>91</v>
      </c>
      <c r="TPG9" s="1" t="s">
        <v>91</v>
      </c>
      <c r="TPH9" s="1" t="s">
        <v>91</v>
      </c>
      <c r="TPI9" s="1" t="s">
        <v>91</v>
      </c>
      <c r="TPJ9" s="1" t="s">
        <v>91</v>
      </c>
      <c r="TPK9" s="1" t="s">
        <v>91</v>
      </c>
      <c r="TPL9" s="1" t="s">
        <v>91</v>
      </c>
      <c r="TPM9" s="1" t="s">
        <v>91</v>
      </c>
      <c r="TPN9" s="1" t="s">
        <v>91</v>
      </c>
      <c r="TPO9" s="1" t="s">
        <v>91</v>
      </c>
      <c r="TPP9" s="1" t="s">
        <v>91</v>
      </c>
      <c r="TPQ9" s="1" t="s">
        <v>91</v>
      </c>
      <c r="TPR9" s="1" t="s">
        <v>91</v>
      </c>
      <c r="TPS9" s="1" t="s">
        <v>91</v>
      </c>
      <c r="TPT9" s="1" t="s">
        <v>91</v>
      </c>
      <c r="TPU9" s="1" t="s">
        <v>91</v>
      </c>
      <c r="TPV9" s="1" t="s">
        <v>91</v>
      </c>
      <c r="TPW9" s="1" t="s">
        <v>91</v>
      </c>
      <c r="TPX9" s="1" t="s">
        <v>91</v>
      </c>
      <c r="TPY9" s="1" t="s">
        <v>91</v>
      </c>
      <c r="TPZ9" s="1" t="s">
        <v>91</v>
      </c>
      <c r="TQA9" s="1" t="s">
        <v>91</v>
      </c>
      <c r="TQB9" s="1" t="s">
        <v>91</v>
      </c>
      <c r="TQC9" s="1" t="s">
        <v>91</v>
      </c>
      <c r="TQD9" s="1" t="s">
        <v>91</v>
      </c>
      <c r="TQE9" s="1" t="s">
        <v>91</v>
      </c>
      <c r="TQF9" s="1" t="s">
        <v>91</v>
      </c>
      <c r="TQG9" s="1" t="s">
        <v>91</v>
      </c>
      <c r="TQH9" s="1" t="s">
        <v>91</v>
      </c>
      <c r="TQI9" s="1" t="s">
        <v>91</v>
      </c>
      <c r="TQJ9" s="1" t="s">
        <v>91</v>
      </c>
      <c r="TQK9" s="1" t="s">
        <v>91</v>
      </c>
      <c r="TQL9" s="1" t="s">
        <v>91</v>
      </c>
      <c r="TQM9" s="1" t="s">
        <v>91</v>
      </c>
      <c r="TQN9" s="1" t="s">
        <v>91</v>
      </c>
      <c r="TQO9" s="1" t="s">
        <v>91</v>
      </c>
      <c r="TQP9" s="1" t="s">
        <v>91</v>
      </c>
      <c r="TQQ9" s="1" t="s">
        <v>91</v>
      </c>
      <c r="TQR9" s="1" t="s">
        <v>91</v>
      </c>
      <c r="TQS9" s="1" t="s">
        <v>91</v>
      </c>
      <c r="TQT9" s="1" t="s">
        <v>91</v>
      </c>
      <c r="TQU9" s="1" t="s">
        <v>91</v>
      </c>
      <c r="TQV9" s="1" t="s">
        <v>91</v>
      </c>
      <c r="TQW9" s="1" t="s">
        <v>91</v>
      </c>
      <c r="TQX9" s="1" t="s">
        <v>91</v>
      </c>
      <c r="TQY9" s="1" t="s">
        <v>91</v>
      </c>
      <c r="TQZ9" s="1" t="s">
        <v>91</v>
      </c>
      <c r="TRA9" s="1" t="s">
        <v>91</v>
      </c>
      <c r="TRB9" s="1" t="s">
        <v>91</v>
      </c>
      <c r="TRC9" s="1" t="s">
        <v>91</v>
      </c>
      <c r="TRD9" s="1" t="s">
        <v>91</v>
      </c>
      <c r="TRE9" s="1" t="s">
        <v>91</v>
      </c>
      <c r="TRF9" s="1" t="s">
        <v>91</v>
      </c>
      <c r="TRG9" s="1" t="s">
        <v>91</v>
      </c>
      <c r="TRH9" s="1" t="s">
        <v>91</v>
      </c>
      <c r="TRI9" s="1" t="s">
        <v>91</v>
      </c>
      <c r="TRJ9" s="1" t="s">
        <v>91</v>
      </c>
      <c r="TRK9" s="1" t="s">
        <v>91</v>
      </c>
      <c r="TRL9" s="1" t="s">
        <v>91</v>
      </c>
      <c r="TRM9" s="1" t="s">
        <v>91</v>
      </c>
      <c r="TRN9" s="1" t="s">
        <v>91</v>
      </c>
      <c r="TRO9" s="1" t="s">
        <v>91</v>
      </c>
      <c r="TRP9" s="1" t="s">
        <v>91</v>
      </c>
      <c r="TRQ9" s="1" t="s">
        <v>91</v>
      </c>
      <c r="TRR9" s="1" t="s">
        <v>91</v>
      </c>
      <c r="TRS9" s="1" t="s">
        <v>91</v>
      </c>
      <c r="TRT9" s="1" t="s">
        <v>91</v>
      </c>
      <c r="TRU9" s="1" t="s">
        <v>91</v>
      </c>
      <c r="TRV9" s="1" t="s">
        <v>91</v>
      </c>
      <c r="TRW9" s="1" t="s">
        <v>91</v>
      </c>
      <c r="TRX9" s="1" t="s">
        <v>91</v>
      </c>
      <c r="TRY9" s="1" t="s">
        <v>91</v>
      </c>
      <c r="TRZ9" s="1" t="s">
        <v>91</v>
      </c>
      <c r="TSA9" s="1" t="s">
        <v>91</v>
      </c>
      <c r="TSB9" s="1" t="s">
        <v>91</v>
      </c>
      <c r="TSC9" s="1" t="s">
        <v>91</v>
      </c>
      <c r="TSD9" s="1" t="s">
        <v>91</v>
      </c>
      <c r="TSE9" s="1" t="s">
        <v>91</v>
      </c>
      <c r="TSF9" s="1" t="s">
        <v>91</v>
      </c>
      <c r="TSG9" s="1" t="s">
        <v>91</v>
      </c>
      <c r="TSH9" s="1" t="s">
        <v>91</v>
      </c>
      <c r="TSI9" s="1" t="s">
        <v>91</v>
      </c>
      <c r="TSJ9" s="1" t="s">
        <v>91</v>
      </c>
      <c r="TSK9" s="1" t="s">
        <v>91</v>
      </c>
      <c r="TSL9" s="1" t="s">
        <v>91</v>
      </c>
      <c r="TSM9" s="1" t="s">
        <v>91</v>
      </c>
      <c r="TSN9" s="1" t="s">
        <v>91</v>
      </c>
      <c r="TSO9" s="1" t="s">
        <v>91</v>
      </c>
      <c r="TSP9" s="1" t="s">
        <v>91</v>
      </c>
      <c r="TSQ9" s="1" t="s">
        <v>91</v>
      </c>
      <c r="TSR9" s="1" t="s">
        <v>91</v>
      </c>
      <c r="TSS9" s="1" t="s">
        <v>91</v>
      </c>
      <c r="TST9" s="1" t="s">
        <v>91</v>
      </c>
      <c r="TSU9" s="1" t="s">
        <v>91</v>
      </c>
      <c r="TSV9" s="1" t="s">
        <v>91</v>
      </c>
      <c r="TSW9" s="1" t="s">
        <v>91</v>
      </c>
      <c r="TSX9" s="1" t="s">
        <v>91</v>
      </c>
      <c r="TSY9" s="1" t="s">
        <v>91</v>
      </c>
      <c r="TSZ9" s="1" t="s">
        <v>91</v>
      </c>
      <c r="TTA9" s="1" t="s">
        <v>91</v>
      </c>
      <c r="TTB9" s="1" t="s">
        <v>91</v>
      </c>
      <c r="TTC9" s="1" t="s">
        <v>91</v>
      </c>
      <c r="TTD9" s="1" t="s">
        <v>91</v>
      </c>
      <c r="TTE9" s="1" t="s">
        <v>91</v>
      </c>
      <c r="TTF9" s="1" t="s">
        <v>91</v>
      </c>
      <c r="TTG9" s="1" t="s">
        <v>91</v>
      </c>
      <c r="TTH9" s="1" t="s">
        <v>91</v>
      </c>
      <c r="TTI9" s="1" t="s">
        <v>91</v>
      </c>
      <c r="TTJ9" s="1" t="s">
        <v>91</v>
      </c>
      <c r="TTK9" s="1" t="s">
        <v>91</v>
      </c>
      <c r="TTL9" s="1" t="s">
        <v>91</v>
      </c>
      <c r="TTM9" s="1" t="s">
        <v>91</v>
      </c>
      <c r="TTN9" s="1" t="s">
        <v>91</v>
      </c>
      <c r="TTO9" s="1" t="s">
        <v>91</v>
      </c>
      <c r="TTP9" s="1" t="s">
        <v>91</v>
      </c>
      <c r="TTQ9" s="1" t="s">
        <v>91</v>
      </c>
      <c r="TTR9" s="1" t="s">
        <v>91</v>
      </c>
      <c r="TTS9" s="1" t="s">
        <v>91</v>
      </c>
      <c r="TTT9" s="1" t="s">
        <v>91</v>
      </c>
      <c r="TTU9" s="1" t="s">
        <v>91</v>
      </c>
      <c r="TTV9" s="1" t="s">
        <v>91</v>
      </c>
      <c r="TTW9" s="1" t="s">
        <v>91</v>
      </c>
      <c r="TTX9" s="1" t="s">
        <v>91</v>
      </c>
      <c r="TTY9" s="1" t="s">
        <v>91</v>
      </c>
      <c r="TTZ9" s="1" t="s">
        <v>91</v>
      </c>
      <c r="TUA9" s="1" t="s">
        <v>91</v>
      </c>
      <c r="TUB9" s="1" t="s">
        <v>91</v>
      </c>
      <c r="TUC9" s="1" t="s">
        <v>91</v>
      </c>
      <c r="TUD9" s="1" t="s">
        <v>91</v>
      </c>
      <c r="TUE9" s="1" t="s">
        <v>91</v>
      </c>
      <c r="TUF9" s="1" t="s">
        <v>91</v>
      </c>
      <c r="TUG9" s="1" t="s">
        <v>91</v>
      </c>
      <c r="TUH9" s="1" t="s">
        <v>91</v>
      </c>
      <c r="TUI9" s="1" t="s">
        <v>91</v>
      </c>
      <c r="TUJ9" s="1" t="s">
        <v>91</v>
      </c>
      <c r="TUK9" s="1" t="s">
        <v>91</v>
      </c>
      <c r="TUL9" s="1" t="s">
        <v>91</v>
      </c>
      <c r="TUM9" s="1" t="s">
        <v>91</v>
      </c>
      <c r="TUN9" s="1" t="s">
        <v>91</v>
      </c>
      <c r="TUO9" s="1" t="s">
        <v>91</v>
      </c>
      <c r="TUP9" s="1" t="s">
        <v>91</v>
      </c>
      <c r="TUQ9" s="1" t="s">
        <v>91</v>
      </c>
      <c r="TUR9" s="1" t="s">
        <v>91</v>
      </c>
      <c r="TUS9" s="1" t="s">
        <v>91</v>
      </c>
      <c r="TUT9" s="1" t="s">
        <v>91</v>
      </c>
      <c r="TUU9" s="1" t="s">
        <v>91</v>
      </c>
      <c r="TUV9" s="1" t="s">
        <v>91</v>
      </c>
      <c r="TUW9" s="1" t="s">
        <v>91</v>
      </c>
      <c r="TUX9" s="1" t="s">
        <v>91</v>
      </c>
      <c r="TUY9" s="1" t="s">
        <v>91</v>
      </c>
      <c r="TUZ9" s="1" t="s">
        <v>91</v>
      </c>
      <c r="TVA9" s="1" t="s">
        <v>91</v>
      </c>
      <c r="TVB9" s="1" t="s">
        <v>91</v>
      </c>
      <c r="TVC9" s="1" t="s">
        <v>91</v>
      </c>
      <c r="TVD9" s="1" t="s">
        <v>91</v>
      </c>
      <c r="TVE9" s="1" t="s">
        <v>91</v>
      </c>
      <c r="TVF9" s="1" t="s">
        <v>91</v>
      </c>
      <c r="TVG9" s="1" t="s">
        <v>91</v>
      </c>
      <c r="TVH9" s="1" t="s">
        <v>91</v>
      </c>
      <c r="TVI9" s="1" t="s">
        <v>91</v>
      </c>
      <c r="TVJ9" s="1" t="s">
        <v>91</v>
      </c>
      <c r="TVK9" s="1" t="s">
        <v>91</v>
      </c>
      <c r="TVL9" s="1" t="s">
        <v>91</v>
      </c>
      <c r="TVM9" s="1" t="s">
        <v>91</v>
      </c>
      <c r="TVN9" s="1" t="s">
        <v>91</v>
      </c>
      <c r="TVO9" s="1" t="s">
        <v>91</v>
      </c>
      <c r="TVP9" s="1" t="s">
        <v>91</v>
      </c>
      <c r="TVQ9" s="1" t="s">
        <v>91</v>
      </c>
      <c r="TVR9" s="1" t="s">
        <v>91</v>
      </c>
      <c r="TVS9" s="1" t="s">
        <v>91</v>
      </c>
      <c r="TVT9" s="1" t="s">
        <v>91</v>
      </c>
      <c r="TVU9" s="1" t="s">
        <v>91</v>
      </c>
      <c r="TVV9" s="1" t="s">
        <v>91</v>
      </c>
      <c r="TVW9" s="1" t="s">
        <v>91</v>
      </c>
      <c r="TVX9" s="1" t="s">
        <v>91</v>
      </c>
      <c r="TVY9" s="1" t="s">
        <v>91</v>
      </c>
      <c r="TVZ9" s="1" t="s">
        <v>91</v>
      </c>
      <c r="TWA9" s="1" t="s">
        <v>91</v>
      </c>
      <c r="TWB9" s="1" t="s">
        <v>91</v>
      </c>
      <c r="TWC9" s="1" t="s">
        <v>91</v>
      </c>
      <c r="TWD9" s="1" t="s">
        <v>91</v>
      </c>
      <c r="TWE9" s="1" t="s">
        <v>91</v>
      </c>
      <c r="TWF9" s="1" t="s">
        <v>91</v>
      </c>
      <c r="TWG9" s="1" t="s">
        <v>91</v>
      </c>
      <c r="TWH9" s="1" t="s">
        <v>91</v>
      </c>
      <c r="TWI9" s="1" t="s">
        <v>91</v>
      </c>
      <c r="TWJ9" s="1" t="s">
        <v>91</v>
      </c>
      <c r="TWK9" s="1" t="s">
        <v>91</v>
      </c>
      <c r="TWL9" s="1" t="s">
        <v>91</v>
      </c>
      <c r="TWM9" s="1" t="s">
        <v>91</v>
      </c>
      <c r="TWN9" s="1" t="s">
        <v>91</v>
      </c>
      <c r="TWO9" s="1" t="s">
        <v>91</v>
      </c>
      <c r="TWP9" s="1" t="s">
        <v>91</v>
      </c>
      <c r="TWQ9" s="1" t="s">
        <v>91</v>
      </c>
      <c r="TWR9" s="1" t="s">
        <v>91</v>
      </c>
      <c r="TWS9" s="1" t="s">
        <v>91</v>
      </c>
      <c r="TWT9" s="1" t="s">
        <v>91</v>
      </c>
      <c r="TWU9" s="1" t="s">
        <v>91</v>
      </c>
      <c r="TWV9" s="1" t="s">
        <v>91</v>
      </c>
      <c r="TWW9" s="1" t="s">
        <v>91</v>
      </c>
      <c r="TWX9" s="1" t="s">
        <v>91</v>
      </c>
      <c r="TWY9" s="1" t="s">
        <v>91</v>
      </c>
      <c r="TWZ9" s="1" t="s">
        <v>91</v>
      </c>
      <c r="TXA9" s="1" t="s">
        <v>91</v>
      </c>
      <c r="TXB9" s="1" t="s">
        <v>91</v>
      </c>
      <c r="TXC9" s="1" t="s">
        <v>91</v>
      </c>
      <c r="TXD9" s="1" t="s">
        <v>91</v>
      </c>
      <c r="TXE9" s="1" t="s">
        <v>91</v>
      </c>
      <c r="TXF9" s="1" t="s">
        <v>91</v>
      </c>
      <c r="TXG9" s="1" t="s">
        <v>91</v>
      </c>
      <c r="TXH9" s="1" t="s">
        <v>91</v>
      </c>
      <c r="TXI9" s="1" t="s">
        <v>91</v>
      </c>
      <c r="TXJ9" s="1" t="s">
        <v>91</v>
      </c>
      <c r="TXK9" s="1" t="s">
        <v>91</v>
      </c>
      <c r="TXL9" s="1" t="s">
        <v>91</v>
      </c>
      <c r="TXM9" s="1" t="s">
        <v>91</v>
      </c>
      <c r="TXN9" s="1" t="s">
        <v>91</v>
      </c>
      <c r="TXO9" s="1" t="s">
        <v>91</v>
      </c>
      <c r="TXP9" s="1" t="s">
        <v>91</v>
      </c>
      <c r="TXQ9" s="1" t="s">
        <v>91</v>
      </c>
      <c r="TXR9" s="1" t="s">
        <v>91</v>
      </c>
      <c r="TXS9" s="1" t="s">
        <v>91</v>
      </c>
      <c r="TXT9" s="1" t="s">
        <v>91</v>
      </c>
      <c r="TXU9" s="1" t="s">
        <v>91</v>
      </c>
      <c r="TXV9" s="1" t="s">
        <v>91</v>
      </c>
      <c r="TXW9" s="1" t="s">
        <v>91</v>
      </c>
      <c r="TXX9" s="1" t="s">
        <v>91</v>
      </c>
      <c r="TXY9" s="1" t="s">
        <v>91</v>
      </c>
      <c r="TXZ9" s="1" t="s">
        <v>91</v>
      </c>
      <c r="TYA9" s="1" t="s">
        <v>91</v>
      </c>
      <c r="TYB9" s="1" t="s">
        <v>91</v>
      </c>
      <c r="TYC9" s="1" t="s">
        <v>91</v>
      </c>
      <c r="TYD9" s="1" t="s">
        <v>91</v>
      </c>
      <c r="TYE9" s="1" t="s">
        <v>91</v>
      </c>
      <c r="TYF9" s="1" t="s">
        <v>91</v>
      </c>
      <c r="TYG9" s="1" t="s">
        <v>91</v>
      </c>
      <c r="TYH9" s="1" t="s">
        <v>91</v>
      </c>
      <c r="TYI9" s="1" t="s">
        <v>91</v>
      </c>
      <c r="TYJ9" s="1" t="s">
        <v>91</v>
      </c>
      <c r="TYK9" s="1" t="s">
        <v>91</v>
      </c>
      <c r="TYL9" s="1" t="s">
        <v>91</v>
      </c>
      <c r="TYM9" s="1" t="s">
        <v>91</v>
      </c>
      <c r="TYN9" s="1" t="s">
        <v>91</v>
      </c>
      <c r="TYO9" s="1" t="s">
        <v>91</v>
      </c>
      <c r="TYP9" s="1" t="s">
        <v>91</v>
      </c>
      <c r="TYQ9" s="1" t="s">
        <v>91</v>
      </c>
      <c r="TYR9" s="1" t="s">
        <v>91</v>
      </c>
      <c r="TYS9" s="1" t="s">
        <v>91</v>
      </c>
      <c r="TYT9" s="1" t="s">
        <v>91</v>
      </c>
      <c r="TYU9" s="1" t="s">
        <v>91</v>
      </c>
      <c r="TYV9" s="1" t="s">
        <v>91</v>
      </c>
      <c r="TYW9" s="1" t="s">
        <v>91</v>
      </c>
      <c r="TYX9" s="1" t="s">
        <v>91</v>
      </c>
      <c r="TYY9" s="1" t="s">
        <v>91</v>
      </c>
      <c r="TYZ9" s="1" t="s">
        <v>91</v>
      </c>
      <c r="TZA9" s="1" t="s">
        <v>91</v>
      </c>
      <c r="TZB9" s="1" t="s">
        <v>91</v>
      </c>
      <c r="TZC9" s="1" t="s">
        <v>91</v>
      </c>
      <c r="TZD9" s="1" t="s">
        <v>91</v>
      </c>
      <c r="TZE9" s="1" t="s">
        <v>91</v>
      </c>
      <c r="TZF9" s="1" t="s">
        <v>91</v>
      </c>
      <c r="TZG9" s="1" t="s">
        <v>91</v>
      </c>
      <c r="TZH9" s="1" t="s">
        <v>91</v>
      </c>
      <c r="TZI9" s="1" t="s">
        <v>91</v>
      </c>
      <c r="TZJ9" s="1" t="s">
        <v>91</v>
      </c>
      <c r="TZK9" s="1" t="s">
        <v>91</v>
      </c>
      <c r="TZL9" s="1" t="s">
        <v>91</v>
      </c>
      <c r="TZM9" s="1" t="s">
        <v>91</v>
      </c>
      <c r="TZN9" s="1" t="s">
        <v>91</v>
      </c>
      <c r="TZO9" s="1" t="s">
        <v>91</v>
      </c>
      <c r="TZP9" s="1" t="s">
        <v>91</v>
      </c>
      <c r="TZQ9" s="1" t="s">
        <v>91</v>
      </c>
      <c r="TZR9" s="1" t="s">
        <v>91</v>
      </c>
      <c r="TZS9" s="1" t="s">
        <v>91</v>
      </c>
      <c r="TZT9" s="1" t="s">
        <v>91</v>
      </c>
      <c r="TZU9" s="1" t="s">
        <v>91</v>
      </c>
      <c r="TZV9" s="1" t="s">
        <v>91</v>
      </c>
      <c r="TZW9" s="1" t="s">
        <v>91</v>
      </c>
      <c r="TZX9" s="1" t="s">
        <v>91</v>
      </c>
      <c r="TZY9" s="1" t="s">
        <v>91</v>
      </c>
      <c r="TZZ9" s="1" t="s">
        <v>91</v>
      </c>
      <c r="UAA9" s="1" t="s">
        <v>91</v>
      </c>
      <c r="UAB9" s="1" t="s">
        <v>91</v>
      </c>
      <c r="UAC9" s="1" t="s">
        <v>91</v>
      </c>
      <c r="UAD9" s="1" t="s">
        <v>91</v>
      </c>
      <c r="UAE9" s="1" t="s">
        <v>91</v>
      </c>
      <c r="UAF9" s="1" t="s">
        <v>91</v>
      </c>
      <c r="UAG9" s="1" t="s">
        <v>91</v>
      </c>
      <c r="UAH9" s="1" t="s">
        <v>91</v>
      </c>
      <c r="UAI9" s="1" t="s">
        <v>91</v>
      </c>
      <c r="UAJ9" s="1" t="s">
        <v>91</v>
      </c>
      <c r="UAK9" s="1" t="s">
        <v>91</v>
      </c>
      <c r="UAL9" s="1" t="s">
        <v>91</v>
      </c>
      <c r="UAM9" s="1" t="s">
        <v>91</v>
      </c>
      <c r="UAN9" s="1" t="s">
        <v>91</v>
      </c>
      <c r="UAO9" s="1" t="s">
        <v>91</v>
      </c>
      <c r="UAP9" s="1" t="s">
        <v>91</v>
      </c>
      <c r="UAQ9" s="1" t="s">
        <v>91</v>
      </c>
      <c r="UAR9" s="1" t="s">
        <v>91</v>
      </c>
      <c r="UAS9" s="1" t="s">
        <v>91</v>
      </c>
      <c r="UAT9" s="1" t="s">
        <v>91</v>
      </c>
      <c r="UAU9" s="1" t="s">
        <v>91</v>
      </c>
      <c r="UAV9" s="1" t="s">
        <v>91</v>
      </c>
      <c r="UAW9" s="1" t="s">
        <v>91</v>
      </c>
      <c r="UAX9" s="1" t="s">
        <v>91</v>
      </c>
      <c r="UAY9" s="1" t="s">
        <v>91</v>
      </c>
      <c r="UAZ9" s="1" t="s">
        <v>91</v>
      </c>
      <c r="UBA9" s="1" t="s">
        <v>91</v>
      </c>
      <c r="UBB9" s="1" t="s">
        <v>91</v>
      </c>
      <c r="UBC9" s="1" t="s">
        <v>91</v>
      </c>
      <c r="UBD9" s="1" t="s">
        <v>91</v>
      </c>
      <c r="UBE9" s="1" t="s">
        <v>91</v>
      </c>
      <c r="UBF9" s="1" t="s">
        <v>91</v>
      </c>
      <c r="UBG9" s="1" t="s">
        <v>91</v>
      </c>
      <c r="UBH9" s="1" t="s">
        <v>91</v>
      </c>
      <c r="UBI9" s="1" t="s">
        <v>91</v>
      </c>
      <c r="UBJ9" s="1" t="s">
        <v>91</v>
      </c>
      <c r="UBK9" s="1" t="s">
        <v>91</v>
      </c>
      <c r="UBL9" s="1" t="s">
        <v>91</v>
      </c>
      <c r="UBM9" s="1" t="s">
        <v>91</v>
      </c>
      <c r="UBN9" s="1" t="s">
        <v>91</v>
      </c>
      <c r="UBO9" s="1" t="s">
        <v>91</v>
      </c>
      <c r="UBP9" s="1" t="s">
        <v>91</v>
      </c>
      <c r="UBQ9" s="1" t="s">
        <v>91</v>
      </c>
      <c r="UBR9" s="1" t="s">
        <v>91</v>
      </c>
      <c r="UBS9" s="1" t="s">
        <v>91</v>
      </c>
      <c r="UBT9" s="1" t="s">
        <v>91</v>
      </c>
      <c r="UBU9" s="1" t="s">
        <v>91</v>
      </c>
      <c r="UBV9" s="1" t="s">
        <v>91</v>
      </c>
      <c r="UBW9" s="1" t="s">
        <v>91</v>
      </c>
      <c r="UBX9" s="1" t="s">
        <v>91</v>
      </c>
      <c r="UBY9" s="1" t="s">
        <v>91</v>
      </c>
      <c r="UBZ9" s="1" t="s">
        <v>91</v>
      </c>
      <c r="UCA9" s="1" t="s">
        <v>91</v>
      </c>
      <c r="UCB9" s="1" t="s">
        <v>91</v>
      </c>
      <c r="UCC9" s="1" t="s">
        <v>91</v>
      </c>
      <c r="UCD9" s="1" t="s">
        <v>91</v>
      </c>
      <c r="UCE9" s="1" t="s">
        <v>91</v>
      </c>
      <c r="UCF9" s="1" t="s">
        <v>91</v>
      </c>
      <c r="UCG9" s="1" t="s">
        <v>91</v>
      </c>
      <c r="UCH9" s="1" t="s">
        <v>91</v>
      </c>
      <c r="UCI9" s="1" t="s">
        <v>91</v>
      </c>
      <c r="UCJ9" s="1" t="s">
        <v>91</v>
      </c>
      <c r="UCK9" s="1" t="s">
        <v>91</v>
      </c>
      <c r="UCL9" s="1" t="s">
        <v>91</v>
      </c>
      <c r="UCM9" s="1" t="s">
        <v>91</v>
      </c>
      <c r="UCN9" s="1" t="s">
        <v>91</v>
      </c>
      <c r="UCO9" s="1" t="s">
        <v>91</v>
      </c>
      <c r="UCP9" s="1" t="s">
        <v>91</v>
      </c>
      <c r="UCQ9" s="1" t="s">
        <v>91</v>
      </c>
      <c r="UCR9" s="1" t="s">
        <v>91</v>
      </c>
      <c r="UCS9" s="1" t="s">
        <v>91</v>
      </c>
      <c r="UCT9" s="1" t="s">
        <v>91</v>
      </c>
      <c r="UCU9" s="1" t="s">
        <v>91</v>
      </c>
      <c r="UCV9" s="1" t="s">
        <v>91</v>
      </c>
      <c r="UCW9" s="1" t="s">
        <v>91</v>
      </c>
      <c r="UCX9" s="1" t="s">
        <v>91</v>
      </c>
      <c r="UCY9" s="1" t="s">
        <v>91</v>
      </c>
      <c r="UCZ9" s="1" t="s">
        <v>91</v>
      </c>
      <c r="UDA9" s="1" t="s">
        <v>91</v>
      </c>
      <c r="UDB9" s="1" t="s">
        <v>91</v>
      </c>
      <c r="UDC9" s="1" t="s">
        <v>91</v>
      </c>
      <c r="UDD9" s="1" t="s">
        <v>91</v>
      </c>
      <c r="UDE9" s="1" t="s">
        <v>91</v>
      </c>
      <c r="UDF9" s="1" t="s">
        <v>91</v>
      </c>
      <c r="UDG9" s="1" t="s">
        <v>91</v>
      </c>
      <c r="UDH9" s="1" t="s">
        <v>91</v>
      </c>
      <c r="UDI9" s="1" t="s">
        <v>91</v>
      </c>
      <c r="UDJ9" s="1" t="s">
        <v>91</v>
      </c>
      <c r="UDK9" s="1" t="s">
        <v>91</v>
      </c>
      <c r="UDL9" s="1" t="s">
        <v>91</v>
      </c>
      <c r="UDM9" s="1" t="s">
        <v>91</v>
      </c>
      <c r="UDN9" s="1" t="s">
        <v>91</v>
      </c>
      <c r="UDO9" s="1" t="s">
        <v>91</v>
      </c>
      <c r="UDP9" s="1" t="s">
        <v>91</v>
      </c>
      <c r="UDQ9" s="1" t="s">
        <v>91</v>
      </c>
      <c r="UDR9" s="1" t="s">
        <v>91</v>
      </c>
      <c r="UDS9" s="1" t="s">
        <v>91</v>
      </c>
      <c r="UDT9" s="1" t="s">
        <v>91</v>
      </c>
      <c r="UDU9" s="1" t="s">
        <v>91</v>
      </c>
      <c r="UDV9" s="1" t="s">
        <v>91</v>
      </c>
      <c r="UDW9" s="1" t="s">
        <v>91</v>
      </c>
      <c r="UDX9" s="1" t="s">
        <v>91</v>
      </c>
      <c r="UDY9" s="1" t="s">
        <v>91</v>
      </c>
      <c r="UDZ9" s="1" t="s">
        <v>91</v>
      </c>
      <c r="UEA9" s="1" t="s">
        <v>91</v>
      </c>
      <c r="UEB9" s="1" t="s">
        <v>91</v>
      </c>
      <c r="UEC9" s="1" t="s">
        <v>91</v>
      </c>
      <c r="UED9" s="1" t="s">
        <v>91</v>
      </c>
      <c r="UEE9" s="1" t="s">
        <v>91</v>
      </c>
      <c r="UEF9" s="1" t="s">
        <v>91</v>
      </c>
      <c r="UEG9" s="1" t="s">
        <v>91</v>
      </c>
      <c r="UEH9" s="1" t="s">
        <v>91</v>
      </c>
      <c r="UEI9" s="1" t="s">
        <v>91</v>
      </c>
      <c r="UEJ9" s="1" t="s">
        <v>91</v>
      </c>
      <c r="UEK9" s="1" t="s">
        <v>91</v>
      </c>
      <c r="UEL9" s="1" t="s">
        <v>91</v>
      </c>
      <c r="UEM9" s="1" t="s">
        <v>91</v>
      </c>
      <c r="UEN9" s="1" t="s">
        <v>91</v>
      </c>
      <c r="UEO9" s="1" t="s">
        <v>91</v>
      </c>
      <c r="UEP9" s="1" t="s">
        <v>91</v>
      </c>
      <c r="UEQ9" s="1" t="s">
        <v>91</v>
      </c>
      <c r="UER9" s="1" t="s">
        <v>91</v>
      </c>
      <c r="UES9" s="1" t="s">
        <v>91</v>
      </c>
      <c r="UET9" s="1" t="s">
        <v>91</v>
      </c>
      <c r="UEU9" s="1" t="s">
        <v>91</v>
      </c>
      <c r="UEV9" s="1" t="s">
        <v>91</v>
      </c>
      <c r="UEW9" s="1" t="s">
        <v>91</v>
      </c>
      <c r="UEX9" s="1" t="s">
        <v>91</v>
      </c>
      <c r="UEY9" s="1" t="s">
        <v>91</v>
      </c>
      <c r="UEZ9" s="1" t="s">
        <v>91</v>
      </c>
      <c r="UFA9" s="1" t="s">
        <v>91</v>
      </c>
      <c r="UFB9" s="1" t="s">
        <v>91</v>
      </c>
      <c r="UFC9" s="1" t="s">
        <v>91</v>
      </c>
      <c r="UFD9" s="1" t="s">
        <v>91</v>
      </c>
      <c r="UFE9" s="1" t="s">
        <v>91</v>
      </c>
      <c r="UFF9" s="1" t="s">
        <v>91</v>
      </c>
      <c r="UFG9" s="1" t="s">
        <v>91</v>
      </c>
      <c r="UFH9" s="1" t="s">
        <v>91</v>
      </c>
      <c r="UFI9" s="1" t="s">
        <v>91</v>
      </c>
      <c r="UFJ9" s="1" t="s">
        <v>91</v>
      </c>
      <c r="UFK9" s="1" t="s">
        <v>91</v>
      </c>
      <c r="UFL9" s="1" t="s">
        <v>91</v>
      </c>
      <c r="UFM9" s="1" t="s">
        <v>91</v>
      </c>
      <c r="UFN9" s="1" t="s">
        <v>91</v>
      </c>
      <c r="UFO9" s="1" t="s">
        <v>91</v>
      </c>
      <c r="UFP9" s="1" t="s">
        <v>91</v>
      </c>
      <c r="UFQ9" s="1" t="s">
        <v>91</v>
      </c>
      <c r="UFR9" s="1" t="s">
        <v>91</v>
      </c>
      <c r="UFS9" s="1" t="s">
        <v>91</v>
      </c>
      <c r="UFT9" s="1" t="s">
        <v>91</v>
      </c>
      <c r="UFU9" s="1" t="s">
        <v>91</v>
      </c>
      <c r="UFV9" s="1" t="s">
        <v>91</v>
      </c>
      <c r="UFW9" s="1" t="s">
        <v>91</v>
      </c>
      <c r="UFX9" s="1" t="s">
        <v>91</v>
      </c>
      <c r="UFY9" s="1" t="s">
        <v>91</v>
      </c>
      <c r="UFZ9" s="1" t="s">
        <v>91</v>
      </c>
      <c r="UGA9" s="1" t="s">
        <v>91</v>
      </c>
      <c r="UGB9" s="1" t="s">
        <v>91</v>
      </c>
      <c r="UGC9" s="1" t="s">
        <v>91</v>
      </c>
      <c r="UGD9" s="1" t="s">
        <v>91</v>
      </c>
      <c r="UGE9" s="1" t="s">
        <v>91</v>
      </c>
      <c r="UGF9" s="1" t="s">
        <v>91</v>
      </c>
      <c r="UGG9" s="1" t="s">
        <v>91</v>
      </c>
      <c r="UGH9" s="1" t="s">
        <v>91</v>
      </c>
      <c r="UGI9" s="1" t="s">
        <v>91</v>
      </c>
      <c r="UGJ9" s="1" t="s">
        <v>91</v>
      </c>
      <c r="UGK9" s="1" t="s">
        <v>91</v>
      </c>
      <c r="UGL9" s="1" t="s">
        <v>91</v>
      </c>
      <c r="UGM9" s="1" t="s">
        <v>91</v>
      </c>
      <c r="UGN9" s="1" t="s">
        <v>91</v>
      </c>
      <c r="UGO9" s="1" t="s">
        <v>91</v>
      </c>
      <c r="UGP9" s="1" t="s">
        <v>91</v>
      </c>
      <c r="UGQ9" s="1" t="s">
        <v>91</v>
      </c>
      <c r="UGR9" s="1" t="s">
        <v>91</v>
      </c>
      <c r="UGS9" s="1" t="s">
        <v>91</v>
      </c>
      <c r="UGT9" s="1" t="s">
        <v>91</v>
      </c>
      <c r="UGU9" s="1" t="s">
        <v>91</v>
      </c>
      <c r="UGV9" s="1" t="s">
        <v>91</v>
      </c>
      <c r="UGW9" s="1" t="s">
        <v>91</v>
      </c>
      <c r="UGX9" s="1" t="s">
        <v>91</v>
      </c>
      <c r="UGY9" s="1" t="s">
        <v>91</v>
      </c>
      <c r="UGZ9" s="1" t="s">
        <v>91</v>
      </c>
      <c r="UHA9" s="1" t="s">
        <v>91</v>
      </c>
      <c r="UHB9" s="1" t="s">
        <v>91</v>
      </c>
      <c r="UHC9" s="1" t="s">
        <v>91</v>
      </c>
      <c r="UHD9" s="1" t="s">
        <v>91</v>
      </c>
      <c r="UHE9" s="1" t="s">
        <v>91</v>
      </c>
      <c r="UHF9" s="1" t="s">
        <v>91</v>
      </c>
      <c r="UHG9" s="1" t="s">
        <v>91</v>
      </c>
      <c r="UHH9" s="1" t="s">
        <v>91</v>
      </c>
      <c r="UHI9" s="1" t="s">
        <v>91</v>
      </c>
      <c r="UHJ9" s="1" t="s">
        <v>91</v>
      </c>
      <c r="UHK9" s="1" t="s">
        <v>91</v>
      </c>
      <c r="UHL9" s="1" t="s">
        <v>91</v>
      </c>
      <c r="UHM9" s="1" t="s">
        <v>91</v>
      </c>
      <c r="UHN9" s="1" t="s">
        <v>91</v>
      </c>
      <c r="UHO9" s="1" t="s">
        <v>91</v>
      </c>
      <c r="UHP9" s="1" t="s">
        <v>91</v>
      </c>
      <c r="UHQ9" s="1" t="s">
        <v>91</v>
      </c>
      <c r="UHR9" s="1" t="s">
        <v>91</v>
      </c>
      <c r="UHS9" s="1" t="s">
        <v>91</v>
      </c>
      <c r="UHT9" s="1" t="s">
        <v>91</v>
      </c>
      <c r="UHU9" s="1" t="s">
        <v>91</v>
      </c>
      <c r="UHV9" s="1" t="s">
        <v>91</v>
      </c>
      <c r="UHW9" s="1" t="s">
        <v>91</v>
      </c>
      <c r="UHX9" s="1" t="s">
        <v>91</v>
      </c>
      <c r="UHY9" s="1" t="s">
        <v>91</v>
      </c>
      <c r="UHZ9" s="1" t="s">
        <v>91</v>
      </c>
      <c r="UIA9" s="1" t="s">
        <v>91</v>
      </c>
      <c r="UIB9" s="1" t="s">
        <v>91</v>
      </c>
      <c r="UIC9" s="1" t="s">
        <v>91</v>
      </c>
      <c r="UID9" s="1" t="s">
        <v>91</v>
      </c>
      <c r="UIE9" s="1" t="s">
        <v>91</v>
      </c>
      <c r="UIF9" s="1" t="s">
        <v>91</v>
      </c>
      <c r="UIG9" s="1" t="s">
        <v>91</v>
      </c>
      <c r="UIH9" s="1" t="s">
        <v>91</v>
      </c>
      <c r="UII9" s="1" t="s">
        <v>91</v>
      </c>
      <c r="UIJ9" s="1" t="s">
        <v>91</v>
      </c>
      <c r="UIK9" s="1" t="s">
        <v>91</v>
      </c>
      <c r="UIL9" s="1" t="s">
        <v>91</v>
      </c>
      <c r="UIM9" s="1" t="s">
        <v>91</v>
      </c>
      <c r="UIN9" s="1" t="s">
        <v>91</v>
      </c>
      <c r="UIO9" s="1" t="s">
        <v>91</v>
      </c>
      <c r="UIP9" s="1" t="s">
        <v>91</v>
      </c>
      <c r="UIQ9" s="1" t="s">
        <v>91</v>
      </c>
      <c r="UIR9" s="1" t="s">
        <v>91</v>
      </c>
      <c r="UIS9" s="1" t="s">
        <v>91</v>
      </c>
      <c r="UIT9" s="1" t="s">
        <v>91</v>
      </c>
      <c r="UIU9" s="1" t="s">
        <v>91</v>
      </c>
      <c r="UIV9" s="1" t="s">
        <v>91</v>
      </c>
      <c r="UIW9" s="1" t="s">
        <v>91</v>
      </c>
      <c r="UIX9" s="1" t="s">
        <v>91</v>
      </c>
      <c r="UIY9" s="1" t="s">
        <v>91</v>
      </c>
      <c r="UIZ9" s="1" t="s">
        <v>91</v>
      </c>
      <c r="UJA9" s="1" t="s">
        <v>91</v>
      </c>
      <c r="UJB9" s="1" t="s">
        <v>91</v>
      </c>
      <c r="UJC9" s="1" t="s">
        <v>91</v>
      </c>
      <c r="UJD9" s="1" t="s">
        <v>91</v>
      </c>
      <c r="UJE9" s="1" t="s">
        <v>91</v>
      </c>
      <c r="UJF9" s="1" t="s">
        <v>91</v>
      </c>
      <c r="UJG9" s="1" t="s">
        <v>91</v>
      </c>
      <c r="UJH9" s="1" t="s">
        <v>91</v>
      </c>
      <c r="UJI9" s="1" t="s">
        <v>91</v>
      </c>
      <c r="UJJ9" s="1" t="s">
        <v>91</v>
      </c>
      <c r="UJK9" s="1" t="s">
        <v>91</v>
      </c>
      <c r="UJL9" s="1" t="s">
        <v>91</v>
      </c>
      <c r="UJM9" s="1" t="s">
        <v>91</v>
      </c>
      <c r="UJN9" s="1" t="s">
        <v>91</v>
      </c>
      <c r="UJO9" s="1" t="s">
        <v>91</v>
      </c>
      <c r="UJP9" s="1" t="s">
        <v>91</v>
      </c>
      <c r="UJQ9" s="1" t="s">
        <v>91</v>
      </c>
      <c r="UJR9" s="1" t="s">
        <v>91</v>
      </c>
      <c r="UJS9" s="1" t="s">
        <v>91</v>
      </c>
      <c r="UJT9" s="1" t="s">
        <v>91</v>
      </c>
      <c r="UJU9" s="1" t="s">
        <v>91</v>
      </c>
      <c r="UJV9" s="1" t="s">
        <v>91</v>
      </c>
      <c r="UJW9" s="1" t="s">
        <v>91</v>
      </c>
      <c r="UJX9" s="1" t="s">
        <v>91</v>
      </c>
      <c r="UJY9" s="1" t="s">
        <v>91</v>
      </c>
      <c r="UJZ9" s="1" t="s">
        <v>91</v>
      </c>
      <c r="UKA9" s="1" t="s">
        <v>91</v>
      </c>
      <c r="UKB9" s="1" t="s">
        <v>91</v>
      </c>
      <c r="UKC9" s="1" t="s">
        <v>91</v>
      </c>
      <c r="UKD9" s="1" t="s">
        <v>91</v>
      </c>
      <c r="UKE9" s="1" t="s">
        <v>91</v>
      </c>
      <c r="UKF9" s="1" t="s">
        <v>91</v>
      </c>
      <c r="UKG9" s="1" t="s">
        <v>91</v>
      </c>
      <c r="UKH9" s="1" t="s">
        <v>91</v>
      </c>
      <c r="UKI9" s="1" t="s">
        <v>91</v>
      </c>
      <c r="UKJ9" s="1" t="s">
        <v>91</v>
      </c>
      <c r="UKK9" s="1" t="s">
        <v>91</v>
      </c>
      <c r="UKL9" s="1" t="s">
        <v>91</v>
      </c>
      <c r="UKM9" s="1" t="s">
        <v>91</v>
      </c>
      <c r="UKN9" s="1" t="s">
        <v>91</v>
      </c>
      <c r="UKO9" s="1" t="s">
        <v>91</v>
      </c>
      <c r="UKP9" s="1" t="s">
        <v>91</v>
      </c>
      <c r="UKQ9" s="1" t="s">
        <v>91</v>
      </c>
      <c r="UKR9" s="1" t="s">
        <v>91</v>
      </c>
      <c r="UKS9" s="1" t="s">
        <v>91</v>
      </c>
      <c r="UKT9" s="1" t="s">
        <v>91</v>
      </c>
      <c r="UKU9" s="1" t="s">
        <v>91</v>
      </c>
      <c r="UKV9" s="1" t="s">
        <v>91</v>
      </c>
      <c r="UKW9" s="1" t="s">
        <v>91</v>
      </c>
      <c r="UKX9" s="1" t="s">
        <v>91</v>
      </c>
      <c r="UKY9" s="1" t="s">
        <v>91</v>
      </c>
      <c r="UKZ9" s="1" t="s">
        <v>91</v>
      </c>
      <c r="ULA9" s="1" t="s">
        <v>91</v>
      </c>
      <c r="ULB9" s="1" t="s">
        <v>91</v>
      </c>
      <c r="ULC9" s="1" t="s">
        <v>91</v>
      </c>
      <c r="ULD9" s="1" t="s">
        <v>91</v>
      </c>
      <c r="ULE9" s="1" t="s">
        <v>91</v>
      </c>
      <c r="ULF9" s="1" t="s">
        <v>91</v>
      </c>
      <c r="ULG9" s="1" t="s">
        <v>91</v>
      </c>
      <c r="ULH9" s="1" t="s">
        <v>91</v>
      </c>
      <c r="ULI9" s="1" t="s">
        <v>91</v>
      </c>
      <c r="ULJ9" s="1" t="s">
        <v>91</v>
      </c>
      <c r="ULK9" s="1" t="s">
        <v>91</v>
      </c>
      <c r="ULL9" s="1" t="s">
        <v>91</v>
      </c>
      <c r="ULM9" s="1" t="s">
        <v>91</v>
      </c>
      <c r="ULN9" s="1" t="s">
        <v>91</v>
      </c>
      <c r="ULO9" s="1" t="s">
        <v>91</v>
      </c>
      <c r="ULP9" s="1" t="s">
        <v>91</v>
      </c>
      <c r="ULQ9" s="1" t="s">
        <v>91</v>
      </c>
      <c r="ULR9" s="1" t="s">
        <v>91</v>
      </c>
      <c r="ULS9" s="1" t="s">
        <v>91</v>
      </c>
      <c r="ULT9" s="1" t="s">
        <v>91</v>
      </c>
      <c r="ULU9" s="1" t="s">
        <v>91</v>
      </c>
      <c r="ULV9" s="1" t="s">
        <v>91</v>
      </c>
      <c r="ULW9" s="1" t="s">
        <v>91</v>
      </c>
      <c r="ULX9" s="1" t="s">
        <v>91</v>
      </c>
      <c r="ULY9" s="1" t="s">
        <v>91</v>
      </c>
      <c r="ULZ9" s="1" t="s">
        <v>91</v>
      </c>
      <c r="UMA9" s="1" t="s">
        <v>91</v>
      </c>
      <c r="UMB9" s="1" t="s">
        <v>91</v>
      </c>
      <c r="UMC9" s="1" t="s">
        <v>91</v>
      </c>
      <c r="UMD9" s="1" t="s">
        <v>91</v>
      </c>
      <c r="UME9" s="1" t="s">
        <v>91</v>
      </c>
      <c r="UMF9" s="1" t="s">
        <v>91</v>
      </c>
      <c r="UMG9" s="1" t="s">
        <v>91</v>
      </c>
      <c r="UMH9" s="1" t="s">
        <v>91</v>
      </c>
      <c r="UMI9" s="1" t="s">
        <v>91</v>
      </c>
      <c r="UMJ9" s="1" t="s">
        <v>91</v>
      </c>
      <c r="UMK9" s="1" t="s">
        <v>91</v>
      </c>
      <c r="UML9" s="1" t="s">
        <v>91</v>
      </c>
      <c r="UMM9" s="1" t="s">
        <v>91</v>
      </c>
      <c r="UMN9" s="1" t="s">
        <v>91</v>
      </c>
      <c r="UMO9" s="1" t="s">
        <v>91</v>
      </c>
      <c r="UMP9" s="1" t="s">
        <v>91</v>
      </c>
      <c r="UMQ9" s="1" t="s">
        <v>91</v>
      </c>
      <c r="UMR9" s="1" t="s">
        <v>91</v>
      </c>
      <c r="UMS9" s="1" t="s">
        <v>91</v>
      </c>
      <c r="UMT9" s="1" t="s">
        <v>91</v>
      </c>
      <c r="UMU9" s="1" t="s">
        <v>91</v>
      </c>
      <c r="UMV9" s="1" t="s">
        <v>91</v>
      </c>
      <c r="UMW9" s="1" t="s">
        <v>91</v>
      </c>
      <c r="UMX9" s="1" t="s">
        <v>91</v>
      </c>
      <c r="UMY9" s="1" t="s">
        <v>91</v>
      </c>
      <c r="UMZ9" s="1" t="s">
        <v>91</v>
      </c>
      <c r="UNA9" s="1" t="s">
        <v>91</v>
      </c>
      <c r="UNB9" s="1" t="s">
        <v>91</v>
      </c>
      <c r="UNC9" s="1" t="s">
        <v>91</v>
      </c>
      <c r="UND9" s="1" t="s">
        <v>91</v>
      </c>
      <c r="UNE9" s="1" t="s">
        <v>91</v>
      </c>
      <c r="UNF9" s="1" t="s">
        <v>91</v>
      </c>
      <c r="UNG9" s="1" t="s">
        <v>91</v>
      </c>
      <c r="UNH9" s="1" t="s">
        <v>91</v>
      </c>
      <c r="UNI9" s="1" t="s">
        <v>91</v>
      </c>
      <c r="UNJ9" s="1" t="s">
        <v>91</v>
      </c>
      <c r="UNK9" s="1" t="s">
        <v>91</v>
      </c>
      <c r="UNL9" s="1" t="s">
        <v>91</v>
      </c>
      <c r="UNM9" s="1" t="s">
        <v>91</v>
      </c>
      <c r="UNN9" s="1" t="s">
        <v>91</v>
      </c>
      <c r="UNO9" s="1" t="s">
        <v>91</v>
      </c>
      <c r="UNP9" s="1" t="s">
        <v>91</v>
      </c>
      <c r="UNQ9" s="1" t="s">
        <v>91</v>
      </c>
      <c r="UNR9" s="1" t="s">
        <v>91</v>
      </c>
      <c r="UNS9" s="1" t="s">
        <v>91</v>
      </c>
      <c r="UNT9" s="1" t="s">
        <v>91</v>
      </c>
      <c r="UNU9" s="1" t="s">
        <v>91</v>
      </c>
      <c r="UNV9" s="1" t="s">
        <v>91</v>
      </c>
      <c r="UNW9" s="1" t="s">
        <v>91</v>
      </c>
      <c r="UNX9" s="1" t="s">
        <v>91</v>
      </c>
      <c r="UNY9" s="1" t="s">
        <v>91</v>
      </c>
      <c r="UNZ9" s="1" t="s">
        <v>91</v>
      </c>
      <c r="UOA9" s="1" t="s">
        <v>91</v>
      </c>
      <c r="UOB9" s="1" t="s">
        <v>91</v>
      </c>
      <c r="UOC9" s="1" t="s">
        <v>91</v>
      </c>
      <c r="UOD9" s="1" t="s">
        <v>91</v>
      </c>
      <c r="UOE9" s="1" t="s">
        <v>91</v>
      </c>
      <c r="UOF9" s="1" t="s">
        <v>91</v>
      </c>
      <c r="UOG9" s="1" t="s">
        <v>91</v>
      </c>
      <c r="UOH9" s="1" t="s">
        <v>91</v>
      </c>
      <c r="UOI9" s="1" t="s">
        <v>91</v>
      </c>
      <c r="UOJ9" s="1" t="s">
        <v>91</v>
      </c>
      <c r="UOK9" s="1" t="s">
        <v>91</v>
      </c>
      <c r="UOL9" s="1" t="s">
        <v>91</v>
      </c>
      <c r="UOM9" s="1" t="s">
        <v>91</v>
      </c>
      <c r="UON9" s="1" t="s">
        <v>91</v>
      </c>
      <c r="UOO9" s="1" t="s">
        <v>91</v>
      </c>
      <c r="UOP9" s="1" t="s">
        <v>91</v>
      </c>
      <c r="UOQ9" s="1" t="s">
        <v>91</v>
      </c>
      <c r="UOR9" s="1" t="s">
        <v>91</v>
      </c>
      <c r="UOS9" s="1" t="s">
        <v>91</v>
      </c>
      <c r="UOT9" s="1" t="s">
        <v>91</v>
      </c>
      <c r="UOU9" s="1" t="s">
        <v>91</v>
      </c>
      <c r="UOV9" s="1" t="s">
        <v>91</v>
      </c>
      <c r="UOW9" s="1" t="s">
        <v>91</v>
      </c>
      <c r="UOX9" s="1" t="s">
        <v>91</v>
      </c>
      <c r="UOY9" s="1" t="s">
        <v>91</v>
      </c>
      <c r="UOZ9" s="1" t="s">
        <v>91</v>
      </c>
      <c r="UPA9" s="1" t="s">
        <v>91</v>
      </c>
      <c r="UPB9" s="1" t="s">
        <v>91</v>
      </c>
      <c r="UPC9" s="1" t="s">
        <v>91</v>
      </c>
      <c r="UPD9" s="1" t="s">
        <v>91</v>
      </c>
      <c r="UPE9" s="1" t="s">
        <v>91</v>
      </c>
      <c r="UPF9" s="1" t="s">
        <v>91</v>
      </c>
      <c r="UPG9" s="1" t="s">
        <v>91</v>
      </c>
      <c r="UPH9" s="1" t="s">
        <v>91</v>
      </c>
      <c r="UPI9" s="1" t="s">
        <v>91</v>
      </c>
      <c r="UPJ9" s="1" t="s">
        <v>91</v>
      </c>
      <c r="UPK9" s="1" t="s">
        <v>91</v>
      </c>
      <c r="UPL9" s="1" t="s">
        <v>91</v>
      </c>
      <c r="UPM9" s="1" t="s">
        <v>91</v>
      </c>
      <c r="UPN9" s="1" t="s">
        <v>91</v>
      </c>
      <c r="UPO9" s="1" t="s">
        <v>91</v>
      </c>
      <c r="UPP9" s="1" t="s">
        <v>91</v>
      </c>
      <c r="UPQ9" s="1" t="s">
        <v>91</v>
      </c>
      <c r="UPR9" s="1" t="s">
        <v>91</v>
      </c>
      <c r="UPS9" s="1" t="s">
        <v>91</v>
      </c>
      <c r="UPT9" s="1" t="s">
        <v>91</v>
      </c>
      <c r="UPU9" s="1" t="s">
        <v>91</v>
      </c>
      <c r="UPV9" s="1" t="s">
        <v>91</v>
      </c>
      <c r="UPW9" s="1" t="s">
        <v>91</v>
      </c>
      <c r="UPX9" s="1" t="s">
        <v>91</v>
      </c>
      <c r="UPY9" s="1" t="s">
        <v>91</v>
      </c>
      <c r="UPZ9" s="1" t="s">
        <v>91</v>
      </c>
      <c r="UQA9" s="1" t="s">
        <v>91</v>
      </c>
      <c r="UQB9" s="1" t="s">
        <v>91</v>
      </c>
      <c r="UQC9" s="1" t="s">
        <v>91</v>
      </c>
      <c r="UQD9" s="1" t="s">
        <v>91</v>
      </c>
      <c r="UQE9" s="1" t="s">
        <v>91</v>
      </c>
      <c r="UQF9" s="1" t="s">
        <v>91</v>
      </c>
      <c r="UQG9" s="1" t="s">
        <v>91</v>
      </c>
      <c r="UQH9" s="1" t="s">
        <v>91</v>
      </c>
      <c r="UQI9" s="1" t="s">
        <v>91</v>
      </c>
      <c r="UQJ9" s="1" t="s">
        <v>91</v>
      </c>
      <c r="UQK9" s="1" t="s">
        <v>91</v>
      </c>
      <c r="UQL9" s="1" t="s">
        <v>91</v>
      </c>
      <c r="UQM9" s="1" t="s">
        <v>91</v>
      </c>
      <c r="UQN9" s="1" t="s">
        <v>91</v>
      </c>
      <c r="UQO9" s="1" t="s">
        <v>91</v>
      </c>
      <c r="UQP9" s="1" t="s">
        <v>91</v>
      </c>
      <c r="UQQ9" s="1" t="s">
        <v>91</v>
      </c>
      <c r="UQR9" s="1" t="s">
        <v>91</v>
      </c>
      <c r="UQS9" s="1" t="s">
        <v>91</v>
      </c>
      <c r="UQT9" s="1" t="s">
        <v>91</v>
      </c>
      <c r="UQU9" s="1" t="s">
        <v>91</v>
      </c>
      <c r="UQV9" s="1" t="s">
        <v>91</v>
      </c>
      <c r="UQW9" s="1" t="s">
        <v>91</v>
      </c>
      <c r="UQX9" s="1" t="s">
        <v>91</v>
      </c>
      <c r="UQY9" s="1" t="s">
        <v>91</v>
      </c>
      <c r="UQZ9" s="1" t="s">
        <v>91</v>
      </c>
      <c r="URA9" s="1" t="s">
        <v>91</v>
      </c>
      <c r="URB9" s="1" t="s">
        <v>91</v>
      </c>
      <c r="URC9" s="1" t="s">
        <v>91</v>
      </c>
      <c r="URD9" s="1" t="s">
        <v>91</v>
      </c>
      <c r="URE9" s="1" t="s">
        <v>91</v>
      </c>
      <c r="URF9" s="1" t="s">
        <v>91</v>
      </c>
      <c r="URG9" s="1" t="s">
        <v>91</v>
      </c>
      <c r="URH9" s="1" t="s">
        <v>91</v>
      </c>
      <c r="URI9" s="1" t="s">
        <v>91</v>
      </c>
      <c r="URJ9" s="1" t="s">
        <v>91</v>
      </c>
      <c r="URK9" s="1" t="s">
        <v>91</v>
      </c>
      <c r="URL9" s="1" t="s">
        <v>91</v>
      </c>
      <c r="URM9" s="1" t="s">
        <v>91</v>
      </c>
      <c r="URN9" s="1" t="s">
        <v>91</v>
      </c>
      <c r="URO9" s="1" t="s">
        <v>91</v>
      </c>
      <c r="URP9" s="1" t="s">
        <v>91</v>
      </c>
      <c r="URQ9" s="1" t="s">
        <v>91</v>
      </c>
      <c r="URR9" s="1" t="s">
        <v>91</v>
      </c>
      <c r="URS9" s="1" t="s">
        <v>91</v>
      </c>
      <c r="URT9" s="1" t="s">
        <v>91</v>
      </c>
      <c r="URU9" s="1" t="s">
        <v>91</v>
      </c>
      <c r="URV9" s="1" t="s">
        <v>91</v>
      </c>
      <c r="URW9" s="1" t="s">
        <v>91</v>
      </c>
      <c r="URX9" s="1" t="s">
        <v>91</v>
      </c>
      <c r="URY9" s="1" t="s">
        <v>91</v>
      </c>
      <c r="URZ9" s="1" t="s">
        <v>91</v>
      </c>
      <c r="USA9" s="1" t="s">
        <v>91</v>
      </c>
      <c r="USB9" s="1" t="s">
        <v>91</v>
      </c>
      <c r="USC9" s="1" t="s">
        <v>91</v>
      </c>
      <c r="USD9" s="1" t="s">
        <v>91</v>
      </c>
      <c r="USE9" s="1" t="s">
        <v>91</v>
      </c>
      <c r="USF9" s="1" t="s">
        <v>91</v>
      </c>
      <c r="USG9" s="1" t="s">
        <v>91</v>
      </c>
      <c r="USH9" s="1" t="s">
        <v>91</v>
      </c>
      <c r="USI9" s="1" t="s">
        <v>91</v>
      </c>
      <c r="USJ9" s="1" t="s">
        <v>91</v>
      </c>
      <c r="USK9" s="1" t="s">
        <v>91</v>
      </c>
      <c r="USL9" s="1" t="s">
        <v>91</v>
      </c>
      <c r="USM9" s="1" t="s">
        <v>91</v>
      </c>
      <c r="USN9" s="1" t="s">
        <v>91</v>
      </c>
      <c r="USO9" s="1" t="s">
        <v>91</v>
      </c>
      <c r="USP9" s="1" t="s">
        <v>91</v>
      </c>
      <c r="USQ9" s="1" t="s">
        <v>91</v>
      </c>
      <c r="USR9" s="1" t="s">
        <v>91</v>
      </c>
      <c r="USS9" s="1" t="s">
        <v>91</v>
      </c>
      <c r="UST9" s="1" t="s">
        <v>91</v>
      </c>
      <c r="USU9" s="1" t="s">
        <v>91</v>
      </c>
      <c r="USV9" s="1" t="s">
        <v>91</v>
      </c>
      <c r="USW9" s="1" t="s">
        <v>91</v>
      </c>
      <c r="USX9" s="1" t="s">
        <v>91</v>
      </c>
      <c r="USY9" s="1" t="s">
        <v>91</v>
      </c>
      <c r="USZ9" s="1" t="s">
        <v>91</v>
      </c>
      <c r="UTA9" s="1" t="s">
        <v>91</v>
      </c>
      <c r="UTB9" s="1" t="s">
        <v>91</v>
      </c>
      <c r="UTC9" s="1" t="s">
        <v>91</v>
      </c>
      <c r="UTD9" s="1" t="s">
        <v>91</v>
      </c>
      <c r="UTE9" s="1" t="s">
        <v>91</v>
      </c>
      <c r="UTF9" s="1" t="s">
        <v>91</v>
      </c>
      <c r="UTG9" s="1" t="s">
        <v>91</v>
      </c>
      <c r="UTH9" s="1" t="s">
        <v>91</v>
      </c>
      <c r="UTI9" s="1" t="s">
        <v>91</v>
      </c>
      <c r="UTJ9" s="1" t="s">
        <v>91</v>
      </c>
      <c r="UTK9" s="1" t="s">
        <v>91</v>
      </c>
      <c r="UTL9" s="1" t="s">
        <v>91</v>
      </c>
      <c r="UTM9" s="1" t="s">
        <v>91</v>
      </c>
      <c r="UTN9" s="1" t="s">
        <v>91</v>
      </c>
      <c r="UTO9" s="1" t="s">
        <v>91</v>
      </c>
      <c r="UTP9" s="1" t="s">
        <v>91</v>
      </c>
      <c r="UTQ9" s="1" t="s">
        <v>91</v>
      </c>
      <c r="UTR9" s="1" t="s">
        <v>91</v>
      </c>
      <c r="UTS9" s="1" t="s">
        <v>91</v>
      </c>
      <c r="UTT9" s="1" t="s">
        <v>91</v>
      </c>
      <c r="UTU9" s="1" t="s">
        <v>91</v>
      </c>
      <c r="UTV9" s="1" t="s">
        <v>91</v>
      </c>
      <c r="UTW9" s="1" t="s">
        <v>91</v>
      </c>
      <c r="UTX9" s="1" t="s">
        <v>91</v>
      </c>
      <c r="UTY9" s="1" t="s">
        <v>91</v>
      </c>
      <c r="UTZ9" s="1" t="s">
        <v>91</v>
      </c>
      <c r="UUA9" s="1" t="s">
        <v>91</v>
      </c>
      <c r="UUB9" s="1" t="s">
        <v>91</v>
      </c>
      <c r="UUC9" s="1" t="s">
        <v>91</v>
      </c>
      <c r="UUD9" s="1" t="s">
        <v>91</v>
      </c>
      <c r="UUE9" s="1" t="s">
        <v>91</v>
      </c>
      <c r="UUF9" s="1" t="s">
        <v>91</v>
      </c>
      <c r="UUG9" s="1" t="s">
        <v>91</v>
      </c>
      <c r="UUH9" s="1" t="s">
        <v>91</v>
      </c>
      <c r="UUI9" s="1" t="s">
        <v>91</v>
      </c>
      <c r="UUJ9" s="1" t="s">
        <v>91</v>
      </c>
      <c r="UUK9" s="1" t="s">
        <v>91</v>
      </c>
      <c r="UUL9" s="1" t="s">
        <v>91</v>
      </c>
      <c r="UUM9" s="1" t="s">
        <v>91</v>
      </c>
      <c r="UUN9" s="1" t="s">
        <v>91</v>
      </c>
      <c r="UUO9" s="1" t="s">
        <v>91</v>
      </c>
      <c r="UUP9" s="1" t="s">
        <v>91</v>
      </c>
      <c r="UUQ9" s="1" t="s">
        <v>91</v>
      </c>
      <c r="UUR9" s="1" t="s">
        <v>91</v>
      </c>
      <c r="UUS9" s="1" t="s">
        <v>91</v>
      </c>
      <c r="UUT9" s="1" t="s">
        <v>91</v>
      </c>
      <c r="UUU9" s="1" t="s">
        <v>91</v>
      </c>
      <c r="UUV9" s="1" t="s">
        <v>91</v>
      </c>
      <c r="UUW9" s="1" t="s">
        <v>91</v>
      </c>
      <c r="UUX9" s="1" t="s">
        <v>91</v>
      </c>
      <c r="UUY9" s="1" t="s">
        <v>91</v>
      </c>
      <c r="UUZ9" s="1" t="s">
        <v>91</v>
      </c>
      <c r="UVA9" s="1" t="s">
        <v>91</v>
      </c>
      <c r="UVB9" s="1" t="s">
        <v>91</v>
      </c>
      <c r="UVC9" s="1" t="s">
        <v>91</v>
      </c>
      <c r="UVD9" s="1" t="s">
        <v>91</v>
      </c>
      <c r="UVE9" s="1" t="s">
        <v>91</v>
      </c>
      <c r="UVF9" s="1" t="s">
        <v>91</v>
      </c>
      <c r="UVG9" s="1" t="s">
        <v>91</v>
      </c>
      <c r="UVH9" s="1" t="s">
        <v>91</v>
      </c>
      <c r="UVI9" s="1" t="s">
        <v>91</v>
      </c>
      <c r="UVJ9" s="1" t="s">
        <v>91</v>
      </c>
      <c r="UVK9" s="1" t="s">
        <v>91</v>
      </c>
      <c r="UVL9" s="1" t="s">
        <v>91</v>
      </c>
      <c r="UVM9" s="1" t="s">
        <v>91</v>
      </c>
      <c r="UVN9" s="1" t="s">
        <v>91</v>
      </c>
      <c r="UVO9" s="1" t="s">
        <v>91</v>
      </c>
      <c r="UVP9" s="1" t="s">
        <v>91</v>
      </c>
      <c r="UVQ9" s="1" t="s">
        <v>91</v>
      </c>
      <c r="UVR9" s="1" t="s">
        <v>91</v>
      </c>
      <c r="UVS9" s="1" t="s">
        <v>91</v>
      </c>
      <c r="UVT9" s="1" t="s">
        <v>91</v>
      </c>
      <c r="UVU9" s="1" t="s">
        <v>91</v>
      </c>
      <c r="UVV9" s="1" t="s">
        <v>91</v>
      </c>
      <c r="UVW9" s="1" t="s">
        <v>91</v>
      </c>
      <c r="UVX9" s="1" t="s">
        <v>91</v>
      </c>
      <c r="UVY9" s="1" t="s">
        <v>91</v>
      </c>
      <c r="UVZ9" s="1" t="s">
        <v>91</v>
      </c>
      <c r="UWA9" s="1" t="s">
        <v>91</v>
      </c>
      <c r="UWB9" s="1" t="s">
        <v>91</v>
      </c>
      <c r="UWC9" s="1" t="s">
        <v>91</v>
      </c>
      <c r="UWD9" s="1" t="s">
        <v>91</v>
      </c>
      <c r="UWE9" s="1" t="s">
        <v>91</v>
      </c>
      <c r="UWF9" s="1" t="s">
        <v>91</v>
      </c>
      <c r="UWG9" s="1" t="s">
        <v>91</v>
      </c>
      <c r="UWH9" s="1" t="s">
        <v>91</v>
      </c>
      <c r="UWI9" s="1" t="s">
        <v>91</v>
      </c>
      <c r="UWJ9" s="1" t="s">
        <v>91</v>
      </c>
      <c r="UWK9" s="1" t="s">
        <v>91</v>
      </c>
      <c r="UWL9" s="1" t="s">
        <v>91</v>
      </c>
      <c r="UWM9" s="1" t="s">
        <v>91</v>
      </c>
      <c r="UWN9" s="1" t="s">
        <v>91</v>
      </c>
      <c r="UWO9" s="1" t="s">
        <v>91</v>
      </c>
      <c r="UWP9" s="1" t="s">
        <v>91</v>
      </c>
      <c r="UWQ9" s="1" t="s">
        <v>91</v>
      </c>
      <c r="UWR9" s="1" t="s">
        <v>91</v>
      </c>
      <c r="UWS9" s="1" t="s">
        <v>91</v>
      </c>
      <c r="UWT9" s="1" t="s">
        <v>91</v>
      </c>
      <c r="UWU9" s="1" t="s">
        <v>91</v>
      </c>
      <c r="UWV9" s="1" t="s">
        <v>91</v>
      </c>
      <c r="UWW9" s="1" t="s">
        <v>91</v>
      </c>
      <c r="UWX9" s="1" t="s">
        <v>91</v>
      </c>
      <c r="UWY9" s="1" t="s">
        <v>91</v>
      </c>
      <c r="UWZ9" s="1" t="s">
        <v>91</v>
      </c>
      <c r="UXA9" s="1" t="s">
        <v>91</v>
      </c>
      <c r="UXB9" s="1" t="s">
        <v>91</v>
      </c>
      <c r="UXC9" s="1" t="s">
        <v>91</v>
      </c>
      <c r="UXD9" s="1" t="s">
        <v>91</v>
      </c>
      <c r="UXE9" s="1" t="s">
        <v>91</v>
      </c>
      <c r="UXF9" s="1" t="s">
        <v>91</v>
      </c>
      <c r="UXG9" s="1" t="s">
        <v>91</v>
      </c>
      <c r="UXH9" s="1" t="s">
        <v>91</v>
      </c>
      <c r="UXI9" s="1" t="s">
        <v>91</v>
      </c>
      <c r="UXJ9" s="1" t="s">
        <v>91</v>
      </c>
      <c r="UXK9" s="1" t="s">
        <v>91</v>
      </c>
      <c r="UXL9" s="1" t="s">
        <v>91</v>
      </c>
      <c r="UXM9" s="1" t="s">
        <v>91</v>
      </c>
      <c r="UXN9" s="1" t="s">
        <v>91</v>
      </c>
      <c r="UXO9" s="1" t="s">
        <v>91</v>
      </c>
      <c r="UXP9" s="1" t="s">
        <v>91</v>
      </c>
      <c r="UXQ9" s="1" t="s">
        <v>91</v>
      </c>
      <c r="UXR9" s="1" t="s">
        <v>91</v>
      </c>
      <c r="UXS9" s="1" t="s">
        <v>91</v>
      </c>
      <c r="UXT9" s="1" t="s">
        <v>91</v>
      </c>
      <c r="UXU9" s="1" t="s">
        <v>91</v>
      </c>
      <c r="UXV9" s="1" t="s">
        <v>91</v>
      </c>
      <c r="UXW9" s="1" t="s">
        <v>91</v>
      </c>
      <c r="UXX9" s="1" t="s">
        <v>91</v>
      </c>
      <c r="UXY9" s="1" t="s">
        <v>91</v>
      </c>
      <c r="UXZ9" s="1" t="s">
        <v>91</v>
      </c>
      <c r="UYA9" s="1" t="s">
        <v>91</v>
      </c>
      <c r="UYB9" s="1" t="s">
        <v>91</v>
      </c>
      <c r="UYC9" s="1" t="s">
        <v>91</v>
      </c>
      <c r="UYD9" s="1" t="s">
        <v>91</v>
      </c>
      <c r="UYE9" s="1" t="s">
        <v>91</v>
      </c>
      <c r="UYF9" s="1" t="s">
        <v>91</v>
      </c>
      <c r="UYG9" s="1" t="s">
        <v>91</v>
      </c>
      <c r="UYH9" s="1" t="s">
        <v>91</v>
      </c>
      <c r="UYI9" s="1" t="s">
        <v>91</v>
      </c>
      <c r="UYJ9" s="1" t="s">
        <v>91</v>
      </c>
      <c r="UYK9" s="1" t="s">
        <v>91</v>
      </c>
      <c r="UYL9" s="1" t="s">
        <v>91</v>
      </c>
      <c r="UYM9" s="1" t="s">
        <v>91</v>
      </c>
      <c r="UYN9" s="1" t="s">
        <v>91</v>
      </c>
      <c r="UYO9" s="1" t="s">
        <v>91</v>
      </c>
      <c r="UYP9" s="1" t="s">
        <v>91</v>
      </c>
      <c r="UYQ9" s="1" t="s">
        <v>91</v>
      </c>
      <c r="UYR9" s="1" t="s">
        <v>91</v>
      </c>
      <c r="UYS9" s="1" t="s">
        <v>91</v>
      </c>
      <c r="UYT9" s="1" t="s">
        <v>91</v>
      </c>
      <c r="UYU9" s="1" t="s">
        <v>91</v>
      </c>
      <c r="UYV9" s="1" t="s">
        <v>91</v>
      </c>
      <c r="UYW9" s="1" t="s">
        <v>91</v>
      </c>
      <c r="UYX9" s="1" t="s">
        <v>91</v>
      </c>
      <c r="UYY9" s="1" t="s">
        <v>91</v>
      </c>
      <c r="UYZ9" s="1" t="s">
        <v>91</v>
      </c>
      <c r="UZA9" s="1" t="s">
        <v>91</v>
      </c>
      <c r="UZB9" s="1" t="s">
        <v>91</v>
      </c>
      <c r="UZC9" s="1" t="s">
        <v>91</v>
      </c>
      <c r="UZD9" s="1" t="s">
        <v>91</v>
      </c>
      <c r="UZE9" s="1" t="s">
        <v>91</v>
      </c>
      <c r="UZF9" s="1" t="s">
        <v>91</v>
      </c>
      <c r="UZG9" s="1" t="s">
        <v>91</v>
      </c>
      <c r="UZH9" s="1" t="s">
        <v>91</v>
      </c>
      <c r="UZI9" s="1" t="s">
        <v>91</v>
      </c>
      <c r="UZJ9" s="1" t="s">
        <v>91</v>
      </c>
      <c r="UZK9" s="1" t="s">
        <v>91</v>
      </c>
      <c r="UZL9" s="1" t="s">
        <v>91</v>
      </c>
      <c r="UZM9" s="1" t="s">
        <v>91</v>
      </c>
      <c r="UZN9" s="1" t="s">
        <v>91</v>
      </c>
      <c r="UZO9" s="1" t="s">
        <v>91</v>
      </c>
      <c r="UZP9" s="1" t="s">
        <v>91</v>
      </c>
      <c r="UZQ9" s="1" t="s">
        <v>91</v>
      </c>
      <c r="UZR9" s="1" t="s">
        <v>91</v>
      </c>
      <c r="UZS9" s="1" t="s">
        <v>91</v>
      </c>
      <c r="UZT9" s="1" t="s">
        <v>91</v>
      </c>
      <c r="UZU9" s="1" t="s">
        <v>91</v>
      </c>
      <c r="UZV9" s="1" t="s">
        <v>91</v>
      </c>
      <c r="UZW9" s="1" t="s">
        <v>91</v>
      </c>
      <c r="UZX9" s="1" t="s">
        <v>91</v>
      </c>
      <c r="UZY9" s="1" t="s">
        <v>91</v>
      </c>
      <c r="UZZ9" s="1" t="s">
        <v>91</v>
      </c>
      <c r="VAA9" s="1" t="s">
        <v>91</v>
      </c>
      <c r="VAB9" s="1" t="s">
        <v>91</v>
      </c>
      <c r="VAC9" s="1" t="s">
        <v>91</v>
      </c>
      <c r="VAD9" s="1" t="s">
        <v>91</v>
      </c>
      <c r="VAE9" s="1" t="s">
        <v>91</v>
      </c>
      <c r="VAF9" s="1" t="s">
        <v>91</v>
      </c>
      <c r="VAG9" s="1" t="s">
        <v>91</v>
      </c>
      <c r="VAH9" s="1" t="s">
        <v>91</v>
      </c>
      <c r="VAI9" s="1" t="s">
        <v>91</v>
      </c>
      <c r="VAJ9" s="1" t="s">
        <v>91</v>
      </c>
      <c r="VAK9" s="1" t="s">
        <v>91</v>
      </c>
      <c r="VAL9" s="1" t="s">
        <v>91</v>
      </c>
      <c r="VAM9" s="1" t="s">
        <v>91</v>
      </c>
      <c r="VAN9" s="1" t="s">
        <v>91</v>
      </c>
      <c r="VAO9" s="1" t="s">
        <v>91</v>
      </c>
      <c r="VAP9" s="1" t="s">
        <v>91</v>
      </c>
      <c r="VAQ9" s="1" t="s">
        <v>91</v>
      </c>
      <c r="VAR9" s="1" t="s">
        <v>91</v>
      </c>
      <c r="VAS9" s="1" t="s">
        <v>91</v>
      </c>
      <c r="VAT9" s="1" t="s">
        <v>91</v>
      </c>
      <c r="VAU9" s="1" t="s">
        <v>91</v>
      </c>
      <c r="VAV9" s="1" t="s">
        <v>91</v>
      </c>
      <c r="VAW9" s="1" t="s">
        <v>91</v>
      </c>
      <c r="VAX9" s="1" t="s">
        <v>91</v>
      </c>
      <c r="VAY9" s="1" t="s">
        <v>91</v>
      </c>
      <c r="VAZ9" s="1" t="s">
        <v>91</v>
      </c>
      <c r="VBA9" s="1" t="s">
        <v>91</v>
      </c>
      <c r="VBB9" s="1" t="s">
        <v>91</v>
      </c>
      <c r="VBC9" s="1" t="s">
        <v>91</v>
      </c>
      <c r="VBD9" s="1" t="s">
        <v>91</v>
      </c>
      <c r="VBE9" s="1" t="s">
        <v>91</v>
      </c>
      <c r="VBF9" s="1" t="s">
        <v>91</v>
      </c>
      <c r="VBG9" s="1" t="s">
        <v>91</v>
      </c>
      <c r="VBH9" s="1" t="s">
        <v>91</v>
      </c>
      <c r="VBI9" s="1" t="s">
        <v>91</v>
      </c>
      <c r="VBJ9" s="1" t="s">
        <v>91</v>
      </c>
      <c r="VBK9" s="1" t="s">
        <v>91</v>
      </c>
      <c r="VBL9" s="1" t="s">
        <v>91</v>
      </c>
      <c r="VBM9" s="1" t="s">
        <v>91</v>
      </c>
      <c r="VBN9" s="1" t="s">
        <v>91</v>
      </c>
      <c r="VBO9" s="1" t="s">
        <v>91</v>
      </c>
      <c r="VBP9" s="1" t="s">
        <v>91</v>
      </c>
      <c r="VBQ9" s="1" t="s">
        <v>91</v>
      </c>
      <c r="VBR9" s="1" t="s">
        <v>91</v>
      </c>
      <c r="VBS9" s="1" t="s">
        <v>91</v>
      </c>
      <c r="VBT9" s="1" t="s">
        <v>91</v>
      </c>
      <c r="VBU9" s="1" t="s">
        <v>91</v>
      </c>
      <c r="VBV9" s="1" t="s">
        <v>91</v>
      </c>
      <c r="VBW9" s="1" t="s">
        <v>91</v>
      </c>
      <c r="VBX9" s="1" t="s">
        <v>91</v>
      </c>
      <c r="VBY9" s="1" t="s">
        <v>91</v>
      </c>
      <c r="VBZ9" s="1" t="s">
        <v>91</v>
      </c>
      <c r="VCA9" s="1" t="s">
        <v>91</v>
      </c>
      <c r="VCB9" s="1" t="s">
        <v>91</v>
      </c>
      <c r="VCC9" s="1" t="s">
        <v>91</v>
      </c>
      <c r="VCD9" s="1" t="s">
        <v>91</v>
      </c>
      <c r="VCE9" s="1" t="s">
        <v>91</v>
      </c>
      <c r="VCF9" s="1" t="s">
        <v>91</v>
      </c>
      <c r="VCG9" s="1" t="s">
        <v>91</v>
      </c>
      <c r="VCH9" s="1" t="s">
        <v>91</v>
      </c>
      <c r="VCI9" s="1" t="s">
        <v>91</v>
      </c>
      <c r="VCJ9" s="1" t="s">
        <v>91</v>
      </c>
      <c r="VCK9" s="1" t="s">
        <v>91</v>
      </c>
      <c r="VCL9" s="1" t="s">
        <v>91</v>
      </c>
      <c r="VCM9" s="1" t="s">
        <v>91</v>
      </c>
      <c r="VCN9" s="1" t="s">
        <v>91</v>
      </c>
      <c r="VCO9" s="1" t="s">
        <v>91</v>
      </c>
      <c r="VCP9" s="1" t="s">
        <v>91</v>
      </c>
      <c r="VCQ9" s="1" t="s">
        <v>91</v>
      </c>
      <c r="VCR9" s="1" t="s">
        <v>91</v>
      </c>
      <c r="VCS9" s="1" t="s">
        <v>91</v>
      </c>
      <c r="VCT9" s="1" t="s">
        <v>91</v>
      </c>
      <c r="VCU9" s="1" t="s">
        <v>91</v>
      </c>
      <c r="VCV9" s="1" t="s">
        <v>91</v>
      </c>
      <c r="VCW9" s="1" t="s">
        <v>91</v>
      </c>
      <c r="VCX9" s="1" t="s">
        <v>91</v>
      </c>
      <c r="VCY9" s="1" t="s">
        <v>91</v>
      </c>
      <c r="VCZ9" s="1" t="s">
        <v>91</v>
      </c>
      <c r="VDA9" s="1" t="s">
        <v>91</v>
      </c>
      <c r="VDB9" s="1" t="s">
        <v>91</v>
      </c>
      <c r="VDC9" s="1" t="s">
        <v>91</v>
      </c>
      <c r="VDD9" s="1" t="s">
        <v>91</v>
      </c>
      <c r="VDE9" s="1" t="s">
        <v>91</v>
      </c>
      <c r="VDF9" s="1" t="s">
        <v>91</v>
      </c>
      <c r="VDG9" s="1" t="s">
        <v>91</v>
      </c>
      <c r="VDH9" s="1" t="s">
        <v>91</v>
      </c>
      <c r="VDI9" s="1" t="s">
        <v>91</v>
      </c>
      <c r="VDJ9" s="1" t="s">
        <v>91</v>
      </c>
      <c r="VDK9" s="1" t="s">
        <v>91</v>
      </c>
      <c r="VDL9" s="1" t="s">
        <v>91</v>
      </c>
      <c r="VDM9" s="1" t="s">
        <v>91</v>
      </c>
      <c r="VDN9" s="1" t="s">
        <v>91</v>
      </c>
      <c r="VDO9" s="1" t="s">
        <v>91</v>
      </c>
      <c r="VDP9" s="1" t="s">
        <v>91</v>
      </c>
      <c r="VDQ9" s="1" t="s">
        <v>91</v>
      </c>
      <c r="VDR9" s="1" t="s">
        <v>91</v>
      </c>
      <c r="VDS9" s="1" t="s">
        <v>91</v>
      </c>
      <c r="VDT9" s="1" t="s">
        <v>91</v>
      </c>
      <c r="VDU9" s="1" t="s">
        <v>91</v>
      </c>
      <c r="VDV9" s="1" t="s">
        <v>91</v>
      </c>
      <c r="VDW9" s="1" t="s">
        <v>91</v>
      </c>
      <c r="VDX9" s="1" t="s">
        <v>91</v>
      </c>
      <c r="VDY9" s="1" t="s">
        <v>91</v>
      </c>
      <c r="VDZ9" s="1" t="s">
        <v>91</v>
      </c>
      <c r="VEA9" s="1" t="s">
        <v>91</v>
      </c>
      <c r="VEB9" s="1" t="s">
        <v>91</v>
      </c>
      <c r="VEC9" s="1" t="s">
        <v>91</v>
      </c>
      <c r="VED9" s="1" t="s">
        <v>91</v>
      </c>
      <c r="VEE9" s="1" t="s">
        <v>91</v>
      </c>
      <c r="VEF9" s="1" t="s">
        <v>91</v>
      </c>
      <c r="VEG9" s="1" t="s">
        <v>91</v>
      </c>
      <c r="VEH9" s="1" t="s">
        <v>91</v>
      </c>
      <c r="VEI9" s="1" t="s">
        <v>91</v>
      </c>
      <c r="VEJ9" s="1" t="s">
        <v>91</v>
      </c>
      <c r="VEK9" s="1" t="s">
        <v>91</v>
      </c>
      <c r="VEL9" s="1" t="s">
        <v>91</v>
      </c>
      <c r="VEM9" s="1" t="s">
        <v>91</v>
      </c>
      <c r="VEN9" s="1" t="s">
        <v>91</v>
      </c>
      <c r="VEO9" s="1" t="s">
        <v>91</v>
      </c>
      <c r="VEP9" s="1" t="s">
        <v>91</v>
      </c>
      <c r="VEQ9" s="1" t="s">
        <v>91</v>
      </c>
      <c r="VER9" s="1" t="s">
        <v>91</v>
      </c>
      <c r="VES9" s="1" t="s">
        <v>91</v>
      </c>
      <c r="VET9" s="1" t="s">
        <v>91</v>
      </c>
      <c r="VEU9" s="1" t="s">
        <v>91</v>
      </c>
      <c r="VEV9" s="1" t="s">
        <v>91</v>
      </c>
      <c r="VEW9" s="1" t="s">
        <v>91</v>
      </c>
      <c r="VEX9" s="1" t="s">
        <v>91</v>
      </c>
      <c r="VEY9" s="1" t="s">
        <v>91</v>
      </c>
      <c r="VEZ9" s="1" t="s">
        <v>91</v>
      </c>
      <c r="VFA9" s="1" t="s">
        <v>91</v>
      </c>
      <c r="VFB9" s="1" t="s">
        <v>91</v>
      </c>
      <c r="VFC9" s="1" t="s">
        <v>91</v>
      </c>
      <c r="VFD9" s="1" t="s">
        <v>91</v>
      </c>
      <c r="VFE9" s="1" t="s">
        <v>91</v>
      </c>
      <c r="VFF9" s="1" t="s">
        <v>91</v>
      </c>
      <c r="VFG9" s="1" t="s">
        <v>91</v>
      </c>
      <c r="VFH9" s="1" t="s">
        <v>91</v>
      </c>
      <c r="VFI9" s="1" t="s">
        <v>91</v>
      </c>
      <c r="VFJ9" s="1" t="s">
        <v>91</v>
      </c>
      <c r="VFK9" s="1" t="s">
        <v>91</v>
      </c>
      <c r="VFL9" s="1" t="s">
        <v>91</v>
      </c>
      <c r="VFM9" s="1" t="s">
        <v>91</v>
      </c>
      <c r="VFN9" s="1" t="s">
        <v>91</v>
      </c>
      <c r="VFO9" s="1" t="s">
        <v>91</v>
      </c>
      <c r="VFP9" s="1" t="s">
        <v>91</v>
      </c>
      <c r="VFQ9" s="1" t="s">
        <v>91</v>
      </c>
      <c r="VFR9" s="1" t="s">
        <v>91</v>
      </c>
      <c r="VFS9" s="1" t="s">
        <v>91</v>
      </c>
      <c r="VFT9" s="1" t="s">
        <v>91</v>
      </c>
      <c r="VFU9" s="1" t="s">
        <v>91</v>
      </c>
      <c r="VFV9" s="1" t="s">
        <v>91</v>
      </c>
      <c r="VFW9" s="1" t="s">
        <v>91</v>
      </c>
      <c r="VFX9" s="1" t="s">
        <v>91</v>
      </c>
      <c r="VFY9" s="1" t="s">
        <v>91</v>
      </c>
      <c r="VFZ9" s="1" t="s">
        <v>91</v>
      </c>
      <c r="VGA9" s="1" t="s">
        <v>91</v>
      </c>
      <c r="VGB9" s="1" t="s">
        <v>91</v>
      </c>
      <c r="VGC9" s="1" t="s">
        <v>91</v>
      </c>
      <c r="VGD9" s="1" t="s">
        <v>91</v>
      </c>
      <c r="VGE9" s="1" t="s">
        <v>91</v>
      </c>
      <c r="VGF9" s="1" t="s">
        <v>91</v>
      </c>
      <c r="VGG9" s="1" t="s">
        <v>91</v>
      </c>
      <c r="VGH9" s="1" t="s">
        <v>91</v>
      </c>
      <c r="VGI9" s="1" t="s">
        <v>91</v>
      </c>
      <c r="VGJ9" s="1" t="s">
        <v>91</v>
      </c>
      <c r="VGK9" s="1" t="s">
        <v>91</v>
      </c>
      <c r="VGL9" s="1" t="s">
        <v>91</v>
      </c>
      <c r="VGM9" s="1" t="s">
        <v>91</v>
      </c>
      <c r="VGN9" s="1" t="s">
        <v>91</v>
      </c>
      <c r="VGO9" s="1" t="s">
        <v>91</v>
      </c>
      <c r="VGP9" s="1" t="s">
        <v>91</v>
      </c>
      <c r="VGQ9" s="1" t="s">
        <v>91</v>
      </c>
      <c r="VGR9" s="1" t="s">
        <v>91</v>
      </c>
      <c r="VGS9" s="1" t="s">
        <v>91</v>
      </c>
      <c r="VGT9" s="1" t="s">
        <v>91</v>
      </c>
      <c r="VGU9" s="1" t="s">
        <v>91</v>
      </c>
      <c r="VGV9" s="1" t="s">
        <v>91</v>
      </c>
      <c r="VGW9" s="1" t="s">
        <v>91</v>
      </c>
      <c r="VGX9" s="1" t="s">
        <v>91</v>
      </c>
      <c r="VGY9" s="1" t="s">
        <v>91</v>
      </c>
      <c r="VGZ9" s="1" t="s">
        <v>91</v>
      </c>
      <c r="VHA9" s="1" t="s">
        <v>91</v>
      </c>
      <c r="VHB9" s="1" t="s">
        <v>91</v>
      </c>
      <c r="VHC9" s="1" t="s">
        <v>91</v>
      </c>
      <c r="VHD9" s="1" t="s">
        <v>91</v>
      </c>
      <c r="VHE9" s="1" t="s">
        <v>91</v>
      </c>
      <c r="VHF9" s="1" t="s">
        <v>91</v>
      </c>
      <c r="VHG9" s="1" t="s">
        <v>91</v>
      </c>
      <c r="VHH9" s="1" t="s">
        <v>91</v>
      </c>
      <c r="VHI9" s="1" t="s">
        <v>91</v>
      </c>
      <c r="VHJ9" s="1" t="s">
        <v>91</v>
      </c>
      <c r="VHK9" s="1" t="s">
        <v>91</v>
      </c>
      <c r="VHL9" s="1" t="s">
        <v>91</v>
      </c>
      <c r="VHM9" s="1" t="s">
        <v>91</v>
      </c>
      <c r="VHN9" s="1" t="s">
        <v>91</v>
      </c>
      <c r="VHO9" s="1" t="s">
        <v>91</v>
      </c>
      <c r="VHP9" s="1" t="s">
        <v>91</v>
      </c>
      <c r="VHQ9" s="1" t="s">
        <v>91</v>
      </c>
      <c r="VHR9" s="1" t="s">
        <v>91</v>
      </c>
      <c r="VHS9" s="1" t="s">
        <v>91</v>
      </c>
      <c r="VHT9" s="1" t="s">
        <v>91</v>
      </c>
      <c r="VHU9" s="1" t="s">
        <v>91</v>
      </c>
      <c r="VHV9" s="1" t="s">
        <v>91</v>
      </c>
      <c r="VHW9" s="1" t="s">
        <v>91</v>
      </c>
      <c r="VHX9" s="1" t="s">
        <v>91</v>
      </c>
      <c r="VHY9" s="1" t="s">
        <v>91</v>
      </c>
      <c r="VHZ9" s="1" t="s">
        <v>91</v>
      </c>
      <c r="VIA9" s="1" t="s">
        <v>91</v>
      </c>
      <c r="VIB9" s="1" t="s">
        <v>91</v>
      </c>
      <c r="VIC9" s="1" t="s">
        <v>91</v>
      </c>
      <c r="VID9" s="1" t="s">
        <v>91</v>
      </c>
      <c r="VIE9" s="1" t="s">
        <v>91</v>
      </c>
      <c r="VIF9" s="1" t="s">
        <v>91</v>
      </c>
      <c r="VIG9" s="1" t="s">
        <v>91</v>
      </c>
      <c r="VIH9" s="1" t="s">
        <v>91</v>
      </c>
      <c r="VII9" s="1" t="s">
        <v>91</v>
      </c>
      <c r="VIJ9" s="1" t="s">
        <v>91</v>
      </c>
      <c r="VIK9" s="1" t="s">
        <v>91</v>
      </c>
      <c r="VIL9" s="1" t="s">
        <v>91</v>
      </c>
      <c r="VIM9" s="1" t="s">
        <v>91</v>
      </c>
      <c r="VIN9" s="1" t="s">
        <v>91</v>
      </c>
      <c r="VIO9" s="1" t="s">
        <v>91</v>
      </c>
      <c r="VIP9" s="1" t="s">
        <v>91</v>
      </c>
      <c r="VIQ9" s="1" t="s">
        <v>91</v>
      </c>
      <c r="VIR9" s="1" t="s">
        <v>91</v>
      </c>
      <c r="VIS9" s="1" t="s">
        <v>91</v>
      </c>
      <c r="VIT9" s="1" t="s">
        <v>91</v>
      </c>
      <c r="VIU9" s="1" t="s">
        <v>91</v>
      </c>
      <c r="VIV9" s="1" t="s">
        <v>91</v>
      </c>
      <c r="VIW9" s="1" t="s">
        <v>91</v>
      </c>
      <c r="VIX9" s="1" t="s">
        <v>91</v>
      </c>
      <c r="VIY9" s="1" t="s">
        <v>91</v>
      </c>
      <c r="VIZ9" s="1" t="s">
        <v>91</v>
      </c>
      <c r="VJA9" s="1" t="s">
        <v>91</v>
      </c>
      <c r="VJB9" s="1" t="s">
        <v>91</v>
      </c>
      <c r="VJC9" s="1" t="s">
        <v>91</v>
      </c>
      <c r="VJD9" s="1" t="s">
        <v>91</v>
      </c>
      <c r="VJE9" s="1" t="s">
        <v>91</v>
      </c>
      <c r="VJF9" s="1" t="s">
        <v>91</v>
      </c>
      <c r="VJG9" s="1" t="s">
        <v>91</v>
      </c>
      <c r="VJH9" s="1" t="s">
        <v>91</v>
      </c>
      <c r="VJI9" s="1" t="s">
        <v>91</v>
      </c>
      <c r="VJJ9" s="1" t="s">
        <v>91</v>
      </c>
      <c r="VJK9" s="1" t="s">
        <v>91</v>
      </c>
      <c r="VJL9" s="1" t="s">
        <v>91</v>
      </c>
      <c r="VJM9" s="1" t="s">
        <v>91</v>
      </c>
      <c r="VJN9" s="1" t="s">
        <v>91</v>
      </c>
      <c r="VJO9" s="1" t="s">
        <v>91</v>
      </c>
      <c r="VJP9" s="1" t="s">
        <v>91</v>
      </c>
      <c r="VJQ9" s="1" t="s">
        <v>91</v>
      </c>
      <c r="VJR9" s="1" t="s">
        <v>91</v>
      </c>
      <c r="VJS9" s="1" t="s">
        <v>91</v>
      </c>
      <c r="VJT9" s="1" t="s">
        <v>91</v>
      </c>
      <c r="VJU9" s="1" t="s">
        <v>91</v>
      </c>
      <c r="VJV9" s="1" t="s">
        <v>91</v>
      </c>
      <c r="VJW9" s="1" t="s">
        <v>91</v>
      </c>
      <c r="VJX9" s="1" t="s">
        <v>91</v>
      </c>
      <c r="VJY9" s="1" t="s">
        <v>91</v>
      </c>
      <c r="VJZ9" s="1" t="s">
        <v>91</v>
      </c>
      <c r="VKA9" s="1" t="s">
        <v>91</v>
      </c>
      <c r="VKB9" s="1" t="s">
        <v>91</v>
      </c>
      <c r="VKC9" s="1" t="s">
        <v>91</v>
      </c>
      <c r="VKD9" s="1" t="s">
        <v>91</v>
      </c>
      <c r="VKE9" s="1" t="s">
        <v>91</v>
      </c>
      <c r="VKF9" s="1" t="s">
        <v>91</v>
      </c>
      <c r="VKG9" s="1" t="s">
        <v>91</v>
      </c>
      <c r="VKH9" s="1" t="s">
        <v>91</v>
      </c>
      <c r="VKI9" s="1" t="s">
        <v>91</v>
      </c>
      <c r="VKJ9" s="1" t="s">
        <v>91</v>
      </c>
      <c r="VKK9" s="1" t="s">
        <v>91</v>
      </c>
      <c r="VKL9" s="1" t="s">
        <v>91</v>
      </c>
      <c r="VKM9" s="1" t="s">
        <v>91</v>
      </c>
      <c r="VKN9" s="1" t="s">
        <v>91</v>
      </c>
      <c r="VKO9" s="1" t="s">
        <v>91</v>
      </c>
      <c r="VKP9" s="1" t="s">
        <v>91</v>
      </c>
      <c r="VKQ9" s="1" t="s">
        <v>91</v>
      </c>
      <c r="VKR9" s="1" t="s">
        <v>91</v>
      </c>
      <c r="VKS9" s="1" t="s">
        <v>91</v>
      </c>
      <c r="VKT9" s="1" t="s">
        <v>91</v>
      </c>
      <c r="VKU9" s="1" t="s">
        <v>91</v>
      </c>
      <c r="VKV9" s="1" t="s">
        <v>91</v>
      </c>
      <c r="VKW9" s="1" t="s">
        <v>91</v>
      </c>
      <c r="VKX9" s="1" t="s">
        <v>91</v>
      </c>
      <c r="VKY9" s="1" t="s">
        <v>91</v>
      </c>
      <c r="VKZ9" s="1" t="s">
        <v>91</v>
      </c>
      <c r="VLA9" s="1" t="s">
        <v>91</v>
      </c>
      <c r="VLB9" s="1" t="s">
        <v>91</v>
      </c>
      <c r="VLC9" s="1" t="s">
        <v>91</v>
      </c>
      <c r="VLD9" s="1" t="s">
        <v>91</v>
      </c>
      <c r="VLE9" s="1" t="s">
        <v>91</v>
      </c>
      <c r="VLF9" s="1" t="s">
        <v>91</v>
      </c>
      <c r="VLG9" s="1" t="s">
        <v>91</v>
      </c>
      <c r="VLH9" s="1" t="s">
        <v>91</v>
      </c>
      <c r="VLI9" s="1" t="s">
        <v>91</v>
      </c>
      <c r="VLJ9" s="1" t="s">
        <v>91</v>
      </c>
      <c r="VLK9" s="1" t="s">
        <v>91</v>
      </c>
      <c r="VLL9" s="1" t="s">
        <v>91</v>
      </c>
      <c r="VLM9" s="1" t="s">
        <v>91</v>
      </c>
      <c r="VLN9" s="1" t="s">
        <v>91</v>
      </c>
      <c r="VLO9" s="1" t="s">
        <v>91</v>
      </c>
      <c r="VLP9" s="1" t="s">
        <v>91</v>
      </c>
      <c r="VLQ9" s="1" t="s">
        <v>91</v>
      </c>
      <c r="VLR9" s="1" t="s">
        <v>91</v>
      </c>
      <c r="VLS9" s="1" t="s">
        <v>91</v>
      </c>
      <c r="VLT9" s="1" t="s">
        <v>91</v>
      </c>
      <c r="VLU9" s="1" t="s">
        <v>91</v>
      </c>
      <c r="VLV9" s="1" t="s">
        <v>91</v>
      </c>
      <c r="VLW9" s="1" t="s">
        <v>91</v>
      </c>
      <c r="VLX9" s="1" t="s">
        <v>91</v>
      </c>
      <c r="VLY9" s="1" t="s">
        <v>91</v>
      </c>
      <c r="VLZ9" s="1" t="s">
        <v>91</v>
      </c>
      <c r="VMA9" s="1" t="s">
        <v>91</v>
      </c>
      <c r="VMB9" s="1" t="s">
        <v>91</v>
      </c>
      <c r="VMC9" s="1" t="s">
        <v>91</v>
      </c>
      <c r="VMD9" s="1" t="s">
        <v>91</v>
      </c>
      <c r="VME9" s="1" t="s">
        <v>91</v>
      </c>
      <c r="VMF9" s="1" t="s">
        <v>91</v>
      </c>
      <c r="VMG9" s="1" t="s">
        <v>91</v>
      </c>
      <c r="VMH9" s="1" t="s">
        <v>91</v>
      </c>
      <c r="VMI9" s="1" t="s">
        <v>91</v>
      </c>
      <c r="VMJ9" s="1" t="s">
        <v>91</v>
      </c>
      <c r="VMK9" s="1" t="s">
        <v>91</v>
      </c>
      <c r="VML9" s="1" t="s">
        <v>91</v>
      </c>
      <c r="VMM9" s="1" t="s">
        <v>91</v>
      </c>
      <c r="VMN9" s="1" t="s">
        <v>91</v>
      </c>
      <c r="VMO9" s="1" t="s">
        <v>91</v>
      </c>
      <c r="VMP9" s="1" t="s">
        <v>91</v>
      </c>
      <c r="VMQ9" s="1" t="s">
        <v>91</v>
      </c>
      <c r="VMR9" s="1" t="s">
        <v>91</v>
      </c>
      <c r="VMS9" s="1" t="s">
        <v>91</v>
      </c>
      <c r="VMT9" s="1" t="s">
        <v>91</v>
      </c>
      <c r="VMU9" s="1" t="s">
        <v>91</v>
      </c>
      <c r="VMV9" s="1" t="s">
        <v>91</v>
      </c>
      <c r="VMW9" s="1" t="s">
        <v>91</v>
      </c>
      <c r="VMX9" s="1" t="s">
        <v>91</v>
      </c>
      <c r="VMY9" s="1" t="s">
        <v>91</v>
      </c>
      <c r="VMZ9" s="1" t="s">
        <v>91</v>
      </c>
      <c r="VNA9" s="1" t="s">
        <v>91</v>
      </c>
      <c r="VNB9" s="1" t="s">
        <v>91</v>
      </c>
      <c r="VNC9" s="1" t="s">
        <v>91</v>
      </c>
      <c r="VND9" s="1" t="s">
        <v>91</v>
      </c>
      <c r="VNE9" s="1" t="s">
        <v>91</v>
      </c>
      <c r="VNF9" s="1" t="s">
        <v>91</v>
      </c>
      <c r="VNG9" s="1" t="s">
        <v>91</v>
      </c>
      <c r="VNH9" s="1" t="s">
        <v>91</v>
      </c>
      <c r="VNI9" s="1" t="s">
        <v>91</v>
      </c>
      <c r="VNJ9" s="1" t="s">
        <v>91</v>
      </c>
      <c r="VNK9" s="1" t="s">
        <v>91</v>
      </c>
      <c r="VNL9" s="1" t="s">
        <v>91</v>
      </c>
      <c r="VNM9" s="1" t="s">
        <v>91</v>
      </c>
      <c r="VNN9" s="1" t="s">
        <v>91</v>
      </c>
      <c r="VNO9" s="1" t="s">
        <v>91</v>
      </c>
      <c r="VNP9" s="1" t="s">
        <v>91</v>
      </c>
      <c r="VNQ9" s="1" t="s">
        <v>91</v>
      </c>
      <c r="VNR9" s="1" t="s">
        <v>91</v>
      </c>
      <c r="VNS9" s="1" t="s">
        <v>91</v>
      </c>
      <c r="VNT9" s="1" t="s">
        <v>91</v>
      </c>
      <c r="VNU9" s="1" t="s">
        <v>91</v>
      </c>
      <c r="VNV9" s="1" t="s">
        <v>91</v>
      </c>
      <c r="VNW9" s="1" t="s">
        <v>91</v>
      </c>
      <c r="VNX9" s="1" t="s">
        <v>91</v>
      </c>
      <c r="VNY9" s="1" t="s">
        <v>91</v>
      </c>
      <c r="VNZ9" s="1" t="s">
        <v>91</v>
      </c>
      <c r="VOA9" s="1" t="s">
        <v>91</v>
      </c>
      <c r="VOB9" s="1" t="s">
        <v>91</v>
      </c>
      <c r="VOC9" s="1" t="s">
        <v>91</v>
      </c>
      <c r="VOD9" s="1" t="s">
        <v>91</v>
      </c>
      <c r="VOE9" s="1" t="s">
        <v>91</v>
      </c>
      <c r="VOF9" s="1" t="s">
        <v>91</v>
      </c>
      <c r="VOG9" s="1" t="s">
        <v>91</v>
      </c>
      <c r="VOH9" s="1" t="s">
        <v>91</v>
      </c>
      <c r="VOI9" s="1" t="s">
        <v>91</v>
      </c>
      <c r="VOJ9" s="1" t="s">
        <v>91</v>
      </c>
      <c r="VOK9" s="1" t="s">
        <v>91</v>
      </c>
      <c r="VOL9" s="1" t="s">
        <v>91</v>
      </c>
      <c r="VOM9" s="1" t="s">
        <v>91</v>
      </c>
      <c r="VON9" s="1" t="s">
        <v>91</v>
      </c>
      <c r="VOO9" s="1" t="s">
        <v>91</v>
      </c>
      <c r="VOP9" s="1" t="s">
        <v>91</v>
      </c>
      <c r="VOQ9" s="1" t="s">
        <v>91</v>
      </c>
      <c r="VOR9" s="1" t="s">
        <v>91</v>
      </c>
      <c r="VOS9" s="1" t="s">
        <v>91</v>
      </c>
      <c r="VOT9" s="1" t="s">
        <v>91</v>
      </c>
      <c r="VOU9" s="1" t="s">
        <v>91</v>
      </c>
      <c r="VOV9" s="1" t="s">
        <v>91</v>
      </c>
      <c r="VOW9" s="1" t="s">
        <v>91</v>
      </c>
      <c r="VOX9" s="1" t="s">
        <v>91</v>
      </c>
      <c r="VOY9" s="1" t="s">
        <v>91</v>
      </c>
      <c r="VOZ9" s="1" t="s">
        <v>91</v>
      </c>
      <c r="VPA9" s="1" t="s">
        <v>91</v>
      </c>
      <c r="VPB9" s="1" t="s">
        <v>91</v>
      </c>
      <c r="VPC9" s="1" t="s">
        <v>91</v>
      </c>
      <c r="VPD9" s="1" t="s">
        <v>91</v>
      </c>
      <c r="VPE9" s="1" t="s">
        <v>91</v>
      </c>
      <c r="VPF9" s="1" t="s">
        <v>91</v>
      </c>
      <c r="VPG9" s="1" t="s">
        <v>91</v>
      </c>
      <c r="VPH9" s="1" t="s">
        <v>91</v>
      </c>
      <c r="VPI9" s="1" t="s">
        <v>91</v>
      </c>
      <c r="VPJ9" s="1" t="s">
        <v>91</v>
      </c>
      <c r="VPK9" s="1" t="s">
        <v>91</v>
      </c>
      <c r="VPL9" s="1" t="s">
        <v>91</v>
      </c>
      <c r="VPM9" s="1" t="s">
        <v>91</v>
      </c>
      <c r="VPN9" s="1" t="s">
        <v>91</v>
      </c>
      <c r="VPO9" s="1" t="s">
        <v>91</v>
      </c>
      <c r="VPP9" s="1" t="s">
        <v>91</v>
      </c>
      <c r="VPQ9" s="1" t="s">
        <v>91</v>
      </c>
      <c r="VPR9" s="1" t="s">
        <v>91</v>
      </c>
      <c r="VPS9" s="1" t="s">
        <v>91</v>
      </c>
      <c r="VPT9" s="1" t="s">
        <v>91</v>
      </c>
      <c r="VPU9" s="1" t="s">
        <v>91</v>
      </c>
      <c r="VPV9" s="1" t="s">
        <v>91</v>
      </c>
      <c r="VPW9" s="1" t="s">
        <v>91</v>
      </c>
      <c r="VPX9" s="1" t="s">
        <v>91</v>
      </c>
      <c r="VPY9" s="1" t="s">
        <v>91</v>
      </c>
      <c r="VPZ9" s="1" t="s">
        <v>91</v>
      </c>
      <c r="VQA9" s="1" t="s">
        <v>91</v>
      </c>
      <c r="VQB9" s="1" t="s">
        <v>91</v>
      </c>
      <c r="VQC9" s="1" t="s">
        <v>91</v>
      </c>
      <c r="VQD9" s="1" t="s">
        <v>91</v>
      </c>
      <c r="VQE9" s="1" t="s">
        <v>91</v>
      </c>
      <c r="VQF9" s="1" t="s">
        <v>91</v>
      </c>
      <c r="VQG9" s="1" t="s">
        <v>91</v>
      </c>
      <c r="VQH9" s="1" t="s">
        <v>91</v>
      </c>
      <c r="VQI9" s="1" t="s">
        <v>91</v>
      </c>
      <c r="VQJ9" s="1" t="s">
        <v>91</v>
      </c>
      <c r="VQK9" s="1" t="s">
        <v>91</v>
      </c>
      <c r="VQL9" s="1" t="s">
        <v>91</v>
      </c>
      <c r="VQM9" s="1" t="s">
        <v>91</v>
      </c>
      <c r="VQN9" s="1" t="s">
        <v>91</v>
      </c>
      <c r="VQO9" s="1" t="s">
        <v>91</v>
      </c>
      <c r="VQP9" s="1" t="s">
        <v>91</v>
      </c>
      <c r="VQQ9" s="1" t="s">
        <v>91</v>
      </c>
      <c r="VQR9" s="1" t="s">
        <v>91</v>
      </c>
      <c r="VQS9" s="1" t="s">
        <v>91</v>
      </c>
      <c r="VQT9" s="1" t="s">
        <v>91</v>
      </c>
      <c r="VQU9" s="1" t="s">
        <v>91</v>
      </c>
      <c r="VQV9" s="1" t="s">
        <v>91</v>
      </c>
      <c r="VQW9" s="1" t="s">
        <v>91</v>
      </c>
      <c r="VQX9" s="1" t="s">
        <v>91</v>
      </c>
      <c r="VQY9" s="1" t="s">
        <v>91</v>
      </c>
      <c r="VQZ9" s="1" t="s">
        <v>91</v>
      </c>
      <c r="VRA9" s="1" t="s">
        <v>91</v>
      </c>
      <c r="VRB9" s="1" t="s">
        <v>91</v>
      </c>
      <c r="VRC9" s="1" t="s">
        <v>91</v>
      </c>
      <c r="VRD9" s="1" t="s">
        <v>91</v>
      </c>
      <c r="VRE9" s="1" t="s">
        <v>91</v>
      </c>
      <c r="VRF9" s="1" t="s">
        <v>91</v>
      </c>
      <c r="VRG9" s="1" t="s">
        <v>91</v>
      </c>
      <c r="VRH9" s="1" t="s">
        <v>91</v>
      </c>
      <c r="VRI9" s="1" t="s">
        <v>91</v>
      </c>
      <c r="VRJ9" s="1" t="s">
        <v>91</v>
      </c>
      <c r="VRK9" s="1" t="s">
        <v>91</v>
      </c>
      <c r="VRL9" s="1" t="s">
        <v>91</v>
      </c>
      <c r="VRM9" s="1" t="s">
        <v>91</v>
      </c>
      <c r="VRN9" s="1" t="s">
        <v>91</v>
      </c>
      <c r="VRO9" s="1" t="s">
        <v>91</v>
      </c>
      <c r="VRP9" s="1" t="s">
        <v>91</v>
      </c>
      <c r="VRQ9" s="1" t="s">
        <v>91</v>
      </c>
      <c r="VRR9" s="1" t="s">
        <v>91</v>
      </c>
      <c r="VRS9" s="1" t="s">
        <v>91</v>
      </c>
      <c r="VRT9" s="1" t="s">
        <v>91</v>
      </c>
      <c r="VRU9" s="1" t="s">
        <v>91</v>
      </c>
      <c r="VRV9" s="1" t="s">
        <v>91</v>
      </c>
      <c r="VRW9" s="1" t="s">
        <v>91</v>
      </c>
      <c r="VRX9" s="1" t="s">
        <v>91</v>
      </c>
      <c r="VRY9" s="1" t="s">
        <v>91</v>
      </c>
      <c r="VRZ9" s="1" t="s">
        <v>91</v>
      </c>
      <c r="VSA9" s="1" t="s">
        <v>91</v>
      </c>
      <c r="VSB9" s="1" t="s">
        <v>91</v>
      </c>
      <c r="VSC9" s="1" t="s">
        <v>91</v>
      </c>
      <c r="VSD9" s="1" t="s">
        <v>91</v>
      </c>
      <c r="VSE9" s="1" t="s">
        <v>91</v>
      </c>
      <c r="VSF9" s="1" t="s">
        <v>91</v>
      </c>
      <c r="VSG9" s="1" t="s">
        <v>91</v>
      </c>
      <c r="VSH9" s="1" t="s">
        <v>91</v>
      </c>
      <c r="VSI9" s="1" t="s">
        <v>91</v>
      </c>
      <c r="VSJ9" s="1" t="s">
        <v>91</v>
      </c>
      <c r="VSK9" s="1" t="s">
        <v>91</v>
      </c>
      <c r="VSL9" s="1" t="s">
        <v>91</v>
      </c>
      <c r="VSM9" s="1" t="s">
        <v>91</v>
      </c>
      <c r="VSN9" s="1" t="s">
        <v>91</v>
      </c>
      <c r="VSO9" s="1" t="s">
        <v>91</v>
      </c>
      <c r="VSP9" s="1" t="s">
        <v>91</v>
      </c>
      <c r="VSQ9" s="1" t="s">
        <v>91</v>
      </c>
      <c r="VSR9" s="1" t="s">
        <v>91</v>
      </c>
      <c r="VSS9" s="1" t="s">
        <v>91</v>
      </c>
      <c r="VST9" s="1" t="s">
        <v>91</v>
      </c>
      <c r="VSU9" s="1" t="s">
        <v>91</v>
      </c>
      <c r="VSV9" s="1" t="s">
        <v>91</v>
      </c>
      <c r="VSW9" s="1" t="s">
        <v>91</v>
      </c>
      <c r="VSX9" s="1" t="s">
        <v>91</v>
      </c>
      <c r="VSY9" s="1" t="s">
        <v>91</v>
      </c>
      <c r="VSZ9" s="1" t="s">
        <v>91</v>
      </c>
      <c r="VTA9" s="1" t="s">
        <v>91</v>
      </c>
      <c r="VTB9" s="1" t="s">
        <v>91</v>
      </c>
      <c r="VTC9" s="1" t="s">
        <v>91</v>
      </c>
      <c r="VTD9" s="1" t="s">
        <v>91</v>
      </c>
      <c r="VTE9" s="1" t="s">
        <v>91</v>
      </c>
      <c r="VTF9" s="1" t="s">
        <v>91</v>
      </c>
      <c r="VTG9" s="1" t="s">
        <v>91</v>
      </c>
      <c r="VTH9" s="1" t="s">
        <v>91</v>
      </c>
      <c r="VTI9" s="1" t="s">
        <v>91</v>
      </c>
      <c r="VTJ9" s="1" t="s">
        <v>91</v>
      </c>
      <c r="VTK9" s="1" t="s">
        <v>91</v>
      </c>
      <c r="VTL9" s="1" t="s">
        <v>91</v>
      </c>
      <c r="VTM9" s="1" t="s">
        <v>91</v>
      </c>
      <c r="VTN9" s="1" t="s">
        <v>91</v>
      </c>
      <c r="VTO9" s="1" t="s">
        <v>91</v>
      </c>
      <c r="VTP9" s="1" t="s">
        <v>91</v>
      </c>
      <c r="VTQ9" s="1" t="s">
        <v>91</v>
      </c>
      <c r="VTR9" s="1" t="s">
        <v>91</v>
      </c>
      <c r="VTS9" s="1" t="s">
        <v>91</v>
      </c>
      <c r="VTT9" s="1" t="s">
        <v>91</v>
      </c>
      <c r="VTU9" s="1" t="s">
        <v>91</v>
      </c>
      <c r="VTV9" s="1" t="s">
        <v>91</v>
      </c>
      <c r="VTW9" s="1" t="s">
        <v>91</v>
      </c>
      <c r="VTX9" s="1" t="s">
        <v>91</v>
      </c>
      <c r="VTY9" s="1" t="s">
        <v>91</v>
      </c>
      <c r="VTZ9" s="1" t="s">
        <v>91</v>
      </c>
      <c r="VUA9" s="1" t="s">
        <v>91</v>
      </c>
      <c r="VUB9" s="1" t="s">
        <v>91</v>
      </c>
      <c r="VUC9" s="1" t="s">
        <v>91</v>
      </c>
      <c r="VUD9" s="1" t="s">
        <v>91</v>
      </c>
      <c r="VUE9" s="1" t="s">
        <v>91</v>
      </c>
      <c r="VUF9" s="1" t="s">
        <v>91</v>
      </c>
      <c r="VUG9" s="1" t="s">
        <v>91</v>
      </c>
      <c r="VUH9" s="1" t="s">
        <v>91</v>
      </c>
      <c r="VUI9" s="1" t="s">
        <v>91</v>
      </c>
      <c r="VUJ9" s="1" t="s">
        <v>91</v>
      </c>
      <c r="VUK9" s="1" t="s">
        <v>91</v>
      </c>
      <c r="VUL9" s="1" t="s">
        <v>91</v>
      </c>
      <c r="VUM9" s="1" t="s">
        <v>91</v>
      </c>
      <c r="VUN9" s="1" t="s">
        <v>91</v>
      </c>
      <c r="VUO9" s="1" t="s">
        <v>91</v>
      </c>
      <c r="VUP9" s="1" t="s">
        <v>91</v>
      </c>
      <c r="VUQ9" s="1" t="s">
        <v>91</v>
      </c>
      <c r="VUR9" s="1" t="s">
        <v>91</v>
      </c>
      <c r="VUS9" s="1" t="s">
        <v>91</v>
      </c>
      <c r="VUT9" s="1" t="s">
        <v>91</v>
      </c>
      <c r="VUU9" s="1" t="s">
        <v>91</v>
      </c>
      <c r="VUV9" s="1" t="s">
        <v>91</v>
      </c>
      <c r="VUW9" s="1" t="s">
        <v>91</v>
      </c>
      <c r="VUX9" s="1" t="s">
        <v>91</v>
      </c>
      <c r="VUY9" s="1" t="s">
        <v>91</v>
      </c>
      <c r="VUZ9" s="1" t="s">
        <v>91</v>
      </c>
      <c r="VVA9" s="1" t="s">
        <v>91</v>
      </c>
      <c r="VVB9" s="1" t="s">
        <v>91</v>
      </c>
      <c r="VVC9" s="1" t="s">
        <v>91</v>
      </c>
      <c r="VVD9" s="1" t="s">
        <v>91</v>
      </c>
      <c r="VVE9" s="1" t="s">
        <v>91</v>
      </c>
      <c r="VVF9" s="1" t="s">
        <v>91</v>
      </c>
      <c r="VVG9" s="1" t="s">
        <v>91</v>
      </c>
      <c r="VVH9" s="1" t="s">
        <v>91</v>
      </c>
      <c r="VVI9" s="1" t="s">
        <v>91</v>
      </c>
      <c r="VVJ9" s="1" t="s">
        <v>91</v>
      </c>
      <c r="VVK9" s="1" t="s">
        <v>91</v>
      </c>
      <c r="VVL9" s="1" t="s">
        <v>91</v>
      </c>
      <c r="VVM9" s="1" t="s">
        <v>91</v>
      </c>
      <c r="VVN9" s="1" t="s">
        <v>91</v>
      </c>
      <c r="VVO9" s="1" t="s">
        <v>91</v>
      </c>
      <c r="VVP9" s="1" t="s">
        <v>91</v>
      </c>
      <c r="VVQ9" s="1" t="s">
        <v>91</v>
      </c>
      <c r="VVR9" s="1" t="s">
        <v>91</v>
      </c>
      <c r="VVS9" s="1" t="s">
        <v>91</v>
      </c>
      <c r="VVT9" s="1" t="s">
        <v>91</v>
      </c>
      <c r="VVU9" s="1" t="s">
        <v>91</v>
      </c>
      <c r="VVV9" s="1" t="s">
        <v>91</v>
      </c>
      <c r="VVW9" s="1" t="s">
        <v>91</v>
      </c>
      <c r="VVX9" s="1" t="s">
        <v>91</v>
      </c>
      <c r="VVY9" s="1" t="s">
        <v>91</v>
      </c>
      <c r="VVZ9" s="1" t="s">
        <v>91</v>
      </c>
      <c r="VWA9" s="1" t="s">
        <v>91</v>
      </c>
      <c r="VWB9" s="1" t="s">
        <v>91</v>
      </c>
      <c r="VWC9" s="1" t="s">
        <v>91</v>
      </c>
      <c r="VWD9" s="1" t="s">
        <v>91</v>
      </c>
      <c r="VWE9" s="1" t="s">
        <v>91</v>
      </c>
      <c r="VWF9" s="1" t="s">
        <v>91</v>
      </c>
      <c r="VWG9" s="1" t="s">
        <v>91</v>
      </c>
      <c r="VWH9" s="1" t="s">
        <v>91</v>
      </c>
      <c r="VWI9" s="1" t="s">
        <v>91</v>
      </c>
      <c r="VWJ9" s="1" t="s">
        <v>91</v>
      </c>
      <c r="VWK9" s="1" t="s">
        <v>91</v>
      </c>
      <c r="VWL9" s="1" t="s">
        <v>91</v>
      </c>
      <c r="VWM9" s="1" t="s">
        <v>91</v>
      </c>
      <c r="VWN9" s="1" t="s">
        <v>91</v>
      </c>
      <c r="VWO9" s="1" t="s">
        <v>91</v>
      </c>
      <c r="VWP9" s="1" t="s">
        <v>91</v>
      </c>
      <c r="VWQ9" s="1" t="s">
        <v>91</v>
      </c>
      <c r="VWR9" s="1" t="s">
        <v>91</v>
      </c>
      <c r="VWS9" s="1" t="s">
        <v>91</v>
      </c>
      <c r="VWT9" s="1" t="s">
        <v>91</v>
      </c>
      <c r="VWU9" s="1" t="s">
        <v>91</v>
      </c>
      <c r="VWV9" s="1" t="s">
        <v>91</v>
      </c>
      <c r="VWW9" s="1" t="s">
        <v>91</v>
      </c>
      <c r="VWX9" s="1" t="s">
        <v>91</v>
      </c>
      <c r="VWY9" s="1" t="s">
        <v>91</v>
      </c>
      <c r="VWZ9" s="1" t="s">
        <v>91</v>
      </c>
      <c r="VXA9" s="1" t="s">
        <v>91</v>
      </c>
      <c r="VXB9" s="1" t="s">
        <v>91</v>
      </c>
      <c r="VXC9" s="1" t="s">
        <v>91</v>
      </c>
      <c r="VXD9" s="1" t="s">
        <v>91</v>
      </c>
      <c r="VXE9" s="1" t="s">
        <v>91</v>
      </c>
      <c r="VXF9" s="1" t="s">
        <v>91</v>
      </c>
      <c r="VXG9" s="1" t="s">
        <v>91</v>
      </c>
      <c r="VXH9" s="1" t="s">
        <v>91</v>
      </c>
      <c r="VXI9" s="1" t="s">
        <v>91</v>
      </c>
      <c r="VXJ9" s="1" t="s">
        <v>91</v>
      </c>
      <c r="VXK9" s="1" t="s">
        <v>91</v>
      </c>
      <c r="VXL9" s="1" t="s">
        <v>91</v>
      </c>
      <c r="VXM9" s="1" t="s">
        <v>91</v>
      </c>
      <c r="VXN9" s="1" t="s">
        <v>91</v>
      </c>
      <c r="VXO9" s="1" t="s">
        <v>91</v>
      </c>
      <c r="VXP9" s="1" t="s">
        <v>91</v>
      </c>
      <c r="VXQ9" s="1" t="s">
        <v>91</v>
      </c>
      <c r="VXR9" s="1" t="s">
        <v>91</v>
      </c>
      <c r="VXS9" s="1" t="s">
        <v>91</v>
      </c>
      <c r="VXT9" s="1" t="s">
        <v>91</v>
      </c>
      <c r="VXU9" s="1" t="s">
        <v>91</v>
      </c>
      <c r="VXV9" s="1" t="s">
        <v>91</v>
      </c>
      <c r="VXW9" s="1" t="s">
        <v>91</v>
      </c>
      <c r="VXX9" s="1" t="s">
        <v>91</v>
      </c>
      <c r="VXY9" s="1" t="s">
        <v>91</v>
      </c>
      <c r="VXZ9" s="1" t="s">
        <v>91</v>
      </c>
      <c r="VYA9" s="1" t="s">
        <v>91</v>
      </c>
      <c r="VYB9" s="1" t="s">
        <v>91</v>
      </c>
      <c r="VYC9" s="1" t="s">
        <v>91</v>
      </c>
      <c r="VYD9" s="1" t="s">
        <v>91</v>
      </c>
      <c r="VYE9" s="1" t="s">
        <v>91</v>
      </c>
      <c r="VYF9" s="1" t="s">
        <v>91</v>
      </c>
      <c r="VYG9" s="1" t="s">
        <v>91</v>
      </c>
      <c r="VYH9" s="1" t="s">
        <v>91</v>
      </c>
      <c r="VYI9" s="1" t="s">
        <v>91</v>
      </c>
      <c r="VYJ9" s="1" t="s">
        <v>91</v>
      </c>
      <c r="VYK9" s="1" t="s">
        <v>91</v>
      </c>
      <c r="VYL9" s="1" t="s">
        <v>91</v>
      </c>
      <c r="VYM9" s="1" t="s">
        <v>91</v>
      </c>
      <c r="VYN9" s="1" t="s">
        <v>91</v>
      </c>
      <c r="VYO9" s="1" t="s">
        <v>91</v>
      </c>
      <c r="VYP9" s="1" t="s">
        <v>91</v>
      </c>
      <c r="VYQ9" s="1" t="s">
        <v>91</v>
      </c>
      <c r="VYR9" s="1" t="s">
        <v>91</v>
      </c>
      <c r="VYS9" s="1" t="s">
        <v>91</v>
      </c>
      <c r="VYT9" s="1" t="s">
        <v>91</v>
      </c>
      <c r="VYU9" s="1" t="s">
        <v>91</v>
      </c>
      <c r="VYV9" s="1" t="s">
        <v>91</v>
      </c>
      <c r="VYW9" s="1" t="s">
        <v>91</v>
      </c>
      <c r="VYX9" s="1" t="s">
        <v>91</v>
      </c>
      <c r="VYY9" s="1" t="s">
        <v>91</v>
      </c>
      <c r="VYZ9" s="1" t="s">
        <v>91</v>
      </c>
      <c r="VZA9" s="1" t="s">
        <v>91</v>
      </c>
      <c r="VZB9" s="1" t="s">
        <v>91</v>
      </c>
      <c r="VZC9" s="1" t="s">
        <v>91</v>
      </c>
      <c r="VZD9" s="1" t="s">
        <v>91</v>
      </c>
      <c r="VZE9" s="1" t="s">
        <v>91</v>
      </c>
      <c r="VZF9" s="1" t="s">
        <v>91</v>
      </c>
      <c r="VZG9" s="1" t="s">
        <v>91</v>
      </c>
      <c r="VZH9" s="1" t="s">
        <v>91</v>
      </c>
      <c r="VZI9" s="1" t="s">
        <v>91</v>
      </c>
      <c r="VZJ9" s="1" t="s">
        <v>91</v>
      </c>
      <c r="VZK9" s="1" t="s">
        <v>91</v>
      </c>
      <c r="VZL9" s="1" t="s">
        <v>91</v>
      </c>
      <c r="VZM9" s="1" t="s">
        <v>91</v>
      </c>
      <c r="VZN9" s="1" t="s">
        <v>91</v>
      </c>
      <c r="VZO9" s="1" t="s">
        <v>91</v>
      </c>
      <c r="VZP9" s="1" t="s">
        <v>91</v>
      </c>
      <c r="VZQ9" s="1" t="s">
        <v>91</v>
      </c>
      <c r="VZR9" s="1" t="s">
        <v>91</v>
      </c>
      <c r="VZS9" s="1" t="s">
        <v>91</v>
      </c>
      <c r="VZT9" s="1" t="s">
        <v>91</v>
      </c>
      <c r="VZU9" s="1" t="s">
        <v>91</v>
      </c>
      <c r="VZV9" s="1" t="s">
        <v>91</v>
      </c>
      <c r="VZW9" s="1" t="s">
        <v>91</v>
      </c>
      <c r="VZX9" s="1" t="s">
        <v>91</v>
      </c>
      <c r="VZY9" s="1" t="s">
        <v>91</v>
      </c>
      <c r="VZZ9" s="1" t="s">
        <v>91</v>
      </c>
      <c r="WAA9" s="1" t="s">
        <v>91</v>
      </c>
      <c r="WAB9" s="1" t="s">
        <v>91</v>
      </c>
      <c r="WAC9" s="1" t="s">
        <v>91</v>
      </c>
      <c r="WAD9" s="1" t="s">
        <v>91</v>
      </c>
      <c r="WAE9" s="1" t="s">
        <v>91</v>
      </c>
      <c r="WAF9" s="1" t="s">
        <v>91</v>
      </c>
      <c r="WAG9" s="1" t="s">
        <v>91</v>
      </c>
      <c r="WAH9" s="1" t="s">
        <v>91</v>
      </c>
      <c r="WAI9" s="1" t="s">
        <v>91</v>
      </c>
      <c r="WAJ9" s="1" t="s">
        <v>91</v>
      </c>
      <c r="WAK9" s="1" t="s">
        <v>91</v>
      </c>
      <c r="WAL9" s="1" t="s">
        <v>91</v>
      </c>
      <c r="WAM9" s="1" t="s">
        <v>91</v>
      </c>
      <c r="WAN9" s="1" t="s">
        <v>91</v>
      </c>
      <c r="WAO9" s="1" t="s">
        <v>91</v>
      </c>
      <c r="WAP9" s="1" t="s">
        <v>91</v>
      </c>
      <c r="WAQ9" s="1" t="s">
        <v>91</v>
      </c>
      <c r="WAR9" s="1" t="s">
        <v>91</v>
      </c>
      <c r="WAS9" s="1" t="s">
        <v>91</v>
      </c>
      <c r="WAT9" s="1" t="s">
        <v>91</v>
      </c>
      <c r="WAU9" s="1" t="s">
        <v>91</v>
      </c>
      <c r="WAV9" s="1" t="s">
        <v>91</v>
      </c>
      <c r="WAW9" s="1" t="s">
        <v>91</v>
      </c>
      <c r="WAX9" s="1" t="s">
        <v>91</v>
      </c>
      <c r="WAY9" s="1" t="s">
        <v>91</v>
      </c>
      <c r="WAZ9" s="1" t="s">
        <v>91</v>
      </c>
      <c r="WBA9" s="1" t="s">
        <v>91</v>
      </c>
      <c r="WBB9" s="1" t="s">
        <v>91</v>
      </c>
      <c r="WBC9" s="1" t="s">
        <v>91</v>
      </c>
      <c r="WBD9" s="1" t="s">
        <v>91</v>
      </c>
      <c r="WBE9" s="1" t="s">
        <v>91</v>
      </c>
      <c r="WBF9" s="1" t="s">
        <v>91</v>
      </c>
      <c r="WBG9" s="1" t="s">
        <v>91</v>
      </c>
      <c r="WBH9" s="1" t="s">
        <v>91</v>
      </c>
      <c r="WBI9" s="1" t="s">
        <v>91</v>
      </c>
      <c r="WBJ9" s="1" t="s">
        <v>91</v>
      </c>
      <c r="WBK9" s="1" t="s">
        <v>91</v>
      </c>
      <c r="WBL9" s="1" t="s">
        <v>91</v>
      </c>
      <c r="WBM9" s="1" t="s">
        <v>91</v>
      </c>
      <c r="WBN9" s="1" t="s">
        <v>91</v>
      </c>
      <c r="WBO9" s="1" t="s">
        <v>91</v>
      </c>
      <c r="WBP9" s="1" t="s">
        <v>91</v>
      </c>
      <c r="WBQ9" s="1" t="s">
        <v>91</v>
      </c>
      <c r="WBR9" s="1" t="s">
        <v>91</v>
      </c>
      <c r="WBS9" s="1" t="s">
        <v>91</v>
      </c>
      <c r="WBT9" s="1" t="s">
        <v>91</v>
      </c>
      <c r="WBU9" s="1" t="s">
        <v>91</v>
      </c>
      <c r="WBV9" s="1" t="s">
        <v>91</v>
      </c>
      <c r="WBW9" s="1" t="s">
        <v>91</v>
      </c>
      <c r="WBX9" s="1" t="s">
        <v>91</v>
      </c>
      <c r="WBY9" s="1" t="s">
        <v>91</v>
      </c>
      <c r="WBZ9" s="1" t="s">
        <v>91</v>
      </c>
      <c r="WCA9" s="1" t="s">
        <v>91</v>
      </c>
      <c r="WCB9" s="1" t="s">
        <v>91</v>
      </c>
      <c r="WCC9" s="1" t="s">
        <v>91</v>
      </c>
      <c r="WCD9" s="1" t="s">
        <v>91</v>
      </c>
      <c r="WCE9" s="1" t="s">
        <v>91</v>
      </c>
      <c r="WCF9" s="1" t="s">
        <v>91</v>
      </c>
      <c r="WCG9" s="1" t="s">
        <v>91</v>
      </c>
      <c r="WCH9" s="1" t="s">
        <v>91</v>
      </c>
      <c r="WCI9" s="1" t="s">
        <v>91</v>
      </c>
      <c r="WCJ9" s="1" t="s">
        <v>91</v>
      </c>
      <c r="WCK9" s="1" t="s">
        <v>91</v>
      </c>
      <c r="WCL9" s="1" t="s">
        <v>91</v>
      </c>
      <c r="WCM9" s="1" t="s">
        <v>91</v>
      </c>
      <c r="WCN9" s="1" t="s">
        <v>91</v>
      </c>
      <c r="WCO9" s="1" t="s">
        <v>91</v>
      </c>
      <c r="WCP9" s="1" t="s">
        <v>91</v>
      </c>
      <c r="WCQ9" s="1" t="s">
        <v>91</v>
      </c>
      <c r="WCR9" s="1" t="s">
        <v>91</v>
      </c>
      <c r="WCS9" s="1" t="s">
        <v>91</v>
      </c>
      <c r="WCT9" s="1" t="s">
        <v>91</v>
      </c>
      <c r="WCU9" s="1" t="s">
        <v>91</v>
      </c>
      <c r="WCV9" s="1" t="s">
        <v>91</v>
      </c>
      <c r="WCW9" s="1" t="s">
        <v>91</v>
      </c>
      <c r="WCX9" s="1" t="s">
        <v>91</v>
      </c>
      <c r="WCY9" s="1" t="s">
        <v>91</v>
      </c>
      <c r="WCZ9" s="1" t="s">
        <v>91</v>
      </c>
      <c r="WDA9" s="1" t="s">
        <v>91</v>
      </c>
      <c r="WDB9" s="1" t="s">
        <v>91</v>
      </c>
      <c r="WDC9" s="1" t="s">
        <v>91</v>
      </c>
      <c r="WDD9" s="1" t="s">
        <v>91</v>
      </c>
      <c r="WDE9" s="1" t="s">
        <v>91</v>
      </c>
      <c r="WDF9" s="1" t="s">
        <v>91</v>
      </c>
      <c r="WDG9" s="1" t="s">
        <v>91</v>
      </c>
      <c r="WDH9" s="1" t="s">
        <v>91</v>
      </c>
      <c r="WDI9" s="1" t="s">
        <v>91</v>
      </c>
      <c r="WDJ9" s="1" t="s">
        <v>91</v>
      </c>
      <c r="WDK9" s="1" t="s">
        <v>91</v>
      </c>
      <c r="WDL9" s="1" t="s">
        <v>91</v>
      </c>
      <c r="WDM9" s="1" t="s">
        <v>91</v>
      </c>
      <c r="WDN9" s="1" t="s">
        <v>91</v>
      </c>
      <c r="WDO9" s="1" t="s">
        <v>91</v>
      </c>
      <c r="WDP9" s="1" t="s">
        <v>91</v>
      </c>
      <c r="WDQ9" s="1" t="s">
        <v>91</v>
      </c>
      <c r="WDR9" s="1" t="s">
        <v>91</v>
      </c>
      <c r="WDS9" s="1" t="s">
        <v>91</v>
      </c>
      <c r="WDT9" s="1" t="s">
        <v>91</v>
      </c>
      <c r="WDU9" s="1" t="s">
        <v>91</v>
      </c>
      <c r="WDV9" s="1" t="s">
        <v>91</v>
      </c>
      <c r="WDW9" s="1" t="s">
        <v>91</v>
      </c>
      <c r="WDX9" s="1" t="s">
        <v>91</v>
      </c>
      <c r="WDY9" s="1" t="s">
        <v>91</v>
      </c>
      <c r="WDZ9" s="1" t="s">
        <v>91</v>
      </c>
      <c r="WEA9" s="1" t="s">
        <v>91</v>
      </c>
      <c r="WEB9" s="1" t="s">
        <v>91</v>
      </c>
      <c r="WEC9" s="1" t="s">
        <v>91</v>
      </c>
      <c r="WED9" s="1" t="s">
        <v>91</v>
      </c>
      <c r="WEE9" s="1" t="s">
        <v>91</v>
      </c>
      <c r="WEF9" s="1" t="s">
        <v>91</v>
      </c>
      <c r="WEG9" s="1" t="s">
        <v>91</v>
      </c>
      <c r="WEH9" s="1" t="s">
        <v>91</v>
      </c>
      <c r="WEI9" s="1" t="s">
        <v>91</v>
      </c>
      <c r="WEJ9" s="1" t="s">
        <v>91</v>
      </c>
      <c r="WEK9" s="1" t="s">
        <v>91</v>
      </c>
      <c r="WEL9" s="1" t="s">
        <v>91</v>
      </c>
      <c r="WEM9" s="1" t="s">
        <v>91</v>
      </c>
      <c r="WEN9" s="1" t="s">
        <v>91</v>
      </c>
      <c r="WEO9" s="1" t="s">
        <v>91</v>
      </c>
      <c r="WEP9" s="1" t="s">
        <v>91</v>
      </c>
      <c r="WEQ9" s="1" t="s">
        <v>91</v>
      </c>
      <c r="WER9" s="1" t="s">
        <v>91</v>
      </c>
      <c r="WES9" s="1" t="s">
        <v>91</v>
      </c>
      <c r="WET9" s="1" t="s">
        <v>91</v>
      </c>
      <c r="WEU9" s="1" t="s">
        <v>91</v>
      </c>
      <c r="WEV9" s="1" t="s">
        <v>91</v>
      </c>
      <c r="WEW9" s="1" t="s">
        <v>91</v>
      </c>
      <c r="WEX9" s="1" t="s">
        <v>91</v>
      </c>
      <c r="WEY9" s="1" t="s">
        <v>91</v>
      </c>
      <c r="WEZ9" s="1" t="s">
        <v>91</v>
      </c>
      <c r="WFA9" s="1" t="s">
        <v>91</v>
      </c>
      <c r="WFB9" s="1" t="s">
        <v>91</v>
      </c>
      <c r="WFC9" s="1" t="s">
        <v>91</v>
      </c>
      <c r="WFD9" s="1" t="s">
        <v>91</v>
      </c>
      <c r="WFE9" s="1" t="s">
        <v>91</v>
      </c>
      <c r="WFF9" s="1" t="s">
        <v>91</v>
      </c>
      <c r="WFG9" s="1" t="s">
        <v>91</v>
      </c>
      <c r="WFH9" s="1" t="s">
        <v>91</v>
      </c>
      <c r="WFI9" s="1" t="s">
        <v>91</v>
      </c>
      <c r="WFJ9" s="1" t="s">
        <v>91</v>
      </c>
      <c r="WFK9" s="1" t="s">
        <v>91</v>
      </c>
      <c r="WFL9" s="1" t="s">
        <v>91</v>
      </c>
      <c r="WFM9" s="1" t="s">
        <v>91</v>
      </c>
      <c r="WFN9" s="1" t="s">
        <v>91</v>
      </c>
      <c r="WFO9" s="1" t="s">
        <v>91</v>
      </c>
      <c r="WFP9" s="1" t="s">
        <v>91</v>
      </c>
      <c r="WFQ9" s="1" t="s">
        <v>91</v>
      </c>
      <c r="WFR9" s="1" t="s">
        <v>91</v>
      </c>
      <c r="WFS9" s="1" t="s">
        <v>91</v>
      </c>
      <c r="WFT9" s="1" t="s">
        <v>91</v>
      </c>
      <c r="WFU9" s="1" t="s">
        <v>91</v>
      </c>
      <c r="WFV9" s="1" t="s">
        <v>91</v>
      </c>
      <c r="WFW9" s="1" t="s">
        <v>91</v>
      </c>
      <c r="WFX9" s="1" t="s">
        <v>91</v>
      </c>
      <c r="WFY9" s="1" t="s">
        <v>91</v>
      </c>
      <c r="WFZ9" s="1" t="s">
        <v>91</v>
      </c>
      <c r="WGA9" s="1" t="s">
        <v>91</v>
      </c>
      <c r="WGB9" s="1" t="s">
        <v>91</v>
      </c>
      <c r="WGC9" s="1" t="s">
        <v>91</v>
      </c>
      <c r="WGD9" s="1" t="s">
        <v>91</v>
      </c>
      <c r="WGE9" s="1" t="s">
        <v>91</v>
      </c>
      <c r="WGF9" s="1" t="s">
        <v>91</v>
      </c>
      <c r="WGG9" s="1" t="s">
        <v>91</v>
      </c>
      <c r="WGH9" s="1" t="s">
        <v>91</v>
      </c>
      <c r="WGI9" s="1" t="s">
        <v>91</v>
      </c>
      <c r="WGJ9" s="1" t="s">
        <v>91</v>
      </c>
      <c r="WGK9" s="1" t="s">
        <v>91</v>
      </c>
      <c r="WGL9" s="1" t="s">
        <v>91</v>
      </c>
      <c r="WGM9" s="1" t="s">
        <v>91</v>
      </c>
      <c r="WGN9" s="1" t="s">
        <v>91</v>
      </c>
      <c r="WGO9" s="1" t="s">
        <v>91</v>
      </c>
      <c r="WGP9" s="1" t="s">
        <v>91</v>
      </c>
      <c r="WGQ9" s="1" t="s">
        <v>91</v>
      </c>
      <c r="WGR9" s="1" t="s">
        <v>91</v>
      </c>
      <c r="WGS9" s="1" t="s">
        <v>91</v>
      </c>
      <c r="WGT9" s="1" t="s">
        <v>91</v>
      </c>
      <c r="WGU9" s="1" t="s">
        <v>91</v>
      </c>
      <c r="WGV9" s="1" t="s">
        <v>91</v>
      </c>
      <c r="WGW9" s="1" t="s">
        <v>91</v>
      </c>
      <c r="WGX9" s="1" t="s">
        <v>91</v>
      </c>
      <c r="WGY9" s="1" t="s">
        <v>91</v>
      </c>
      <c r="WGZ9" s="1" t="s">
        <v>91</v>
      </c>
      <c r="WHA9" s="1" t="s">
        <v>91</v>
      </c>
      <c r="WHB9" s="1" t="s">
        <v>91</v>
      </c>
      <c r="WHC9" s="1" t="s">
        <v>91</v>
      </c>
      <c r="WHD9" s="1" t="s">
        <v>91</v>
      </c>
      <c r="WHE9" s="1" t="s">
        <v>91</v>
      </c>
      <c r="WHF9" s="1" t="s">
        <v>91</v>
      </c>
      <c r="WHG9" s="1" t="s">
        <v>91</v>
      </c>
      <c r="WHH9" s="1" t="s">
        <v>91</v>
      </c>
      <c r="WHI9" s="1" t="s">
        <v>91</v>
      </c>
      <c r="WHJ9" s="1" t="s">
        <v>91</v>
      </c>
      <c r="WHK9" s="1" t="s">
        <v>91</v>
      </c>
      <c r="WHL9" s="1" t="s">
        <v>91</v>
      </c>
      <c r="WHM9" s="1" t="s">
        <v>91</v>
      </c>
      <c r="WHN9" s="1" t="s">
        <v>91</v>
      </c>
      <c r="WHO9" s="1" t="s">
        <v>91</v>
      </c>
      <c r="WHP9" s="1" t="s">
        <v>91</v>
      </c>
      <c r="WHQ9" s="1" t="s">
        <v>91</v>
      </c>
      <c r="WHR9" s="1" t="s">
        <v>91</v>
      </c>
      <c r="WHS9" s="1" t="s">
        <v>91</v>
      </c>
      <c r="WHT9" s="1" t="s">
        <v>91</v>
      </c>
      <c r="WHU9" s="1" t="s">
        <v>91</v>
      </c>
      <c r="WHV9" s="1" t="s">
        <v>91</v>
      </c>
      <c r="WHW9" s="1" t="s">
        <v>91</v>
      </c>
      <c r="WHX9" s="1" t="s">
        <v>91</v>
      </c>
      <c r="WHY9" s="1" t="s">
        <v>91</v>
      </c>
      <c r="WHZ9" s="1" t="s">
        <v>91</v>
      </c>
      <c r="WIA9" s="1" t="s">
        <v>91</v>
      </c>
      <c r="WIB9" s="1" t="s">
        <v>91</v>
      </c>
      <c r="WIC9" s="1" t="s">
        <v>91</v>
      </c>
      <c r="WID9" s="1" t="s">
        <v>91</v>
      </c>
      <c r="WIE9" s="1" t="s">
        <v>91</v>
      </c>
      <c r="WIF9" s="1" t="s">
        <v>91</v>
      </c>
      <c r="WIG9" s="1" t="s">
        <v>91</v>
      </c>
      <c r="WIH9" s="1" t="s">
        <v>91</v>
      </c>
      <c r="WII9" s="1" t="s">
        <v>91</v>
      </c>
      <c r="WIJ9" s="1" t="s">
        <v>91</v>
      </c>
      <c r="WIK9" s="1" t="s">
        <v>91</v>
      </c>
      <c r="WIL9" s="1" t="s">
        <v>91</v>
      </c>
      <c r="WIM9" s="1" t="s">
        <v>91</v>
      </c>
      <c r="WIN9" s="1" t="s">
        <v>91</v>
      </c>
      <c r="WIO9" s="1" t="s">
        <v>91</v>
      </c>
      <c r="WIP9" s="1" t="s">
        <v>91</v>
      </c>
      <c r="WIQ9" s="1" t="s">
        <v>91</v>
      </c>
      <c r="WIR9" s="1" t="s">
        <v>91</v>
      </c>
      <c r="WIS9" s="1" t="s">
        <v>91</v>
      </c>
      <c r="WIT9" s="1" t="s">
        <v>91</v>
      </c>
      <c r="WIU9" s="1" t="s">
        <v>91</v>
      </c>
      <c r="WIV9" s="1" t="s">
        <v>91</v>
      </c>
      <c r="WIW9" s="1" t="s">
        <v>91</v>
      </c>
      <c r="WIX9" s="1" t="s">
        <v>91</v>
      </c>
      <c r="WIY9" s="1" t="s">
        <v>91</v>
      </c>
      <c r="WIZ9" s="1" t="s">
        <v>91</v>
      </c>
      <c r="WJA9" s="1" t="s">
        <v>91</v>
      </c>
      <c r="WJB9" s="1" t="s">
        <v>91</v>
      </c>
      <c r="WJC9" s="1" t="s">
        <v>91</v>
      </c>
      <c r="WJD9" s="1" t="s">
        <v>91</v>
      </c>
      <c r="WJE9" s="1" t="s">
        <v>91</v>
      </c>
      <c r="WJF9" s="1" t="s">
        <v>91</v>
      </c>
      <c r="WJG9" s="1" t="s">
        <v>91</v>
      </c>
      <c r="WJH9" s="1" t="s">
        <v>91</v>
      </c>
      <c r="WJI9" s="1" t="s">
        <v>91</v>
      </c>
      <c r="WJJ9" s="1" t="s">
        <v>91</v>
      </c>
      <c r="WJK9" s="1" t="s">
        <v>91</v>
      </c>
      <c r="WJL9" s="1" t="s">
        <v>91</v>
      </c>
      <c r="WJM9" s="1" t="s">
        <v>91</v>
      </c>
      <c r="WJN9" s="1" t="s">
        <v>91</v>
      </c>
      <c r="WJO9" s="1" t="s">
        <v>91</v>
      </c>
      <c r="WJP9" s="1" t="s">
        <v>91</v>
      </c>
      <c r="WJQ9" s="1" t="s">
        <v>91</v>
      </c>
      <c r="WJR9" s="1" t="s">
        <v>91</v>
      </c>
      <c r="WJS9" s="1" t="s">
        <v>91</v>
      </c>
      <c r="WJT9" s="1" t="s">
        <v>91</v>
      </c>
      <c r="WJU9" s="1" t="s">
        <v>91</v>
      </c>
      <c r="WJV9" s="1" t="s">
        <v>91</v>
      </c>
      <c r="WJW9" s="1" t="s">
        <v>91</v>
      </c>
      <c r="WJX9" s="1" t="s">
        <v>91</v>
      </c>
      <c r="WJY9" s="1" t="s">
        <v>91</v>
      </c>
      <c r="WJZ9" s="1" t="s">
        <v>91</v>
      </c>
      <c r="WKA9" s="1" t="s">
        <v>91</v>
      </c>
      <c r="WKB9" s="1" t="s">
        <v>91</v>
      </c>
      <c r="WKC9" s="1" t="s">
        <v>91</v>
      </c>
      <c r="WKD9" s="1" t="s">
        <v>91</v>
      </c>
      <c r="WKE9" s="1" t="s">
        <v>91</v>
      </c>
      <c r="WKF9" s="1" t="s">
        <v>91</v>
      </c>
      <c r="WKG9" s="1" t="s">
        <v>91</v>
      </c>
      <c r="WKH9" s="1" t="s">
        <v>91</v>
      </c>
      <c r="WKI9" s="1" t="s">
        <v>91</v>
      </c>
      <c r="WKJ9" s="1" t="s">
        <v>91</v>
      </c>
      <c r="WKK9" s="1" t="s">
        <v>91</v>
      </c>
      <c r="WKL9" s="1" t="s">
        <v>91</v>
      </c>
      <c r="WKM9" s="1" t="s">
        <v>91</v>
      </c>
      <c r="WKN9" s="1" t="s">
        <v>91</v>
      </c>
      <c r="WKO9" s="1" t="s">
        <v>91</v>
      </c>
      <c r="WKP9" s="1" t="s">
        <v>91</v>
      </c>
      <c r="WKQ9" s="1" t="s">
        <v>91</v>
      </c>
      <c r="WKR9" s="1" t="s">
        <v>91</v>
      </c>
      <c r="WKS9" s="1" t="s">
        <v>91</v>
      </c>
      <c r="WKT9" s="1" t="s">
        <v>91</v>
      </c>
      <c r="WKU9" s="1" t="s">
        <v>91</v>
      </c>
      <c r="WKV9" s="1" t="s">
        <v>91</v>
      </c>
      <c r="WKW9" s="1" t="s">
        <v>91</v>
      </c>
      <c r="WKX9" s="1" t="s">
        <v>91</v>
      </c>
      <c r="WKY9" s="1" t="s">
        <v>91</v>
      </c>
      <c r="WKZ9" s="1" t="s">
        <v>91</v>
      </c>
      <c r="WLA9" s="1" t="s">
        <v>91</v>
      </c>
      <c r="WLB9" s="1" t="s">
        <v>91</v>
      </c>
      <c r="WLC9" s="1" t="s">
        <v>91</v>
      </c>
      <c r="WLD9" s="1" t="s">
        <v>91</v>
      </c>
      <c r="WLE9" s="1" t="s">
        <v>91</v>
      </c>
      <c r="WLF9" s="1" t="s">
        <v>91</v>
      </c>
      <c r="WLG9" s="1" t="s">
        <v>91</v>
      </c>
      <c r="WLH9" s="1" t="s">
        <v>91</v>
      </c>
      <c r="WLI9" s="1" t="s">
        <v>91</v>
      </c>
      <c r="WLJ9" s="1" t="s">
        <v>91</v>
      </c>
      <c r="WLK9" s="1" t="s">
        <v>91</v>
      </c>
      <c r="WLL9" s="1" t="s">
        <v>91</v>
      </c>
      <c r="WLM9" s="1" t="s">
        <v>91</v>
      </c>
      <c r="WLN9" s="1" t="s">
        <v>91</v>
      </c>
      <c r="WLO9" s="1" t="s">
        <v>91</v>
      </c>
      <c r="WLP9" s="1" t="s">
        <v>91</v>
      </c>
      <c r="WLQ9" s="1" t="s">
        <v>91</v>
      </c>
      <c r="WLR9" s="1" t="s">
        <v>91</v>
      </c>
      <c r="WLS9" s="1" t="s">
        <v>91</v>
      </c>
      <c r="WLT9" s="1" t="s">
        <v>91</v>
      </c>
      <c r="WLU9" s="1" t="s">
        <v>91</v>
      </c>
      <c r="WLV9" s="1" t="s">
        <v>91</v>
      </c>
      <c r="WLW9" s="1" t="s">
        <v>91</v>
      </c>
      <c r="WLX9" s="1" t="s">
        <v>91</v>
      </c>
      <c r="WLY9" s="1" t="s">
        <v>91</v>
      </c>
      <c r="WLZ9" s="1" t="s">
        <v>91</v>
      </c>
      <c r="WMA9" s="1" t="s">
        <v>91</v>
      </c>
      <c r="WMB9" s="1" t="s">
        <v>91</v>
      </c>
      <c r="WMC9" s="1" t="s">
        <v>91</v>
      </c>
      <c r="WMD9" s="1" t="s">
        <v>91</v>
      </c>
      <c r="WME9" s="1" t="s">
        <v>91</v>
      </c>
      <c r="WMF9" s="1" t="s">
        <v>91</v>
      </c>
      <c r="WMG9" s="1" t="s">
        <v>91</v>
      </c>
      <c r="WMH9" s="1" t="s">
        <v>91</v>
      </c>
      <c r="WMI9" s="1" t="s">
        <v>91</v>
      </c>
      <c r="WMJ9" s="1" t="s">
        <v>91</v>
      </c>
      <c r="WMK9" s="1" t="s">
        <v>91</v>
      </c>
      <c r="WML9" s="1" t="s">
        <v>91</v>
      </c>
      <c r="WMM9" s="1" t="s">
        <v>91</v>
      </c>
      <c r="WMN9" s="1" t="s">
        <v>91</v>
      </c>
      <c r="WMO9" s="1" t="s">
        <v>91</v>
      </c>
      <c r="WMP9" s="1" t="s">
        <v>91</v>
      </c>
      <c r="WMQ9" s="1" t="s">
        <v>91</v>
      </c>
      <c r="WMR9" s="1" t="s">
        <v>91</v>
      </c>
      <c r="WMS9" s="1" t="s">
        <v>91</v>
      </c>
      <c r="WMT9" s="1" t="s">
        <v>91</v>
      </c>
      <c r="WMU9" s="1" t="s">
        <v>91</v>
      </c>
      <c r="WMV9" s="1" t="s">
        <v>91</v>
      </c>
      <c r="WMW9" s="1" t="s">
        <v>91</v>
      </c>
      <c r="WMX9" s="1" t="s">
        <v>91</v>
      </c>
      <c r="WMY9" s="1" t="s">
        <v>91</v>
      </c>
      <c r="WMZ9" s="1" t="s">
        <v>91</v>
      </c>
      <c r="WNA9" s="1" t="s">
        <v>91</v>
      </c>
      <c r="WNB9" s="1" t="s">
        <v>91</v>
      </c>
      <c r="WNC9" s="1" t="s">
        <v>91</v>
      </c>
      <c r="WND9" s="1" t="s">
        <v>91</v>
      </c>
      <c r="WNE9" s="1" t="s">
        <v>91</v>
      </c>
      <c r="WNF9" s="1" t="s">
        <v>91</v>
      </c>
      <c r="WNG9" s="1" t="s">
        <v>91</v>
      </c>
      <c r="WNH9" s="1" t="s">
        <v>91</v>
      </c>
      <c r="WNI9" s="1" t="s">
        <v>91</v>
      </c>
      <c r="WNJ9" s="1" t="s">
        <v>91</v>
      </c>
      <c r="WNK9" s="1" t="s">
        <v>91</v>
      </c>
      <c r="WNL9" s="1" t="s">
        <v>91</v>
      </c>
      <c r="WNM9" s="1" t="s">
        <v>91</v>
      </c>
      <c r="WNN9" s="1" t="s">
        <v>91</v>
      </c>
      <c r="WNO9" s="1" t="s">
        <v>91</v>
      </c>
      <c r="WNP9" s="1" t="s">
        <v>91</v>
      </c>
      <c r="WNQ9" s="1" t="s">
        <v>91</v>
      </c>
      <c r="WNR9" s="1" t="s">
        <v>91</v>
      </c>
      <c r="WNS9" s="1" t="s">
        <v>91</v>
      </c>
      <c r="WNT9" s="1" t="s">
        <v>91</v>
      </c>
      <c r="WNU9" s="1" t="s">
        <v>91</v>
      </c>
      <c r="WNV9" s="1" t="s">
        <v>91</v>
      </c>
      <c r="WNW9" s="1" t="s">
        <v>91</v>
      </c>
      <c r="WNX9" s="1" t="s">
        <v>91</v>
      </c>
      <c r="WNY9" s="1" t="s">
        <v>91</v>
      </c>
      <c r="WNZ9" s="1" t="s">
        <v>91</v>
      </c>
      <c r="WOA9" s="1" t="s">
        <v>91</v>
      </c>
      <c r="WOB9" s="1" t="s">
        <v>91</v>
      </c>
      <c r="WOC9" s="1" t="s">
        <v>91</v>
      </c>
      <c r="WOD9" s="1" t="s">
        <v>91</v>
      </c>
      <c r="WOE9" s="1" t="s">
        <v>91</v>
      </c>
      <c r="WOF9" s="1" t="s">
        <v>91</v>
      </c>
      <c r="WOG9" s="1" t="s">
        <v>91</v>
      </c>
      <c r="WOH9" s="1" t="s">
        <v>91</v>
      </c>
      <c r="WOI9" s="1" t="s">
        <v>91</v>
      </c>
      <c r="WOJ9" s="1" t="s">
        <v>91</v>
      </c>
      <c r="WOK9" s="1" t="s">
        <v>91</v>
      </c>
      <c r="WOL9" s="1" t="s">
        <v>91</v>
      </c>
      <c r="WOM9" s="1" t="s">
        <v>91</v>
      </c>
      <c r="WON9" s="1" t="s">
        <v>91</v>
      </c>
      <c r="WOO9" s="1" t="s">
        <v>91</v>
      </c>
      <c r="WOP9" s="1" t="s">
        <v>91</v>
      </c>
      <c r="WOQ9" s="1" t="s">
        <v>91</v>
      </c>
      <c r="WOR9" s="1" t="s">
        <v>91</v>
      </c>
      <c r="WOS9" s="1" t="s">
        <v>91</v>
      </c>
      <c r="WOT9" s="1" t="s">
        <v>91</v>
      </c>
      <c r="WOU9" s="1" t="s">
        <v>91</v>
      </c>
      <c r="WOV9" s="1" t="s">
        <v>91</v>
      </c>
      <c r="WOW9" s="1" t="s">
        <v>91</v>
      </c>
      <c r="WOX9" s="1" t="s">
        <v>91</v>
      </c>
      <c r="WOY9" s="1" t="s">
        <v>91</v>
      </c>
      <c r="WOZ9" s="1" t="s">
        <v>91</v>
      </c>
      <c r="WPA9" s="1" t="s">
        <v>91</v>
      </c>
      <c r="WPB9" s="1" t="s">
        <v>91</v>
      </c>
      <c r="WPC9" s="1" t="s">
        <v>91</v>
      </c>
      <c r="WPD9" s="1" t="s">
        <v>91</v>
      </c>
      <c r="WPE9" s="1" t="s">
        <v>91</v>
      </c>
      <c r="WPF9" s="1" t="s">
        <v>91</v>
      </c>
      <c r="WPG9" s="1" t="s">
        <v>91</v>
      </c>
      <c r="WPH9" s="1" t="s">
        <v>91</v>
      </c>
      <c r="WPI9" s="1" t="s">
        <v>91</v>
      </c>
      <c r="WPJ9" s="1" t="s">
        <v>91</v>
      </c>
      <c r="WPK9" s="1" t="s">
        <v>91</v>
      </c>
      <c r="WPL9" s="1" t="s">
        <v>91</v>
      </c>
      <c r="WPM9" s="1" t="s">
        <v>91</v>
      </c>
      <c r="WPN9" s="1" t="s">
        <v>91</v>
      </c>
      <c r="WPO9" s="1" t="s">
        <v>91</v>
      </c>
      <c r="WPP9" s="1" t="s">
        <v>91</v>
      </c>
      <c r="WPQ9" s="1" t="s">
        <v>91</v>
      </c>
      <c r="WPR9" s="1" t="s">
        <v>91</v>
      </c>
      <c r="WPS9" s="1" t="s">
        <v>91</v>
      </c>
      <c r="WPT9" s="1" t="s">
        <v>91</v>
      </c>
      <c r="WPU9" s="1" t="s">
        <v>91</v>
      </c>
      <c r="WPV9" s="1" t="s">
        <v>91</v>
      </c>
      <c r="WPW9" s="1" t="s">
        <v>91</v>
      </c>
      <c r="WPX9" s="1" t="s">
        <v>91</v>
      </c>
      <c r="WPY9" s="1" t="s">
        <v>91</v>
      </c>
      <c r="WPZ9" s="1" t="s">
        <v>91</v>
      </c>
      <c r="WQA9" s="1" t="s">
        <v>91</v>
      </c>
      <c r="WQB9" s="1" t="s">
        <v>91</v>
      </c>
      <c r="WQC9" s="1" t="s">
        <v>91</v>
      </c>
      <c r="WQD9" s="1" t="s">
        <v>91</v>
      </c>
      <c r="WQE9" s="1" t="s">
        <v>91</v>
      </c>
      <c r="WQF9" s="1" t="s">
        <v>91</v>
      </c>
      <c r="WQG9" s="1" t="s">
        <v>91</v>
      </c>
      <c r="WQH9" s="1" t="s">
        <v>91</v>
      </c>
      <c r="WQI9" s="1" t="s">
        <v>91</v>
      </c>
      <c r="WQJ9" s="1" t="s">
        <v>91</v>
      </c>
      <c r="WQK9" s="1" t="s">
        <v>91</v>
      </c>
      <c r="WQL9" s="1" t="s">
        <v>91</v>
      </c>
      <c r="WQM9" s="1" t="s">
        <v>91</v>
      </c>
      <c r="WQN9" s="1" t="s">
        <v>91</v>
      </c>
      <c r="WQO9" s="1" t="s">
        <v>91</v>
      </c>
      <c r="WQP9" s="1" t="s">
        <v>91</v>
      </c>
      <c r="WQQ9" s="1" t="s">
        <v>91</v>
      </c>
      <c r="WQR9" s="1" t="s">
        <v>91</v>
      </c>
      <c r="WQS9" s="1" t="s">
        <v>91</v>
      </c>
      <c r="WQT9" s="1" t="s">
        <v>91</v>
      </c>
      <c r="WQU9" s="1" t="s">
        <v>91</v>
      </c>
      <c r="WQV9" s="1" t="s">
        <v>91</v>
      </c>
      <c r="WQW9" s="1" t="s">
        <v>91</v>
      </c>
      <c r="WQX9" s="1" t="s">
        <v>91</v>
      </c>
      <c r="WQY9" s="1" t="s">
        <v>91</v>
      </c>
      <c r="WQZ9" s="1" t="s">
        <v>91</v>
      </c>
      <c r="WRA9" s="1" t="s">
        <v>91</v>
      </c>
      <c r="WRB9" s="1" t="s">
        <v>91</v>
      </c>
      <c r="WRC9" s="1" t="s">
        <v>91</v>
      </c>
      <c r="WRD9" s="1" t="s">
        <v>91</v>
      </c>
      <c r="WRE9" s="1" t="s">
        <v>91</v>
      </c>
      <c r="WRF9" s="1" t="s">
        <v>91</v>
      </c>
      <c r="WRG9" s="1" t="s">
        <v>91</v>
      </c>
      <c r="WRH9" s="1" t="s">
        <v>91</v>
      </c>
      <c r="WRI9" s="1" t="s">
        <v>91</v>
      </c>
      <c r="WRJ9" s="1" t="s">
        <v>91</v>
      </c>
      <c r="WRK9" s="1" t="s">
        <v>91</v>
      </c>
      <c r="WRL9" s="1" t="s">
        <v>91</v>
      </c>
      <c r="WRM9" s="1" t="s">
        <v>91</v>
      </c>
      <c r="WRN9" s="1" t="s">
        <v>91</v>
      </c>
      <c r="WRO9" s="1" t="s">
        <v>91</v>
      </c>
      <c r="WRP9" s="1" t="s">
        <v>91</v>
      </c>
      <c r="WRQ9" s="1" t="s">
        <v>91</v>
      </c>
      <c r="WRR9" s="1" t="s">
        <v>91</v>
      </c>
      <c r="WRS9" s="1" t="s">
        <v>91</v>
      </c>
      <c r="WRT9" s="1" t="s">
        <v>91</v>
      </c>
      <c r="WRU9" s="1" t="s">
        <v>91</v>
      </c>
      <c r="WRV9" s="1" t="s">
        <v>91</v>
      </c>
      <c r="WRW9" s="1" t="s">
        <v>91</v>
      </c>
      <c r="WRX9" s="1" t="s">
        <v>91</v>
      </c>
      <c r="WRY9" s="1" t="s">
        <v>91</v>
      </c>
      <c r="WRZ9" s="1" t="s">
        <v>91</v>
      </c>
      <c r="WSA9" s="1" t="s">
        <v>91</v>
      </c>
      <c r="WSB9" s="1" t="s">
        <v>91</v>
      </c>
      <c r="WSC9" s="1" t="s">
        <v>91</v>
      </c>
      <c r="WSD9" s="1" t="s">
        <v>91</v>
      </c>
      <c r="WSE9" s="1" t="s">
        <v>91</v>
      </c>
      <c r="WSF9" s="1" t="s">
        <v>91</v>
      </c>
      <c r="WSG9" s="1" t="s">
        <v>91</v>
      </c>
      <c r="WSH9" s="1" t="s">
        <v>91</v>
      </c>
      <c r="WSI9" s="1" t="s">
        <v>91</v>
      </c>
      <c r="WSJ9" s="1" t="s">
        <v>91</v>
      </c>
      <c r="WSK9" s="1" t="s">
        <v>91</v>
      </c>
      <c r="WSL9" s="1" t="s">
        <v>91</v>
      </c>
      <c r="WSM9" s="1" t="s">
        <v>91</v>
      </c>
      <c r="WSN9" s="1" t="s">
        <v>91</v>
      </c>
      <c r="WSO9" s="1" t="s">
        <v>91</v>
      </c>
      <c r="WSP9" s="1" t="s">
        <v>91</v>
      </c>
      <c r="WSQ9" s="1" t="s">
        <v>91</v>
      </c>
      <c r="WSR9" s="1" t="s">
        <v>91</v>
      </c>
      <c r="WSS9" s="1" t="s">
        <v>91</v>
      </c>
      <c r="WST9" s="1" t="s">
        <v>91</v>
      </c>
      <c r="WSU9" s="1" t="s">
        <v>91</v>
      </c>
      <c r="WSV9" s="1" t="s">
        <v>91</v>
      </c>
      <c r="WSW9" s="1" t="s">
        <v>91</v>
      </c>
      <c r="WSX9" s="1" t="s">
        <v>91</v>
      </c>
      <c r="WSY9" s="1" t="s">
        <v>91</v>
      </c>
      <c r="WSZ9" s="1" t="s">
        <v>91</v>
      </c>
      <c r="WTA9" s="1" t="s">
        <v>91</v>
      </c>
      <c r="WTB9" s="1" t="s">
        <v>91</v>
      </c>
      <c r="WTC9" s="1" t="s">
        <v>91</v>
      </c>
      <c r="WTD9" s="1" t="s">
        <v>91</v>
      </c>
      <c r="WTE9" s="1" t="s">
        <v>91</v>
      </c>
      <c r="WTF9" s="1" t="s">
        <v>91</v>
      </c>
      <c r="WTG9" s="1" t="s">
        <v>91</v>
      </c>
      <c r="WTH9" s="1" t="s">
        <v>91</v>
      </c>
      <c r="WTI9" s="1" t="s">
        <v>91</v>
      </c>
      <c r="WTJ9" s="1" t="s">
        <v>91</v>
      </c>
      <c r="WTK9" s="1" t="s">
        <v>91</v>
      </c>
      <c r="WTL9" s="1" t="s">
        <v>91</v>
      </c>
      <c r="WTM9" s="1" t="s">
        <v>91</v>
      </c>
      <c r="WTN9" s="1" t="s">
        <v>91</v>
      </c>
      <c r="WTO9" s="1" t="s">
        <v>91</v>
      </c>
      <c r="WTP9" s="1" t="s">
        <v>91</v>
      </c>
      <c r="WTQ9" s="1" t="s">
        <v>91</v>
      </c>
      <c r="WTR9" s="1" t="s">
        <v>91</v>
      </c>
      <c r="WTS9" s="1" t="s">
        <v>91</v>
      </c>
      <c r="WTT9" s="1" t="s">
        <v>91</v>
      </c>
      <c r="WTU9" s="1" t="s">
        <v>91</v>
      </c>
      <c r="WTV9" s="1" t="s">
        <v>91</v>
      </c>
      <c r="WTW9" s="1" t="s">
        <v>91</v>
      </c>
      <c r="WTX9" s="1" t="s">
        <v>91</v>
      </c>
      <c r="WTY9" s="1" t="s">
        <v>91</v>
      </c>
      <c r="WTZ9" s="1" t="s">
        <v>91</v>
      </c>
      <c r="WUA9" s="1" t="s">
        <v>91</v>
      </c>
      <c r="WUB9" s="1" t="s">
        <v>91</v>
      </c>
      <c r="WUC9" s="1" t="s">
        <v>91</v>
      </c>
      <c r="WUD9" s="1" t="s">
        <v>91</v>
      </c>
      <c r="WUE9" s="1" t="s">
        <v>91</v>
      </c>
      <c r="WUF9" s="1" t="s">
        <v>91</v>
      </c>
      <c r="WUG9" s="1" t="s">
        <v>91</v>
      </c>
      <c r="WUH9" s="1" t="s">
        <v>91</v>
      </c>
      <c r="WUI9" s="1" t="s">
        <v>91</v>
      </c>
      <c r="WUJ9" s="1" t="s">
        <v>91</v>
      </c>
      <c r="WUK9" s="1" t="s">
        <v>91</v>
      </c>
      <c r="WUL9" s="1" t="s">
        <v>91</v>
      </c>
      <c r="WUM9" s="1" t="s">
        <v>91</v>
      </c>
      <c r="WUN9" s="1" t="s">
        <v>91</v>
      </c>
      <c r="WUO9" s="1" t="s">
        <v>91</v>
      </c>
      <c r="WUP9" s="1" t="s">
        <v>91</v>
      </c>
      <c r="WUQ9" s="1" t="s">
        <v>91</v>
      </c>
      <c r="WUR9" s="1" t="s">
        <v>91</v>
      </c>
      <c r="WUS9" s="1" t="s">
        <v>91</v>
      </c>
      <c r="WUT9" s="1" t="s">
        <v>91</v>
      </c>
      <c r="WUU9" s="1" t="s">
        <v>91</v>
      </c>
      <c r="WUV9" s="1" t="s">
        <v>91</v>
      </c>
      <c r="WUW9" s="1" t="s">
        <v>91</v>
      </c>
      <c r="WUX9" s="1" t="s">
        <v>91</v>
      </c>
      <c r="WUY9" s="1" t="s">
        <v>91</v>
      </c>
      <c r="WUZ9" s="1" t="s">
        <v>91</v>
      </c>
      <c r="WVA9" s="1" t="s">
        <v>91</v>
      </c>
      <c r="WVB9" s="1" t="s">
        <v>91</v>
      </c>
      <c r="WVC9" s="1" t="s">
        <v>91</v>
      </c>
      <c r="WVD9" s="1" t="s">
        <v>91</v>
      </c>
      <c r="WVE9" s="1" t="s">
        <v>91</v>
      </c>
      <c r="WVF9" s="1" t="s">
        <v>91</v>
      </c>
      <c r="WVG9" s="1" t="s">
        <v>91</v>
      </c>
      <c r="WVH9" s="1" t="s">
        <v>91</v>
      </c>
      <c r="WVI9" s="1" t="s">
        <v>91</v>
      </c>
      <c r="WVJ9" s="1" t="s">
        <v>91</v>
      </c>
      <c r="WVK9" s="1" t="s">
        <v>91</v>
      </c>
      <c r="WVL9" s="1" t="s">
        <v>91</v>
      </c>
      <c r="WVM9" s="1" t="s">
        <v>91</v>
      </c>
      <c r="WVN9" s="1" t="s">
        <v>91</v>
      </c>
      <c r="WVO9" s="1" t="s">
        <v>91</v>
      </c>
      <c r="WVP9" s="1" t="s">
        <v>91</v>
      </c>
      <c r="WVQ9" s="1" t="s">
        <v>91</v>
      </c>
      <c r="WVR9" s="1" t="s">
        <v>91</v>
      </c>
      <c r="WVS9" s="1" t="s">
        <v>91</v>
      </c>
      <c r="WVT9" s="1" t="s">
        <v>91</v>
      </c>
      <c r="WVU9" s="1" t="s">
        <v>91</v>
      </c>
      <c r="WVV9" s="1" t="s">
        <v>91</v>
      </c>
      <c r="WVW9" s="1" t="s">
        <v>91</v>
      </c>
      <c r="WVX9" s="1" t="s">
        <v>91</v>
      </c>
      <c r="WVY9" s="1" t="s">
        <v>91</v>
      </c>
      <c r="WVZ9" s="1" t="s">
        <v>91</v>
      </c>
      <c r="WWA9" s="1" t="s">
        <v>91</v>
      </c>
      <c r="WWB9" s="1" t="s">
        <v>91</v>
      </c>
      <c r="WWC9" s="1" t="s">
        <v>91</v>
      </c>
      <c r="WWD9" s="1" t="s">
        <v>91</v>
      </c>
      <c r="WWE9" s="1" t="s">
        <v>91</v>
      </c>
      <c r="WWF9" s="1" t="s">
        <v>91</v>
      </c>
      <c r="WWG9" s="1" t="s">
        <v>91</v>
      </c>
      <c r="WWH9" s="1" t="s">
        <v>91</v>
      </c>
      <c r="WWI9" s="1" t="s">
        <v>91</v>
      </c>
      <c r="WWJ9" s="1" t="s">
        <v>91</v>
      </c>
      <c r="WWK9" s="1" t="s">
        <v>91</v>
      </c>
      <c r="WWL9" s="1" t="s">
        <v>91</v>
      </c>
      <c r="WWM9" s="1" t="s">
        <v>91</v>
      </c>
      <c r="WWN9" s="1" t="s">
        <v>91</v>
      </c>
      <c r="WWO9" s="1" t="s">
        <v>91</v>
      </c>
      <c r="WWP9" s="1" t="s">
        <v>91</v>
      </c>
      <c r="WWQ9" s="1" t="s">
        <v>91</v>
      </c>
      <c r="WWR9" s="1" t="s">
        <v>91</v>
      </c>
      <c r="WWS9" s="1" t="s">
        <v>91</v>
      </c>
      <c r="WWT9" s="1" t="s">
        <v>91</v>
      </c>
      <c r="WWU9" s="1" t="s">
        <v>91</v>
      </c>
      <c r="WWV9" s="1" t="s">
        <v>91</v>
      </c>
      <c r="WWW9" s="1" t="s">
        <v>91</v>
      </c>
      <c r="WWX9" s="1" t="s">
        <v>91</v>
      </c>
      <c r="WWY9" s="1" t="s">
        <v>91</v>
      </c>
      <c r="WWZ9" s="1" t="s">
        <v>91</v>
      </c>
      <c r="WXA9" s="1" t="s">
        <v>91</v>
      </c>
      <c r="WXB9" s="1" t="s">
        <v>91</v>
      </c>
      <c r="WXC9" s="1" t="s">
        <v>91</v>
      </c>
      <c r="WXD9" s="1" t="s">
        <v>91</v>
      </c>
      <c r="WXE9" s="1" t="s">
        <v>91</v>
      </c>
      <c r="WXF9" s="1" t="s">
        <v>91</v>
      </c>
      <c r="WXG9" s="1" t="s">
        <v>91</v>
      </c>
      <c r="WXH9" s="1" t="s">
        <v>91</v>
      </c>
      <c r="WXI9" s="1" t="s">
        <v>91</v>
      </c>
      <c r="WXJ9" s="1" t="s">
        <v>91</v>
      </c>
      <c r="WXK9" s="1" t="s">
        <v>91</v>
      </c>
      <c r="WXL9" s="1" t="s">
        <v>91</v>
      </c>
      <c r="WXM9" s="1" t="s">
        <v>91</v>
      </c>
      <c r="WXN9" s="1" t="s">
        <v>91</v>
      </c>
      <c r="WXO9" s="1" t="s">
        <v>91</v>
      </c>
      <c r="WXP9" s="1" t="s">
        <v>91</v>
      </c>
      <c r="WXQ9" s="1" t="s">
        <v>91</v>
      </c>
      <c r="WXR9" s="1" t="s">
        <v>91</v>
      </c>
      <c r="WXS9" s="1" t="s">
        <v>91</v>
      </c>
      <c r="WXT9" s="1" t="s">
        <v>91</v>
      </c>
      <c r="WXU9" s="1" t="s">
        <v>91</v>
      </c>
      <c r="WXV9" s="1" t="s">
        <v>91</v>
      </c>
      <c r="WXW9" s="1" t="s">
        <v>91</v>
      </c>
      <c r="WXX9" s="1" t="s">
        <v>91</v>
      </c>
      <c r="WXY9" s="1" t="s">
        <v>91</v>
      </c>
      <c r="WXZ9" s="1" t="s">
        <v>91</v>
      </c>
      <c r="WYA9" s="1" t="s">
        <v>91</v>
      </c>
      <c r="WYB9" s="1" t="s">
        <v>91</v>
      </c>
      <c r="WYC9" s="1" t="s">
        <v>91</v>
      </c>
      <c r="WYD9" s="1" t="s">
        <v>91</v>
      </c>
      <c r="WYE9" s="1" t="s">
        <v>91</v>
      </c>
      <c r="WYF9" s="1" t="s">
        <v>91</v>
      </c>
      <c r="WYG9" s="1" t="s">
        <v>91</v>
      </c>
      <c r="WYH9" s="1" t="s">
        <v>91</v>
      </c>
      <c r="WYI9" s="1" t="s">
        <v>91</v>
      </c>
      <c r="WYJ9" s="1" t="s">
        <v>91</v>
      </c>
      <c r="WYK9" s="1" t="s">
        <v>91</v>
      </c>
      <c r="WYL9" s="1" t="s">
        <v>91</v>
      </c>
      <c r="WYM9" s="1" t="s">
        <v>91</v>
      </c>
      <c r="WYN9" s="1" t="s">
        <v>91</v>
      </c>
      <c r="WYO9" s="1" t="s">
        <v>91</v>
      </c>
      <c r="WYP9" s="1" t="s">
        <v>91</v>
      </c>
      <c r="WYQ9" s="1" t="s">
        <v>91</v>
      </c>
      <c r="WYR9" s="1" t="s">
        <v>91</v>
      </c>
      <c r="WYS9" s="1" t="s">
        <v>91</v>
      </c>
      <c r="WYT9" s="1" t="s">
        <v>91</v>
      </c>
      <c r="WYU9" s="1" t="s">
        <v>91</v>
      </c>
      <c r="WYV9" s="1" t="s">
        <v>91</v>
      </c>
      <c r="WYW9" s="1" t="s">
        <v>91</v>
      </c>
      <c r="WYX9" s="1" t="s">
        <v>91</v>
      </c>
      <c r="WYY9" s="1" t="s">
        <v>91</v>
      </c>
      <c r="WYZ9" s="1" t="s">
        <v>91</v>
      </c>
      <c r="WZA9" s="1" t="s">
        <v>91</v>
      </c>
      <c r="WZB9" s="1" t="s">
        <v>91</v>
      </c>
      <c r="WZC9" s="1" t="s">
        <v>91</v>
      </c>
      <c r="WZD9" s="1" t="s">
        <v>91</v>
      </c>
      <c r="WZE9" s="1" t="s">
        <v>91</v>
      </c>
      <c r="WZF9" s="1" t="s">
        <v>91</v>
      </c>
      <c r="WZG9" s="1" t="s">
        <v>91</v>
      </c>
      <c r="WZH9" s="1" t="s">
        <v>91</v>
      </c>
      <c r="WZI9" s="1" t="s">
        <v>91</v>
      </c>
      <c r="WZJ9" s="1" t="s">
        <v>91</v>
      </c>
      <c r="WZK9" s="1" t="s">
        <v>91</v>
      </c>
      <c r="WZL9" s="1" t="s">
        <v>91</v>
      </c>
      <c r="WZM9" s="1" t="s">
        <v>91</v>
      </c>
      <c r="WZN9" s="1" t="s">
        <v>91</v>
      </c>
      <c r="WZO9" s="1" t="s">
        <v>91</v>
      </c>
      <c r="WZP9" s="1" t="s">
        <v>91</v>
      </c>
      <c r="WZQ9" s="1" t="s">
        <v>91</v>
      </c>
      <c r="WZR9" s="1" t="s">
        <v>91</v>
      </c>
      <c r="WZS9" s="1" t="s">
        <v>91</v>
      </c>
      <c r="WZT9" s="1" t="s">
        <v>91</v>
      </c>
      <c r="WZU9" s="1" t="s">
        <v>91</v>
      </c>
      <c r="WZV9" s="1" t="s">
        <v>91</v>
      </c>
      <c r="WZW9" s="1" t="s">
        <v>91</v>
      </c>
      <c r="WZX9" s="1" t="s">
        <v>91</v>
      </c>
      <c r="WZY9" s="1" t="s">
        <v>91</v>
      </c>
      <c r="WZZ9" s="1" t="s">
        <v>91</v>
      </c>
      <c r="XAA9" s="1" t="s">
        <v>91</v>
      </c>
      <c r="XAB9" s="1" t="s">
        <v>91</v>
      </c>
      <c r="XAC9" s="1" t="s">
        <v>91</v>
      </c>
      <c r="XAD9" s="1" t="s">
        <v>91</v>
      </c>
      <c r="XAE9" s="1" t="s">
        <v>91</v>
      </c>
      <c r="XAF9" s="1" t="s">
        <v>91</v>
      </c>
      <c r="XAG9" s="1" t="s">
        <v>91</v>
      </c>
      <c r="XAH9" s="1" t="s">
        <v>91</v>
      </c>
      <c r="XAI9" s="1" t="s">
        <v>91</v>
      </c>
      <c r="XAJ9" s="1" t="s">
        <v>91</v>
      </c>
      <c r="XAK9" s="1" t="s">
        <v>91</v>
      </c>
      <c r="XAL9" s="1" t="s">
        <v>91</v>
      </c>
      <c r="XAM9" s="1" t="s">
        <v>91</v>
      </c>
      <c r="XAN9" s="1" t="s">
        <v>91</v>
      </c>
      <c r="XAO9" s="1" t="s">
        <v>91</v>
      </c>
      <c r="XAP9" s="1" t="s">
        <v>91</v>
      </c>
      <c r="XAQ9" s="1" t="s">
        <v>91</v>
      </c>
      <c r="XAR9" s="1" t="s">
        <v>91</v>
      </c>
      <c r="XAS9" s="1" t="s">
        <v>91</v>
      </c>
      <c r="XAT9" s="1" t="s">
        <v>91</v>
      </c>
      <c r="XAU9" s="1" t="s">
        <v>91</v>
      </c>
      <c r="XAV9" s="1" t="s">
        <v>91</v>
      </c>
      <c r="XAW9" s="1" t="s">
        <v>91</v>
      </c>
      <c r="XAX9" s="1" t="s">
        <v>91</v>
      </c>
      <c r="XAY9" s="1" t="s">
        <v>91</v>
      </c>
      <c r="XAZ9" s="1" t="s">
        <v>91</v>
      </c>
      <c r="XBA9" s="1" t="s">
        <v>91</v>
      </c>
      <c r="XBB9" s="1" t="s">
        <v>91</v>
      </c>
      <c r="XBC9" s="1" t="s">
        <v>91</v>
      </c>
      <c r="XBD9" s="1" t="s">
        <v>91</v>
      </c>
      <c r="XBE9" s="1" t="s">
        <v>91</v>
      </c>
      <c r="XBF9" s="1" t="s">
        <v>91</v>
      </c>
      <c r="XBG9" s="1" t="s">
        <v>91</v>
      </c>
      <c r="XBH9" s="1" t="s">
        <v>91</v>
      </c>
      <c r="XBI9" s="1" t="s">
        <v>91</v>
      </c>
      <c r="XBJ9" s="1" t="s">
        <v>91</v>
      </c>
      <c r="XBK9" s="1" t="s">
        <v>91</v>
      </c>
      <c r="XBL9" s="1" t="s">
        <v>91</v>
      </c>
      <c r="XBM9" s="1" t="s">
        <v>91</v>
      </c>
      <c r="XBN9" s="1" t="s">
        <v>91</v>
      </c>
      <c r="XBO9" s="1" t="s">
        <v>91</v>
      </c>
      <c r="XBP9" s="1" t="s">
        <v>91</v>
      </c>
      <c r="XBQ9" s="1" t="s">
        <v>91</v>
      </c>
      <c r="XBR9" s="1" t="s">
        <v>91</v>
      </c>
      <c r="XBS9" s="1" t="s">
        <v>91</v>
      </c>
      <c r="XBT9" s="1" t="s">
        <v>91</v>
      </c>
      <c r="XBU9" s="1" t="s">
        <v>91</v>
      </c>
      <c r="XBV9" s="1" t="s">
        <v>91</v>
      </c>
      <c r="XBW9" s="1" t="s">
        <v>91</v>
      </c>
      <c r="XBX9" s="1" t="s">
        <v>91</v>
      </c>
      <c r="XBY9" s="1" t="s">
        <v>91</v>
      </c>
      <c r="XBZ9" s="1" t="s">
        <v>91</v>
      </c>
      <c r="XCA9" s="1" t="s">
        <v>91</v>
      </c>
      <c r="XCB9" s="1" t="s">
        <v>91</v>
      </c>
      <c r="XCC9" s="1" t="s">
        <v>91</v>
      </c>
      <c r="XCD9" s="1" t="s">
        <v>91</v>
      </c>
      <c r="XCE9" s="1" t="s">
        <v>91</v>
      </c>
      <c r="XCF9" s="1" t="s">
        <v>91</v>
      </c>
      <c r="XCG9" s="1" t="s">
        <v>91</v>
      </c>
      <c r="XCH9" s="1" t="s">
        <v>91</v>
      </c>
      <c r="XCI9" s="1" t="s">
        <v>91</v>
      </c>
      <c r="XCJ9" s="1" t="s">
        <v>91</v>
      </c>
      <c r="XCK9" s="1" t="s">
        <v>91</v>
      </c>
      <c r="XCL9" s="1" t="s">
        <v>91</v>
      </c>
      <c r="XCM9" s="1" t="s">
        <v>91</v>
      </c>
      <c r="XCN9" s="1" t="s">
        <v>91</v>
      </c>
      <c r="XCO9" s="1" t="s">
        <v>91</v>
      </c>
      <c r="XCP9" s="1" t="s">
        <v>91</v>
      </c>
      <c r="XCQ9" s="1" t="s">
        <v>91</v>
      </c>
      <c r="XCR9" s="1" t="s">
        <v>91</v>
      </c>
      <c r="XCS9" s="1" t="s">
        <v>91</v>
      </c>
      <c r="XCT9" s="1" t="s">
        <v>91</v>
      </c>
      <c r="XCU9" s="1" t="s">
        <v>91</v>
      </c>
      <c r="XCV9" s="1" t="s">
        <v>91</v>
      </c>
      <c r="XCW9" s="1" t="s">
        <v>91</v>
      </c>
      <c r="XCX9" s="1" t="s">
        <v>91</v>
      </c>
      <c r="XCY9" s="1" t="s">
        <v>91</v>
      </c>
      <c r="XCZ9" s="1" t="s">
        <v>91</v>
      </c>
      <c r="XDA9" s="1" t="s">
        <v>91</v>
      </c>
      <c r="XDB9" s="1" t="s">
        <v>91</v>
      </c>
      <c r="XDC9" s="1" t="s">
        <v>91</v>
      </c>
      <c r="XDD9" s="1" t="s">
        <v>91</v>
      </c>
      <c r="XDE9" s="1" t="s">
        <v>91</v>
      </c>
      <c r="XDF9" s="1" t="s">
        <v>91</v>
      </c>
      <c r="XDG9" s="1" t="s">
        <v>91</v>
      </c>
      <c r="XDH9" s="1" t="s">
        <v>91</v>
      </c>
      <c r="XDI9" s="1" t="s">
        <v>91</v>
      </c>
      <c r="XDJ9" s="1" t="s">
        <v>91</v>
      </c>
      <c r="XDK9" s="1" t="s">
        <v>91</v>
      </c>
      <c r="XDL9" s="1" t="s">
        <v>91</v>
      </c>
      <c r="XDM9" s="1" t="s">
        <v>91</v>
      </c>
      <c r="XDN9" s="1" t="s">
        <v>91</v>
      </c>
      <c r="XDO9" s="1" t="s">
        <v>91</v>
      </c>
      <c r="XDP9" s="1" t="s">
        <v>91</v>
      </c>
      <c r="XDQ9" s="1" t="s">
        <v>91</v>
      </c>
      <c r="XDR9" s="1" t="s">
        <v>91</v>
      </c>
      <c r="XDS9" s="1" t="s">
        <v>91</v>
      </c>
      <c r="XDT9" s="1" t="s">
        <v>91</v>
      </c>
      <c r="XDU9" s="1" t="s">
        <v>91</v>
      </c>
      <c r="XDV9" s="1" t="s">
        <v>91</v>
      </c>
      <c r="XDW9" s="1" t="s">
        <v>91</v>
      </c>
      <c r="XDX9" s="1" t="s">
        <v>91</v>
      </c>
      <c r="XDY9" s="1" t="s">
        <v>91</v>
      </c>
      <c r="XDZ9" s="1" t="s">
        <v>91</v>
      </c>
      <c r="XEA9" s="1" t="s">
        <v>91</v>
      </c>
      <c r="XEB9" s="1" t="s">
        <v>91</v>
      </c>
      <c r="XEC9" s="1" t="s">
        <v>91</v>
      </c>
      <c r="XED9" s="1" t="s">
        <v>91</v>
      </c>
      <c r="XEE9" s="1" t="s">
        <v>91</v>
      </c>
      <c r="XEF9" s="1" t="s">
        <v>91</v>
      </c>
      <c r="XEG9" s="1" t="s">
        <v>91</v>
      </c>
    </row>
    <row r="10" spans="1:16361" ht="12.75" customHeight="1" outlineLevel="1">
      <c r="A10" s="1"/>
      <c r="C10" s="32" t="s">
        <v>92</v>
      </c>
      <c r="D10" s="32"/>
      <c r="E10" s="32"/>
      <c r="F10" s="32"/>
      <c r="G10" s="18" t="s">
        <v>93</v>
      </c>
      <c r="H10" s="57">
        <f>Operating!H13</f>
        <v>4520992</v>
      </c>
      <c r="I10" s="57">
        <f>Operating!I13</f>
        <v>4923116</v>
      </c>
      <c r="J10" s="57">
        <f>Operating!J13</f>
        <v>5244905</v>
      </c>
      <c r="K10" s="57">
        <f>Operating!K13</f>
        <v>5467434</v>
      </c>
      <c r="L10" s="57">
        <f>Operating!L13</f>
        <v>20156447</v>
      </c>
      <c r="M10" s="57">
        <f>Operating!M13</f>
        <v>5767691</v>
      </c>
      <c r="N10" s="57">
        <f>Operating!N13</f>
        <v>6148286</v>
      </c>
      <c r="O10" s="57">
        <f>Operating!O13</f>
        <v>6435637</v>
      </c>
      <c r="P10" s="57">
        <f>Operating!P13</f>
        <v>6644442</v>
      </c>
      <c r="Q10" s="57">
        <f>Operating!Q13</f>
        <v>24996056</v>
      </c>
      <c r="R10" s="57">
        <f>Operating!R13</f>
        <v>7163282</v>
      </c>
      <c r="S10" s="57">
        <f>Operating!S13</f>
        <v>7341777</v>
      </c>
      <c r="T10" s="57">
        <f>Operating!T13</f>
        <v>7483467</v>
      </c>
      <c r="U10" s="57">
        <f>Operating!U13</f>
        <v>7709318</v>
      </c>
      <c r="V10" s="57">
        <f>Operating!V13</f>
        <v>29697844</v>
      </c>
      <c r="W10" s="57">
        <f>Operating!W13</f>
        <v>7867767</v>
      </c>
      <c r="X10" s="57">
        <f>Operating!X13</f>
        <v>7970141</v>
      </c>
      <c r="Y10" s="57">
        <f>Operating!Y13</f>
        <v>7925589</v>
      </c>
      <c r="Z10" s="57">
        <f>Operating!Z13</f>
        <v>7852052</v>
      </c>
      <c r="AA10" s="57">
        <f>Operating!AA13</f>
        <v>31615549</v>
      </c>
      <c r="AB10" s="57">
        <f>Operating!AB13</f>
        <v>8157614</v>
      </c>
      <c r="AC10" s="57">
        <f>Operating!AC13</f>
        <v>8185939</v>
      </c>
      <c r="AD10" s="57">
        <f>Operating!AD13</f>
        <v>8546919</v>
      </c>
      <c r="AE10" s="57">
        <f>Operating!AE13</f>
        <v>8832825</v>
      </c>
      <c r="AF10" s="57">
        <f>Operating!AF13</f>
        <v>33723297</v>
      </c>
      <c r="AG10" s="57">
        <f>Operating!AG13</f>
        <v>9268142.5931839775</v>
      </c>
      <c r="AH10" s="57">
        <f>Operating!AH13</f>
        <v>9479654.2757379208</v>
      </c>
      <c r="AI10" s="57">
        <f>Operating!AI13</f>
        <v>9915694.1299514882</v>
      </c>
      <c r="AJ10" s="57">
        <f>Operating!AJ13</f>
        <v>10509601.805041879</v>
      </c>
      <c r="AK10" s="57">
        <f>Operating!AK13</f>
        <v>39173092.803915262</v>
      </c>
      <c r="AL10" s="57">
        <f>Operating!AL13</f>
        <v>10900435.307097893</v>
      </c>
      <c r="AM10" s="57">
        <f>Operating!AM13</f>
        <v>11172840.430722382</v>
      </c>
      <c r="AN10" s="57">
        <f>Operating!AN13</f>
        <v>11690334.812597964</v>
      </c>
      <c r="AO10" s="57">
        <f>Operating!AO13</f>
        <v>12436233.957076574</v>
      </c>
      <c r="AP10" s="57">
        <f>Operating!AP13</f>
        <v>46199844.507494815</v>
      </c>
      <c r="AQ10" s="57">
        <f>Operating!AQ13</f>
        <v>12866740.845011611</v>
      </c>
      <c r="AR10" s="57">
        <f>Operating!AR13</f>
        <v>13188002.33913208</v>
      </c>
      <c r="AS10" s="57">
        <f>Operating!AS13</f>
        <v>13789872.856650289</v>
      </c>
      <c r="AT10" s="57">
        <f>Operating!AT13</f>
        <v>14678915.972201763</v>
      </c>
      <c r="AU10" s="57">
        <f>Operating!AU13</f>
        <v>54523532.01299575</v>
      </c>
      <c r="AV10" s="57">
        <f>Operating!AV13</f>
        <v>15159122.476996524</v>
      </c>
      <c r="AW10" s="57">
        <f>Operating!AW13</f>
        <v>15524980.602645876</v>
      </c>
      <c r="AX10" s="57">
        <f>Operating!AX13</f>
        <v>16211529.76801401</v>
      </c>
      <c r="AY10" s="57">
        <f>Operating!AY13</f>
        <v>17233741.901868597</v>
      </c>
      <c r="AZ10" s="57">
        <f>Operating!AZ13</f>
        <v>64129374.749525011</v>
      </c>
      <c r="BA10" s="57"/>
      <c r="BB10" s="57"/>
      <c r="BC10" s="22" t="str">
        <f>IFERROR((Q10/#REF!)^(1/(_xlfn.NUMBERVALUE(LEFT(Q$6,4))-_xlfn.NUMBERVALUE(LEFT(#REF!,4))))-1,"NA")</f>
        <v>NA</v>
      </c>
      <c r="BD10" s="22">
        <f>IFERROR((AZ10/AK10)^(1/(_xlfn.NUMBERVALUE(LEFT(AZ$6,4))-_xlfn.NUMBERVALUE(LEFT(AK$6,4))))-1,"NA")</f>
        <v>0.17857271182337886</v>
      </c>
      <c r="BE10" s="22" t="str">
        <f>IFERROR((#REF!/BA10)^(1/(_xlfn.NUMBERVALUE(LEFT(#REF!,4))-_xlfn.NUMBERVALUE(LEFT(BA$6,4))))-1,"NA")</f>
        <v>NA</v>
      </c>
      <c r="BF10" s="22" t="str">
        <f>IFERROR((#REF!/AK10)^(1/(_xlfn.NUMBERVALUE(LEFT(#REF!,4))-_xlfn.NUMBERVALUE(LEFT(AK$6,4))))-1,"NA")</f>
        <v>NA</v>
      </c>
    </row>
    <row r="11" spans="1:16361" ht="12.75" customHeight="1" outlineLevel="1">
      <c r="A11" s="1"/>
      <c r="C11" s="32"/>
      <c r="D11" s="32"/>
      <c r="E11" s="32"/>
      <c r="F11" s="32"/>
      <c r="H11" s="57"/>
      <c r="I11" s="57"/>
      <c r="J11" s="57"/>
      <c r="K11" s="57"/>
      <c r="L11" s="57"/>
      <c r="M11" s="57"/>
      <c r="N11" s="57"/>
      <c r="O11" s="57"/>
      <c r="P11" s="57"/>
      <c r="Q11" s="212">
        <f>Q10/L10-1</f>
        <v>0.24010228588401517</v>
      </c>
      <c r="R11" s="212">
        <f t="shared" ref="R11:AZ11" si="0">R10/M10-1</f>
        <v>0.24196701938436016</v>
      </c>
      <c r="S11" s="212">
        <f t="shared" si="0"/>
        <v>0.1941176776747211</v>
      </c>
      <c r="T11" s="212">
        <f t="shared" si="0"/>
        <v>0.16281682761162575</v>
      </c>
      <c r="U11" s="212">
        <f t="shared" si="0"/>
        <v>0.16026567768971423</v>
      </c>
      <c r="V11" s="212">
        <f t="shared" si="0"/>
        <v>0.18810119484449861</v>
      </c>
      <c r="W11" s="212">
        <f t="shared" si="0"/>
        <v>9.834667963651289E-2</v>
      </c>
      <c r="X11" s="212">
        <f t="shared" si="0"/>
        <v>8.5587453827595139E-2</v>
      </c>
      <c r="Y11" s="212">
        <f t="shared" si="0"/>
        <v>5.9079835589573637E-2</v>
      </c>
      <c r="Z11" s="212">
        <f t="shared" si="0"/>
        <v>1.8514478193790929E-2</v>
      </c>
      <c r="AA11" s="212">
        <f t="shared" si="0"/>
        <v>6.4573879504518983E-2</v>
      </c>
      <c r="AB11" s="212">
        <f t="shared" si="0"/>
        <v>3.6839804737481385E-2</v>
      </c>
      <c r="AC11" s="212">
        <f t="shared" si="0"/>
        <v>2.7075807065395807E-2</v>
      </c>
      <c r="AD11" s="212">
        <f t="shared" si="0"/>
        <v>7.8395435342407893E-2</v>
      </c>
      <c r="AE11" s="212">
        <f t="shared" si="0"/>
        <v>0.12490658492837281</v>
      </c>
      <c r="AF11" s="212">
        <f t="shared" si="0"/>
        <v>6.6668081582262007E-2</v>
      </c>
      <c r="AG11" s="212">
        <f t="shared" si="0"/>
        <v>0.13613399618858857</v>
      </c>
      <c r="AH11" s="212">
        <f t="shared" si="0"/>
        <v>0.15804115761648374</v>
      </c>
      <c r="AI11" s="212">
        <f t="shared" si="0"/>
        <v>0.16014836807877653</v>
      </c>
      <c r="AJ11" s="212">
        <f t="shared" si="0"/>
        <v>0.1898347137005294</v>
      </c>
      <c r="AK11" s="212">
        <f t="shared" si="0"/>
        <v>0.16160329175155264</v>
      </c>
      <c r="AL11" s="212">
        <f t="shared" si="0"/>
        <v>0.17611864486357209</v>
      </c>
      <c r="AM11" s="212">
        <f t="shared" si="0"/>
        <v>0.17861264828169676</v>
      </c>
      <c r="AN11" s="212">
        <f t="shared" si="0"/>
        <v>0.17897291499603352</v>
      </c>
      <c r="AO11" s="212">
        <f t="shared" si="0"/>
        <v>0.18332113697308783</v>
      </c>
      <c r="AP11" s="212">
        <f t="shared" si="0"/>
        <v>0.17937699580558131</v>
      </c>
      <c r="AQ11" s="212">
        <f t="shared" si="0"/>
        <v>0.18038779943341754</v>
      </c>
      <c r="AR11" s="212">
        <f t="shared" si="0"/>
        <v>0.18036254262331819</v>
      </c>
      <c r="AS11" s="212">
        <f t="shared" si="0"/>
        <v>0.17959605757311414</v>
      </c>
      <c r="AT11" s="212">
        <f t="shared" si="0"/>
        <v>0.18033449860028061</v>
      </c>
      <c r="AU11" s="212">
        <f t="shared" si="0"/>
        <v>0.18016700259998952</v>
      </c>
      <c r="AV11" s="212">
        <f t="shared" si="0"/>
        <v>0.17816334840331094</v>
      </c>
      <c r="AW11" s="212">
        <f t="shared" si="0"/>
        <v>0.17720487177799482</v>
      </c>
      <c r="AX11" s="212">
        <f t="shared" si="0"/>
        <v>0.17561125737253303</v>
      </c>
      <c r="AY11" s="212">
        <f t="shared" si="0"/>
        <v>0.17404731619862401</v>
      </c>
      <c r="AZ11" s="212">
        <f t="shared" si="0"/>
        <v>0.17617792505151164</v>
      </c>
      <c r="BA11" s="57"/>
      <c r="BB11" s="57"/>
      <c r="BC11" s="22"/>
      <c r="BD11" s="22"/>
      <c r="BE11" s="22"/>
      <c r="BF11" s="22"/>
    </row>
    <row r="12" spans="1:16361" ht="12.75" customHeight="1" outlineLevel="1">
      <c r="A12" s="1"/>
      <c r="C12" s="32" t="s">
        <v>94</v>
      </c>
      <c r="D12" s="32"/>
      <c r="E12" s="32"/>
      <c r="F12" s="32"/>
      <c r="G12" s="18" t="s">
        <v>93</v>
      </c>
      <c r="H12" s="20">
        <v>-2870614</v>
      </c>
      <c r="I12" s="20">
        <v>-3005657</v>
      </c>
      <c r="J12" s="20">
        <v>-3097919</v>
      </c>
      <c r="K12" s="20">
        <v>-3466023</v>
      </c>
      <c r="L12" s="57">
        <f>SUM(H12:K12)</f>
        <v>-12440213</v>
      </c>
      <c r="M12" s="20">
        <v>-3599701</v>
      </c>
      <c r="N12" s="20">
        <v>-3643707</v>
      </c>
      <c r="O12" s="20">
        <v>-3867751</v>
      </c>
      <c r="P12" s="20">
        <v>-4165160</v>
      </c>
      <c r="Q12" s="57">
        <f>SUM(M12:P12)</f>
        <v>-15276319</v>
      </c>
      <c r="R12" s="20">
        <v>-3868511</v>
      </c>
      <c r="S12" s="20">
        <v>-4018008</v>
      </c>
      <c r="T12" s="20">
        <v>-4206589</v>
      </c>
      <c r="U12" s="20">
        <v>-5239575</v>
      </c>
      <c r="V12" s="57">
        <f>SUM(R12:U12)</f>
        <v>-17332683</v>
      </c>
      <c r="W12" s="20">
        <v>-4284705</v>
      </c>
      <c r="X12" s="20">
        <v>-4690755</v>
      </c>
      <c r="Y12" s="20">
        <v>-4788665</v>
      </c>
      <c r="Z12" s="20">
        <v>-5404160</v>
      </c>
      <c r="AA12" s="57">
        <f>SUM(W12:Z12)</f>
        <v>-19168285</v>
      </c>
      <c r="AB12" s="20">
        <v>-4803625</v>
      </c>
      <c r="AC12" s="20">
        <v>-4673470</v>
      </c>
      <c r="AD12" s="20">
        <v>-4930788</v>
      </c>
      <c r="AE12" s="20">
        <v>-5307485</v>
      </c>
      <c r="AF12" s="57">
        <f>SUM(AB12:AE12)</f>
        <v>-19715368</v>
      </c>
      <c r="AG12" s="40">
        <f>Operating!AG62*$C$9</f>
        <v>-5457841.7677218076</v>
      </c>
      <c r="AH12" s="40">
        <f>Operating!AH62*$C$9</f>
        <v>-5468641.3258488197</v>
      </c>
      <c r="AI12" s="40">
        <f>Operating!AI62*$C$9</f>
        <v>-5581365.123975263</v>
      </c>
      <c r="AJ12" s="40">
        <f>Operating!AJ62*$C$9</f>
        <v>-5768530.6015826762</v>
      </c>
      <c r="AK12" s="40">
        <f>Operating!AK62*$C$9</f>
        <v>-22276378.819128565</v>
      </c>
      <c r="AL12" s="40">
        <f>Operating!AL62*$C$9</f>
        <v>-6190160.3222837206</v>
      </c>
      <c r="AM12" s="40">
        <f>Operating!AM62*$C$9</f>
        <v>-6311335.7503927397</v>
      </c>
      <c r="AN12" s="40">
        <f>Operating!AN62*$C$9</f>
        <v>-6521826.6358073242</v>
      </c>
      <c r="AO12" s="40">
        <f>Operating!AO62*$C$9</f>
        <v>-6826024.1901288638</v>
      </c>
      <c r="AP12" s="40">
        <f>Operating!AP62*$C$9</f>
        <v>-25849346.898612648</v>
      </c>
      <c r="AQ12" s="40">
        <f>Operating!AQ62*$C$9</f>
        <v>-6933654.2364551974</v>
      </c>
      <c r="AR12" s="40">
        <f>Operating!AR62*$C$9</f>
        <v>-6974896.2294742651</v>
      </c>
      <c r="AS12" s="40">
        <f>Operating!AS62*$C$9</f>
        <v>-7155315.9463642836</v>
      </c>
      <c r="AT12" s="40">
        <f>Operating!AT62*$C$9</f>
        <v>-7469835.2010010686</v>
      </c>
      <c r="AU12" s="40">
        <f>Operating!AU62*$C$9</f>
        <v>-28533701.613294814</v>
      </c>
      <c r="AV12" s="40">
        <f>Operating!AV62*$C$9</f>
        <v>-7562612.3928129962</v>
      </c>
      <c r="AW12" s="40">
        <f>Operating!AW62*$C$9</f>
        <v>-7589882.5973772369</v>
      </c>
      <c r="AX12" s="40">
        <f>Operating!AX62*$C$9</f>
        <v>-7763408.7858824907</v>
      </c>
      <c r="AY12" s="40">
        <f>Operating!AY62*$C$9</f>
        <v>-8080590.294106571</v>
      </c>
      <c r="AZ12" s="40">
        <f>Operating!AZ62*$C$9</f>
        <v>-30996494.070179291</v>
      </c>
      <c r="BA12" s="21"/>
      <c r="BC12" s="22" t="str">
        <f>IFERROR((Q12/#REF!)^(1/(_xlfn.NUMBERVALUE(LEFT(Q$6,4))-_xlfn.NUMBERVALUE(LEFT(#REF!,4))))-1,"NA")</f>
        <v>NA</v>
      </c>
      <c r="BD12" s="22">
        <f>IFERROR((AZ12/AK12)^(1/(_xlfn.NUMBERVALUE(LEFT(AZ$6,4))-_xlfn.NUMBERVALUE(LEFT(AK$6,4))))-1,"NA")</f>
        <v>0.11640728053302452</v>
      </c>
      <c r="BE12" s="22" t="str">
        <f>IFERROR((#REF!/BA12)^(1/(_xlfn.NUMBERVALUE(LEFT(#REF!,4))-_xlfn.NUMBERVALUE(LEFT(BA$6,4))))-1,"NA")</f>
        <v>NA</v>
      </c>
      <c r="BF12" s="22" t="str">
        <f>IFERROR((#REF!/AK12)^(1/(_xlfn.NUMBERVALUE(LEFT(#REF!,4))-_xlfn.NUMBERVALUE(LEFT(AK$6,4))))-1,"NA")</f>
        <v>NA</v>
      </c>
    </row>
    <row r="13" spans="1:16361" ht="12.75" customHeight="1">
      <c r="Q13" s="212">
        <f>Q12/L12-1</f>
        <v>0.22797889393051385</v>
      </c>
      <c r="R13" s="212">
        <f t="shared" ref="R13" si="1">R12/M12-1</f>
        <v>7.4675646671765294E-2</v>
      </c>
      <c r="S13" s="212">
        <f t="shared" ref="S13" si="2">S12/N12-1</f>
        <v>0.1027253289026806</v>
      </c>
      <c r="T13" s="212">
        <f t="shared" ref="T13" si="3">T12/O12-1</f>
        <v>8.7605949814246076E-2</v>
      </c>
      <c r="U13" s="212">
        <f t="shared" ref="U13" si="4">U12/P12-1</f>
        <v>0.2579528757598748</v>
      </c>
      <c r="V13" s="212">
        <f t="shared" ref="V13" si="5">V12/Q12-1</f>
        <v>0.13461122407826132</v>
      </c>
      <c r="W13" s="212">
        <f t="shared" ref="W13" si="6">W12/R12-1</f>
        <v>0.1075850630901658</v>
      </c>
      <c r="X13" s="212">
        <f t="shared" ref="X13" si="7">X12/S12-1</f>
        <v>0.16743296678354058</v>
      </c>
      <c r="Y13" s="212">
        <f t="shared" ref="Y13" si="8">Y12/T12-1</f>
        <v>0.13837244380185476</v>
      </c>
      <c r="Z13" s="212">
        <f t="shared" ref="Z13" si="9">Z12/U12-1</f>
        <v>3.1411898865843169E-2</v>
      </c>
      <c r="AA13" s="212">
        <f t="shared" ref="AA13" si="10">AA12/V12-1</f>
        <v>0.10590408882456348</v>
      </c>
      <c r="AB13" s="212">
        <f t="shared" ref="AB13" si="11">AB12/W12-1</f>
        <v>0.12110985470411606</v>
      </c>
      <c r="AC13" s="212">
        <f t="shared" ref="AC13" si="12">AC12/X12-1</f>
        <v>-3.6849078666441049E-3</v>
      </c>
      <c r="AD13" s="212">
        <f t="shared" ref="AD13" si="13">AD12/Y12-1</f>
        <v>2.9679044159489187E-2</v>
      </c>
      <c r="AE13" s="212">
        <f t="shared" ref="AE13" si="14">AE12/Z12-1</f>
        <v>-1.7888996624822351E-2</v>
      </c>
      <c r="AF13" s="212">
        <f t="shared" ref="AF13" si="15">AF12/AA12-1</f>
        <v>2.8541051012127561E-2</v>
      </c>
      <c r="AG13" s="212">
        <f t="shared" ref="AG13" si="16">AG12/AB12-1</f>
        <v>0.13619230637733115</v>
      </c>
      <c r="AH13" s="212">
        <f t="shared" ref="AH13" si="17">AH12/AC12-1</f>
        <v>0.17014580725859374</v>
      </c>
      <c r="AI13" s="212">
        <f t="shared" ref="AI13" si="18">AI12/AD12-1</f>
        <v>0.1319418161915018</v>
      </c>
      <c r="AJ13" s="212">
        <f t="shared" ref="AJ13" si="19">AJ12/AE12-1</f>
        <v>8.6867056917292462E-2</v>
      </c>
      <c r="AK13" s="212">
        <f t="shared" ref="AK13" si="20">AK12/AF12-1</f>
        <v>0.12989921461920284</v>
      </c>
      <c r="AL13" s="212">
        <f t="shared" ref="AL13" si="21">AL12/AG12-1</f>
        <v>0.13417731508687458</v>
      </c>
      <c r="AM13" s="212">
        <f t="shared" ref="AM13" si="22">AM12/AH12-1</f>
        <v>0.15409575694070976</v>
      </c>
      <c r="AN13" s="212">
        <f t="shared" ref="AN13" si="23">AN12/AI12-1</f>
        <v>0.16850026668067697</v>
      </c>
      <c r="AO13" s="212">
        <f t="shared" ref="AO13" si="24">AO12/AJ12-1</f>
        <v>0.18332113697308805</v>
      </c>
      <c r="AP13" s="212">
        <f t="shared" ref="AP13" si="25">AP12/AK12-1</f>
        <v>0.16039267910168609</v>
      </c>
      <c r="AQ13" s="212">
        <f t="shared" ref="AQ13" si="26">AQ12/AL12-1</f>
        <v>0.12010899160317412</v>
      </c>
      <c r="AR13" s="212">
        <f t="shared" ref="AR13" si="27">AR12/AM12-1</f>
        <v>0.10513788290224202</v>
      </c>
      <c r="AS13" s="212">
        <f t="shared" ref="AS13" si="28">AS12/AN12-1</f>
        <v>9.7133724327914672E-2</v>
      </c>
      <c r="AT13" s="212">
        <f t="shared" ref="AT13" si="29">AT12/AO12-1</f>
        <v>9.4317129992481208E-2</v>
      </c>
      <c r="AU13" s="212">
        <f t="shared" ref="AU13" si="30">AU12/AP12-1</f>
        <v>0.10384613294915535</v>
      </c>
      <c r="AV13" s="212">
        <f t="shared" ref="AV13" si="31">AV12/AQ12-1</f>
        <v>9.0710920231775294E-2</v>
      </c>
      <c r="AW13" s="212">
        <f t="shared" ref="AW13" si="32">AW12/AR12-1</f>
        <v>8.8171400357783813E-2</v>
      </c>
      <c r="AX13" s="212">
        <f t="shared" ref="AX13" si="33">AX12/AS12-1</f>
        <v>8.498476434533786E-2</v>
      </c>
      <c r="AY13" s="212">
        <f t="shared" ref="AY13" si="34">AY12/AT12-1</f>
        <v>8.1762860447530672E-2</v>
      </c>
      <c r="AZ13" s="212">
        <f t="shared" ref="AZ13" si="35">AZ12/AU12-1</f>
        <v>8.6311705724748222E-2</v>
      </c>
    </row>
    <row r="14" spans="1:16361" ht="12.75" customHeight="1" outlineLevel="1">
      <c r="A14" s="1"/>
      <c r="C14" s="25" t="s">
        <v>95</v>
      </c>
      <c r="D14" s="25"/>
      <c r="E14" s="25"/>
      <c r="F14" s="25"/>
      <c r="G14" s="26" t="s">
        <v>93</v>
      </c>
      <c r="H14" s="79">
        <f t="shared" ref="H14:AZ14" si="36">SUM(H10:H12)</f>
        <v>1650378</v>
      </c>
      <c r="I14" s="79">
        <f t="shared" si="36"/>
        <v>1917459</v>
      </c>
      <c r="J14" s="79">
        <f t="shared" si="36"/>
        <v>2146986</v>
      </c>
      <c r="K14" s="79">
        <f t="shared" si="36"/>
        <v>2001411</v>
      </c>
      <c r="L14" s="79">
        <f t="shared" si="36"/>
        <v>7716234</v>
      </c>
      <c r="M14" s="79">
        <f t="shared" si="36"/>
        <v>2167990</v>
      </c>
      <c r="N14" s="79">
        <f t="shared" si="36"/>
        <v>2504579</v>
      </c>
      <c r="O14" s="79">
        <f t="shared" si="36"/>
        <v>2567886</v>
      </c>
      <c r="P14" s="79">
        <f t="shared" si="36"/>
        <v>2479282</v>
      </c>
      <c r="Q14" s="79">
        <f t="shared" si="36"/>
        <v>9719737.2401022874</v>
      </c>
      <c r="R14" s="79">
        <f t="shared" si="36"/>
        <v>3294771.2419670196</v>
      </c>
      <c r="S14" s="79">
        <f t="shared" si="36"/>
        <v>3323769.1941176774</v>
      </c>
      <c r="T14" s="79">
        <f t="shared" si="36"/>
        <v>3276878.1628168272</v>
      </c>
      <c r="U14" s="79">
        <f t="shared" si="36"/>
        <v>2469743.1602656776</v>
      </c>
      <c r="V14" s="79">
        <f t="shared" si="36"/>
        <v>12365161.188101195</v>
      </c>
      <c r="W14" s="79">
        <f t="shared" si="36"/>
        <v>3583062.0983466795</v>
      </c>
      <c r="X14" s="79">
        <f t="shared" si="36"/>
        <v>3279386.085587454</v>
      </c>
      <c r="Y14" s="79">
        <f t="shared" si="36"/>
        <v>3136924.0590798352</v>
      </c>
      <c r="Z14" s="79">
        <f t="shared" si="36"/>
        <v>2447892.0185144786</v>
      </c>
      <c r="AA14" s="79">
        <f t="shared" si="36"/>
        <v>12447264.06457388</v>
      </c>
      <c r="AB14" s="79">
        <f t="shared" si="36"/>
        <v>3353989.0368398046</v>
      </c>
      <c r="AC14" s="79">
        <f t="shared" si="36"/>
        <v>3512469.0270758066</v>
      </c>
      <c r="AD14" s="79">
        <f t="shared" si="36"/>
        <v>3616131.0783954356</v>
      </c>
      <c r="AE14" s="79">
        <f t="shared" si="36"/>
        <v>3525340.1249065846</v>
      </c>
      <c r="AF14" s="79">
        <f t="shared" si="36"/>
        <v>14007929.066668078</v>
      </c>
      <c r="AG14" s="79">
        <f t="shared" si="36"/>
        <v>3810300.9615961667</v>
      </c>
      <c r="AH14" s="79">
        <f t="shared" si="36"/>
        <v>4011013.1079302579</v>
      </c>
      <c r="AI14" s="79">
        <f t="shared" si="36"/>
        <v>4334329.1661245925</v>
      </c>
      <c r="AJ14" s="79">
        <f t="shared" si="36"/>
        <v>4741071.3932939172</v>
      </c>
      <c r="AK14" s="79">
        <f t="shared" si="36"/>
        <v>16896714.146389991</v>
      </c>
      <c r="AL14" s="79">
        <f t="shared" si="36"/>
        <v>4710275.1609328166</v>
      </c>
      <c r="AM14" s="79">
        <f t="shared" si="36"/>
        <v>4861504.8589422898</v>
      </c>
      <c r="AN14" s="79">
        <f t="shared" si="36"/>
        <v>5168508.3557635546</v>
      </c>
      <c r="AO14" s="79">
        <f t="shared" si="36"/>
        <v>5610209.9502688469</v>
      </c>
      <c r="AP14" s="79">
        <f t="shared" si="36"/>
        <v>20350497.788259163</v>
      </c>
      <c r="AQ14" s="79">
        <f t="shared" si="36"/>
        <v>5933086.7889442118</v>
      </c>
      <c r="AR14" s="79">
        <f t="shared" si="36"/>
        <v>6213106.2900203578</v>
      </c>
      <c r="AS14" s="79">
        <f t="shared" si="36"/>
        <v>6634557.0898820627</v>
      </c>
      <c r="AT14" s="79">
        <f t="shared" si="36"/>
        <v>7209080.9515351932</v>
      </c>
      <c r="AU14" s="79">
        <f t="shared" si="36"/>
        <v>25989830.57986794</v>
      </c>
      <c r="AV14" s="79">
        <f t="shared" si="36"/>
        <v>7596510.2623468759</v>
      </c>
      <c r="AW14" s="79">
        <f t="shared" si="36"/>
        <v>7935098.1824735105</v>
      </c>
      <c r="AX14" s="79">
        <f t="shared" si="36"/>
        <v>8448121.157742776</v>
      </c>
      <c r="AY14" s="79">
        <f t="shared" si="36"/>
        <v>9153151.781809343</v>
      </c>
      <c r="AZ14" s="79">
        <f t="shared" si="36"/>
        <v>33132880.855523646</v>
      </c>
      <c r="BA14" s="21"/>
      <c r="BC14" s="22" t="str">
        <f>IFERROR((Q14/#REF!)^(1/(_xlfn.NUMBERVALUE(LEFT(Q$6,4))-_xlfn.NUMBERVALUE(LEFT(#REF!,4))))-1,"NA")</f>
        <v>NA</v>
      </c>
      <c r="BD14" s="22">
        <f>IFERROR((AZ14/AK14)^(1/(_xlfn.NUMBERVALUE(LEFT(AZ$6,4))-_xlfn.NUMBERVALUE(LEFT(AK$6,4))))-1,"NA")</f>
        <v>0.25165790718675396</v>
      </c>
      <c r="BE14" s="22" t="str">
        <f>IFERROR((#REF!/BA14)^(1/(_xlfn.NUMBERVALUE(LEFT(#REF!,4))-_xlfn.NUMBERVALUE(LEFT(BA$6,4))))-1,"NA")</f>
        <v>NA</v>
      </c>
      <c r="BF14" s="22" t="str">
        <f>IFERROR((#REF!/AK14)^(1/(_xlfn.NUMBERVALUE(LEFT(#REF!,4))-_xlfn.NUMBERVALUE(LEFT(AK$6,4))))-1,"NA")</f>
        <v>NA</v>
      </c>
    </row>
    <row r="15" spans="1:16361" ht="12.75" customHeight="1" outlineLevel="1">
      <c r="A15" s="1"/>
      <c r="C15" s="37"/>
      <c r="D15" s="37"/>
      <c r="E15" s="37"/>
      <c r="F15" s="37"/>
      <c r="G15" s="31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22"/>
      <c r="AL15" s="80"/>
      <c r="AM15" s="80"/>
      <c r="AN15" s="80"/>
      <c r="AO15" s="80"/>
      <c r="AP15" s="22"/>
      <c r="AQ15" s="80"/>
      <c r="AR15" s="80"/>
      <c r="AS15" s="80"/>
      <c r="AT15" s="80"/>
      <c r="AU15" s="22"/>
      <c r="AV15" s="80"/>
      <c r="AW15" s="80"/>
      <c r="AX15" s="80"/>
      <c r="AY15" s="80"/>
      <c r="AZ15" s="22"/>
      <c r="BA15" s="22"/>
      <c r="BB15" s="12"/>
    </row>
    <row r="16" spans="1:16361" ht="12.75" customHeight="1" outlineLevel="1">
      <c r="A16" s="1"/>
      <c r="C16" s="32" t="s">
        <v>96</v>
      </c>
      <c r="D16" s="32"/>
      <c r="E16" s="32"/>
      <c r="F16" s="32"/>
      <c r="G16" s="18" t="s">
        <v>93</v>
      </c>
      <c r="H16" s="20">
        <v>-616578</v>
      </c>
      <c r="I16" s="20">
        <v>-603150</v>
      </c>
      <c r="J16" s="20">
        <v>-553797</v>
      </c>
      <c r="K16" s="20">
        <v>-878937</v>
      </c>
      <c r="L16" s="57">
        <f t="shared" ref="L16:L19" si="37">SUM(H16:K16)</f>
        <v>-2652462</v>
      </c>
      <c r="M16" s="20">
        <v>-503830</v>
      </c>
      <c r="N16" s="20">
        <v>-434370</v>
      </c>
      <c r="O16" s="20">
        <v>-527597</v>
      </c>
      <c r="P16" s="20">
        <v>-762565</v>
      </c>
      <c r="Q16" s="57">
        <f t="shared" ref="Q16:Q19" si="38">SUM(M16:P16)</f>
        <v>-2228362</v>
      </c>
      <c r="R16" s="20">
        <v>-512512</v>
      </c>
      <c r="S16" s="20">
        <v>-603973</v>
      </c>
      <c r="T16" s="20">
        <v>-635948</v>
      </c>
      <c r="U16" s="20">
        <v>-792713</v>
      </c>
      <c r="V16" s="57">
        <f t="shared" ref="V16:V19" si="39">SUM(R16:U16)</f>
        <v>-2545146</v>
      </c>
      <c r="W16" s="20">
        <v>-555978</v>
      </c>
      <c r="X16" s="20">
        <v>-574960</v>
      </c>
      <c r="Y16" s="20">
        <v>-567954</v>
      </c>
      <c r="Z16" s="20">
        <v>-831610</v>
      </c>
      <c r="AA16" s="57">
        <f t="shared" ref="AA16:AA19" si="40">SUM(W16:Z16)</f>
        <v>-2530502</v>
      </c>
      <c r="AB16" s="20">
        <v>-555362</v>
      </c>
      <c r="AC16" s="20">
        <v>-627168</v>
      </c>
      <c r="AD16" s="20">
        <v>-558736</v>
      </c>
      <c r="AE16" s="20">
        <v>-916617</v>
      </c>
      <c r="AF16" s="57">
        <f t="shared" ref="AF16:AF19" si="41">SUM(AB16:AE16)</f>
        <v>-2657883</v>
      </c>
      <c r="AG16" s="40">
        <f>Operating!AG95*$C$9</f>
        <v>-713278.53643733275</v>
      </c>
      <c r="AH16" s="40">
        <f>Operating!AH95*$C$9</f>
        <v>-715337.04620206892</v>
      </c>
      <c r="AI16" s="40">
        <f>Operating!AI95*$C$9</f>
        <v>-723451.48565970047</v>
      </c>
      <c r="AJ16" s="40">
        <f>Operating!AJ95*$C$9</f>
        <v>-740509.1313833606</v>
      </c>
      <c r="AK16" s="40">
        <f>Operating!AK95*$C$9</f>
        <v>-2892576.199682463</v>
      </c>
      <c r="AL16" s="40">
        <f>Operating!AL95*$C$9</f>
        <v>-795298.44445655623</v>
      </c>
      <c r="AM16" s="40">
        <f>Operating!AM95*$C$9</f>
        <v>-843105.29043822701</v>
      </c>
      <c r="AN16" s="40">
        <f>Operating!AN95*$C$9</f>
        <v>-876310.37653162412</v>
      </c>
      <c r="AO16" s="40">
        <f>Operating!AO95*$C$9</f>
        <v>-926005.04311581841</v>
      </c>
      <c r="AP16" s="40">
        <f>Operating!AP95*$C$9</f>
        <v>-3440719.1545422259</v>
      </c>
      <c r="AQ16" s="40">
        <f>Operating!AQ95*$C$9</f>
        <v>-925893.83989988279</v>
      </c>
      <c r="AR16" s="40">
        <f>Operating!AR95*$C$9</f>
        <v>-916041.89028604422</v>
      </c>
      <c r="AS16" s="40">
        <f>Operating!AS95*$C$9</f>
        <v>-923373.28251391277</v>
      </c>
      <c r="AT16" s="40">
        <f>Operating!AT95*$C$9</f>
        <v>-946206.53854542307</v>
      </c>
      <c r="AU16" s="40">
        <f>Operating!AU95*$C$9</f>
        <v>-3711515.5512452628</v>
      </c>
      <c r="AV16" s="40">
        <f>Operating!AV95*$C$9</f>
        <v>-946842.52315097791</v>
      </c>
      <c r="AW16" s="40">
        <f>Operating!AW95*$C$9</f>
        <v>-938644.15057364164</v>
      </c>
      <c r="AX16" s="40">
        <f>Operating!AX95*$C$9</f>
        <v>-947730.02265226492</v>
      </c>
      <c r="AY16" s="40">
        <f>Operating!AY95*$C$9</f>
        <v>-973021.31193389499</v>
      </c>
      <c r="AZ16" s="40">
        <f>Operating!AZ95*$C$9</f>
        <v>-3806238.0083107795</v>
      </c>
      <c r="BA16" s="40"/>
      <c r="BC16" s="22" t="str">
        <f>IFERROR((Q16/#REF!)^(1/(_xlfn.NUMBERVALUE(LEFT(Q$6,4))-_xlfn.NUMBERVALUE(LEFT(#REF!,4))))-1,"NA")</f>
        <v>NA</v>
      </c>
      <c r="BD16" s="22">
        <f>IFERROR((AZ16/AK16)^(1/(_xlfn.NUMBERVALUE(LEFT(AZ$6,4))-_xlfn.NUMBERVALUE(LEFT(AK$6,4))))-1,"NA")</f>
        <v>9.5814504088957753E-2</v>
      </c>
      <c r="BE16" s="22" t="str">
        <f>IFERROR((#REF!/BA16)^(1/(_xlfn.NUMBERVALUE(LEFT(#REF!,4))-_xlfn.NUMBERVALUE(LEFT(BA$6,4))))-1,"NA")</f>
        <v>NA</v>
      </c>
      <c r="BF16" s="22" t="str">
        <f>IFERROR((#REF!/AK16)^(1/(_xlfn.NUMBERVALUE(LEFT(#REF!,4))-_xlfn.NUMBERVALUE(LEFT(AK$6,4))))-1,"NA")</f>
        <v>NA</v>
      </c>
    </row>
    <row r="17" spans="1:58" ht="12.75" customHeight="1" outlineLevel="1">
      <c r="A17" s="1"/>
      <c r="C17" s="32"/>
      <c r="D17" s="32"/>
      <c r="E17" s="32"/>
      <c r="F17" s="32"/>
      <c r="H17" s="20"/>
      <c r="I17" s="20"/>
      <c r="J17" s="20"/>
      <c r="K17" s="20"/>
      <c r="L17" s="212">
        <f t="shared" ref="L17:AF17" si="42">L16/L10</f>
        <v>-0.13159372780331771</v>
      </c>
      <c r="M17" s="212">
        <f t="shared" si="42"/>
        <v>-8.7353847492870201E-2</v>
      </c>
      <c r="N17" s="212">
        <f t="shared" si="42"/>
        <v>-7.0648958099867182E-2</v>
      </c>
      <c r="O17" s="212">
        <f t="shared" si="42"/>
        <v>-8.1980540543228272E-2</v>
      </c>
      <c r="P17" s="212">
        <f t="shared" si="42"/>
        <v>-0.11476734991440966</v>
      </c>
      <c r="Q17" s="212">
        <f t="shared" si="42"/>
        <v>-8.9148544074313163E-2</v>
      </c>
      <c r="R17" s="212">
        <f t="shared" si="42"/>
        <v>-7.1547092519881256E-2</v>
      </c>
      <c r="S17" s="212">
        <f t="shared" si="42"/>
        <v>-8.2265233607612981E-2</v>
      </c>
      <c r="T17" s="212">
        <f t="shared" si="42"/>
        <v>-8.4980397454816059E-2</v>
      </c>
      <c r="U17" s="212">
        <f t="shared" si="42"/>
        <v>-0.10282530828278195</v>
      </c>
      <c r="V17" s="212">
        <f t="shared" si="42"/>
        <v>-8.5701372799991807E-2</v>
      </c>
      <c r="W17" s="212">
        <f t="shared" si="42"/>
        <v>-7.0665285334453848E-2</v>
      </c>
      <c r="X17" s="212">
        <f t="shared" si="42"/>
        <v>-7.2139250735965652E-2</v>
      </c>
      <c r="Y17" s="212">
        <f t="shared" si="42"/>
        <v>-7.1660793917019919E-2</v>
      </c>
      <c r="Z17" s="212">
        <f t="shared" si="42"/>
        <v>-0.10590989463645936</v>
      </c>
      <c r="AA17" s="212">
        <f t="shared" si="42"/>
        <v>-8.0039793077766888E-2</v>
      </c>
      <c r="AB17" s="212">
        <f t="shared" si="42"/>
        <v>-6.8078975053244742E-2</v>
      </c>
      <c r="AC17" s="212">
        <f t="shared" si="42"/>
        <v>-7.6615278955780144E-2</v>
      </c>
      <c r="AD17" s="212">
        <f t="shared" si="42"/>
        <v>-6.5372796910793229E-2</v>
      </c>
      <c r="AE17" s="212">
        <f t="shared" si="42"/>
        <v>-0.10377393416036206</v>
      </c>
      <c r="AF17" s="212">
        <f t="shared" si="42"/>
        <v>-7.8814446879259759E-2</v>
      </c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C17" s="22"/>
      <c r="BD17" s="22"/>
      <c r="BE17" s="22"/>
      <c r="BF17" s="22"/>
    </row>
    <row r="18" spans="1:58" ht="12.75" customHeight="1" outlineLevel="1">
      <c r="A18" s="1"/>
      <c r="C18" s="32" t="s">
        <v>97</v>
      </c>
      <c r="D18" s="32"/>
      <c r="E18" s="32"/>
      <c r="F18" s="32"/>
      <c r="G18" s="18" t="s">
        <v>93</v>
      </c>
      <c r="H18" s="20">
        <v>-372764</v>
      </c>
      <c r="I18" s="20">
        <v>-383233</v>
      </c>
      <c r="J18" s="20">
        <v>-379776</v>
      </c>
      <c r="K18" s="20">
        <v>-409376</v>
      </c>
      <c r="L18" s="57">
        <f t="shared" si="37"/>
        <v>-1545149</v>
      </c>
      <c r="M18" s="20">
        <v>-453817</v>
      </c>
      <c r="N18" s="20">
        <v>-435045</v>
      </c>
      <c r="O18" s="20">
        <v>-453802</v>
      </c>
      <c r="P18" s="20">
        <v>-486936</v>
      </c>
      <c r="Q18" s="57">
        <f t="shared" si="38"/>
        <v>-1829600</v>
      </c>
      <c r="R18" s="20">
        <v>-525207</v>
      </c>
      <c r="S18" s="20">
        <v>-537321</v>
      </c>
      <c r="T18" s="20">
        <v>-563887</v>
      </c>
      <c r="U18" s="20">
        <v>-647470</v>
      </c>
      <c r="V18" s="57">
        <f t="shared" si="39"/>
        <v>-2273885</v>
      </c>
      <c r="W18" s="20">
        <v>-657530</v>
      </c>
      <c r="X18" s="20">
        <v>-716846</v>
      </c>
      <c r="Y18" s="20">
        <v>-662739</v>
      </c>
      <c r="Z18" s="20">
        <v>-673926</v>
      </c>
      <c r="AA18" s="57">
        <f t="shared" si="40"/>
        <v>-2711041</v>
      </c>
      <c r="AB18" s="20">
        <v>-687275</v>
      </c>
      <c r="AC18" s="20">
        <v>-657983</v>
      </c>
      <c r="AD18" s="20">
        <v>-657159</v>
      </c>
      <c r="AE18" s="20">
        <v>-673341</v>
      </c>
      <c r="AF18" s="57">
        <f t="shared" si="41"/>
        <v>-2675758</v>
      </c>
      <c r="AG18" s="40">
        <f>Operating!AG96*$C$9</f>
        <v>-722334.12894121651</v>
      </c>
      <c r="AH18" s="40">
        <f>Operating!AH96*$C$9</f>
        <v>-724599.29970493517</v>
      </c>
      <c r="AI18" s="40">
        <f>Operating!AI96*$C$9</f>
        <v>-733139.77913719066</v>
      </c>
      <c r="AJ18" s="40">
        <f>Operating!AJ96*$C$9</f>
        <v>-750777.71220931073</v>
      </c>
      <c r="AK18" s="40">
        <f>Operating!AK96*$C$9</f>
        <v>-2930850.9199926532</v>
      </c>
      <c r="AL18" s="40">
        <f>Operating!AL96*$C$9</f>
        <v>-805948.89564066078</v>
      </c>
      <c r="AM18" s="40">
        <f>Operating!AM96*$C$9</f>
        <v>-854021.89956829662</v>
      </c>
      <c r="AN18" s="40">
        <f>Operating!AN96*$C$9</f>
        <v>-887732.61213411775</v>
      </c>
      <c r="AO18" s="40">
        <f>Operating!AO96*$C$9</f>
        <v>-938156.0718538817</v>
      </c>
      <c r="AP18" s="40">
        <f>Operating!AP96*$C$9</f>
        <v>-3485859.4791969568</v>
      </c>
      <c r="AQ18" s="40">
        <f>Operating!AQ96*$C$9</f>
        <v>-938465.50253606099</v>
      </c>
      <c r="AR18" s="40">
        <f>Operating!AR96*$C$9</f>
        <v>-928927.44679563807</v>
      </c>
      <c r="AS18" s="40">
        <f>Operating!AS96*$C$9</f>
        <v>-936846.90659928543</v>
      </c>
      <c r="AT18" s="40">
        <f>Operating!AT96*$C$9</f>
        <v>-960548.81695844268</v>
      </c>
      <c r="AU18" s="40">
        <f>Operating!AU96*$C$9</f>
        <v>-3764788.6728894273</v>
      </c>
      <c r="AV18" s="40">
        <f>Operating!AV96*$C$9</f>
        <v>-961653.99529741437</v>
      </c>
      <c r="AW18" s="40">
        <f>Operating!AW96*$C$9</f>
        <v>-953813.09047230624</v>
      </c>
      <c r="AX18" s="40">
        <f>Operating!AX96*$C$9</f>
        <v>-963569.76680463483</v>
      </c>
      <c r="AY18" s="40">
        <f>Operating!AY96*$C$9</f>
        <v>-989859.82541287411</v>
      </c>
      <c r="AZ18" s="40">
        <f>Operating!AZ96*$C$9</f>
        <v>-3868896.6779872295</v>
      </c>
      <c r="BA18" s="40"/>
      <c r="BC18" s="22" t="str">
        <f>IFERROR((Q18/#REF!)^(1/(_xlfn.NUMBERVALUE(LEFT(Q$6,4))-_xlfn.NUMBERVALUE(LEFT(#REF!,4))))-1,"NA")</f>
        <v>NA</v>
      </c>
      <c r="BD18" s="22">
        <f>IFERROR((AZ18/AK18)^(1/(_xlfn.NUMBERVALUE(LEFT(AZ$6,4))-_xlfn.NUMBERVALUE(LEFT(AK$6,4))))-1,"NA")</f>
        <v>9.6977705215930188E-2</v>
      </c>
      <c r="BE18" s="22" t="str">
        <f>IFERROR((#REF!/BA18)^(1/(_xlfn.NUMBERVALUE(LEFT(#REF!,4))-_xlfn.NUMBERVALUE(LEFT(BA$6,4))))-1,"NA")</f>
        <v>NA</v>
      </c>
      <c r="BF18" s="22" t="str">
        <f>IFERROR((#REF!/AK18)^(1/(_xlfn.NUMBERVALUE(LEFT(#REF!,4))-_xlfn.NUMBERVALUE(LEFT(AK$6,4))))-1,"NA")</f>
        <v>NA</v>
      </c>
    </row>
    <row r="19" spans="1:58" s="12" customFormat="1" ht="12.75" customHeight="1" outlineLevel="1">
      <c r="C19" s="32" t="s">
        <v>98</v>
      </c>
      <c r="D19" s="1"/>
      <c r="E19" s="1"/>
      <c r="F19" s="1"/>
      <c r="G19" s="18" t="s">
        <v>93</v>
      </c>
      <c r="H19" s="20">
        <v>-201952</v>
      </c>
      <c r="I19" s="20">
        <v>-224657</v>
      </c>
      <c r="J19" s="20">
        <v>-233174</v>
      </c>
      <c r="K19" s="20">
        <v>-254586</v>
      </c>
      <c r="L19" s="57">
        <f t="shared" si="37"/>
        <v>-914369</v>
      </c>
      <c r="M19" s="20">
        <v>-252087</v>
      </c>
      <c r="N19" s="20">
        <v>-277236</v>
      </c>
      <c r="O19" s="20">
        <v>-271624</v>
      </c>
      <c r="P19" s="20">
        <v>-275539</v>
      </c>
      <c r="Q19" s="57">
        <f t="shared" si="38"/>
        <v>-1076486</v>
      </c>
      <c r="R19" s="20">
        <v>-297196</v>
      </c>
      <c r="S19" s="20">
        <v>-334845</v>
      </c>
      <c r="T19" s="20">
        <v>-321790</v>
      </c>
      <c r="U19" s="20">
        <v>-397790</v>
      </c>
      <c r="V19" s="57">
        <f t="shared" si="39"/>
        <v>-1351621</v>
      </c>
      <c r="W19" s="20">
        <v>-397928</v>
      </c>
      <c r="X19" s="20">
        <v>-409297</v>
      </c>
      <c r="Y19" s="20">
        <v>-373213</v>
      </c>
      <c r="Z19" s="20">
        <v>-392453</v>
      </c>
      <c r="AA19" s="57">
        <f t="shared" si="40"/>
        <v>-1572891</v>
      </c>
      <c r="AB19" s="20">
        <v>-400924</v>
      </c>
      <c r="AC19" s="20">
        <v>-401497</v>
      </c>
      <c r="AD19" s="20">
        <v>-478591</v>
      </c>
      <c r="AE19" s="20">
        <v>-439273</v>
      </c>
      <c r="AF19" s="57">
        <f t="shared" si="41"/>
        <v>-1720285</v>
      </c>
      <c r="AG19" s="40">
        <f>Operating!AG97*$C$9</f>
        <v>-458592.28562276997</v>
      </c>
      <c r="AH19" s="40">
        <f>Operating!AH97*$C$9</f>
        <v>-454838.50701456284</v>
      </c>
      <c r="AI19" s="40">
        <f>Operating!AI97*$C$9</f>
        <v>-450970.67984661908</v>
      </c>
      <c r="AJ19" s="40">
        <f>Operating!AJ97*$C$9</f>
        <v>-451707.8905340287</v>
      </c>
      <c r="AK19" s="40">
        <f>Operating!AK97*$C$9</f>
        <v>-1816109.3630179805</v>
      </c>
      <c r="AL19" s="40">
        <f>Operating!AL97*$C$9</f>
        <v>-495757.19628314883</v>
      </c>
      <c r="AM19" s="40">
        <f>Operating!AM97*$C$9</f>
        <v>-536078.41729292704</v>
      </c>
      <c r="AN19" s="40">
        <f>Operating!AN97*$C$9</f>
        <v>-555062.88662170735</v>
      </c>
      <c r="AO19" s="40">
        <f>Operating!AO97*$C$9</f>
        <v>-584260.4304347483</v>
      </c>
      <c r="AP19" s="40">
        <f>Operating!AP97*$C$9</f>
        <v>-2171158.9306325316</v>
      </c>
      <c r="AQ19" s="40">
        <f>Operating!AQ97*$C$9</f>
        <v>-572319.00512893521</v>
      </c>
      <c r="AR19" s="40">
        <f>Operating!AR97*$C$9</f>
        <v>-553638.86964657099</v>
      </c>
      <c r="AS19" s="40">
        <f>Operating!AS97*$C$9</f>
        <v>-544431.00991091609</v>
      </c>
      <c r="AT19" s="40">
        <f>Operating!AT97*$C$9</f>
        <v>-542833.58248716511</v>
      </c>
      <c r="AU19" s="40">
        <f>Operating!AU97*$C$9</f>
        <v>-2213222.4671735871</v>
      </c>
      <c r="AV19" s="40">
        <f>Operating!AV97*$C$9</f>
        <v>-530273.61190609087</v>
      </c>
      <c r="AW19" s="40">
        <f>Operating!AW97*$C$9</f>
        <v>-512021.54912979266</v>
      </c>
      <c r="AX19" s="40">
        <f>Operating!AX97*$C$9</f>
        <v>-502241.22108585085</v>
      </c>
      <c r="AY19" s="40">
        <f>Operating!AY97*$C$9</f>
        <v>-499442.3754465917</v>
      </c>
      <c r="AZ19" s="40">
        <f>Operating!AZ97*$C$9</f>
        <v>-2043978.7575683261</v>
      </c>
      <c r="BA19" s="50"/>
    </row>
    <row r="20" spans="1:58" s="12" customFormat="1" ht="12.75" customHeight="1" outlineLevel="1">
      <c r="C20" s="25" t="s">
        <v>99</v>
      </c>
      <c r="D20" s="25"/>
      <c r="E20" s="25"/>
      <c r="F20" s="25"/>
      <c r="G20" s="26" t="s">
        <v>93</v>
      </c>
      <c r="H20" s="79">
        <f>SUM(H16:H19)</f>
        <v>-1191294</v>
      </c>
      <c r="I20" s="79">
        <f t="shared" ref="I20:AZ20" si="43">SUM(I16:I19)</f>
        <v>-1211040</v>
      </c>
      <c r="J20" s="79">
        <f t="shared" si="43"/>
        <v>-1166747</v>
      </c>
      <c r="K20" s="79">
        <f t="shared" si="43"/>
        <v>-1542899</v>
      </c>
      <c r="L20" s="79">
        <f t="shared" si="43"/>
        <v>-5111980.1315937284</v>
      </c>
      <c r="M20" s="79">
        <f t="shared" si="43"/>
        <v>-1209734.0873538475</v>
      </c>
      <c r="N20" s="79">
        <f t="shared" si="43"/>
        <v>-1146651.070648958</v>
      </c>
      <c r="O20" s="79">
        <f t="shared" si="43"/>
        <v>-1253023.0819805404</v>
      </c>
      <c r="P20" s="79">
        <f t="shared" si="43"/>
        <v>-1525040.1147673498</v>
      </c>
      <c r="Q20" s="79">
        <f t="shared" si="43"/>
        <v>-5134448.0891485438</v>
      </c>
      <c r="R20" s="79">
        <f t="shared" si="43"/>
        <v>-1334915.0715470924</v>
      </c>
      <c r="S20" s="79">
        <f t="shared" si="43"/>
        <v>-1476139.0822652336</v>
      </c>
      <c r="T20" s="79">
        <f t="shared" si="43"/>
        <v>-1521625.0849803975</v>
      </c>
      <c r="U20" s="79">
        <f t="shared" si="43"/>
        <v>-1837973.1028253082</v>
      </c>
      <c r="V20" s="79">
        <f t="shared" si="43"/>
        <v>-6170652.0857013725</v>
      </c>
      <c r="W20" s="79">
        <f t="shared" si="43"/>
        <v>-1611436.0706652855</v>
      </c>
      <c r="X20" s="79">
        <f t="shared" si="43"/>
        <v>-1701103.0721392506</v>
      </c>
      <c r="Y20" s="79">
        <f t="shared" si="43"/>
        <v>-1603906.0716607939</v>
      </c>
      <c r="Z20" s="79">
        <f t="shared" si="43"/>
        <v>-1897989.1059098947</v>
      </c>
      <c r="AA20" s="79">
        <f t="shared" si="43"/>
        <v>-6814434.0800397936</v>
      </c>
      <c r="AB20" s="79">
        <f t="shared" si="43"/>
        <v>-1643561.0680789752</v>
      </c>
      <c r="AC20" s="79">
        <f t="shared" si="43"/>
        <v>-1686648.0766152791</v>
      </c>
      <c r="AD20" s="79">
        <f t="shared" si="43"/>
        <v>-1694486.065372797</v>
      </c>
      <c r="AE20" s="79">
        <f t="shared" si="43"/>
        <v>-2029231.1037739343</v>
      </c>
      <c r="AF20" s="79">
        <f t="shared" si="43"/>
        <v>-7053926.0788144469</v>
      </c>
      <c r="AG20" s="79">
        <f t="shared" si="43"/>
        <v>-1894204.9510013191</v>
      </c>
      <c r="AH20" s="79">
        <f t="shared" si="43"/>
        <v>-1894774.8529215669</v>
      </c>
      <c r="AI20" s="79">
        <f t="shared" si="43"/>
        <v>-1907561.9446435103</v>
      </c>
      <c r="AJ20" s="79">
        <f t="shared" si="43"/>
        <v>-1942994.7341266999</v>
      </c>
      <c r="AK20" s="79">
        <f t="shared" si="43"/>
        <v>-7639536.4826930966</v>
      </c>
      <c r="AL20" s="79">
        <f t="shared" si="43"/>
        <v>-2097004.5363803657</v>
      </c>
      <c r="AM20" s="79">
        <f t="shared" si="43"/>
        <v>-2233205.6072994508</v>
      </c>
      <c r="AN20" s="79">
        <f t="shared" si="43"/>
        <v>-2319105.875287449</v>
      </c>
      <c r="AO20" s="79">
        <f t="shared" si="43"/>
        <v>-2448421.5454044482</v>
      </c>
      <c r="AP20" s="79">
        <f t="shared" si="43"/>
        <v>-9097737.5643717144</v>
      </c>
      <c r="AQ20" s="79">
        <f t="shared" si="43"/>
        <v>-2436678.3475648789</v>
      </c>
      <c r="AR20" s="79">
        <f t="shared" si="43"/>
        <v>-2398608.2067282535</v>
      </c>
      <c r="AS20" s="79">
        <f t="shared" si="43"/>
        <v>-2404651.1990241143</v>
      </c>
      <c r="AT20" s="79">
        <f t="shared" si="43"/>
        <v>-2449588.937991031</v>
      </c>
      <c r="AU20" s="79">
        <f t="shared" si="43"/>
        <v>-9689526.6913082767</v>
      </c>
      <c r="AV20" s="79">
        <f t="shared" si="43"/>
        <v>-2438770.1303544831</v>
      </c>
      <c r="AW20" s="79">
        <f t="shared" si="43"/>
        <v>-2404478.7901757406</v>
      </c>
      <c r="AX20" s="79">
        <f t="shared" si="43"/>
        <v>-2413541.0105427504</v>
      </c>
      <c r="AY20" s="79">
        <f t="shared" si="43"/>
        <v>-2462323.5127933607</v>
      </c>
      <c r="AZ20" s="79">
        <f t="shared" si="43"/>
        <v>-9719113.4438663349</v>
      </c>
      <c r="BA20" s="50"/>
    </row>
    <row r="21" spans="1:58" s="12" customFormat="1" ht="12.75" customHeight="1" outlineLevel="1">
      <c r="C21" s="29"/>
      <c r="D21" s="29"/>
      <c r="E21" s="29"/>
      <c r="F21" s="29"/>
      <c r="G21" s="34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22"/>
      <c r="AL21" s="82"/>
      <c r="AM21" s="82"/>
      <c r="AN21" s="82"/>
      <c r="AO21" s="82"/>
      <c r="AP21" s="50"/>
      <c r="AQ21" s="82"/>
      <c r="AR21" s="82"/>
      <c r="AS21" s="82"/>
      <c r="AT21" s="82"/>
      <c r="AU21" s="50"/>
      <c r="AV21" s="82"/>
      <c r="AW21" s="82"/>
      <c r="AX21" s="82"/>
      <c r="AY21" s="82"/>
      <c r="AZ21" s="50"/>
      <c r="BA21" s="50"/>
    </row>
    <row r="22" spans="1:58" s="12" customFormat="1" ht="12.75" customHeight="1" outlineLevel="1">
      <c r="C22" s="29" t="s">
        <v>100</v>
      </c>
      <c r="D22" s="29"/>
      <c r="E22" s="29"/>
      <c r="F22" s="29"/>
      <c r="G22" s="34" t="s">
        <v>93</v>
      </c>
      <c r="H22" s="82">
        <f>SUM(H14,H20)</f>
        <v>459084</v>
      </c>
      <c r="I22" s="82">
        <f t="shared" ref="I22:AZ22" si="44">SUM(I14,I20)</f>
        <v>706419</v>
      </c>
      <c r="J22" s="82">
        <f t="shared" si="44"/>
        <v>980239</v>
      </c>
      <c r="K22" s="82">
        <f t="shared" si="44"/>
        <v>458512</v>
      </c>
      <c r="L22" s="82">
        <f t="shared" si="44"/>
        <v>2604253.8684062716</v>
      </c>
      <c r="M22" s="82">
        <f t="shared" si="44"/>
        <v>958255.91264615254</v>
      </c>
      <c r="N22" s="82">
        <f t="shared" si="44"/>
        <v>1357927.929351042</v>
      </c>
      <c r="O22" s="82">
        <f t="shared" si="44"/>
        <v>1314862.9180194596</v>
      </c>
      <c r="P22" s="82">
        <f t="shared" si="44"/>
        <v>954241.88523265021</v>
      </c>
      <c r="Q22" s="82">
        <f t="shared" si="44"/>
        <v>4585289.1509537436</v>
      </c>
      <c r="R22" s="82">
        <f t="shared" si="44"/>
        <v>1959856.1704199272</v>
      </c>
      <c r="S22" s="82">
        <f t="shared" si="44"/>
        <v>1847630.1118524438</v>
      </c>
      <c r="T22" s="82">
        <f t="shared" si="44"/>
        <v>1755253.0778364297</v>
      </c>
      <c r="U22" s="82">
        <f t="shared" si="44"/>
        <v>631770.05744036939</v>
      </c>
      <c r="V22" s="82">
        <f t="shared" si="44"/>
        <v>6194509.1023998223</v>
      </c>
      <c r="W22" s="82">
        <f t="shared" si="44"/>
        <v>1971626.027681394</v>
      </c>
      <c r="X22" s="82">
        <f t="shared" si="44"/>
        <v>1578283.0134482034</v>
      </c>
      <c r="Y22" s="82">
        <f t="shared" si="44"/>
        <v>1533017.9874190413</v>
      </c>
      <c r="Z22" s="82">
        <f t="shared" si="44"/>
        <v>549902.91260458389</v>
      </c>
      <c r="AA22" s="82">
        <f t="shared" si="44"/>
        <v>5632829.9845340867</v>
      </c>
      <c r="AB22" s="82">
        <f t="shared" si="44"/>
        <v>1710427.9687608294</v>
      </c>
      <c r="AC22" s="82">
        <f t="shared" si="44"/>
        <v>1825820.9504605276</v>
      </c>
      <c r="AD22" s="82">
        <f t="shared" si="44"/>
        <v>1921645.0130226386</v>
      </c>
      <c r="AE22" s="82">
        <f t="shared" si="44"/>
        <v>1496109.0211326503</v>
      </c>
      <c r="AF22" s="82">
        <f t="shared" si="44"/>
        <v>6954002.9878536314</v>
      </c>
      <c r="AG22" s="82">
        <f t="shared" si="44"/>
        <v>1916096.0105948476</v>
      </c>
      <c r="AH22" s="82">
        <f t="shared" si="44"/>
        <v>2116238.255008691</v>
      </c>
      <c r="AI22" s="82">
        <f t="shared" si="44"/>
        <v>2426767.221481082</v>
      </c>
      <c r="AJ22" s="82">
        <f t="shared" si="44"/>
        <v>2798076.6591672171</v>
      </c>
      <c r="AK22" s="82">
        <f t="shared" si="44"/>
        <v>9257177.6636968944</v>
      </c>
      <c r="AL22" s="82">
        <f t="shared" si="44"/>
        <v>2613270.6245524511</v>
      </c>
      <c r="AM22" s="82">
        <f t="shared" si="44"/>
        <v>2628299.2516428391</v>
      </c>
      <c r="AN22" s="82">
        <f t="shared" si="44"/>
        <v>2849402.4804761056</v>
      </c>
      <c r="AO22" s="82">
        <f t="shared" si="44"/>
        <v>3161788.4048643988</v>
      </c>
      <c r="AP22" s="82">
        <f t="shared" si="44"/>
        <v>11252760.223887449</v>
      </c>
      <c r="AQ22" s="82">
        <f t="shared" si="44"/>
        <v>3496408.4413793329</v>
      </c>
      <c r="AR22" s="82">
        <f t="shared" si="44"/>
        <v>3814498.0832921043</v>
      </c>
      <c r="AS22" s="82">
        <f t="shared" si="44"/>
        <v>4229905.890857948</v>
      </c>
      <c r="AT22" s="82">
        <f t="shared" si="44"/>
        <v>4759492.0135441627</v>
      </c>
      <c r="AU22" s="82">
        <f t="shared" si="44"/>
        <v>16300303.888559664</v>
      </c>
      <c r="AV22" s="82">
        <f t="shared" si="44"/>
        <v>5157740.1319923922</v>
      </c>
      <c r="AW22" s="82">
        <f t="shared" si="44"/>
        <v>5530619.3922977699</v>
      </c>
      <c r="AX22" s="82">
        <f t="shared" si="44"/>
        <v>6034580.1472000256</v>
      </c>
      <c r="AY22" s="82">
        <f t="shared" si="44"/>
        <v>6690828.2690159827</v>
      </c>
      <c r="AZ22" s="82">
        <f t="shared" si="44"/>
        <v>23413767.411657311</v>
      </c>
      <c r="BA22" s="50"/>
    </row>
    <row r="23" spans="1:58" s="12" customFormat="1" ht="12.75" customHeight="1" outlineLevel="1">
      <c r="C23" s="30"/>
      <c r="D23" s="30"/>
      <c r="E23" s="30"/>
      <c r="F23" s="30"/>
      <c r="G23" s="31"/>
      <c r="H23" s="86"/>
      <c r="I23" s="86"/>
      <c r="J23" s="86"/>
      <c r="K23" s="86"/>
      <c r="L23" s="87"/>
      <c r="M23" s="80"/>
      <c r="N23" s="80"/>
      <c r="O23" s="80"/>
      <c r="P23" s="80"/>
      <c r="Q23" s="80">
        <f t="shared" ref="Q23:AF23" si="45">Q22/L22-1</f>
        <v>0.76069207636804181</v>
      </c>
      <c r="R23" s="80">
        <f t="shared" si="45"/>
        <v>1.0452325360643275</v>
      </c>
      <c r="S23" s="80">
        <f t="shared" si="45"/>
        <v>0.36062457507257539</v>
      </c>
      <c r="T23" s="80">
        <f t="shared" si="45"/>
        <v>0.33493237491275307</v>
      </c>
      <c r="U23" s="80">
        <f t="shared" si="45"/>
        <v>-0.33793510092429047</v>
      </c>
      <c r="V23" s="80">
        <f t="shared" si="45"/>
        <v>0.35095277494361721</v>
      </c>
      <c r="W23" s="80">
        <f t="shared" si="45"/>
        <v>6.0054699110623222E-3</v>
      </c>
      <c r="X23" s="80">
        <f t="shared" si="45"/>
        <v>-0.14577977305976653</v>
      </c>
      <c r="Y23" s="80">
        <f t="shared" si="45"/>
        <v>-0.12661142328906838</v>
      </c>
      <c r="Z23" s="80">
        <f t="shared" si="45"/>
        <v>-0.12958376844808395</v>
      </c>
      <c r="AA23" s="80">
        <f t="shared" si="45"/>
        <v>-9.0673709341735353E-2</v>
      </c>
      <c r="AB23" s="80">
        <f t="shared" si="45"/>
        <v>-0.13247850010771567</v>
      </c>
      <c r="AC23" s="80">
        <f t="shared" si="45"/>
        <v>0.15684001849041507</v>
      </c>
      <c r="AD23" s="80">
        <f t="shared" si="45"/>
        <v>0.25350454384288224</v>
      </c>
      <c r="AE23" s="80">
        <f t="shared" si="45"/>
        <v>1.7206784813093914</v>
      </c>
      <c r="AF23" s="80">
        <f t="shared" si="45"/>
        <v>0.2345487094315033</v>
      </c>
      <c r="AG23" s="88"/>
      <c r="AH23" s="88"/>
      <c r="AI23" s="88"/>
      <c r="AJ23" s="89"/>
      <c r="AK23" s="22"/>
      <c r="AL23" s="88"/>
      <c r="AM23" s="88"/>
      <c r="AN23" s="88"/>
      <c r="AO23" s="89"/>
      <c r="AP23" s="50"/>
      <c r="AQ23" s="88"/>
      <c r="AR23" s="88"/>
      <c r="AS23" s="88"/>
      <c r="AT23" s="89"/>
      <c r="AU23" s="50"/>
      <c r="AV23" s="88"/>
      <c r="AW23" s="88"/>
      <c r="AX23" s="88"/>
      <c r="AY23" s="89"/>
      <c r="AZ23" s="50"/>
      <c r="BA23" s="50"/>
    </row>
    <row r="24" spans="1:58" s="12" customFormat="1" ht="12.75" customHeight="1" outlineLevel="1">
      <c r="C24" s="30"/>
      <c r="D24" s="30"/>
      <c r="E24" s="30"/>
      <c r="F24" s="30"/>
      <c r="G24" s="31"/>
      <c r="H24" s="86"/>
      <c r="I24" s="86"/>
      <c r="J24" s="86"/>
      <c r="K24" s="86"/>
      <c r="L24" s="80">
        <f>L22/L10</f>
        <v>0.12920202992155669</v>
      </c>
      <c r="M24" s="80"/>
      <c r="N24" s="80"/>
      <c r="O24" s="80"/>
      <c r="P24" s="80"/>
      <c r="Q24" s="80">
        <f t="shared" ref="Q24:AA24" si="46">Q22/Q10</f>
        <v>0.18344050561231515</v>
      </c>
      <c r="R24" s="80">
        <f t="shared" si="46"/>
        <v>0.27359751723022036</v>
      </c>
      <c r="S24" s="80">
        <f t="shared" si="46"/>
        <v>0.25165979732869082</v>
      </c>
      <c r="T24" s="80">
        <f t="shared" si="46"/>
        <v>0.23455078746741714</v>
      </c>
      <c r="U24" s="80">
        <f t="shared" si="46"/>
        <v>8.1948890607492053E-2</v>
      </c>
      <c r="V24" s="80">
        <f t="shared" si="46"/>
        <v>0.20858447173470984</v>
      </c>
      <c r="W24" s="80">
        <f t="shared" si="46"/>
        <v>0.25059537575037416</v>
      </c>
      <c r="X24" s="80">
        <f t="shared" si="46"/>
        <v>0.198024478293195</v>
      </c>
      <c r="Y24" s="80">
        <f t="shared" si="46"/>
        <v>0.19342637972004872</v>
      </c>
      <c r="Z24" s="80">
        <f t="shared" si="46"/>
        <v>7.0033019725873433E-2</v>
      </c>
      <c r="AA24" s="80">
        <f t="shared" si="46"/>
        <v>0.1781664453947672</v>
      </c>
      <c r="AB24" s="80"/>
      <c r="AC24" s="80"/>
      <c r="AD24" s="80"/>
      <c r="AE24" s="80"/>
      <c r="AF24" s="80">
        <f>AF22/AF10</f>
        <v>0.20620768449341212</v>
      </c>
      <c r="AG24" s="88"/>
      <c r="AH24" s="88"/>
      <c r="AI24" s="88"/>
      <c r="AJ24" s="89"/>
      <c r="AK24" s="22"/>
      <c r="AL24" s="88"/>
      <c r="AM24" s="88"/>
      <c r="AN24" s="88"/>
      <c r="AO24" s="89"/>
      <c r="AP24" s="50"/>
      <c r="AQ24" s="88"/>
      <c r="AR24" s="88"/>
      <c r="AS24" s="88"/>
      <c r="AT24" s="89"/>
      <c r="AU24" s="50"/>
      <c r="AV24" s="88"/>
      <c r="AW24" s="88"/>
      <c r="AX24" s="88"/>
      <c r="AY24" s="89"/>
      <c r="AZ24" s="50"/>
      <c r="BA24" s="50"/>
    </row>
    <row r="25" spans="1:58" s="12" customFormat="1" ht="12.75" customHeight="1" outlineLevel="1">
      <c r="C25" s="32" t="s">
        <v>101</v>
      </c>
      <c r="D25" s="41"/>
      <c r="E25" s="41"/>
      <c r="F25" s="41"/>
      <c r="G25" s="31" t="s">
        <v>102</v>
      </c>
      <c r="H25" s="20">
        <v>-135529</v>
      </c>
      <c r="I25" s="20">
        <v>-152033</v>
      </c>
      <c r="J25" s="20">
        <v>-160660</v>
      </c>
      <c r="K25" s="20">
        <v>-177801</v>
      </c>
      <c r="L25" s="57">
        <f t="shared" ref="L25:L26" si="47">SUM(H25:K25)</f>
        <v>-626023</v>
      </c>
      <c r="M25" s="20">
        <v>-184083</v>
      </c>
      <c r="N25" s="20">
        <v>-189151</v>
      </c>
      <c r="O25" s="20">
        <v>-197079</v>
      </c>
      <c r="P25" s="20">
        <v>-197186</v>
      </c>
      <c r="Q25" s="57">
        <f t="shared" ref="Q25:Q26" si="48">SUM(M25:P25)</f>
        <v>-767499</v>
      </c>
      <c r="R25" s="20">
        <v>-194440</v>
      </c>
      <c r="S25" s="20">
        <v>-191322</v>
      </c>
      <c r="T25" s="20">
        <v>-190429</v>
      </c>
      <c r="U25" s="20">
        <v>-189429</v>
      </c>
      <c r="V25" s="57">
        <f t="shared" ref="V25:V26" si="49">SUM(R25:U25)</f>
        <v>-765620</v>
      </c>
      <c r="W25" s="20">
        <v>-187579</v>
      </c>
      <c r="X25" s="20">
        <v>-175455</v>
      </c>
      <c r="Y25" s="20">
        <v>-172575</v>
      </c>
      <c r="Z25" s="20">
        <v>-170603</v>
      </c>
      <c r="AA25" s="57">
        <f t="shared" ref="AA25:AA26" si="50">SUM(W25:Z25)</f>
        <v>-706212</v>
      </c>
      <c r="AB25" s="20">
        <v>-174239</v>
      </c>
      <c r="AC25" s="20">
        <v>-174812</v>
      </c>
      <c r="AD25" s="20">
        <v>-175563</v>
      </c>
      <c r="AE25" s="20">
        <v>-175212</v>
      </c>
      <c r="AF25" s="57">
        <f t="shared" ref="AF25:AF26" si="51">SUM(AB25:AE25)</f>
        <v>-699826</v>
      </c>
      <c r="AG25" s="20"/>
      <c r="AH25" s="20"/>
      <c r="AI25" s="20"/>
      <c r="AJ25" s="20"/>
      <c r="AK25" s="22"/>
      <c r="AL25" s="20"/>
      <c r="AM25" s="20"/>
      <c r="AN25" s="20"/>
      <c r="AO25" s="20"/>
      <c r="AP25" s="22"/>
      <c r="AQ25" s="20"/>
      <c r="AR25" s="20"/>
      <c r="AS25" s="20"/>
      <c r="AT25" s="20"/>
      <c r="AU25" s="22"/>
      <c r="AV25" s="20"/>
      <c r="AW25" s="20"/>
      <c r="AX25" s="20"/>
      <c r="AY25" s="20"/>
      <c r="AZ25" s="22"/>
      <c r="BA25" s="22"/>
    </row>
    <row r="26" spans="1:58" s="12" customFormat="1" ht="12.75" customHeight="1" outlineLevel="1">
      <c r="C26" s="32" t="s">
        <v>103</v>
      </c>
      <c r="D26" s="41"/>
      <c r="E26" s="41"/>
      <c r="F26" s="41"/>
      <c r="G26" s="31" t="s">
        <v>102</v>
      </c>
      <c r="H26" s="20">
        <v>76104</v>
      </c>
      <c r="I26" s="20">
        <v>-53470</v>
      </c>
      <c r="J26" s="20">
        <v>192744</v>
      </c>
      <c r="K26" s="20">
        <v>-131378</v>
      </c>
      <c r="L26" s="57">
        <f t="shared" si="47"/>
        <v>84000</v>
      </c>
      <c r="M26" s="20">
        <v>21697</v>
      </c>
      <c r="N26" s="20">
        <v>-133175</v>
      </c>
      <c r="O26" s="20">
        <v>-256324</v>
      </c>
      <c r="P26" s="20">
        <v>-250639</v>
      </c>
      <c r="Q26" s="57">
        <f t="shared" si="48"/>
        <v>-618441</v>
      </c>
      <c r="R26" s="20">
        <v>269086</v>
      </c>
      <c r="S26" s="20">
        <v>-62519</v>
      </c>
      <c r="T26" s="20">
        <v>96135</v>
      </c>
      <c r="U26" s="20">
        <v>108512</v>
      </c>
      <c r="V26" s="57">
        <f t="shared" si="49"/>
        <v>411214</v>
      </c>
      <c r="W26" s="20">
        <v>195645</v>
      </c>
      <c r="X26" s="20">
        <v>220226</v>
      </c>
      <c r="Y26" s="20">
        <v>261404</v>
      </c>
      <c r="Z26" s="20">
        <v>-339965</v>
      </c>
      <c r="AA26" s="57">
        <f t="shared" si="50"/>
        <v>337310</v>
      </c>
      <c r="AB26" s="20">
        <v>-71204</v>
      </c>
      <c r="AC26" s="20">
        <v>26961</v>
      </c>
      <c r="AD26" s="20">
        <v>168218</v>
      </c>
      <c r="AE26" s="20">
        <v>-172747</v>
      </c>
      <c r="AF26" s="57">
        <f t="shared" si="51"/>
        <v>-48772</v>
      </c>
      <c r="AG26" s="20"/>
      <c r="AH26" s="20"/>
      <c r="AI26" s="20"/>
      <c r="AJ26" s="20"/>
      <c r="AK26" s="22"/>
      <c r="AL26" s="20"/>
      <c r="AM26" s="20"/>
      <c r="AN26" s="20"/>
      <c r="AO26" s="20"/>
      <c r="AP26" s="22"/>
      <c r="AQ26" s="20"/>
      <c r="AR26" s="20"/>
      <c r="AS26" s="20"/>
      <c r="AT26" s="20"/>
      <c r="AU26" s="22"/>
      <c r="AV26" s="20"/>
      <c r="AW26" s="20"/>
      <c r="AX26" s="20"/>
      <c r="AY26" s="20"/>
      <c r="AZ26" s="22"/>
      <c r="BA26" s="22"/>
    </row>
    <row r="27" spans="1:58" s="12" customFormat="1" ht="12.75" customHeight="1" outlineLevel="1">
      <c r="C27" s="25" t="s">
        <v>104</v>
      </c>
      <c r="D27" s="25"/>
      <c r="E27" s="25"/>
      <c r="F27" s="25"/>
      <c r="G27" s="26" t="s">
        <v>93</v>
      </c>
      <c r="H27" s="79">
        <f>SUM(H25:H26,H22)</f>
        <v>399659</v>
      </c>
      <c r="I27" s="79">
        <f t="shared" ref="I27:AF27" si="52">SUM(I25:I26,I22)</f>
        <v>500916</v>
      </c>
      <c r="J27" s="79">
        <f t="shared" si="52"/>
        <v>1012323</v>
      </c>
      <c r="K27" s="79">
        <f t="shared" si="52"/>
        <v>149333</v>
      </c>
      <c r="L27" s="79">
        <f t="shared" si="52"/>
        <v>2062230.8684062716</v>
      </c>
      <c r="M27" s="79">
        <f t="shared" si="52"/>
        <v>795869.91264615254</v>
      </c>
      <c r="N27" s="79">
        <f t="shared" si="52"/>
        <v>1035601.929351042</v>
      </c>
      <c r="O27" s="79">
        <f t="shared" si="52"/>
        <v>861459.91801945958</v>
      </c>
      <c r="P27" s="79">
        <f t="shared" si="52"/>
        <v>506416.88523265021</v>
      </c>
      <c r="Q27" s="79">
        <f t="shared" si="52"/>
        <v>3199349.1509537436</v>
      </c>
      <c r="R27" s="79">
        <f t="shared" si="52"/>
        <v>2034502.1704199272</v>
      </c>
      <c r="S27" s="79">
        <f t="shared" si="52"/>
        <v>1593789.1118524438</v>
      </c>
      <c r="T27" s="79">
        <f t="shared" si="52"/>
        <v>1660959.0778364297</v>
      </c>
      <c r="U27" s="79">
        <f t="shared" si="52"/>
        <v>550853.05744036939</v>
      </c>
      <c r="V27" s="79">
        <f t="shared" si="52"/>
        <v>5840103.1023998223</v>
      </c>
      <c r="W27" s="79">
        <f t="shared" si="52"/>
        <v>1979692.027681394</v>
      </c>
      <c r="X27" s="79">
        <f t="shared" si="52"/>
        <v>1623054.0134482034</v>
      </c>
      <c r="Y27" s="79">
        <f t="shared" si="52"/>
        <v>1621846.9874190413</v>
      </c>
      <c r="Z27" s="79">
        <f t="shared" si="52"/>
        <v>39334.912604583893</v>
      </c>
      <c r="AA27" s="79">
        <f t="shared" si="52"/>
        <v>5263927.9845340867</v>
      </c>
      <c r="AB27" s="79">
        <f t="shared" si="52"/>
        <v>1464984.9687608294</v>
      </c>
      <c r="AC27" s="79">
        <f t="shared" si="52"/>
        <v>1677969.9504605276</v>
      </c>
      <c r="AD27" s="79">
        <f t="shared" si="52"/>
        <v>1914300.0130226386</v>
      </c>
      <c r="AE27" s="79">
        <f t="shared" si="52"/>
        <v>1148150.0211326503</v>
      </c>
      <c r="AF27" s="79">
        <f t="shared" si="52"/>
        <v>6205404.9878536314</v>
      </c>
      <c r="AG27" s="79"/>
      <c r="AH27" s="79"/>
      <c r="AI27" s="79"/>
      <c r="AJ27" s="79"/>
      <c r="AK27" s="22"/>
      <c r="AL27" s="79"/>
      <c r="AM27" s="79"/>
      <c r="AN27" s="79"/>
      <c r="AO27" s="79"/>
      <c r="AP27" s="22"/>
      <c r="AQ27" s="79"/>
      <c r="AR27" s="79"/>
      <c r="AS27" s="79"/>
      <c r="AT27" s="79"/>
      <c r="AU27" s="22"/>
      <c r="AV27" s="79"/>
      <c r="AW27" s="79"/>
      <c r="AX27" s="79"/>
      <c r="AY27" s="79"/>
      <c r="AZ27" s="22"/>
      <c r="BA27" s="22"/>
    </row>
    <row r="28" spans="1:58" s="12" customFormat="1" ht="12.75" customHeight="1" outlineLevel="1">
      <c r="C28" s="29"/>
      <c r="D28" s="29"/>
      <c r="E28" s="29"/>
      <c r="F28" s="29"/>
      <c r="G28" s="34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22"/>
      <c r="AL28" s="82"/>
      <c r="AM28" s="82"/>
      <c r="AN28" s="82"/>
      <c r="AO28" s="82"/>
      <c r="AP28" s="22"/>
      <c r="AQ28" s="82"/>
      <c r="AR28" s="82"/>
      <c r="AS28" s="82"/>
      <c r="AT28" s="82"/>
      <c r="AU28" s="22"/>
      <c r="AV28" s="82"/>
      <c r="AW28" s="82"/>
      <c r="AX28" s="82"/>
      <c r="AY28" s="82"/>
      <c r="AZ28" s="22"/>
      <c r="BA28" s="22"/>
    </row>
    <row r="29" spans="1:58" s="12" customFormat="1" ht="12.75" customHeight="1" outlineLevel="1">
      <c r="C29" s="12" t="s">
        <v>105</v>
      </c>
      <c r="G29" s="18" t="s">
        <v>93</v>
      </c>
      <c r="H29" s="20">
        <v>-55607</v>
      </c>
      <c r="I29" s="20">
        <v>-230266</v>
      </c>
      <c r="J29" s="20">
        <v>-347079</v>
      </c>
      <c r="K29" s="20">
        <v>437637</v>
      </c>
      <c r="L29" s="57">
        <f t="shared" ref="L29" si="53">SUM(H29:K29)</f>
        <v>-195315</v>
      </c>
      <c r="M29" s="20">
        <v>-86803</v>
      </c>
      <c r="N29" s="20">
        <v>-315406</v>
      </c>
      <c r="O29" s="20">
        <v>-71484</v>
      </c>
      <c r="P29" s="20">
        <v>35739</v>
      </c>
      <c r="Q29" s="57">
        <f t="shared" ref="Q29" si="54">SUM(M29:P29)</f>
        <v>-437954</v>
      </c>
      <c r="R29" s="20">
        <v>-327787</v>
      </c>
      <c r="S29" s="20">
        <v>-240776</v>
      </c>
      <c r="T29" s="20">
        <v>-211888</v>
      </c>
      <c r="U29" s="20">
        <v>56576</v>
      </c>
      <c r="V29" s="57">
        <f t="shared" ref="V29" si="55">SUM(R29:U29)</f>
        <v>-723875</v>
      </c>
      <c r="W29" s="20">
        <v>-382245</v>
      </c>
      <c r="X29" s="20">
        <v>-182103</v>
      </c>
      <c r="Y29" s="20">
        <v>-223605</v>
      </c>
      <c r="Z29" s="20">
        <v>15948</v>
      </c>
      <c r="AA29" s="57">
        <f t="shared" ref="AA29" si="56">SUM(W29:Z29)</f>
        <v>-772005</v>
      </c>
      <c r="AB29" s="20">
        <v>-163754</v>
      </c>
      <c r="AC29" s="20">
        <v>-191722</v>
      </c>
      <c r="AD29" s="20">
        <v>-231627</v>
      </c>
      <c r="AE29" s="20">
        <v>-210312</v>
      </c>
      <c r="AF29" s="57">
        <f>SUM(AB29:AE29)</f>
        <v>-797415</v>
      </c>
      <c r="AG29" s="20"/>
      <c r="AH29" s="20"/>
      <c r="AI29" s="20"/>
      <c r="AJ29" s="20"/>
      <c r="AK29" s="22"/>
      <c r="AL29" s="20"/>
      <c r="AM29" s="20"/>
      <c r="AN29" s="20"/>
      <c r="AO29" s="20"/>
      <c r="AP29" s="22"/>
      <c r="AQ29" s="20"/>
      <c r="AR29" s="20"/>
      <c r="AS29" s="20"/>
      <c r="AT29" s="20"/>
      <c r="AU29" s="22"/>
      <c r="AV29" s="20"/>
      <c r="AW29" s="20"/>
      <c r="AX29" s="20"/>
      <c r="AY29" s="20"/>
      <c r="AZ29" s="22"/>
      <c r="BA29" s="22"/>
    </row>
    <row r="30" spans="1:58" s="12" customFormat="1" ht="12.75" customHeight="1" outlineLevel="1">
      <c r="G30" s="31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109"/>
      <c r="AG30" s="57"/>
      <c r="AH30" s="57"/>
      <c r="AI30" s="57"/>
      <c r="AJ30" s="57"/>
      <c r="AK30" s="22"/>
      <c r="AL30" s="57"/>
      <c r="AM30" s="57"/>
      <c r="AN30" s="57"/>
      <c r="AO30" s="57"/>
      <c r="AP30" s="22"/>
      <c r="AQ30" s="57"/>
      <c r="AR30" s="57"/>
      <c r="AS30" s="57"/>
      <c r="AT30" s="57"/>
      <c r="AU30" s="22"/>
      <c r="AV30" s="57"/>
      <c r="AW30" s="57"/>
      <c r="AX30" s="57"/>
      <c r="AY30" s="57"/>
      <c r="AZ30" s="22"/>
      <c r="BA30" s="22"/>
    </row>
    <row r="31" spans="1:58" ht="12.75" customHeight="1" outlineLevel="1" thickBot="1">
      <c r="A31" s="1"/>
      <c r="C31" s="83" t="s">
        <v>106</v>
      </c>
      <c r="D31" s="83"/>
      <c r="E31" s="83"/>
      <c r="F31" s="83"/>
      <c r="G31" s="84" t="s">
        <v>93</v>
      </c>
      <c r="H31" s="85">
        <f>SUM(H27,H29)</f>
        <v>344052</v>
      </c>
      <c r="I31" s="85">
        <f t="shared" ref="I31:AF31" si="57">SUM(I27,I29)</f>
        <v>270650</v>
      </c>
      <c r="J31" s="85">
        <f t="shared" si="57"/>
        <v>665244</v>
      </c>
      <c r="K31" s="85">
        <f t="shared" si="57"/>
        <v>586970</v>
      </c>
      <c r="L31" s="85">
        <f t="shared" si="57"/>
        <v>1866915.8684062716</v>
      </c>
      <c r="M31" s="85">
        <f t="shared" si="57"/>
        <v>709066.91264615254</v>
      </c>
      <c r="N31" s="85">
        <f t="shared" si="57"/>
        <v>720195.92935104202</v>
      </c>
      <c r="O31" s="85">
        <f t="shared" si="57"/>
        <v>789975.91801945958</v>
      </c>
      <c r="P31" s="85">
        <f t="shared" si="57"/>
        <v>542155.88523265021</v>
      </c>
      <c r="Q31" s="85">
        <f t="shared" si="57"/>
        <v>2761395.1509537436</v>
      </c>
      <c r="R31" s="85">
        <f t="shared" si="57"/>
        <v>1706715.1704199272</v>
      </c>
      <c r="S31" s="85">
        <f t="shared" si="57"/>
        <v>1353013.1118524438</v>
      </c>
      <c r="T31" s="85">
        <f t="shared" si="57"/>
        <v>1449071.0778364297</v>
      </c>
      <c r="U31" s="85">
        <f t="shared" si="57"/>
        <v>607429.05744036939</v>
      </c>
      <c r="V31" s="85">
        <f t="shared" si="57"/>
        <v>5116228.1023998223</v>
      </c>
      <c r="W31" s="85">
        <f t="shared" si="57"/>
        <v>1597447.027681394</v>
      </c>
      <c r="X31" s="85">
        <f t="shared" si="57"/>
        <v>1440951.0134482034</v>
      </c>
      <c r="Y31" s="85">
        <f t="shared" si="57"/>
        <v>1398241.9874190413</v>
      </c>
      <c r="Z31" s="85">
        <f t="shared" si="57"/>
        <v>55282.912604583893</v>
      </c>
      <c r="AA31" s="85">
        <f t="shared" si="57"/>
        <v>4491922.9845340867</v>
      </c>
      <c r="AB31" s="85">
        <f t="shared" si="57"/>
        <v>1301230.9687608294</v>
      </c>
      <c r="AC31" s="85">
        <f t="shared" si="57"/>
        <v>1486247.9504605276</v>
      </c>
      <c r="AD31" s="85">
        <f t="shared" si="57"/>
        <v>1682673.0130226386</v>
      </c>
      <c r="AE31" s="85">
        <f t="shared" si="57"/>
        <v>937838.02113265032</v>
      </c>
      <c r="AF31" s="85">
        <f t="shared" si="57"/>
        <v>5407989.9878536314</v>
      </c>
      <c r="AG31" s="85"/>
      <c r="AH31" s="85"/>
      <c r="AI31" s="85"/>
      <c r="AJ31" s="85"/>
      <c r="AK31" s="21"/>
      <c r="AL31" s="85"/>
      <c r="AM31" s="85"/>
      <c r="AN31" s="85"/>
      <c r="AO31" s="85"/>
      <c r="AP31" s="21"/>
      <c r="AQ31" s="85"/>
      <c r="AR31" s="85"/>
      <c r="AS31" s="85"/>
      <c r="AT31" s="85"/>
      <c r="AU31" s="21"/>
      <c r="AV31" s="85"/>
      <c r="AW31" s="85"/>
      <c r="AX31" s="85"/>
      <c r="AY31" s="85"/>
      <c r="AZ31" s="21"/>
      <c r="BA31" s="21"/>
      <c r="BC31" s="22" t="str">
        <f>IFERROR((Q31/#REF!)^(1/(_xlfn.NUMBERVALUE(LEFT(Q$6,4))-_xlfn.NUMBERVALUE(LEFT(#REF!,4))))-1,"NA")</f>
        <v>NA</v>
      </c>
      <c r="BD31" s="22" t="str">
        <f>IFERROR((AZ31/AK31)^(1/(_xlfn.NUMBERVALUE(LEFT(AZ$6,4))-_xlfn.NUMBERVALUE(LEFT(AK$6,4))))-1,"NA")</f>
        <v>NA</v>
      </c>
      <c r="BE31" s="22" t="str">
        <f>IFERROR((#REF!/BA31)^(1/(_xlfn.NUMBERVALUE(LEFT(#REF!,4))-_xlfn.NUMBERVALUE(LEFT(BA$6,4))))-1,"NA")</f>
        <v>NA</v>
      </c>
      <c r="BF31" s="22" t="str">
        <f>IFERROR((#REF!/AK31)^(1/(_xlfn.NUMBERVALUE(LEFT(#REF!,4))-_xlfn.NUMBERVALUE(LEFT(AK$6,4))))-1,"NA")</f>
        <v>NA</v>
      </c>
    </row>
    <row r="32" spans="1:58" ht="12.75" customHeight="1" outlineLevel="1" thickTop="1">
      <c r="A32" s="1"/>
      <c r="C32" s="29"/>
      <c r="D32" s="29"/>
      <c r="E32" s="29"/>
      <c r="F32" s="29"/>
      <c r="G32" s="34"/>
      <c r="H32" s="72"/>
      <c r="I32" s="72"/>
      <c r="J32" s="72"/>
      <c r="K32" s="72"/>
      <c r="L32" s="82"/>
      <c r="M32" s="72"/>
      <c r="N32" s="72"/>
      <c r="O32" s="72"/>
      <c r="P32" s="72"/>
      <c r="Q32" s="82"/>
      <c r="R32" s="72"/>
      <c r="S32" s="72"/>
      <c r="T32" s="72"/>
      <c r="U32" s="72"/>
      <c r="V32" s="82"/>
      <c r="W32" s="72"/>
      <c r="X32" s="72"/>
      <c r="Y32" s="72"/>
      <c r="Z32" s="72"/>
      <c r="AA32" s="82"/>
      <c r="AB32" s="72"/>
      <c r="AC32" s="72"/>
      <c r="AD32" s="72"/>
      <c r="AE32" s="72"/>
      <c r="AF32" s="82"/>
      <c r="AG32" s="72"/>
      <c r="AH32" s="72"/>
      <c r="AI32" s="72"/>
      <c r="AJ32" s="72"/>
      <c r="AK32" s="21"/>
      <c r="AL32" s="72"/>
      <c r="AM32" s="72"/>
      <c r="AN32" s="72"/>
      <c r="AO32" s="72"/>
      <c r="AP32" s="21"/>
      <c r="AQ32" s="72"/>
      <c r="AR32" s="72"/>
      <c r="AS32" s="72"/>
      <c r="AT32" s="72"/>
      <c r="AU32" s="21"/>
      <c r="AV32" s="72"/>
      <c r="AW32" s="72"/>
      <c r="AX32" s="72"/>
      <c r="AY32" s="72"/>
      <c r="AZ32" s="21"/>
      <c r="BA32" s="21"/>
      <c r="BC32" s="22"/>
      <c r="BD32" s="22"/>
      <c r="BE32" s="22"/>
      <c r="BF32" s="22"/>
    </row>
    <row r="33" spans="1:58" ht="12.75" customHeight="1" outlineLevel="1">
      <c r="A33" s="1"/>
      <c r="C33" s="1" t="s">
        <v>107</v>
      </c>
      <c r="D33" s="29"/>
      <c r="E33" s="29"/>
      <c r="F33" s="29"/>
      <c r="G33" s="18" t="s">
        <v>108</v>
      </c>
      <c r="H33" s="135">
        <v>0.79</v>
      </c>
      <c r="I33" s="135">
        <v>0.62</v>
      </c>
      <c r="J33" s="135">
        <v>1.52</v>
      </c>
      <c r="K33" s="135">
        <v>1.34</v>
      </c>
      <c r="L33" s="81">
        <f>ROUND(L$31/L36,2)</f>
        <v>4.26</v>
      </c>
      <c r="M33" s="135">
        <v>1.61</v>
      </c>
      <c r="N33" s="135">
        <v>1.63</v>
      </c>
      <c r="O33" s="135">
        <v>1.79</v>
      </c>
      <c r="P33" s="135">
        <v>1.23</v>
      </c>
      <c r="Q33" s="81">
        <f>ROUND(Q$31/Q36,2)</f>
        <v>6.26</v>
      </c>
      <c r="R33" s="135">
        <v>3.85</v>
      </c>
      <c r="S33" s="135">
        <v>3.05</v>
      </c>
      <c r="T33" s="135">
        <v>3.27</v>
      </c>
      <c r="U33" s="135">
        <v>1.37</v>
      </c>
      <c r="V33" s="81">
        <f>ROUND(V$31/V36,2)</f>
        <v>11.55</v>
      </c>
      <c r="W33" s="135">
        <v>3.6</v>
      </c>
      <c r="X33" s="135">
        <v>3.24</v>
      </c>
      <c r="Y33" s="135">
        <v>3.14</v>
      </c>
      <c r="Z33" s="135">
        <v>0.12</v>
      </c>
      <c r="AA33" s="81">
        <f>ROUND(AA$31/AA36,2)</f>
        <v>10.1</v>
      </c>
      <c r="AB33" s="135">
        <v>2.93</v>
      </c>
      <c r="AC33" s="135">
        <v>3.35</v>
      </c>
      <c r="AD33" s="135">
        <v>3.8</v>
      </c>
      <c r="AE33" s="135">
        <v>2.15</v>
      </c>
      <c r="AF33" s="81">
        <f>ROUND(AF$31/AF36,2)</f>
        <v>12.25</v>
      </c>
      <c r="AG33" s="20"/>
      <c r="AH33" s="20"/>
      <c r="AI33" s="20"/>
      <c r="AJ33" s="20"/>
      <c r="AK33" s="22"/>
      <c r="AL33" s="20"/>
      <c r="AM33" s="20"/>
      <c r="AN33" s="20"/>
      <c r="AO33" s="20"/>
      <c r="AP33" s="22"/>
      <c r="AQ33" s="20"/>
      <c r="AR33" s="20"/>
      <c r="AS33" s="20"/>
      <c r="AT33" s="20"/>
      <c r="AU33" s="22"/>
      <c r="AV33" s="20"/>
      <c r="AW33" s="20"/>
      <c r="AX33" s="20"/>
      <c r="AY33" s="20"/>
      <c r="AZ33" s="21"/>
      <c r="BA33" s="21"/>
      <c r="BC33" s="22"/>
      <c r="BD33" s="22"/>
      <c r="BE33" s="22"/>
      <c r="BF33" s="22"/>
    </row>
    <row r="34" spans="1:58" ht="12.75" customHeight="1" outlineLevel="1">
      <c r="A34" s="1"/>
      <c r="C34" s="1" t="s">
        <v>109</v>
      </c>
      <c r="D34" s="29"/>
      <c r="E34" s="29"/>
      <c r="F34" s="29"/>
      <c r="G34" s="18" t="s">
        <v>108</v>
      </c>
      <c r="H34" s="135">
        <v>0.76</v>
      </c>
      <c r="I34" s="135">
        <v>0.6</v>
      </c>
      <c r="J34" s="135">
        <v>1.47</v>
      </c>
      <c r="K34" s="135">
        <v>1.3</v>
      </c>
      <c r="L34" s="81">
        <f>ROUND(L$31/L37,2)</f>
        <v>4.13</v>
      </c>
      <c r="M34" s="135">
        <v>1.57</v>
      </c>
      <c r="N34" s="135">
        <v>1.59</v>
      </c>
      <c r="O34" s="135">
        <v>1.74</v>
      </c>
      <c r="P34" s="135">
        <v>1.19</v>
      </c>
      <c r="Q34" s="81">
        <f>ROUND(Q$31/Q37,2)</f>
        <v>6.08</v>
      </c>
      <c r="R34" s="135">
        <v>3.75</v>
      </c>
      <c r="S34" s="135">
        <v>2.97</v>
      </c>
      <c r="T34" s="135">
        <v>3.19</v>
      </c>
      <c r="U34" s="135">
        <v>1.33</v>
      </c>
      <c r="V34" s="81">
        <f>ROUND(V$31/V37,2)</f>
        <v>11.24</v>
      </c>
      <c r="W34" s="135">
        <v>3.53</v>
      </c>
      <c r="X34" s="135">
        <v>3.2</v>
      </c>
      <c r="Y34" s="135">
        <v>3.1</v>
      </c>
      <c r="Z34" s="135">
        <v>0.12</v>
      </c>
      <c r="AA34" s="81">
        <f>ROUND(AA$31/AA37,2)</f>
        <v>9.9499999999999993</v>
      </c>
      <c r="AB34" s="135">
        <v>2.88</v>
      </c>
      <c r="AC34" s="135">
        <v>3.29</v>
      </c>
      <c r="AD34" s="135">
        <v>3.73</v>
      </c>
      <c r="AE34" s="135">
        <v>2.11</v>
      </c>
      <c r="AF34" s="81">
        <f>ROUND(AF$31/AF37,2)</f>
        <v>12.03</v>
      </c>
      <c r="AG34" s="20"/>
      <c r="AH34" s="20"/>
      <c r="AI34" s="20"/>
      <c r="AJ34" s="20"/>
      <c r="AK34" s="22"/>
      <c r="AL34" s="20"/>
      <c r="AM34" s="20"/>
      <c r="AN34" s="20"/>
      <c r="AO34" s="20"/>
      <c r="AP34" s="22"/>
      <c r="AQ34" s="20"/>
      <c r="AR34" s="20"/>
      <c r="AS34" s="20"/>
      <c r="AT34" s="20"/>
      <c r="AU34" s="22"/>
      <c r="AV34" s="20"/>
      <c r="AW34" s="20"/>
      <c r="AX34" s="20"/>
      <c r="AY34" s="20"/>
      <c r="AZ34" s="21"/>
      <c r="BA34" s="21"/>
      <c r="BC34" s="22"/>
      <c r="BD34" s="22"/>
      <c r="BE34" s="22"/>
      <c r="BF34" s="22"/>
    </row>
    <row r="35" spans="1:58" ht="12.75" customHeight="1" outlineLevel="1">
      <c r="A35" s="1"/>
      <c r="D35" s="29"/>
      <c r="E35" s="29"/>
      <c r="F35" s="29"/>
      <c r="G35" s="34"/>
      <c r="H35" s="72"/>
      <c r="I35" s="72"/>
      <c r="J35" s="72"/>
      <c r="K35" s="72"/>
      <c r="L35" s="82"/>
      <c r="M35" s="72"/>
      <c r="N35" s="72"/>
      <c r="O35" s="72"/>
      <c r="P35" s="72"/>
      <c r="Q35" s="82"/>
      <c r="R35" s="72"/>
      <c r="S35" s="72"/>
      <c r="T35" s="72"/>
      <c r="U35" s="72"/>
      <c r="V35" s="82"/>
      <c r="W35" s="72"/>
      <c r="X35" s="72"/>
      <c r="Y35" s="72"/>
      <c r="Z35" s="72"/>
      <c r="AA35" s="82"/>
      <c r="AB35" s="72"/>
      <c r="AC35" s="72"/>
      <c r="AD35" s="72"/>
      <c r="AE35" s="72"/>
      <c r="AF35" s="82"/>
      <c r="AG35" s="72"/>
      <c r="AH35" s="72"/>
      <c r="AI35" s="72"/>
      <c r="AJ35" s="72"/>
      <c r="AK35" s="21"/>
      <c r="AL35" s="72"/>
      <c r="AM35" s="72"/>
      <c r="AN35" s="72"/>
      <c r="AO35" s="72"/>
      <c r="AP35" s="21"/>
      <c r="AQ35" s="72"/>
      <c r="AR35" s="72"/>
      <c r="AS35" s="72"/>
      <c r="AT35" s="72"/>
      <c r="AU35" s="21"/>
      <c r="AV35" s="72"/>
      <c r="AW35" s="72"/>
      <c r="AX35" s="72"/>
      <c r="AY35" s="72"/>
      <c r="AZ35" s="21"/>
      <c r="BA35" s="21"/>
      <c r="BC35" s="22"/>
      <c r="BD35" s="22"/>
      <c r="BE35" s="22"/>
      <c r="BF35" s="22"/>
    </row>
    <row r="36" spans="1:58" ht="12.75" customHeight="1" outlineLevel="1">
      <c r="A36" s="1"/>
      <c r="C36" s="1" t="s">
        <v>110</v>
      </c>
      <c r="D36" s="29"/>
      <c r="E36" s="29"/>
      <c r="F36" s="29"/>
      <c r="G36" s="18" t="s">
        <v>111</v>
      </c>
      <c r="H36" s="20">
        <v>436947</v>
      </c>
      <c r="I36" s="20">
        <v>437587</v>
      </c>
      <c r="J36" s="20">
        <v>438090</v>
      </c>
      <c r="K36" s="20">
        <v>438547</v>
      </c>
      <c r="L36" s="19">
        <v>437799</v>
      </c>
      <c r="M36" s="20">
        <v>439352</v>
      </c>
      <c r="N36" s="20">
        <v>440569</v>
      </c>
      <c r="O36" s="20">
        <v>441526</v>
      </c>
      <c r="P36" s="20">
        <v>442220</v>
      </c>
      <c r="Q36" s="19">
        <v>440922</v>
      </c>
      <c r="R36" s="20">
        <v>443224</v>
      </c>
      <c r="S36" s="20">
        <v>443159</v>
      </c>
      <c r="T36" s="20">
        <v>442778</v>
      </c>
      <c r="U36" s="20">
        <v>443462</v>
      </c>
      <c r="V36" s="19">
        <v>443155</v>
      </c>
      <c r="W36" s="20">
        <v>444146</v>
      </c>
      <c r="X36" s="20">
        <v>444557</v>
      </c>
      <c r="Y36" s="20">
        <v>444878</v>
      </c>
      <c r="Z36" s="20">
        <v>445200</v>
      </c>
      <c r="AA36" s="19">
        <v>444698</v>
      </c>
      <c r="AB36" s="20">
        <v>445244</v>
      </c>
      <c r="AC36" s="20">
        <v>443881</v>
      </c>
      <c r="AD36" s="20">
        <v>441537</v>
      </c>
      <c r="AE36" s="20">
        <v>435923</v>
      </c>
      <c r="AF36" s="19">
        <v>441571</v>
      </c>
      <c r="AG36" s="20"/>
      <c r="AH36" s="20"/>
      <c r="AI36" s="20"/>
      <c r="AJ36" s="20"/>
      <c r="AK36" s="22"/>
      <c r="AL36" s="20"/>
      <c r="AM36" s="20"/>
      <c r="AN36" s="20"/>
      <c r="AO36" s="20"/>
      <c r="AP36" s="22"/>
      <c r="AQ36" s="20"/>
      <c r="AR36" s="20"/>
      <c r="AS36" s="20"/>
      <c r="AT36" s="20"/>
      <c r="AU36" s="22"/>
      <c r="AV36" s="20"/>
      <c r="AW36" s="20"/>
      <c r="AX36" s="20"/>
      <c r="AY36" s="20"/>
      <c r="AZ36" s="21"/>
      <c r="BA36" s="21"/>
      <c r="BC36" s="22"/>
      <c r="BD36" s="22"/>
      <c r="BE36" s="22"/>
      <c r="BF36" s="22"/>
    </row>
    <row r="37" spans="1:58" ht="12.75" customHeight="1" outlineLevel="1">
      <c r="A37" s="1"/>
      <c r="C37" s="1" t="s">
        <v>112</v>
      </c>
      <c r="D37" s="29"/>
      <c r="E37" s="29"/>
      <c r="F37" s="29"/>
      <c r="G37" s="18" t="s">
        <v>111</v>
      </c>
      <c r="H37" s="20">
        <v>451922</v>
      </c>
      <c r="I37" s="20">
        <v>452195</v>
      </c>
      <c r="J37" s="20">
        <v>451552</v>
      </c>
      <c r="K37" s="20">
        <v>451367</v>
      </c>
      <c r="L37" s="19">
        <v>451765</v>
      </c>
      <c r="M37" s="20">
        <v>452494</v>
      </c>
      <c r="N37" s="20">
        <v>453945</v>
      </c>
      <c r="O37" s="20">
        <v>455088</v>
      </c>
      <c r="P37" s="20">
        <v>455283</v>
      </c>
      <c r="Q37" s="19">
        <v>454208</v>
      </c>
      <c r="R37" s="20">
        <v>455641</v>
      </c>
      <c r="S37" s="20">
        <v>455129</v>
      </c>
      <c r="T37" s="20">
        <v>454925</v>
      </c>
      <c r="U37" s="20">
        <v>455795</v>
      </c>
      <c r="V37" s="19">
        <v>455372</v>
      </c>
      <c r="W37" s="20">
        <v>452984</v>
      </c>
      <c r="X37" s="20">
        <v>450169</v>
      </c>
      <c r="Y37" s="20">
        <v>450344</v>
      </c>
      <c r="Z37" s="20">
        <v>451649</v>
      </c>
      <c r="AA37" s="19">
        <v>451290</v>
      </c>
      <c r="AB37" s="20">
        <v>452417</v>
      </c>
      <c r="AC37" s="20">
        <v>451572</v>
      </c>
      <c r="AD37" s="20">
        <v>450011</v>
      </c>
      <c r="AE37" s="20">
        <v>444292</v>
      </c>
      <c r="AF37" s="19">
        <v>449498</v>
      </c>
      <c r="AG37" s="20"/>
      <c r="AH37" s="20"/>
      <c r="AI37" s="20"/>
      <c r="AJ37" s="20"/>
      <c r="AK37" s="22"/>
      <c r="AL37" s="20"/>
      <c r="AM37" s="20"/>
      <c r="AN37" s="20"/>
      <c r="AO37" s="20"/>
      <c r="AP37" s="22"/>
      <c r="AQ37" s="20"/>
      <c r="AR37" s="20"/>
      <c r="AS37" s="20"/>
      <c r="AT37" s="20"/>
      <c r="AU37" s="22"/>
      <c r="AV37" s="20"/>
      <c r="AW37" s="20"/>
      <c r="AX37" s="20"/>
      <c r="AY37" s="20"/>
      <c r="AZ37" s="21"/>
      <c r="BA37" s="21"/>
      <c r="BC37" s="22"/>
      <c r="BD37" s="22"/>
      <c r="BE37" s="22"/>
      <c r="BF37" s="22"/>
    </row>
    <row r="38" spans="1:58" ht="12.75" customHeight="1" outlineLevel="1">
      <c r="A38" s="1"/>
      <c r="D38" s="29"/>
      <c r="E38" s="29"/>
      <c r="F38" s="29"/>
      <c r="G38" s="34"/>
      <c r="H38" s="72"/>
      <c r="I38" s="72"/>
      <c r="J38" s="72"/>
      <c r="K38" s="72"/>
      <c r="L38" s="82"/>
      <c r="M38" s="72"/>
      <c r="N38" s="72"/>
      <c r="O38" s="72"/>
      <c r="P38" s="72"/>
      <c r="Q38" s="82"/>
      <c r="R38" s="72"/>
      <c r="S38" s="72"/>
      <c r="T38" s="72"/>
      <c r="U38" s="72"/>
      <c r="V38" s="82"/>
      <c r="W38" s="72"/>
      <c r="X38" s="72"/>
      <c r="Y38" s="72"/>
      <c r="Z38" s="72"/>
      <c r="AA38" s="82"/>
      <c r="AB38" s="72"/>
      <c r="AC38" s="72"/>
      <c r="AD38" s="72"/>
      <c r="AE38" s="72"/>
      <c r="AF38" s="82"/>
      <c r="AG38" s="72"/>
      <c r="AH38" s="72"/>
      <c r="AI38" s="72"/>
      <c r="AJ38" s="72"/>
      <c r="AK38" s="21"/>
      <c r="AL38" s="72"/>
      <c r="AM38" s="72"/>
      <c r="AN38" s="72"/>
      <c r="AO38" s="72"/>
      <c r="AP38" s="21"/>
      <c r="AQ38" s="72"/>
      <c r="AR38" s="72"/>
      <c r="AS38" s="72"/>
      <c r="AT38" s="72"/>
      <c r="AU38" s="21"/>
      <c r="AV38" s="72"/>
      <c r="AW38" s="72"/>
      <c r="AX38" s="72"/>
      <c r="AY38" s="72"/>
      <c r="AZ38" s="21"/>
      <c r="BA38" s="21"/>
      <c r="BC38" s="22"/>
      <c r="BD38" s="22"/>
      <c r="BE38" s="22"/>
      <c r="BF38" s="22"/>
    </row>
    <row r="39" spans="1:58" ht="12.75" customHeight="1" outlineLevel="1">
      <c r="A39" s="1"/>
      <c r="C39" s="29" t="s">
        <v>113</v>
      </c>
      <c r="D39" s="29"/>
      <c r="E39" s="29"/>
      <c r="F39" s="29"/>
      <c r="G39" s="34" t="s">
        <v>93</v>
      </c>
      <c r="H39" s="72">
        <f>SUM(H22,H85)</f>
        <v>482645</v>
      </c>
      <c r="I39" s="72">
        <f t="shared" ref="I39:AF39" si="58">SUM(I22,I85)</f>
        <v>731915</v>
      </c>
      <c r="J39" s="72">
        <f t="shared" si="58"/>
        <v>1006943</v>
      </c>
      <c r="K39" s="72">
        <f t="shared" si="58"/>
        <v>486330</v>
      </c>
      <c r="L39" s="72">
        <f t="shared" si="58"/>
        <v>2707832.8684062716</v>
      </c>
      <c r="M39" s="72">
        <f t="shared" si="58"/>
        <v>986772.91264615254</v>
      </c>
      <c r="N39" s="72">
        <f t="shared" si="58"/>
        <v>1384588.929351042</v>
      </c>
      <c r="O39" s="72">
        <f t="shared" si="58"/>
        <v>1343451.9180194596</v>
      </c>
      <c r="P39" s="72">
        <f t="shared" si="58"/>
        <v>986184.88523265021</v>
      </c>
      <c r="Q39" s="72">
        <f t="shared" si="58"/>
        <v>4700999.1509537436</v>
      </c>
      <c r="R39" s="72">
        <f t="shared" si="58"/>
        <v>1995597.1704199272</v>
      </c>
      <c r="S39" s="72">
        <f t="shared" si="58"/>
        <v>1886064.1118524438</v>
      </c>
      <c r="T39" s="72">
        <f t="shared" si="58"/>
        <v>1825506.0778364297</v>
      </c>
      <c r="U39" s="72">
        <f t="shared" si="58"/>
        <v>695754.05744036939</v>
      </c>
      <c r="V39" s="72">
        <f t="shared" si="58"/>
        <v>6402921.1023998223</v>
      </c>
      <c r="W39" s="72">
        <f t="shared" si="58"/>
        <v>2046228.027681394</v>
      </c>
      <c r="X39" s="72">
        <f t="shared" si="58"/>
        <v>1661788.0134482034</v>
      </c>
      <c r="Y39" s="72">
        <f t="shared" si="58"/>
        <v>1618205.9874190413</v>
      </c>
      <c r="Z39" s="72">
        <f t="shared" si="58"/>
        <v>643289.91260458389</v>
      </c>
      <c r="AA39" s="72">
        <f t="shared" si="58"/>
        <v>5969511.9845340867</v>
      </c>
      <c r="AB39" s="72">
        <f t="shared" si="58"/>
        <v>1800762.9687608294</v>
      </c>
      <c r="AC39" s="72">
        <f t="shared" si="58"/>
        <v>1915205.9504605276</v>
      </c>
      <c r="AD39" s="72">
        <f t="shared" si="58"/>
        <v>2012305.0130226386</v>
      </c>
      <c r="AE39" s="72">
        <f t="shared" si="58"/>
        <v>1582676.0211326503</v>
      </c>
      <c r="AF39" s="72">
        <f t="shared" si="58"/>
        <v>7310949.9878536314</v>
      </c>
      <c r="AG39" s="72"/>
      <c r="AH39" s="72"/>
      <c r="AI39" s="72"/>
      <c r="AJ39" s="72"/>
      <c r="AK39" s="72">
        <f>AK22+Operating!AK242</f>
        <v>9141530.1774423495</v>
      </c>
      <c r="AL39" s="72"/>
      <c r="AM39" s="72"/>
      <c r="AN39" s="72"/>
      <c r="AO39" s="72"/>
      <c r="AP39" s="72">
        <f>AP22+Operating!AP242</f>
        <v>11104331.420599824</v>
      </c>
      <c r="AQ39" s="72"/>
      <c r="AR39" s="72"/>
      <c r="AS39" s="72"/>
      <c r="AT39" s="72"/>
      <c r="AU39" s="72">
        <f>AU22+Operating!AU242</f>
        <v>16118463.761660747</v>
      </c>
      <c r="AV39" s="72"/>
      <c r="AW39" s="72"/>
      <c r="AX39" s="72"/>
      <c r="AY39" s="72"/>
      <c r="AZ39" s="72">
        <f>AZ22+Operating!AZ242</f>
        <v>23198378.58194289</v>
      </c>
      <c r="BA39" s="21"/>
      <c r="BC39" s="22"/>
      <c r="BD39" s="22"/>
      <c r="BE39" s="22"/>
      <c r="BF39" s="22"/>
    </row>
    <row r="40" spans="1:58" ht="12.75" customHeight="1">
      <c r="A40" s="1"/>
      <c r="G40" s="1"/>
      <c r="BC40" s="1"/>
      <c r="BD40" s="1"/>
      <c r="BE40" s="1"/>
      <c r="BF40" s="1"/>
    </row>
    <row r="41" spans="1:58" ht="12.75" customHeight="1">
      <c r="A41" s="1" t="s">
        <v>114</v>
      </c>
      <c r="B41" s="1" t="s">
        <v>91</v>
      </c>
      <c r="C41" s="62" t="s">
        <v>115</v>
      </c>
      <c r="D41" s="62"/>
      <c r="E41" s="62"/>
      <c r="F41" s="62"/>
      <c r="G41" s="63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</row>
    <row r="42" spans="1:58" ht="12.75" customHeight="1" outlineLevel="1">
      <c r="C42" s="126" t="s">
        <v>116</v>
      </c>
      <c r="D42" s="125"/>
      <c r="E42" s="125"/>
      <c r="F42" s="125"/>
      <c r="G42" s="124"/>
      <c r="H42" s="123">
        <f>ROUND(H54-H76,0)</f>
        <v>0</v>
      </c>
      <c r="I42" s="123">
        <f t="shared" ref="I42:AF42" si="59">ROUND(I54-I76,0)</f>
        <v>0</v>
      </c>
      <c r="J42" s="123">
        <f t="shared" si="59"/>
        <v>0</v>
      </c>
      <c r="K42" s="123">
        <f t="shared" si="59"/>
        <v>0</v>
      </c>
      <c r="L42" s="123">
        <f t="shared" si="59"/>
        <v>0</v>
      </c>
      <c r="M42" s="123">
        <f t="shared" si="59"/>
        <v>0</v>
      </c>
      <c r="N42" s="123">
        <f t="shared" si="59"/>
        <v>0</v>
      </c>
      <c r="O42" s="123">
        <f t="shared" si="59"/>
        <v>0</v>
      </c>
      <c r="P42" s="123">
        <f t="shared" si="59"/>
        <v>0</v>
      </c>
      <c r="Q42" s="123">
        <f t="shared" si="59"/>
        <v>0</v>
      </c>
      <c r="R42" s="123">
        <f t="shared" si="59"/>
        <v>0</v>
      </c>
      <c r="S42" s="123">
        <f t="shared" si="59"/>
        <v>0</v>
      </c>
      <c r="T42" s="123">
        <f t="shared" si="59"/>
        <v>0</v>
      </c>
      <c r="U42" s="123">
        <f t="shared" si="59"/>
        <v>0</v>
      </c>
      <c r="V42" s="123">
        <f t="shared" si="59"/>
        <v>0</v>
      </c>
      <c r="W42" s="123">
        <f t="shared" si="59"/>
        <v>0</v>
      </c>
      <c r="X42" s="123">
        <f t="shared" si="59"/>
        <v>0</v>
      </c>
      <c r="Y42" s="123">
        <f t="shared" si="59"/>
        <v>0</v>
      </c>
      <c r="Z42" s="123">
        <f t="shared" si="59"/>
        <v>0</v>
      </c>
      <c r="AA42" s="123">
        <f t="shared" si="59"/>
        <v>0</v>
      </c>
      <c r="AB42" s="123">
        <f t="shared" si="59"/>
        <v>0</v>
      </c>
      <c r="AC42" s="123">
        <f t="shared" si="59"/>
        <v>0</v>
      </c>
      <c r="AD42" s="123">
        <f t="shared" si="59"/>
        <v>0</v>
      </c>
      <c r="AE42" s="123">
        <f t="shared" si="59"/>
        <v>0</v>
      </c>
      <c r="AF42" s="123">
        <f t="shared" si="59"/>
        <v>0</v>
      </c>
    </row>
    <row r="43" spans="1:58" ht="12.75" customHeight="1" outlineLevel="1">
      <c r="C43" s="119"/>
      <c r="G43" s="44"/>
      <c r="AU43" s="12"/>
      <c r="AZ43" s="12"/>
      <c r="BC43" s="1"/>
      <c r="BD43" s="1"/>
      <c r="BE43" s="1"/>
      <c r="BF43" s="1"/>
    </row>
    <row r="44" spans="1:58" ht="12.75" customHeight="1" outlineLevel="1">
      <c r="C44" s="32" t="s">
        <v>117</v>
      </c>
      <c r="G44" s="18" t="s">
        <v>93</v>
      </c>
      <c r="H44" s="20">
        <v>3348557</v>
      </c>
      <c r="I44" s="20">
        <v>5004247</v>
      </c>
      <c r="J44" s="20">
        <v>4435018</v>
      </c>
      <c r="K44" s="20">
        <v>5018437</v>
      </c>
      <c r="L44" s="57">
        <f>K44</f>
        <v>5018437</v>
      </c>
      <c r="M44" s="20">
        <v>5151884</v>
      </c>
      <c r="N44" s="20">
        <v>7153248</v>
      </c>
      <c r="O44" s="20">
        <v>8392391</v>
      </c>
      <c r="P44" s="20">
        <v>8205550</v>
      </c>
      <c r="Q44" s="57">
        <f>P44</f>
        <v>8205550</v>
      </c>
      <c r="R44" s="20">
        <v>8403705</v>
      </c>
      <c r="S44" s="20">
        <v>7777530</v>
      </c>
      <c r="T44" s="20">
        <v>7526681</v>
      </c>
      <c r="U44" s="20">
        <v>6027804</v>
      </c>
      <c r="V44" s="57">
        <f>U44</f>
        <v>6027804</v>
      </c>
      <c r="W44" s="20">
        <v>6008946</v>
      </c>
      <c r="X44" s="20">
        <v>5819449</v>
      </c>
      <c r="Y44" s="20">
        <v>6113733</v>
      </c>
      <c r="Z44" s="20">
        <v>5147176</v>
      </c>
      <c r="AA44" s="57">
        <f>Z44</f>
        <v>5147176</v>
      </c>
      <c r="AB44" s="20">
        <v>6714594</v>
      </c>
      <c r="AC44" s="20">
        <v>7662788</v>
      </c>
      <c r="AD44" s="20">
        <v>7353245</v>
      </c>
      <c r="AE44" s="20">
        <v>7116913</v>
      </c>
      <c r="AF44" s="57">
        <f>AE44</f>
        <v>7116913</v>
      </c>
      <c r="AG44" s="45"/>
      <c r="AH44" s="45"/>
      <c r="AI44" s="45"/>
      <c r="AL44" s="45"/>
      <c r="AM44" s="45"/>
      <c r="AN44" s="45"/>
      <c r="AQ44" s="45"/>
      <c r="AR44" s="45"/>
      <c r="AS44" s="45"/>
      <c r="AU44" s="12"/>
      <c r="AV44" s="45"/>
      <c r="AW44" s="45"/>
      <c r="AX44" s="45"/>
      <c r="AZ44" s="12"/>
      <c r="BC44" s="1"/>
      <c r="BD44" s="1"/>
      <c r="BE44" s="1"/>
      <c r="BF44" s="1"/>
    </row>
    <row r="45" spans="1:58" ht="12.75" customHeight="1" outlineLevel="1">
      <c r="C45" s="32" t="s">
        <v>118</v>
      </c>
      <c r="G45" s="18" t="s">
        <v>93</v>
      </c>
      <c r="H45" s="20">
        <v>0</v>
      </c>
      <c r="I45" s="20">
        <v>0</v>
      </c>
      <c r="J45" s="20">
        <v>0</v>
      </c>
      <c r="K45" s="20">
        <v>0</v>
      </c>
      <c r="L45" s="57">
        <f t="shared" ref="L45:L46" si="60">K45</f>
        <v>0</v>
      </c>
      <c r="M45" s="20">
        <v>0</v>
      </c>
      <c r="N45" s="20">
        <v>0</v>
      </c>
      <c r="O45" s="20">
        <v>0</v>
      </c>
      <c r="P45" s="20">
        <v>0</v>
      </c>
      <c r="Q45" s="57">
        <f t="shared" ref="Q45:Q46" si="61">P45</f>
        <v>0</v>
      </c>
      <c r="R45" s="20">
        <v>0</v>
      </c>
      <c r="S45" s="20">
        <v>0</v>
      </c>
      <c r="T45" s="20">
        <v>0</v>
      </c>
      <c r="U45" s="20">
        <v>0</v>
      </c>
      <c r="V45" s="57">
        <f t="shared" ref="V45:V46" si="62">U45</f>
        <v>0</v>
      </c>
      <c r="W45" s="20">
        <v>0</v>
      </c>
      <c r="X45" s="20">
        <v>0</v>
      </c>
      <c r="Y45" s="20">
        <v>0</v>
      </c>
      <c r="Z45" s="20">
        <v>911276</v>
      </c>
      <c r="AA45" s="57">
        <f t="shared" ref="AA45:AA46" si="63">Z45</f>
        <v>911276</v>
      </c>
      <c r="AB45" s="20">
        <v>1112910</v>
      </c>
      <c r="AC45" s="20">
        <v>914201</v>
      </c>
      <c r="AD45" s="20">
        <v>514201</v>
      </c>
      <c r="AE45" s="20">
        <v>20973</v>
      </c>
      <c r="AF45" s="57">
        <f t="shared" ref="AF45:AF46" si="64">AE45</f>
        <v>20973</v>
      </c>
      <c r="AH45" s="45"/>
      <c r="AU45" s="12"/>
      <c r="AZ45" s="12"/>
      <c r="BC45" s="1"/>
      <c r="BD45" s="1"/>
      <c r="BE45" s="1"/>
      <c r="BF45" s="1"/>
    </row>
    <row r="46" spans="1:58" ht="12.75" customHeight="1" outlineLevel="1">
      <c r="C46" s="32" t="s">
        <v>119</v>
      </c>
      <c r="G46" s="18" t="s">
        <v>93</v>
      </c>
      <c r="H46" s="20">
        <v>820350</v>
      </c>
      <c r="I46" s="20">
        <v>872910</v>
      </c>
      <c r="J46" s="20">
        <v>892740</v>
      </c>
      <c r="K46" s="20">
        <v>1160067</v>
      </c>
      <c r="L46" s="57">
        <f t="shared" si="60"/>
        <v>1160067</v>
      </c>
      <c r="M46" s="20">
        <v>1295897</v>
      </c>
      <c r="N46" s="20">
        <v>1410891</v>
      </c>
      <c r="O46" s="20">
        <v>1434089</v>
      </c>
      <c r="P46" s="20">
        <v>1556030</v>
      </c>
      <c r="Q46" s="57">
        <f t="shared" si="61"/>
        <v>1556030</v>
      </c>
      <c r="R46" s="20">
        <v>1703803</v>
      </c>
      <c r="S46" s="20">
        <v>1826746</v>
      </c>
      <c r="T46" s="20">
        <v>1889106</v>
      </c>
      <c r="U46" s="20">
        <v>2042021</v>
      </c>
      <c r="V46" s="57">
        <f t="shared" si="62"/>
        <v>2042021</v>
      </c>
      <c r="W46" s="20">
        <v>2089069</v>
      </c>
      <c r="X46" s="20">
        <v>2021329</v>
      </c>
      <c r="Y46" s="20">
        <v>2703170</v>
      </c>
      <c r="Z46" s="20">
        <v>3208021</v>
      </c>
      <c r="AA46" s="57">
        <f t="shared" si="63"/>
        <v>3208021</v>
      </c>
      <c r="AB46" s="20">
        <v>2655119</v>
      </c>
      <c r="AC46" s="20">
        <v>2929347</v>
      </c>
      <c r="AD46" s="20">
        <v>2912028</v>
      </c>
      <c r="AE46" s="20">
        <v>2780247</v>
      </c>
      <c r="AF46" s="57">
        <f t="shared" si="64"/>
        <v>2780247</v>
      </c>
      <c r="AU46" s="12"/>
      <c r="AZ46" s="12"/>
      <c r="BC46" s="1"/>
      <c r="BD46" s="1"/>
      <c r="BE46" s="1"/>
      <c r="BF46" s="1"/>
    </row>
    <row r="47" spans="1:58" ht="12.75" customHeight="1" outlineLevel="1">
      <c r="C47" s="116" t="s">
        <v>120</v>
      </c>
      <c r="D47" s="117"/>
      <c r="E47" s="117"/>
      <c r="F47" s="117"/>
      <c r="G47" s="120" t="s">
        <v>93</v>
      </c>
      <c r="H47" s="118">
        <f>SUM(H44:H46)</f>
        <v>4168907</v>
      </c>
      <c r="I47" s="118">
        <f t="shared" ref="I47:AF47" si="65">SUM(I44:I46)</f>
        <v>5877157</v>
      </c>
      <c r="J47" s="118">
        <f t="shared" si="65"/>
        <v>5327758</v>
      </c>
      <c r="K47" s="118">
        <f t="shared" si="65"/>
        <v>6178504</v>
      </c>
      <c r="L47" s="118">
        <f t="shared" si="65"/>
        <v>6178504</v>
      </c>
      <c r="M47" s="118">
        <f t="shared" si="65"/>
        <v>6447781</v>
      </c>
      <c r="N47" s="118">
        <f t="shared" si="65"/>
        <v>8564139</v>
      </c>
      <c r="O47" s="118">
        <f t="shared" si="65"/>
        <v>9826480</v>
      </c>
      <c r="P47" s="118">
        <f t="shared" si="65"/>
        <v>9761580</v>
      </c>
      <c r="Q47" s="118">
        <f t="shared" si="65"/>
        <v>9761580</v>
      </c>
      <c r="R47" s="118">
        <f t="shared" si="65"/>
        <v>10107508</v>
      </c>
      <c r="S47" s="118">
        <f t="shared" si="65"/>
        <v>9604276</v>
      </c>
      <c r="T47" s="118">
        <f t="shared" si="65"/>
        <v>9415787</v>
      </c>
      <c r="U47" s="118">
        <f t="shared" si="65"/>
        <v>8069825</v>
      </c>
      <c r="V47" s="118">
        <f t="shared" si="65"/>
        <v>8069825</v>
      </c>
      <c r="W47" s="118">
        <f t="shared" si="65"/>
        <v>8098015</v>
      </c>
      <c r="X47" s="118">
        <f t="shared" si="65"/>
        <v>7840778</v>
      </c>
      <c r="Y47" s="118">
        <f t="shared" si="65"/>
        <v>8816903</v>
      </c>
      <c r="Z47" s="118">
        <f t="shared" si="65"/>
        <v>9266473</v>
      </c>
      <c r="AA47" s="118">
        <f t="shared" si="65"/>
        <v>9266473</v>
      </c>
      <c r="AB47" s="118">
        <f t="shared" si="65"/>
        <v>10482623</v>
      </c>
      <c r="AC47" s="118">
        <f t="shared" si="65"/>
        <v>11506336</v>
      </c>
      <c r="AD47" s="118">
        <f t="shared" si="65"/>
        <v>10779474</v>
      </c>
      <c r="AE47" s="118">
        <f t="shared" si="65"/>
        <v>9918133</v>
      </c>
      <c r="AF47" s="118">
        <f t="shared" si="65"/>
        <v>9918133</v>
      </c>
      <c r="AU47" s="12"/>
      <c r="AZ47" s="12"/>
      <c r="BC47" s="1"/>
      <c r="BD47" s="1"/>
      <c r="BE47" s="1"/>
      <c r="BF47" s="1"/>
    </row>
    <row r="48" spans="1:58" ht="12.75" customHeight="1" outlineLevel="1">
      <c r="C48" s="97"/>
      <c r="H48" s="21"/>
      <c r="I48" s="21"/>
      <c r="J48" s="21"/>
      <c r="K48" s="40"/>
      <c r="L48" s="40"/>
      <c r="M48" s="40"/>
      <c r="N48" s="40"/>
      <c r="O48" s="40"/>
      <c r="P48" s="40"/>
      <c r="Q48" s="19"/>
      <c r="R48" s="40"/>
      <c r="S48" s="40"/>
      <c r="T48" s="40"/>
      <c r="U48" s="40"/>
      <c r="V48" s="19"/>
      <c r="W48" s="40"/>
      <c r="X48" s="40"/>
      <c r="Y48" s="40"/>
      <c r="Z48" s="40"/>
      <c r="AA48" s="19"/>
      <c r="AB48" s="40"/>
      <c r="AC48" s="40"/>
      <c r="AD48" s="40"/>
      <c r="AE48" s="40"/>
      <c r="AF48" s="19"/>
      <c r="AG48" s="40"/>
      <c r="AH48" s="40"/>
      <c r="AI48" s="40"/>
      <c r="AJ48" s="40"/>
      <c r="AK48" s="21"/>
      <c r="AL48" s="40"/>
      <c r="AM48" s="40"/>
      <c r="AN48" s="40"/>
      <c r="AO48" s="40"/>
      <c r="AP48" s="21"/>
      <c r="AQ48" s="40"/>
      <c r="AR48" s="40"/>
      <c r="AS48" s="40"/>
      <c r="AT48" s="40"/>
      <c r="AU48" s="21"/>
      <c r="AV48" s="40"/>
      <c r="AW48" s="40"/>
      <c r="AX48" s="40"/>
      <c r="AY48" s="40"/>
      <c r="AZ48" s="21"/>
      <c r="BA48" s="21"/>
      <c r="BC48" s="22"/>
      <c r="BD48" s="22"/>
      <c r="BE48" s="22"/>
      <c r="BF48" s="22"/>
    </row>
    <row r="49" spans="2:58" ht="12.75" customHeight="1" outlineLevel="1">
      <c r="C49" s="32" t="s">
        <v>121</v>
      </c>
      <c r="G49" s="18" t="s">
        <v>93</v>
      </c>
      <c r="H49" s="20">
        <v>20878317</v>
      </c>
      <c r="I49" s="20">
        <v>21937845</v>
      </c>
      <c r="J49" s="20">
        <v>23227772</v>
      </c>
      <c r="K49" s="20">
        <v>24504567</v>
      </c>
      <c r="L49" s="57">
        <f>K49</f>
        <v>24504567</v>
      </c>
      <c r="M49" s="20">
        <v>25266889</v>
      </c>
      <c r="N49" s="20">
        <v>25155117</v>
      </c>
      <c r="O49" s="20">
        <v>25067633</v>
      </c>
      <c r="P49" s="20">
        <v>25383950</v>
      </c>
      <c r="Q49" s="57">
        <f>P49</f>
        <v>25383950</v>
      </c>
      <c r="R49" s="20">
        <v>26043991</v>
      </c>
      <c r="S49" s="20">
        <v>27291640</v>
      </c>
      <c r="T49" s="20">
        <v>28974045</v>
      </c>
      <c r="U49" s="20">
        <v>30919539</v>
      </c>
      <c r="V49" s="57">
        <f>U49</f>
        <v>30919539</v>
      </c>
      <c r="W49" s="20">
        <v>31191920</v>
      </c>
      <c r="X49" s="20">
        <v>32533199</v>
      </c>
      <c r="Y49" s="20">
        <v>32777340</v>
      </c>
      <c r="Z49" s="20">
        <v>32736713</v>
      </c>
      <c r="AA49" s="57">
        <f>Z49</f>
        <v>32736713</v>
      </c>
      <c r="AB49" s="20">
        <v>32349184</v>
      </c>
      <c r="AC49" s="20">
        <v>32520774</v>
      </c>
      <c r="AD49" s="20">
        <v>31749861</v>
      </c>
      <c r="AE49" s="20">
        <v>31658056</v>
      </c>
      <c r="AF49" s="57">
        <f>AE49</f>
        <v>31658056</v>
      </c>
      <c r="AG49" s="40"/>
      <c r="AH49" s="40"/>
      <c r="AI49" s="40"/>
      <c r="AJ49" s="40"/>
      <c r="AK49" s="21"/>
      <c r="AL49" s="40"/>
      <c r="AM49" s="40"/>
      <c r="AN49" s="40"/>
      <c r="AO49" s="40"/>
      <c r="AP49" s="21"/>
      <c r="AQ49" s="40"/>
      <c r="AR49" s="40"/>
      <c r="AS49" s="40"/>
      <c r="AT49" s="40"/>
      <c r="AU49" s="21"/>
      <c r="AV49" s="40"/>
      <c r="AW49" s="40"/>
      <c r="AX49" s="40"/>
      <c r="AY49" s="40"/>
      <c r="AZ49" s="21"/>
      <c r="BA49" s="21"/>
      <c r="BC49" s="22"/>
      <c r="BD49" s="22"/>
      <c r="BE49" s="22"/>
      <c r="BF49" s="22"/>
    </row>
    <row r="50" spans="2:58" ht="12.75" customHeight="1" outlineLevel="1">
      <c r="C50" s="32" t="s">
        <v>122</v>
      </c>
      <c r="G50" s="18" t="s">
        <v>93</v>
      </c>
      <c r="H50" s="20">
        <v>434372</v>
      </c>
      <c r="I50" s="20">
        <v>452399</v>
      </c>
      <c r="J50" s="20">
        <v>481992</v>
      </c>
      <c r="K50" s="20">
        <v>565221</v>
      </c>
      <c r="L50" s="57">
        <f t="shared" ref="L50:L51" si="66">K50</f>
        <v>565221</v>
      </c>
      <c r="M50" s="20">
        <v>650455</v>
      </c>
      <c r="N50" s="20">
        <v>751941</v>
      </c>
      <c r="O50" s="20">
        <v>828118</v>
      </c>
      <c r="P50" s="20">
        <v>960183</v>
      </c>
      <c r="Q50" s="57">
        <f t="shared" ref="Q50:Q51" si="67">P50</f>
        <v>960183</v>
      </c>
      <c r="R50" s="20">
        <v>1015419</v>
      </c>
      <c r="S50" s="20">
        <v>1107437</v>
      </c>
      <c r="T50" s="20">
        <v>1220114</v>
      </c>
      <c r="U50" s="20">
        <v>1323453</v>
      </c>
      <c r="V50" s="57">
        <f t="shared" ref="V50:V51" si="68">U50</f>
        <v>1323453</v>
      </c>
      <c r="W50" s="20">
        <v>1383763</v>
      </c>
      <c r="X50" s="20">
        <v>1361920</v>
      </c>
      <c r="Y50" s="20">
        <v>1372754</v>
      </c>
      <c r="Z50" s="20">
        <v>1398257</v>
      </c>
      <c r="AA50" s="57">
        <f t="shared" ref="AA50:AA51" si="69">Z50</f>
        <v>1398257</v>
      </c>
      <c r="AB50" s="20">
        <v>1413094</v>
      </c>
      <c r="AC50" s="20">
        <v>1471968</v>
      </c>
      <c r="AD50" s="20">
        <v>1498391</v>
      </c>
      <c r="AE50" s="20">
        <v>1491444</v>
      </c>
      <c r="AF50" s="57">
        <f t="shared" ref="AF50:AF51" si="70">AE50</f>
        <v>1491444</v>
      </c>
      <c r="AG50" s="40"/>
      <c r="AH50" s="40"/>
      <c r="AI50" s="40"/>
      <c r="AJ50" s="40"/>
      <c r="AK50" s="21"/>
      <c r="AL50" s="40"/>
      <c r="AM50" s="40"/>
      <c r="AN50" s="40"/>
      <c r="AO50" s="40"/>
      <c r="AP50" s="21"/>
      <c r="AQ50" s="40"/>
      <c r="AR50" s="40"/>
      <c r="AS50" s="40"/>
      <c r="AT50" s="40"/>
      <c r="AU50" s="21"/>
      <c r="AV50" s="40"/>
      <c r="AW50" s="40"/>
      <c r="AX50" s="40"/>
      <c r="AY50" s="40"/>
      <c r="AZ50" s="21"/>
      <c r="BA50" s="21"/>
      <c r="BC50" s="22"/>
      <c r="BD50" s="22"/>
      <c r="BE50" s="22"/>
      <c r="BF50" s="22"/>
    </row>
    <row r="51" spans="2:58" ht="12.75" customHeight="1" outlineLevel="1">
      <c r="C51" s="32" t="s">
        <v>123</v>
      </c>
      <c r="G51" s="18" t="s">
        <v>93</v>
      </c>
      <c r="H51" s="20">
        <v>1737036</v>
      </c>
      <c r="I51" s="20">
        <v>1903938</v>
      </c>
      <c r="J51" s="20">
        <v>1904189</v>
      </c>
      <c r="K51" s="20">
        <v>2727420</v>
      </c>
      <c r="L51" s="57">
        <f t="shared" si="66"/>
        <v>2727420</v>
      </c>
      <c r="M51" s="20">
        <v>2694785</v>
      </c>
      <c r="N51" s="20">
        <v>2704084</v>
      </c>
      <c r="O51" s="20">
        <v>2900312</v>
      </c>
      <c r="P51" s="20">
        <v>3174646</v>
      </c>
      <c r="Q51" s="57">
        <f t="shared" si="67"/>
        <v>3174646</v>
      </c>
      <c r="R51" s="20">
        <v>2956096</v>
      </c>
      <c r="S51" s="20">
        <v>2967616</v>
      </c>
      <c r="T51" s="20">
        <v>3129911</v>
      </c>
      <c r="U51" s="20">
        <v>4271846</v>
      </c>
      <c r="V51" s="57">
        <f t="shared" si="68"/>
        <v>4271846</v>
      </c>
      <c r="W51" s="20">
        <v>4657206</v>
      </c>
      <c r="X51" s="20">
        <v>4615038</v>
      </c>
      <c r="Y51" s="20">
        <v>4595190</v>
      </c>
      <c r="Z51" s="20">
        <v>5193325</v>
      </c>
      <c r="AA51" s="57">
        <f t="shared" si="69"/>
        <v>5193325</v>
      </c>
      <c r="AB51" s="20">
        <v>5245444</v>
      </c>
      <c r="AC51" s="20">
        <v>5318395</v>
      </c>
      <c r="AD51" s="20">
        <v>5474060</v>
      </c>
      <c r="AE51" s="20">
        <v>5664359</v>
      </c>
      <c r="AF51" s="57">
        <f t="shared" si="70"/>
        <v>5664359</v>
      </c>
      <c r="AG51" s="40"/>
      <c r="AH51" s="40"/>
      <c r="AI51" s="40"/>
      <c r="AJ51" s="40"/>
      <c r="AK51" s="21"/>
      <c r="AL51" s="40"/>
      <c r="AM51" s="40"/>
      <c r="AN51" s="40"/>
      <c r="AO51" s="40"/>
      <c r="AP51" s="21"/>
      <c r="AQ51" s="40"/>
      <c r="AR51" s="40"/>
      <c r="AS51" s="40"/>
      <c r="AT51" s="40"/>
      <c r="AU51" s="21"/>
      <c r="AV51" s="40"/>
      <c r="AW51" s="40"/>
      <c r="AX51" s="40"/>
      <c r="AY51" s="40"/>
      <c r="AZ51" s="21"/>
      <c r="BA51" s="21"/>
      <c r="BC51" s="22"/>
      <c r="BD51" s="22"/>
      <c r="BE51" s="22"/>
      <c r="BF51" s="22"/>
    </row>
    <row r="52" spans="2:58" ht="12.75" customHeight="1" outlineLevel="1">
      <c r="C52" s="116" t="s">
        <v>124</v>
      </c>
      <c r="D52" s="117"/>
      <c r="E52" s="117"/>
      <c r="F52" s="117"/>
      <c r="G52" s="120" t="s">
        <v>93</v>
      </c>
      <c r="H52" s="118">
        <f>SUM(H49:H51)</f>
        <v>23049725</v>
      </c>
      <c r="I52" s="118">
        <f t="shared" ref="I52:AF52" si="71">SUM(I49:I51)</f>
        <v>24294182</v>
      </c>
      <c r="J52" s="118">
        <f t="shared" si="71"/>
        <v>25613953</v>
      </c>
      <c r="K52" s="118">
        <f t="shared" si="71"/>
        <v>27797208</v>
      </c>
      <c r="L52" s="118">
        <f t="shared" si="71"/>
        <v>27797208</v>
      </c>
      <c r="M52" s="118">
        <f t="shared" si="71"/>
        <v>28612129</v>
      </c>
      <c r="N52" s="118">
        <f t="shared" si="71"/>
        <v>28611142</v>
      </c>
      <c r="O52" s="118">
        <f t="shared" si="71"/>
        <v>28796063</v>
      </c>
      <c r="P52" s="118">
        <f t="shared" si="71"/>
        <v>29518779</v>
      </c>
      <c r="Q52" s="118">
        <f t="shared" si="71"/>
        <v>29518779</v>
      </c>
      <c r="R52" s="118">
        <f t="shared" si="71"/>
        <v>30015506</v>
      </c>
      <c r="S52" s="118">
        <f t="shared" si="71"/>
        <v>31366693</v>
      </c>
      <c r="T52" s="118">
        <f t="shared" si="71"/>
        <v>33324070</v>
      </c>
      <c r="U52" s="118">
        <f t="shared" si="71"/>
        <v>36514838</v>
      </c>
      <c r="V52" s="118">
        <f t="shared" si="71"/>
        <v>36514838</v>
      </c>
      <c r="W52" s="118">
        <f t="shared" si="71"/>
        <v>37232889</v>
      </c>
      <c r="X52" s="118">
        <f t="shared" si="71"/>
        <v>38510157</v>
      </c>
      <c r="Y52" s="118">
        <f t="shared" si="71"/>
        <v>38745284</v>
      </c>
      <c r="Z52" s="118">
        <f t="shared" si="71"/>
        <v>39328295</v>
      </c>
      <c r="AA52" s="118">
        <f t="shared" si="71"/>
        <v>39328295</v>
      </c>
      <c r="AB52" s="118">
        <f t="shared" si="71"/>
        <v>39007722</v>
      </c>
      <c r="AC52" s="118">
        <f t="shared" si="71"/>
        <v>39311137</v>
      </c>
      <c r="AD52" s="118">
        <f t="shared" si="71"/>
        <v>38722312</v>
      </c>
      <c r="AE52" s="118">
        <f t="shared" si="71"/>
        <v>38813859</v>
      </c>
      <c r="AF52" s="118">
        <f t="shared" si="71"/>
        <v>38813859</v>
      </c>
      <c r="AG52" s="40"/>
      <c r="AH52" s="40"/>
      <c r="AI52" s="40"/>
      <c r="AJ52" s="40"/>
      <c r="AK52" s="21"/>
      <c r="AL52" s="40"/>
      <c r="AM52" s="40"/>
      <c r="AN52" s="40"/>
      <c r="AO52" s="40"/>
      <c r="AP52" s="21"/>
      <c r="AQ52" s="40"/>
      <c r="AR52" s="40"/>
      <c r="AS52" s="40"/>
      <c r="AT52" s="40"/>
      <c r="AU52" s="21"/>
      <c r="AV52" s="40"/>
      <c r="AW52" s="40"/>
      <c r="AX52" s="40"/>
      <c r="AY52" s="40"/>
      <c r="AZ52" s="21"/>
      <c r="BA52" s="21"/>
      <c r="BC52" s="22"/>
      <c r="BD52" s="22"/>
      <c r="BE52" s="22"/>
      <c r="BF52" s="22"/>
    </row>
    <row r="53" spans="2:58" ht="12.75" customHeight="1" outlineLevel="1">
      <c r="D53" s="29"/>
      <c r="E53" s="29"/>
      <c r="F53" s="29"/>
      <c r="G53" s="34"/>
      <c r="H53" s="21"/>
      <c r="I53" s="21"/>
      <c r="J53" s="21"/>
      <c r="K53" s="21"/>
      <c r="L53" s="21"/>
      <c r="M53" s="40"/>
      <c r="N53" s="40"/>
      <c r="O53" s="40"/>
      <c r="P53" s="40"/>
      <c r="Q53" s="218">
        <f t="shared" ref="Q53:AF53" si="72">(Q51+Q45)/(L51+L45)-1</f>
        <v>0.16397401207001483</v>
      </c>
      <c r="R53" s="218">
        <f t="shared" si="72"/>
        <v>9.6969145961551595E-2</v>
      </c>
      <c r="S53" s="218">
        <f t="shared" si="72"/>
        <v>9.7457031660258986E-2</v>
      </c>
      <c r="T53" s="218">
        <f t="shared" si="72"/>
        <v>7.916355205922665E-2</v>
      </c>
      <c r="U53" s="218">
        <f t="shared" si="72"/>
        <v>0.34561333767607483</v>
      </c>
      <c r="V53" s="218">
        <f t="shared" si="72"/>
        <v>0.34561333767607483</v>
      </c>
      <c r="W53" s="218">
        <f t="shared" si="72"/>
        <v>0.57545830717270352</v>
      </c>
      <c r="X53" s="218">
        <f t="shared" si="72"/>
        <v>0.55513314391080248</v>
      </c>
      <c r="Y53" s="218">
        <f t="shared" si="72"/>
        <v>0.4681535673059074</v>
      </c>
      <c r="Z53" s="218">
        <f t="shared" si="72"/>
        <v>0.42903114953113941</v>
      </c>
      <c r="AA53" s="218">
        <f t="shared" si="72"/>
        <v>0.42903114953113941</v>
      </c>
      <c r="AB53" s="218">
        <f t="shared" si="72"/>
        <v>0.36527222545019478</v>
      </c>
      <c r="AC53" s="218">
        <f t="shared" si="72"/>
        <v>0.3504972223413978</v>
      </c>
      <c r="AD53" s="218">
        <f t="shared" si="72"/>
        <v>0.30315852010471822</v>
      </c>
      <c r="AE53" s="218">
        <f t="shared" si="72"/>
        <v>-6.8680819598201381E-2</v>
      </c>
      <c r="AF53" s="218">
        <f t="shared" si="72"/>
        <v>-6.8680819598201381E-2</v>
      </c>
      <c r="AG53" s="219"/>
      <c r="AH53" s="219"/>
      <c r="AI53" s="219"/>
      <c r="AJ53" s="219"/>
      <c r="AK53" s="218">
        <f>((AF46+AF51)/(L45+L51))^(1/5)-1</f>
        <v>0.25361873560364812</v>
      </c>
      <c r="AL53" s="40"/>
      <c r="AM53" s="40"/>
      <c r="AN53" s="40"/>
      <c r="AO53" s="40"/>
      <c r="AP53" s="21"/>
      <c r="AQ53" s="40"/>
      <c r="AR53" s="40"/>
      <c r="AS53" s="40"/>
      <c r="AT53" s="40"/>
      <c r="AU53" s="21"/>
      <c r="AV53" s="40"/>
      <c r="AW53" s="40"/>
      <c r="AX53" s="40"/>
      <c r="AY53" s="40"/>
      <c r="AZ53" s="21"/>
      <c r="BA53" s="21"/>
      <c r="BC53" s="22"/>
      <c r="BD53" s="22"/>
      <c r="BE53" s="22"/>
      <c r="BF53" s="22"/>
    </row>
    <row r="54" spans="2:58" ht="12.75" customHeight="1" outlineLevel="1">
      <c r="C54" s="29" t="s">
        <v>125</v>
      </c>
      <c r="D54" s="29"/>
      <c r="E54" s="29"/>
      <c r="F54" s="29"/>
      <c r="G54" s="34" t="s">
        <v>93</v>
      </c>
      <c r="H54" s="72">
        <f>H52+H47</f>
        <v>27218632</v>
      </c>
      <c r="I54" s="72">
        <f t="shared" ref="I54:AF54" si="73">I52+I47</f>
        <v>30171339</v>
      </c>
      <c r="J54" s="72">
        <f t="shared" si="73"/>
        <v>30941711</v>
      </c>
      <c r="K54" s="72">
        <f t="shared" si="73"/>
        <v>33975712</v>
      </c>
      <c r="L54" s="72">
        <f t="shared" si="73"/>
        <v>33975712</v>
      </c>
      <c r="M54" s="72">
        <f t="shared" si="73"/>
        <v>35059910</v>
      </c>
      <c r="N54" s="72">
        <f t="shared" si="73"/>
        <v>37175281</v>
      </c>
      <c r="O54" s="72">
        <f t="shared" si="73"/>
        <v>38622543</v>
      </c>
      <c r="P54" s="72">
        <f t="shared" si="73"/>
        <v>39280359</v>
      </c>
      <c r="Q54" s="72">
        <f t="shared" si="73"/>
        <v>39280359</v>
      </c>
      <c r="R54" s="72">
        <f t="shared" si="73"/>
        <v>40123014</v>
      </c>
      <c r="S54" s="72">
        <f t="shared" si="73"/>
        <v>40970969</v>
      </c>
      <c r="T54" s="72">
        <f t="shared" si="73"/>
        <v>42739857</v>
      </c>
      <c r="U54" s="72">
        <f t="shared" si="73"/>
        <v>44584663</v>
      </c>
      <c r="V54" s="72">
        <f t="shared" si="73"/>
        <v>44584663</v>
      </c>
      <c r="W54" s="72">
        <f t="shared" si="73"/>
        <v>45330904</v>
      </c>
      <c r="X54" s="72">
        <f t="shared" si="73"/>
        <v>46350935</v>
      </c>
      <c r="Y54" s="72">
        <f t="shared" si="73"/>
        <v>47562187</v>
      </c>
      <c r="Z54" s="72">
        <f t="shared" si="73"/>
        <v>48594768</v>
      </c>
      <c r="AA54" s="72">
        <f t="shared" si="73"/>
        <v>48594768</v>
      </c>
      <c r="AB54" s="72">
        <f t="shared" si="73"/>
        <v>49490345</v>
      </c>
      <c r="AC54" s="72">
        <f t="shared" si="73"/>
        <v>50817473</v>
      </c>
      <c r="AD54" s="72">
        <f t="shared" si="73"/>
        <v>49501786</v>
      </c>
      <c r="AE54" s="72">
        <f t="shared" si="73"/>
        <v>48731992</v>
      </c>
      <c r="AF54" s="72">
        <f t="shared" si="73"/>
        <v>48731992</v>
      </c>
      <c r="AG54" s="40"/>
      <c r="AH54" s="40"/>
      <c r="AI54" s="40"/>
      <c r="AJ54" s="40"/>
      <c r="AK54" s="21"/>
      <c r="AL54" s="40"/>
      <c r="AM54" s="40"/>
      <c r="AN54" s="40"/>
      <c r="AO54" s="40"/>
      <c r="AP54" s="21"/>
      <c r="AQ54" s="40"/>
      <c r="AR54" s="40"/>
      <c r="AS54" s="40"/>
      <c r="AT54" s="40"/>
      <c r="AU54" s="21"/>
      <c r="AV54" s="40"/>
      <c r="AW54" s="40"/>
      <c r="AX54" s="40"/>
      <c r="AY54" s="40"/>
      <c r="AZ54" s="21"/>
      <c r="BA54" s="21"/>
      <c r="BC54" s="22"/>
      <c r="BD54" s="22"/>
      <c r="BE54" s="22"/>
      <c r="BF54" s="22"/>
    </row>
    <row r="55" spans="2:58" ht="12.75" customHeight="1" outlineLevel="1">
      <c r="D55" s="29"/>
      <c r="E55" s="29"/>
      <c r="F55" s="29"/>
      <c r="G55" s="34"/>
      <c r="H55" s="21"/>
      <c r="I55" s="21"/>
      <c r="J55" s="21"/>
      <c r="K55" s="21"/>
      <c r="L55" s="21"/>
      <c r="M55" s="40"/>
      <c r="N55" s="40"/>
      <c r="O55" s="40"/>
      <c r="P55" s="40"/>
      <c r="Q55" s="21"/>
      <c r="R55" s="40"/>
      <c r="S55" s="40"/>
      <c r="T55" s="40"/>
      <c r="U55" s="40"/>
      <c r="V55" s="21"/>
      <c r="W55" s="40"/>
      <c r="X55" s="40"/>
      <c r="Y55" s="40"/>
      <c r="Z55" s="40"/>
      <c r="AA55" s="21"/>
      <c r="AB55" s="40"/>
      <c r="AC55" s="40"/>
      <c r="AD55" s="40"/>
      <c r="AE55" s="40"/>
      <c r="AF55" s="21"/>
      <c r="AG55" s="40"/>
      <c r="AH55" s="40"/>
      <c r="AI55" s="40"/>
      <c r="AJ55" s="40"/>
      <c r="AK55" s="21"/>
      <c r="AL55" s="40"/>
      <c r="AM55" s="40"/>
      <c r="AN55" s="40"/>
      <c r="AO55" s="40"/>
      <c r="AP55" s="21"/>
      <c r="AQ55" s="40"/>
      <c r="AR55" s="40"/>
      <c r="AS55" s="40"/>
      <c r="AT55" s="40"/>
      <c r="AU55" s="21"/>
      <c r="AV55" s="40"/>
      <c r="AW55" s="40"/>
      <c r="AX55" s="40"/>
      <c r="AY55" s="40"/>
      <c r="AZ55" s="21"/>
      <c r="BA55" s="21"/>
      <c r="BC55" s="22"/>
      <c r="BD55" s="22"/>
      <c r="BE55" s="22"/>
      <c r="BF55" s="22"/>
    </row>
    <row r="56" spans="2:58" ht="12.75" customHeight="1" outlineLevel="1">
      <c r="C56" s="32" t="s">
        <v>126</v>
      </c>
      <c r="G56" s="18" t="s">
        <v>93</v>
      </c>
      <c r="H56" s="20">
        <v>4858899</v>
      </c>
      <c r="I56" s="20">
        <v>4846525</v>
      </c>
      <c r="J56" s="20">
        <v>4857520</v>
      </c>
      <c r="K56" s="20">
        <v>4413561</v>
      </c>
      <c r="L56" s="57">
        <f>K56</f>
        <v>4413561</v>
      </c>
      <c r="M56" s="20">
        <v>4761585</v>
      </c>
      <c r="N56" s="20">
        <v>4664733</v>
      </c>
      <c r="O56" s="20">
        <v>4599654</v>
      </c>
      <c r="P56" s="20">
        <v>4429536</v>
      </c>
      <c r="Q56" s="57">
        <f>P56</f>
        <v>4429536</v>
      </c>
      <c r="R56" s="20">
        <v>4297957</v>
      </c>
      <c r="S56" s="20">
        <v>4197874</v>
      </c>
      <c r="T56" s="20">
        <v>4110962</v>
      </c>
      <c r="U56" s="20">
        <v>4292967</v>
      </c>
      <c r="V56" s="57">
        <f>U56</f>
        <v>4292967</v>
      </c>
      <c r="W56" s="20">
        <v>4066289</v>
      </c>
      <c r="X56" s="20">
        <v>4174966</v>
      </c>
      <c r="Y56" s="20">
        <v>4225890</v>
      </c>
      <c r="Z56" s="20">
        <v>4480150</v>
      </c>
      <c r="AA56" s="57">
        <f>Z56</f>
        <v>4480150</v>
      </c>
      <c r="AB56" s="20">
        <v>4344580</v>
      </c>
      <c r="AC56" s="20">
        <v>4440412</v>
      </c>
      <c r="AD56" s="20">
        <v>4259582</v>
      </c>
      <c r="AE56" s="20">
        <v>4466470</v>
      </c>
      <c r="AF56" s="57">
        <f>AE56</f>
        <v>4466470</v>
      </c>
      <c r="AG56" s="90"/>
      <c r="AH56" s="90"/>
      <c r="AI56" s="90"/>
      <c r="AK56" s="47"/>
      <c r="AL56" s="90"/>
      <c r="AM56" s="90"/>
      <c r="AN56" s="90"/>
      <c r="AP56" s="91"/>
      <c r="AQ56" s="90"/>
      <c r="AR56" s="90"/>
      <c r="AS56" s="90"/>
      <c r="AV56" s="90"/>
      <c r="AW56" s="90"/>
      <c r="AX56" s="90"/>
    </row>
    <row r="57" spans="2:58" ht="12.75" customHeight="1" outlineLevel="1">
      <c r="B57" s="1" t="s">
        <v>91</v>
      </c>
      <c r="C57" s="32" t="s">
        <v>127</v>
      </c>
      <c r="D57" s="53"/>
      <c r="E57" s="53"/>
      <c r="F57" s="53"/>
      <c r="G57" s="18" t="s">
        <v>93</v>
      </c>
      <c r="H57" s="20">
        <v>439496</v>
      </c>
      <c r="I57" s="20">
        <v>442194</v>
      </c>
      <c r="J57" s="20">
        <v>444129</v>
      </c>
      <c r="K57" s="20">
        <v>674347</v>
      </c>
      <c r="L57" s="57">
        <f t="shared" ref="L57" si="74">K57</f>
        <v>674347</v>
      </c>
      <c r="M57" s="20">
        <v>545488</v>
      </c>
      <c r="N57" s="20">
        <v>446668</v>
      </c>
      <c r="O57" s="20">
        <v>541298</v>
      </c>
      <c r="P57" s="20">
        <v>656183</v>
      </c>
      <c r="Q57" s="57">
        <f t="shared" ref="Q57" si="75">P57</f>
        <v>656183</v>
      </c>
      <c r="R57" s="20">
        <v>532942</v>
      </c>
      <c r="S57" s="20">
        <v>622931</v>
      </c>
      <c r="T57" s="20">
        <v>643059</v>
      </c>
      <c r="U57" s="20">
        <v>837483</v>
      </c>
      <c r="V57" s="57">
        <f t="shared" ref="V57" si="76">U57</f>
        <v>837483</v>
      </c>
      <c r="W57" s="20">
        <v>617202</v>
      </c>
      <c r="X57" s="20">
        <v>504278</v>
      </c>
      <c r="Y57" s="20">
        <v>560156</v>
      </c>
      <c r="Z57" s="20">
        <v>671513</v>
      </c>
      <c r="AA57" s="57">
        <f t="shared" ref="AA57" si="77">Z57</f>
        <v>671513</v>
      </c>
      <c r="AB57" s="20">
        <v>591987</v>
      </c>
      <c r="AC57" s="20">
        <v>615374</v>
      </c>
      <c r="AD57" s="20">
        <v>534429</v>
      </c>
      <c r="AE57" s="20">
        <v>747412</v>
      </c>
      <c r="AF57" s="57">
        <f t="shared" ref="AF57" si="78">AE57</f>
        <v>747412</v>
      </c>
    </row>
    <row r="58" spans="2:58" ht="12.75" customHeight="1" outlineLevel="1">
      <c r="C58" s="32" t="s">
        <v>128</v>
      </c>
      <c r="G58" s="18" t="s">
        <v>93</v>
      </c>
      <c r="H58" s="20">
        <v>750720</v>
      </c>
      <c r="I58" s="20">
        <v>752488</v>
      </c>
      <c r="J58" s="20">
        <v>1040745</v>
      </c>
      <c r="K58" s="20">
        <v>843043</v>
      </c>
      <c r="L58" s="57">
        <f>K58</f>
        <v>843043</v>
      </c>
      <c r="M58" s="20">
        <v>1061090</v>
      </c>
      <c r="N58" s="20">
        <v>986595</v>
      </c>
      <c r="O58" s="20">
        <v>1259124</v>
      </c>
      <c r="P58" s="20">
        <v>1102196</v>
      </c>
      <c r="Q58" s="57">
        <f>P58</f>
        <v>1102196</v>
      </c>
      <c r="R58" s="20">
        <v>1291812</v>
      </c>
      <c r="S58" s="20">
        <v>1125591</v>
      </c>
      <c r="T58" s="20">
        <v>1413120</v>
      </c>
      <c r="U58" s="20">
        <v>1449351</v>
      </c>
      <c r="V58" s="57">
        <f>U58</f>
        <v>1449351</v>
      </c>
      <c r="W58" s="20">
        <v>1817117</v>
      </c>
      <c r="X58" s="20">
        <v>1596035</v>
      </c>
      <c r="Y58" s="20">
        <v>1803555</v>
      </c>
      <c r="Z58" s="20">
        <v>1514650</v>
      </c>
      <c r="AA58" s="57">
        <f>Z58</f>
        <v>1514650</v>
      </c>
      <c r="AB58" s="20">
        <v>1718069</v>
      </c>
      <c r="AC58" s="20">
        <v>1908714</v>
      </c>
      <c r="AD58" s="20">
        <v>1838908</v>
      </c>
      <c r="AE58" s="20">
        <v>1803960</v>
      </c>
      <c r="AF58" s="57">
        <f>AE58</f>
        <v>1803960</v>
      </c>
      <c r="BC58" s="1"/>
      <c r="BD58" s="1"/>
      <c r="BE58" s="1"/>
      <c r="BF58" s="1"/>
    </row>
    <row r="59" spans="2:58" ht="12.75" customHeight="1" outlineLevel="1">
      <c r="C59" s="32" t="s">
        <v>129</v>
      </c>
      <c r="D59" s="92"/>
      <c r="E59" s="92"/>
      <c r="F59" s="92"/>
      <c r="G59" s="18" t="s">
        <v>93</v>
      </c>
      <c r="H59" s="20">
        <v>808692</v>
      </c>
      <c r="I59" s="20">
        <v>892777</v>
      </c>
      <c r="J59" s="20">
        <v>915506</v>
      </c>
      <c r="K59" s="20">
        <v>924745</v>
      </c>
      <c r="L59" s="57">
        <f t="shared" ref="L59:L60" si="79">K59</f>
        <v>924745</v>
      </c>
      <c r="M59" s="20">
        <v>986753</v>
      </c>
      <c r="N59" s="20">
        <v>1029261</v>
      </c>
      <c r="O59" s="20">
        <v>1040202</v>
      </c>
      <c r="P59" s="20">
        <v>1117992</v>
      </c>
      <c r="Q59" s="57">
        <f t="shared" ref="Q59:Q60" si="80">P59</f>
        <v>1117992</v>
      </c>
      <c r="R59" s="20">
        <v>1140271</v>
      </c>
      <c r="S59" s="20">
        <v>1187364</v>
      </c>
      <c r="T59" s="20">
        <v>1182632</v>
      </c>
      <c r="U59" s="20">
        <v>1209342</v>
      </c>
      <c r="V59" s="57">
        <f t="shared" ref="V59:V60" si="81">U59</f>
        <v>1209342</v>
      </c>
      <c r="W59" s="20">
        <v>1239048</v>
      </c>
      <c r="X59" s="20">
        <v>1224743</v>
      </c>
      <c r="Y59" s="20">
        <v>1176323</v>
      </c>
      <c r="Z59" s="20">
        <v>1264661</v>
      </c>
      <c r="AA59" s="57">
        <f t="shared" ref="AA59:AA60" si="82">Z59</f>
        <v>1264661</v>
      </c>
      <c r="AB59" s="20">
        <v>1262271</v>
      </c>
      <c r="AC59" s="20">
        <v>1311918</v>
      </c>
      <c r="AD59" s="20">
        <v>1306185</v>
      </c>
      <c r="AE59" s="20">
        <v>1442969</v>
      </c>
      <c r="AF59" s="57">
        <f t="shared" ref="AF59:AF60" si="83">AE59</f>
        <v>1442969</v>
      </c>
      <c r="BC59" s="1"/>
      <c r="BD59" s="1"/>
      <c r="BE59" s="1"/>
      <c r="BF59" s="1"/>
    </row>
    <row r="60" spans="2:58" ht="12.75" customHeight="1" outlineLevel="1">
      <c r="C60" s="1" t="s">
        <v>130</v>
      </c>
      <c r="G60" s="18" t="s">
        <v>93</v>
      </c>
      <c r="H60" s="20">
        <v>0</v>
      </c>
      <c r="I60" s="20">
        <v>0</v>
      </c>
      <c r="J60" s="20">
        <v>0</v>
      </c>
      <c r="K60" s="20">
        <v>0</v>
      </c>
      <c r="L60" s="57">
        <f t="shared" si="79"/>
        <v>0</v>
      </c>
      <c r="M60" s="20">
        <v>498809</v>
      </c>
      <c r="N60" s="20">
        <v>499161</v>
      </c>
      <c r="O60" s="20">
        <v>499517</v>
      </c>
      <c r="P60" s="20">
        <v>499878</v>
      </c>
      <c r="Q60" s="57">
        <f t="shared" si="80"/>
        <v>499878</v>
      </c>
      <c r="R60" s="20">
        <v>698788</v>
      </c>
      <c r="S60" s="20">
        <v>699128</v>
      </c>
      <c r="T60" s="20">
        <v>699473</v>
      </c>
      <c r="U60" s="20">
        <v>699823</v>
      </c>
      <c r="V60" s="57">
        <f t="shared" si="81"/>
        <v>699823</v>
      </c>
      <c r="W60" s="20">
        <v>0</v>
      </c>
      <c r="X60" s="20">
        <v>0</v>
      </c>
      <c r="Y60" s="20">
        <v>0</v>
      </c>
      <c r="Z60" s="20">
        <v>0</v>
      </c>
      <c r="AA60" s="57">
        <f t="shared" si="82"/>
        <v>0</v>
      </c>
      <c r="AB60" s="20">
        <v>399163</v>
      </c>
      <c r="AC60" s="20">
        <v>399387</v>
      </c>
      <c r="AD60" s="20">
        <v>399614</v>
      </c>
      <c r="AE60" s="20">
        <v>399844</v>
      </c>
      <c r="AF60" s="57">
        <f t="shared" si="83"/>
        <v>399844</v>
      </c>
      <c r="AG60" s="90"/>
      <c r="AH60" s="90"/>
      <c r="AI60" s="90"/>
      <c r="AL60" s="90"/>
      <c r="AM60" s="90"/>
      <c r="AN60" s="90"/>
      <c r="AQ60" s="90"/>
      <c r="AR60" s="90"/>
      <c r="AS60" s="90"/>
      <c r="AV60" s="90"/>
      <c r="AW60" s="90"/>
      <c r="AX60" s="90"/>
    </row>
    <row r="61" spans="2:58" ht="12.75" customHeight="1" outlineLevel="1">
      <c r="C61" s="116" t="s">
        <v>131</v>
      </c>
      <c r="D61" s="117"/>
      <c r="E61" s="117"/>
      <c r="F61" s="117"/>
      <c r="G61" s="120" t="s">
        <v>93</v>
      </c>
      <c r="H61" s="118">
        <f>SUM(H56:H60)</f>
        <v>6857807</v>
      </c>
      <c r="I61" s="118">
        <f t="shared" ref="I61:AF61" si="84">SUM(I56:I60)</f>
        <v>6933984</v>
      </c>
      <c r="J61" s="118">
        <f t="shared" si="84"/>
        <v>7257900</v>
      </c>
      <c r="K61" s="118">
        <f t="shared" si="84"/>
        <v>6855696</v>
      </c>
      <c r="L61" s="118">
        <f t="shared" si="84"/>
        <v>6855696</v>
      </c>
      <c r="M61" s="118">
        <f t="shared" si="84"/>
        <v>7853725</v>
      </c>
      <c r="N61" s="118">
        <f t="shared" si="84"/>
        <v>7626418</v>
      </c>
      <c r="O61" s="118">
        <f t="shared" si="84"/>
        <v>7939795</v>
      </c>
      <c r="P61" s="118">
        <f t="shared" si="84"/>
        <v>7805785</v>
      </c>
      <c r="Q61" s="118">
        <f t="shared" si="84"/>
        <v>7805785</v>
      </c>
      <c r="R61" s="118">
        <f t="shared" si="84"/>
        <v>7961770</v>
      </c>
      <c r="S61" s="118">
        <f t="shared" si="84"/>
        <v>7832888</v>
      </c>
      <c r="T61" s="118">
        <f t="shared" si="84"/>
        <v>8049246</v>
      </c>
      <c r="U61" s="118">
        <f t="shared" si="84"/>
        <v>8488966</v>
      </c>
      <c r="V61" s="118">
        <f t="shared" si="84"/>
        <v>8488966</v>
      </c>
      <c r="W61" s="118">
        <f t="shared" si="84"/>
        <v>7739656</v>
      </c>
      <c r="X61" s="118">
        <f t="shared" si="84"/>
        <v>7500022</v>
      </c>
      <c r="Y61" s="118">
        <f t="shared" si="84"/>
        <v>7765924</v>
      </c>
      <c r="Z61" s="118">
        <f t="shared" si="84"/>
        <v>7930974</v>
      </c>
      <c r="AA61" s="118">
        <f t="shared" si="84"/>
        <v>7930974</v>
      </c>
      <c r="AB61" s="118">
        <f t="shared" si="84"/>
        <v>8316070</v>
      </c>
      <c r="AC61" s="118">
        <f t="shared" si="84"/>
        <v>8675805</v>
      </c>
      <c r="AD61" s="118">
        <f t="shared" si="84"/>
        <v>8338718</v>
      </c>
      <c r="AE61" s="118">
        <f t="shared" si="84"/>
        <v>8860655</v>
      </c>
      <c r="AF61" s="118">
        <f t="shared" si="84"/>
        <v>8860655</v>
      </c>
      <c r="AG61" s="90"/>
      <c r="AH61" s="90"/>
      <c r="AI61" s="90"/>
      <c r="AK61" s="47"/>
      <c r="AL61" s="90"/>
      <c r="AM61" s="90"/>
      <c r="AN61" s="90"/>
      <c r="AQ61" s="90"/>
      <c r="AR61" s="90"/>
      <c r="AS61" s="90"/>
      <c r="AV61" s="90"/>
      <c r="AW61" s="90"/>
      <c r="AX61" s="90"/>
    </row>
    <row r="62" spans="2:58" ht="12.75" customHeight="1" outlineLevel="1">
      <c r="C62" s="32"/>
      <c r="G62" s="1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90"/>
      <c r="AH62" s="90"/>
      <c r="AI62" s="90"/>
      <c r="AK62" s="47"/>
      <c r="AL62" s="90"/>
      <c r="AM62" s="90"/>
      <c r="AN62" s="90"/>
      <c r="AQ62" s="90"/>
      <c r="AR62" s="90"/>
      <c r="AS62" s="90"/>
      <c r="AV62" s="90"/>
      <c r="AW62" s="90"/>
      <c r="AX62" s="90"/>
    </row>
    <row r="63" spans="2:58" ht="12.75" customHeight="1" outlineLevel="1">
      <c r="C63" s="32" t="s">
        <v>132</v>
      </c>
      <c r="D63" s="92"/>
      <c r="E63" s="92"/>
      <c r="F63" s="92"/>
      <c r="G63" s="18" t="s">
        <v>93</v>
      </c>
      <c r="H63" s="20">
        <v>3560364</v>
      </c>
      <c r="I63" s="20">
        <v>3564440</v>
      </c>
      <c r="J63" s="20">
        <v>3419552</v>
      </c>
      <c r="K63" s="20">
        <v>3334323</v>
      </c>
      <c r="L63" s="57">
        <f t="shared" ref="L63:L65" si="85">K63</f>
        <v>3334323</v>
      </c>
      <c r="M63" s="20">
        <v>3206051</v>
      </c>
      <c r="N63" s="20">
        <v>3208164</v>
      </c>
      <c r="O63" s="20">
        <v>2926574</v>
      </c>
      <c r="P63" s="20">
        <v>2618084</v>
      </c>
      <c r="Q63" s="57">
        <f t="shared" ref="Q63:Q65" si="86">P63</f>
        <v>2618084</v>
      </c>
      <c r="R63" s="20">
        <v>2465626</v>
      </c>
      <c r="S63" s="20">
        <v>2265286</v>
      </c>
      <c r="T63" s="20">
        <v>2301026</v>
      </c>
      <c r="U63" s="20">
        <v>3094213</v>
      </c>
      <c r="V63" s="57">
        <f t="shared" ref="V63:V65" si="87">U63</f>
        <v>3094213</v>
      </c>
      <c r="W63" s="20">
        <v>2945221</v>
      </c>
      <c r="X63" s="20">
        <v>2989961</v>
      </c>
      <c r="Y63" s="20">
        <v>2955368</v>
      </c>
      <c r="Z63" s="20">
        <v>3081277</v>
      </c>
      <c r="AA63" s="57">
        <f t="shared" ref="AA63:AA65" si="88">Z63</f>
        <v>3081277</v>
      </c>
      <c r="AB63" s="20">
        <v>2908029</v>
      </c>
      <c r="AC63" s="20">
        <v>2849387</v>
      </c>
      <c r="AD63" s="20">
        <v>2668472</v>
      </c>
      <c r="AE63" s="20">
        <v>2578173</v>
      </c>
      <c r="AF63" s="57">
        <f t="shared" ref="AF63:AF65" si="89">AE63</f>
        <v>2578173</v>
      </c>
      <c r="AG63" s="40"/>
      <c r="AH63" s="40"/>
      <c r="AI63" s="40"/>
      <c r="AJ63" s="40"/>
      <c r="AK63" s="93"/>
      <c r="AL63" s="40"/>
      <c r="AM63" s="40"/>
      <c r="AN63" s="40"/>
      <c r="AO63" s="40"/>
      <c r="AP63" s="93"/>
      <c r="AQ63" s="40"/>
      <c r="AR63" s="40"/>
      <c r="AS63" s="40"/>
      <c r="AT63" s="40"/>
      <c r="AU63" s="93"/>
      <c r="AV63" s="40"/>
      <c r="AW63" s="40"/>
      <c r="AX63" s="40"/>
      <c r="AY63" s="40"/>
      <c r="AZ63" s="93"/>
      <c r="BA63" s="93"/>
      <c r="BC63" s="22"/>
      <c r="BD63" s="22"/>
      <c r="BE63" s="22"/>
      <c r="BF63" s="22"/>
    </row>
    <row r="64" spans="2:58" s="12" customFormat="1" ht="12.75" customHeight="1" outlineLevel="1">
      <c r="C64" s="32" t="s">
        <v>133</v>
      </c>
      <c r="D64" s="92"/>
      <c r="E64" s="92"/>
      <c r="F64" s="92"/>
      <c r="G64" s="18" t="s">
        <v>93</v>
      </c>
      <c r="H64" s="20">
        <v>10305023</v>
      </c>
      <c r="I64" s="20">
        <v>12594135</v>
      </c>
      <c r="J64" s="20">
        <v>12425746</v>
      </c>
      <c r="K64" s="20">
        <v>14759260</v>
      </c>
      <c r="L64" s="57">
        <f t="shared" si="85"/>
        <v>14759260</v>
      </c>
      <c r="M64" s="20">
        <v>14170692</v>
      </c>
      <c r="N64" s="20">
        <v>15294998</v>
      </c>
      <c r="O64" s="20">
        <v>15547616</v>
      </c>
      <c r="P64" s="20">
        <v>15809095</v>
      </c>
      <c r="Q64" s="57">
        <f t="shared" si="86"/>
        <v>15809095</v>
      </c>
      <c r="R64" s="20">
        <v>14860552</v>
      </c>
      <c r="S64" s="20">
        <v>14926889</v>
      </c>
      <c r="T64" s="20">
        <v>14793691</v>
      </c>
      <c r="U64" s="20">
        <v>14693072</v>
      </c>
      <c r="V64" s="57">
        <f t="shared" si="87"/>
        <v>14693072</v>
      </c>
      <c r="W64" s="20">
        <v>14534561</v>
      </c>
      <c r="X64" s="20">
        <v>14233303</v>
      </c>
      <c r="Y64" s="20">
        <v>13888117</v>
      </c>
      <c r="Z64" s="20">
        <v>14353076</v>
      </c>
      <c r="AA64" s="57">
        <f t="shared" si="88"/>
        <v>14353076</v>
      </c>
      <c r="AB64" s="20">
        <v>14037965</v>
      </c>
      <c r="AC64" s="20">
        <v>14070151</v>
      </c>
      <c r="AD64" s="20">
        <v>13900754</v>
      </c>
      <c r="AE64" s="20">
        <v>14143417</v>
      </c>
      <c r="AF64" s="57">
        <f t="shared" si="89"/>
        <v>14143417</v>
      </c>
      <c r="AG64" s="42"/>
      <c r="AH64" s="42"/>
      <c r="AI64" s="42"/>
      <c r="AK64" s="22"/>
      <c r="AL64" s="42"/>
      <c r="AM64" s="42"/>
      <c r="AN64" s="42"/>
      <c r="AP64" s="22"/>
      <c r="AQ64" s="42"/>
      <c r="AR64" s="42"/>
      <c r="AS64" s="42"/>
      <c r="AU64" s="22"/>
      <c r="AV64" s="42"/>
      <c r="AW64" s="42"/>
      <c r="AX64" s="42"/>
      <c r="AZ64" s="22"/>
      <c r="BA64" s="22"/>
    </row>
    <row r="65" spans="1:58" ht="12.75" customHeight="1" outlineLevel="1">
      <c r="C65" s="1" t="s">
        <v>134</v>
      </c>
      <c r="G65" s="18" t="s">
        <v>93</v>
      </c>
      <c r="H65" s="20">
        <v>792380</v>
      </c>
      <c r="I65" s="20">
        <v>973232</v>
      </c>
      <c r="J65" s="20">
        <v>977008</v>
      </c>
      <c r="K65" s="20">
        <v>1444276</v>
      </c>
      <c r="L65" s="57">
        <f t="shared" si="85"/>
        <v>1444276</v>
      </c>
      <c r="M65" s="20">
        <v>1420148</v>
      </c>
      <c r="N65" s="20">
        <v>1710948</v>
      </c>
      <c r="O65" s="20">
        <v>1875235</v>
      </c>
      <c r="P65" s="20">
        <v>1982155</v>
      </c>
      <c r="Q65" s="57">
        <f t="shared" si="86"/>
        <v>1982155</v>
      </c>
      <c r="R65" s="20">
        <v>1950986</v>
      </c>
      <c r="S65" s="20">
        <v>2082035</v>
      </c>
      <c r="T65" s="20">
        <v>2281277</v>
      </c>
      <c r="U65" s="20">
        <v>2459164</v>
      </c>
      <c r="V65" s="57">
        <f t="shared" si="87"/>
        <v>2459164</v>
      </c>
      <c r="W65" s="20">
        <v>2567427</v>
      </c>
      <c r="X65" s="20">
        <v>2551675</v>
      </c>
      <c r="Y65" s="20">
        <v>2424637</v>
      </c>
      <c r="Z65" s="20">
        <v>2452040</v>
      </c>
      <c r="AA65" s="57">
        <f t="shared" si="88"/>
        <v>2452040</v>
      </c>
      <c r="AB65" s="20">
        <v>2400085</v>
      </c>
      <c r="AC65" s="20">
        <v>2389915</v>
      </c>
      <c r="AD65" s="20">
        <v>2486215</v>
      </c>
      <c r="AE65" s="20">
        <v>2561434</v>
      </c>
      <c r="AF65" s="57">
        <f t="shared" si="89"/>
        <v>2561434</v>
      </c>
      <c r="AG65" s="90"/>
      <c r="AH65" s="90"/>
      <c r="AI65" s="90"/>
      <c r="AK65" s="47"/>
      <c r="AL65" s="90"/>
      <c r="AM65" s="90"/>
      <c r="AN65" s="90"/>
      <c r="AQ65" s="90"/>
      <c r="AR65" s="90"/>
      <c r="AS65" s="90"/>
      <c r="AV65" s="90"/>
      <c r="AW65" s="90"/>
      <c r="AX65" s="90"/>
    </row>
    <row r="66" spans="1:58" ht="12.75" customHeight="1" outlineLevel="1">
      <c r="C66" s="116" t="s">
        <v>124</v>
      </c>
      <c r="D66" s="117"/>
      <c r="E66" s="117"/>
      <c r="F66" s="117"/>
      <c r="G66" s="120" t="s">
        <v>93</v>
      </c>
      <c r="H66" s="118">
        <f>SUM(H63:H65)</f>
        <v>14657767</v>
      </c>
      <c r="I66" s="118">
        <f t="shared" ref="I66:AF66" si="90">SUM(I63:I65)</f>
        <v>17131807</v>
      </c>
      <c r="J66" s="118">
        <f t="shared" si="90"/>
        <v>16822306</v>
      </c>
      <c r="K66" s="118">
        <f t="shared" si="90"/>
        <v>19537859</v>
      </c>
      <c r="L66" s="118">
        <f t="shared" si="90"/>
        <v>19537859</v>
      </c>
      <c r="M66" s="118">
        <f t="shared" si="90"/>
        <v>18796891</v>
      </c>
      <c r="N66" s="118">
        <f t="shared" si="90"/>
        <v>20214110</v>
      </c>
      <c r="O66" s="118">
        <f t="shared" si="90"/>
        <v>20349425</v>
      </c>
      <c r="P66" s="118">
        <f t="shared" si="90"/>
        <v>20409334</v>
      </c>
      <c r="Q66" s="118">
        <f t="shared" si="90"/>
        <v>20409334</v>
      </c>
      <c r="R66" s="118">
        <f t="shared" si="90"/>
        <v>19277164</v>
      </c>
      <c r="S66" s="118">
        <f t="shared" si="90"/>
        <v>19274210</v>
      </c>
      <c r="T66" s="118">
        <f t="shared" si="90"/>
        <v>19375994</v>
      </c>
      <c r="U66" s="118">
        <f t="shared" si="90"/>
        <v>20246449</v>
      </c>
      <c r="V66" s="118">
        <f t="shared" si="90"/>
        <v>20246449</v>
      </c>
      <c r="W66" s="118">
        <f t="shared" si="90"/>
        <v>20047209</v>
      </c>
      <c r="X66" s="118">
        <f t="shared" si="90"/>
        <v>19774939</v>
      </c>
      <c r="Y66" s="118">
        <f t="shared" si="90"/>
        <v>19268122</v>
      </c>
      <c r="Z66" s="118">
        <f t="shared" si="90"/>
        <v>19886393</v>
      </c>
      <c r="AA66" s="118">
        <f t="shared" si="90"/>
        <v>19886393</v>
      </c>
      <c r="AB66" s="118">
        <f t="shared" si="90"/>
        <v>19346079</v>
      </c>
      <c r="AC66" s="118">
        <f t="shared" si="90"/>
        <v>19309453</v>
      </c>
      <c r="AD66" s="118">
        <f t="shared" si="90"/>
        <v>19055441</v>
      </c>
      <c r="AE66" s="118">
        <f t="shared" si="90"/>
        <v>19283024</v>
      </c>
      <c r="AF66" s="118">
        <f t="shared" si="90"/>
        <v>19283024</v>
      </c>
    </row>
    <row r="67" spans="1:58" s="12" customFormat="1" ht="12.75" customHeight="1" outlineLevel="1">
      <c r="C67" s="53"/>
      <c r="D67" s="41"/>
      <c r="E67" s="41"/>
      <c r="F67" s="41"/>
      <c r="G67" s="31"/>
      <c r="H67" s="48"/>
      <c r="I67" s="48"/>
      <c r="J67" s="48"/>
      <c r="K67" s="48"/>
      <c r="L67" s="48"/>
      <c r="M67" s="48"/>
      <c r="N67" s="48"/>
      <c r="O67" s="48"/>
      <c r="P67" s="48"/>
      <c r="Q67" s="22"/>
      <c r="R67" s="48"/>
      <c r="S67" s="48"/>
      <c r="T67" s="48"/>
      <c r="U67" s="48"/>
      <c r="V67" s="22"/>
      <c r="W67" s="48"/>
      <c r="X67" s="48"/>
      <c r="Y67" s="48"/>
      <c r="Z67" s="48"/>
      <c r="AA67" s="22"/>
      <c r="AB67" s="48"/>
      <c r="AC67" s="48"/>
      <c r="AD67" s="48"/>
      <c r="AE67" s="48"/>
      <c r="AF67" s="22"/>
      <c r="AG67" s="48"/>
      <c r="AH67" s="48"/>
      <c r="AI67" s="48"/>
      <c r="AJ67" s="48"/>
      <c r="AK67" s="50"/>
      <c r="AL67" s="48"/>
      <c r="AM67" s="48"/>
      <c r="AN67" s="48"/>
      <c r="AO67" s="48"/>
      <c r="AP67" s="50"/>
      <c r="AQ67" s="48"/>
      <c r="AR67" s="48"/>
      <c r="AS67" s="48"/>
      <c r="AT67" s="48"/>
      <c r="AU67" s="50"/>
      <c r="AV67" s="48"/>
      <c r="AW67" s="48"/>
      <c r="AX67" s="48"/>
      <c r="AY67" s="48"/>
      <c r="AZ67" s="50"/>
      <c r="BA67" s="50"/>
      <c r="BC67" s="22"/>
      <c r="BD67" s="22"/>
      <c r="BE67" s="22"/>
      <c r="BF67" s="22"/>
    </row>
    <row r="68" spans="1:58" s="12" customFormat="1" ht="12.75" customHeight="1" outlineLevel="1">
      <c r="C68" s="29" t="s">
        <v>135</v>
      </c>
      <c r="D68" s="29"/>
      <c r="E68" s="29"/>
      <c r="F68" s="29"/>
      <c r="G68" s="34" t="s">
        <v>93</v>
      </c>
      <c r="H68" s="72">
        <f>H66+H61</f>
        <v>21515574</v>
      </c>
      <c r="I68" s="72">
        <f t="shared" ref="I68:AF68" si="91">I66+I61</f>
        <v>24065791</v>
      </c>
      <c r="J68" s="72">
        <f t="shared" si="91"/>
        <v>24080206</v>
      </c>
      <c r="K68" s="72">
        <f t="shared" si="91"/>
        <v>26393555</v>
      </c>
      <c r="L68" s="72">
        <f t="shared" si="91"/>
        <v>26393555</v>
      </c>
      <c r="M68" s="72">
        <f t="shared" si="91"/>
        <v>26650616</v>
      </c>
      <c r="N68" s="72">
        <f t="shared" si="91"/>
        <v>27840528</v>
      </c>
      <c r="O68" s="72">
        <f t="shared" si="91"/>
        <v>28289220</v>
      </c>
      <c r="P68" s="72">
        <f t="shared" si="91"/>
        <v>28215119</v>
      </c>
      <c r="Q68" s="72">
        <f t="shared" si="91"/>
        <v>28215119</v>
      </c>
      <c r="R68" s="72">
        <f t="shared" si="91"/>
        <v>27238934</v>
      </c>
      <c r="S68" s="72">
        <f t="shared" si="91"/>
        <v>27107098</v>
      </c>
      <c r="T68" s="72">
        <f t="shared" si="91"/>
        <v>27425240</v>
      </c>
      <c r="U68" s="72">
        <f t="shared" si="91"/>
        <v>28735415</v>
      </c>
      <c r="V68" s="72">
        <f t="shared" si="91"/>
        <v>28735415</v>
      </c>
      <c r="W68" s="72">
        <f t="shared" si="91"/>
        <v>27786865</v>
      </c>
      <c r="X68" s="72">
        <f t="shared" si="91"/>
        <v>27274961</v>
      </c>
      <c r="Y68" s="72">
        <f t="shared" si="91"/>
        <v>27034046</v>
      </c>
      <c r="Z68" s="72">
        <f t="shared" si="91"/>
        <v>27817367</v>
      </c>
      <c r="AA68" s="72">
        <f t="shared" si="91"/>
        <v>27817367</v>
      </c>
      <c r="AB68" s="72">
        <f t="shared" si="91"/>
        <v>27662149</v>
      </c>
      <c r="AC68" s="72">
        <f t="shared" si="91"/>
        <v>27985258</v>
      </c>
      <c r="AD68" s="72">
        <f t="shared" si="91"/>
        <v>27394159</v>
      </c>
      <c r="AE68" s="72">
        <f t="shared" si="91"/>
        <v>28143679</v>
      </c>
      <c r="AF68" s="72">
        <f t="shared" si="91"/>
        <v>28143679</v>
      </c>
      <c r="AG68" s="48"/>
      <c r="AH68" s="48"/>
      <c r="AI68" s="48"/>
      <c r="AJ68" s="48"/>
      <c r="AK68" s="50"/>
      <c r="AL68" s="48"/>
      <c r="AM68" s="48"/>
      <c r="AN68" s="48"/>
      <c r="AO68" s="48"/>
      <c r="AP68" s="50"/>
      <c r="AQ68" s="48"/>
      <c r="AR68" s="48"/>
      <c r="AS68" s="48"/>
      <c r="AT68" s="48"/>
      <c r="AU68" s="50"/>
      <c r="AV68" s="48"/>
      <c r="AW68" s="48"/>
      <c r="AX68" s="48"/>
      <c r="AY68" s="48"/>
      <c r="AZ68" s="50"/>
      <c r="BA68" s="50"/>
      <c r="BC68" s="22"/>
      <c r="BD68" s="22"/>
      <c r="BE68" s="22"/>
      <c r="BF68" s="22"/>
    </row>
    <row r="69" spans="1:58" s="12" customFormat="1" ht="12.75" customHeight="1" outlineLevel="1">
      <c r="C69" s="41"/>
      <c r="D69" s="41"/>
      <c r="E69" s="41"/>
      <c r="F69" s="41"/>
      <c r="G69" s="31"/>
      <c r="H69" s="48"/>
      <c r="I69" s="48"/>
      <c r="J69" s="48"/>
      <c r="K69" s="48"/>
      <c r="L69" s="48"/>
      <c r="M69" s="48"/>
      <c r="N69" s="48"/>
      <c r="O69" s="48"/>
      <c r="P69" s="48"/>
      <c r="Q69" s="22"/>
      <c r="R69" s="48"/>
      <c r="S69" s="48"/>
      <c r="T69" s="48"/>
      <c r="U69" s="48"/>
      <c r="V69" s="22"/>
      <c r="W69" s="48"/>
      <c r="X69" s="48"/>
      <c r="Y69" s="48"/>
      <c r="Z69" s="48"/>
      <c r="AA69" s="22"/>
      <c r="AB69" s="48"/>
      <c r="AC69" s="48"/>
      <c r="AD69" s="48"/>
      <c r="AE69" s="48"/>
      <c r="AF69" s="22"/>
      <c r="AG69" s="48"/>
      <c r="AH69" s="48"/>
      <c r="AI69" s="48"/>
      <c r="AJ69" s="48"/>
      <c r="AK69" s="50"/>
      <c r="AL69" s="48"/>
      <c r="AM69" s="48"/>
      <c r="AN69" s="48"/>
      <c r="AO69" s="48"/>
      <c r="AP69" s="50"/>
      <c r="AQ69" s="48"/>
      <c r="AR69" s="48"/>
      <c r="AS69" s="48"/>
      <c r="AT69" s="48"/>
      <c r="AU69" s="50"/>
      <c r="AV69" s="48"/>
      <c r="AW69" s="48"/>
      <c r="AX69" s="48"/>
      <c r="AY69" s="48"/>
      <c r="AZ69" s="50"/>
      <c r="BA69" s="50"/>
      <c r="BC69" s="22"/>
      <c r="BD69" s="22"/>
      <c r="BE69" s="22"/>
      <c r="BF69" s="22"/>
    </row>
    <row r="70" spans="1:58" s="12" customFormat="1" ht="12.75" customHeight="1" outlineLevel="1">
      <c r="C70" s="32" t="s">
        <v>136</v>
      </c>
      <c r="D70" s="1"/>
      <c r="E70" s="1"/>
      <c r="F70" s="1"/>
      <c r="G70" s="18" t="s">
        <v>93</v>
      </c>
      <c r="H70" s="20">
        <v>2439773</v>
      </c>
      <c r="I70" s="20">
        <v>2566365</v>
      </c>
      <c r="J70" s="20">
        <v>2677972</v>
      </c>
      <c r="K70" s="20">
        <v>2793929</v>
      </c>
      <c r="L70" s="57">
        <f>K70</f>
        <v>2793929</v>
      </c>
      <c r="M70" s="20">
        <v>2935532</v>
      </c>
      <c r="N70" s="20">
        <v>3127813</v>
      </c>
      <c r="O70" s="20">
        <v>3303482</v>
      </c>
      <c r="P70" s="20">
        <v>3447698</v>
      </c>
      <c r="Q70" s="57">
        <f>P70</f>
        <v>3447698</v>
      </c>
      <c r="R70" s="20">
        <v>3600084</v>
      </c>
      <c r="S70" s="20">
        <v>3721246</v>
      </c>
      <c r="T70" s="20">
        <v>3852531</v>
      </c>
      <c r="U70" s="20">
        <v>4024561</v>
      </c>
      <c r="V70" s="57">
        <f>U70</f>
        <v>4024561</v>
      </c>
      <c r="W70" s="20">
        <v>4155580</v>
      </c>
      <c r="X70" s="20">
        <v>4316870</v>
      </c>
      <c r="Y70" s="20">
        <v>4473962</v>
      </c>
      <c r="Z70" s="20">
        <v>4637601</v>
      </c>
      <c r="AA70" s="57">
        <f>Z70</f>
        <v>4637601</v>
      </c>
      <c r="AB70" s="20">
        <v>4762395</v>
      </c>
      <c r="AC70" s="20">
        <v>4874208</v>
      </c>
      <c r="AD70" s="20">
        <v>5011427</v>
      </c>
      <c r="AE70" s="20">
        <v>5145172</v>
      </c>
      <c r="AF70" s="57">
        <f>AE70</f>
        <v>5145172</v>
      </c>
      <c r="AG70" s="48"/>
      <c r="AH70" s="48"/>
      <c r="AI70" s="48"/>
      <c r="AJ70" s="48"/>
      <c r="AK70" s="50"/>
      <c r="AL70" s="48"/>
      <c r="AM70" s="48"/>
      <c r="AN70" s="48"/>
      <c r="AO70" s="48"/>
      <c r="AP70" s="50"/>
      <c r="AQ70" s="48"/>
      <c r="AR70" s="48"/>
      <c r="AS70" s="48"/>
      <c r="AT70" s="48"/>
      <c r="AU70" s="50"/>
      <c r="AV70" s="48"/>
      <c r="AW70" s="48"/>
      <c r="AX70" s="48"/>
      <c r="AY70" s="48"/>
      <c r="AZ70" s="50"/>
      <c r="BA70" s="50"/>
      <c r="BC70" s="22"/>
      <c r="BD70" s="22"/>
      <c r="BE70" s="22"/>
      <c r="BF70" s="22"/>
    </row>
    <row r="71" spans="1:58" s="12" customFormat="1" ht="12.75" customHeight="1" outlineLevel="1">
      <c r="C71" s="32" t="s">
        <v>137</v>
      </c>
      <c r="D71" s="1"/>
      <c r="E71" s="1"/>
      <c r="F71" s="1"/>
      <c r="G71" s="18" t="s">
        <v>93</v>
      </c>
      <c r="H71" s="20">
        <v>0</v>
      </c>
      <c r="I71" s="20">
        <v>0</v>
      </c>
      <c r="J71" s="20">
        <v>0</v>
      </c>
      <c r="K71" s="20">
        <v>0</v>
      </c>
      <c r="L71" s="57">
        <f>K71</f>
        <v>0</v>
      </c>
      <c r="M71" s="20">
        <v>0</v>
      </c>
      <c r="N71" s="20">
        <v>0</v>
      </c>
      <c r="O71" s="20">
        <v>0</v>
      </c>
      <c r="P71" s="20">
        <v>0</v>
      </c>
      <c r="Q71" s="57">
        <f>P71</f>
        <v>0</v>
      </c>
      <c r="R71" s="20">
        <v>0</v>
      </c>
      <c r="S71" s="20">
        <v>-500022</v>
      </c>
      <c r="T71" s="20">
        <v>-600022</v>
      </c>
      <c r="U71" s="20">
        <v>-824190</v>
      </c>
      <c r="V71" s="57">
        <f>U71</f>
        <v>-824190</v>
      </c>
      <c r="W71" s="20">
        <v>-824190</v>
      </c>
      <c r="X71" s="20">
        <v>-824190</v>
      </c>
      <c r="Y71" s="20">
        <v>-824190</v>
      </c>
      <c r="Z71" s="20">
        <v>-824190</v>
      </c>
      <c r="AA71" s="57">
        <f>Z71</f>
        <v>-824190</v>
      </c>
      <c r="AB71" s="20">
        <v>-1228920</v>
      </c>
      <c r="AC71" s="20">
        <v>-1876753</v>
      </c>
      <c r="AD71" s="20">
        <v>-4399677</v>
      </c>
      <c r="AE71" s="20">
        <v>-6922200</v>
      </c>
      <c r="AF71" s="57">
        <f>AE71</f>
        <v>-6922200</v>
      </c>
      <c r="AG71" s="48"/>
      <c r="AH71" s="48"/>
      <c r="AI71" s="48"/>
      <c r="AJ71" s="48"/>
      <c r="AK71" s="50"/>
      <c r="AL71" s="48"/>
      <c r="AM71" s="48"/>
      <c r="AN71" s="48"/>
      <c r="AO71" s="48"/>
      <c r="AP71" s="50"/>
      <c r="AQ71" s="48"/>
      <c r="AR71" s="48"/>
      <c r="AS71" s="48"/>
      <c r="AT71" s="48"/>
      <c r="AU71" s="50"/>
      <c r="AV71" s="48"/>
      <c r="AW71" s="48"/>
      <c r="AX71" s="48"/>
      <c r="AY71" s="48"/>
      <c r="AZ71" s="50"/>
      <c r="BA71" s="50"/>
      <c r="BC71" s="22"/>
      <c r="BD71" s="22"/>
      <c r="BE71" s="22"/>
      <c r="BF71" s="22"/>
    </row>
    <row r="72" spans="1:58" s="12" customFormat="1" ht="12.75" customHeight="1" outlineLevel="1">
      <c r="C72" s="32" t="s">
        <v>138</v>
      </c>
      <c r="D72" s="1"/>
      <c r="E72" s="1"/>
      <c r="F72" s="1"/>
      <c r="G72" s="18" t="s">
        <v>93</v>
      </c>
      <c r="H72" s="20">
        <v>-25600</v>
      </c>
      <c r="I72" s="20">
        <v>-20352</v>
      </c>
      <c r="J72" s="20">
        <v>-41246</v>
      </c>
      <c r="K72" s="20">
        <v>-23521</v>
      </c>
      <c r="L72" s="57">
        <f t="shared" ref="L72:L73" si="92">K72</f>
        <v>-23521</v>
      </c>
      <c r="M72" s="20">
        <v>-47054</v>
      </c>
      <c r="N72" s="20">
        <v>-34072</v>
      </c>
      <c r="O72" s="20">
        <v>-1147</v>
      </c>
      <c r="P72" s="20">
        <v>44398</v>
      </c>
      <c r="Q72" s="57">
        <f t="shared" ref="Q72:Q73" si="93">P72</f>
        <v>44398</v>
      </c>
      <c r="R72" s="20">
        <v>4137</v>
      </c>
      <c r="S72" s="20">
        <v>9775</v>
      </c>
      <c r="T72" s="20">
        <v>-19835</v>
      </c>
      <c r="U72" s="20">
        <v>-40495</v>
      </c>
      <c r="V72" s="57">
        <f t="shared" ref="V72:V73" si="94">U72</f>
        <v>-40495</v>
      </c>
      <c r="W72" s="20">
        <v>-74170</v>
      </c>
      <c r="X72" s="20">
        <v>-144476</v>
      </c>
      <c r="Y72" s="20">
        <v>-247643</v>
      </c>
      <c r="Z72" s="20">
        <v>-217306</v>
      </c>
      <c r="AA72" s="57">
        <f t="shared" ref="AA72:AA73" si="95">Z72</f>
        <v>-217306</v>
      </c>
      <c r="AB72" s="20">
        <v>-191695</v>
      </c>
      <c r="AC72" s="20">
        <v>-139266</v>
      </c>
      <c r="AD72" s="20">
        <v>-155571</v>
      </c>
      <c r="AE72" s="20">
        <v>-223945</v>
      </c>
      <c r="AF72" s="57">
        <f t="shared" ref="AF72:AF73" si="96">AE72</f>
        <v>-223945</v>
      </c>
      <c r="AG72" s="48"/>
      <c r="AH72" s="48"/>
      <c r="AI72" s="48"/>
      <c r="AJ72" s="48"/>
      <c r="AK72" s="50"/>
      <c r="AL72" s="48"/>
      <c r="AM72" s="48"/>
      <c r="AN72" s="48"/>
      <c r="AO72" s="48"/>
      <c r="AP72" s="50"/>
      <c r="AQ72" s="48"/>
      <c r="AR72" s="48"/>
      <c r="AS72" s="48"/>
      <c r="AT72" s="48"/>
      <c r="AU72" s="50"/>
      <c r="AV72" s="48"/>
      <c r="AW72" s="48"/>
      <c r="AX72" s="48"/>
      <c r="AY72" s="48"/>
      <c r="AZ72" s="50"/>
      <c r="BA72" s="50"/>
      <c r="BC72" s="22"/>
      <c r="BD72" s="22"/>
      <c r="BE72" s="22"/>
      <c r="BF72" s="22"/>
    </row>
    <row r="73" spans="1:58" s="12" customFormat="1" ht="12.75" customHeight="1" outlineLevel="1">
      <c r="C73" s="32" t="s">
        <v>139</v>
      </c>
      <c r="D73" s="1"/>
      <c r="E73" s="1"/>
      <c r="F73" s="1"/>
      <c r="G73" s="18" t="s">
        <v>93</v>
      </c>
      <c r="H73" s="20">
        <v>3288885</v>
      </c>
      <c r="I73" s="20">
        <v>3559535</v>
      </c>
      <c r="J73" s="20">
        <v>4224779</v>
      </c>
      <c r="K73" s="20">
        <v>4811749</v>
      </c>
      <c r="L73" s="57">
        <f t="shared" si="92"/>
        <v>4811749</v>
      </c>
      <c r="M73" s="20">
        <v>5520816</v>
      </c>
      <c r="N73" s="20">
        <v>6241012</v>
      </c>
      <c r="O73" s="20">
        <v>7030988</v>
      </c>
      <c r="P73" s="20">
        <v>7573144</v>
      </c>
      <c r="Q73" s="57">
        <f t="shared" si="93"/>
        <v>7573144</v>
      </c>
      <c r="R73" s="20">
        <v>9279859</v>
      </c>
      <c r="S73" s="20">
        <v>10632872</v>
      </c>
      <c r="T73" s="20">
        <v>12081943</v>
      </c>
      <c r="U73" s="20">
        <v>12689372</v>
      </c>
      <c r="V73" s="57">
        <f t="shared" si="94"/>
        <v>12689372</v>
      </c>
      <c r="W73" s="20">
        <v>14286819</v>
      </c>
      <c r="X73" s="20">
        <v>15727770</v>
      </c>
      <c r="Y73" s="20">
        <v>17126012</v>
      </c>
      <c r="Z73" s="20">
        <v>17181296</v>
      </c>
      <c r="AA73" s="57">
        <f t="shared" si="95"/>
        <v>17181296</v>
      </c>
      <c r="AB73" s="20">
        <v>18486416</v>
      </c>
      <c r="AC73" s="20">
        <v>19974026</v>
      </c>
      <c r="AD73" s="20">
        <v>21651448</v>
      </c>
      <c r="AE73" s="20">
        <v>22589286</v>
      </c>
      <c r="AF73" s="57">
        <f t="shared" si="96"/>
        <v>22589286</v>
      </c>
      <c r="AG73" s="48"/>
      <c r="AH73" s="48"/>
      <c r="AI73" s="48"/>
      <c r="AJ73" s="48"/>
      <c r="AK73" s="50"/>
      <c r="AL73" s="48"/>
      <c r="AM73" s="48"/>
      <c r="AN73" s="48"/>
      <c r="AO73" s="48"/>
      <c r="AP73" s="50"/>
      <c r="AQ73" s="48"/>
      <c r="AR73" s="48"/>
      <c r="AS73" s="48"/>
      <c r="AT73" s="48"/>
      <c r="AU73" s="50"/>
      <c r="AV73" s="48"/>
      <c r="AW73" s="48"/>
      <c r="AX73" s="48"/>
      <c r="AY73" s="48"/>
      <c r="AZ73" s="50"/>
      <c r="BA73" s="50"/>
      <c r="BC73" s="22"/>
      <c r="BD73" s="22"/>
      <c r="BE73" s="22"/>
      <c r="BF73" s="22"/>
    </row>
    <row r="74" spans="1:58" s="29" customFormat="1" ht="12.75" customHeight="1" outlineLevel="1">
      <c r="C74" s="116" t="s">
        <v>140</v>
      </c>
      <c r="D74" s="117"/>
      <c r="E74" s="117"/>
      <c r="F74" s="117"/>
      <c r="G74" s="120" t="s">
        <v>93</v>
      </c>
      <c r="H74" s="118">
        <f>SUM(H70:H73)</f>
        <v>5703058</v>
      </c>
      <c r="I74" s="118">
        <f t="shared" ref="I74:AF74" si="97">SUM(I70:I73)</f>
        <v>6105548</v>
      </c>
      <c r="J74" s="118">
        <f t="shared" si="97"/>
        <v>6861505</v>
      </c>
      <c r="K74" s="118">
        <f t="shared" si="97"/>
        <v>7582157</v>
      </c>
      <c r="L74" s="118">
        <f t="shared" si="97"/>
        <v>7582157</v>
      </c>
      <c r="M74" s="118">
        <f t="shared" si="97"/>
        <v>8409294</v>
      </c>
      <c r="N74" s="118">
        <f t="shared" si="97"/>
        <v>9334753</v>
      </c>
      <c r="O74" s="118">
        <f t="shared" si="97"/>
        <v>10333323</v>
      </c>
      <c r="P74" s="118">
        <f t="shared" si="97"/>
        <v>11065240</v>
      </c>
      <c r="Q74" s="118">
        <f t="shared" si="97"/>
        <v>11065240</v>
      </c>
      <c r="R74" s="118">
        <f t="shared" si="97"/>
        <v>12884080</v>
      </c>
      <c r="S74" s="118">
        <f t="shared" si="97"/>
        <v>13863871</v>
      </c>
      <c r="T74" s="118">
        <f t="shared" si="97"/>
        <v>15314617</v>
      </c>
      <c r="U74" s="118">
        <f t="shared" si="97"/>
        <v>15849248</v>
      </c>
      <c r="V74" s="118">
        <f t="shared" si="97"/>
        <v>15849248</v>
      </c>
      <c r="W74" s="118">
        <f t="shared" si="97"/>
        <v>17544039</v>
      </c>
      <c r="X74" s="118">
        <f t="shared" si="97"/>
        <v>19075974</v>
      </c>
      <c r="Y74" s="118">
        <f t="shared" si="97"/>
        <v>20528141</v>
      </c>
      <c r="Z74" s="118">
        <f t="shared" si="97"/>
        <v>20777401</v>
      </c>
      <c r="AA74" s="118">
        <f t="shared" si="97"/>
        <v>20777401</v>
      </c>
      <c r="AB74" s="118">
        <f t="shared" si="97"/>
        <v>21828196</v>
      </c>
      <c r="AC74" s="118">
        <f t="shared" si="97"/>
        <v>22832215</v>
      </c>
      <c r="AD74" s="118">
        <f t="shared" si="97"/>
        <v>22107627</v>
      </c>
      <c r="AE74" s="118">
        <f t="shared" si="97"/>
        <v>20588313</v>
      </c>
      <c r="AF74" s="118">
        <f t="shared" si="97"/>
        <v>20588313</v>
      </c>
      <c r="AG74" s="94"/>
      <c r="AH74" s="94"/>
      <c r="AI74" s="94"/>
      <c r="AJ74" s="94"/>
      <c r="AK74" s="95"/>
      <c r="AL74" s="94"/>
      <c r="AM74" s="94"/>
      <c r="AN74" s="94"/>
      <c r="AO74" s="94"/>
      <c r="AP74" s="95"/>
      <c r="AQ74" s="94"/>
      <c r="AR74" s="94"/>
      <c r="AS74" s="94"/>
      <c r="AT74" s="94"/>
      <c r="AU74" s="95"/>
      <c r="AV74" s="94"/>
      <c r="AW74" s="94"/>
      <c r="AX74" s="94"/>
      <c r="AY74" s="94"/>
      <c r="AZ74" s="95"/>
      <c r="BA74" s="95"/>
      <c r="BC74" s="49"/>
      <c r="BD74" s="49"/>
      <c r="BE74" s="49"/>
      <c r="BF74" s="49"/>
    </row>
    <row r="75" spans="1:58" ht="12.75" customHeight="1" outlineLevel="1">
      <c r="C75" s="29"/>
      <c r="H75" s="90"/>
      <c r="I75" s="90"/>
      <c r="J75" s="90"/>
      <c r="M75" s="90"/>
      <c r="N75" s="90"/>
      <c r="O75" s="90"/>
      <c r="R75" s="90"/>
      <c r="S75" s="90"/>
      <c r="T75" s="90"/>
      <c r="W75" s="90"/>
      <c r="X75" s="90"/>
      <c r="Y75" s="90"/>
      <c r="AB75" s="90"/>
      <c r="AC75" s="90"/>
      <c r="AD75" s="90"/>
      <c r="AG75" s="90"/>
      <c r="AH75" s="90"/>
      <c r="AI75" s="90"/>
      <c r="AK75" s="47"/>
      <c r="AL75" s="90"/>
      <c r="AM75" s="90"/>
      <c r="AN75" s="90"/>
      <c r="AQ75" s="90"/>
      <c r="AR75" s="90"/>
      <c r="AS75" s="90"/>
      <c r="AV75" s="90"/>
      <c r="AW75" s="90"/>
      <c r="AX75" s="90"/>
    </row>
    <row r="76" spans="1:58" ht="12.75" customHeight="1" outlineLevel="1">
      <c r="B76" s="1" t="s">
        <v>91</v>
      </c>
      <c r="C76" s="29" t="s">
        <v>141</v>
      </c>
      <c r="D76" s="53"/>
      <c r="E76" s="53"/>
      <c r="F76" s="53"/>
      <c r="G76" s="34" t="s">
        <v>93</v>
      </c>
      <c r="H76" s="122">
        <f>SUM(H68,H74)</f>
        <v>27218632</v>
      </c>
      <c r="I76" s="122">
        <f t="shared" ref="I76:AF76" si="98">SUM(I68,I74)</f>
        <v>30171339</v>
      </c>
      <c r="J76" s="122">
        <f t="shared" si="98"/>
        <v>30941711</v>
      </c>
      <c r="K76" s="122">
        <f t="shared" si="98"/>
        <v>33975712</v>
      </c>
      <c r="L76" s="122">
        <f t="shared" si="98"/>
        <v>33975712</v>
      </c>
      <c r="M76" s="122">
        <f t="shared" si="98"/>
        <v>35059910</v>
      </c>
      <c r="N76" s="122">
        <f t="shared" si="98"/>
        <v>37175281</v>
      </c>
      <c r="O76" s="122">
        <f t="shared" si="98"/>
        <v>38622543</v>
      </c>
      <c r="P76" s="122">
        <f t="shared" si="98"/>
        <v>39280359</v>
      </c>
      <c r="Q76" s="122">
        <f t="shared" si="98"/>
        <v>39280359</v>
      </c>
      <c r="R76" s="122">
        <f t="shared" si="98"/>
        <v>40123014</v>
      </c>
      <c r="S76" s="122">
        <f t="shared" si="98"/>
        <v>40970969</v>
      </c>
      <c r="T76" s="122">
        <f t="shared" si="98"/>
        <v>42739857</v>
      </c>
      <c r="U76" s="122">
        <f t="shared" si="98"/>
        <v>44584663</v>
      </c>
      <c r="V76" s="122">
        <f t="shared" si="98"/>
        <v>44584663</v>
      </c>
      <c r="W76" s="122">
        <f t="shared" si="98"/>
        <v>45330904</v>
      </c>
      <c r="X76" s="122">
        <f t="shared" si="98"/>
        <v>46350935</v>
      </c>
      <c r="Y76" s="122">
        <f t="shared" si="98"/>
        <v>47562187</v>
      </c>
      <c r="Z76" s="122">
        <f t="shared" si="98"/>
        <v>48594768</v>
      </c>
      <c r="AA76" s="122">
        <f t="shared" si="98"/>
        <v>48594768</v>
      </c>
      <c r="AB76" s="122">
        <f t="shared" si="98"/>
        <v>49490345</v>
      </c>
      <c r="AC76" s="122">
        <f t="shared" si="98"/>
        <v>50817473</v>
      </c>
      <c r="AD76" s="122">
        <f t="shared" si="98"/>
        <v>49501786</v>
      </c>
      <c r="AE76" s="122">
        <f t="shared" si="98"/>
        <v>48731992</v>
      </c>
      <c r="AF76" s="122">
        <f t="shared" si="98"/>
        <v>48731992</v>
      </c>
    </row>
    <row r="77" spans="1:58" ht="12.75" customHeight="1">
      <c r="C77" s="53"/>
      <c r="G77" s="1"/>
    </row>
    <row r="78" spans="1:58" ht="12.75" customHeight="1">
      <c r="A78" s="1" t="s">
        <v>142</v>
      </c>
      <c r="C78" s="62" t="s">
        <v>143</v>
      </c>
      <c r="D78" s="62"/>
      <c r="E78" s="62"/>
      <c r="F78" s="62"/>
      <c r="G78" s="63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C78" s="22"/>
      <c r="BD78" s="22"/>
      <c r="BE78" s="22"/>
      <c r="BF78" s="22"/>
    </row>
    <row r="79" spans="1:58" ht="12.75" hidden="1" customHeight="1" outlineLevel="1"/>
    <row r="80" spans="1:58" ht="12.75" hidden="1" customHeight="1" outlineLevel="1">
      <c r="C80" s="29" t="s">
        <v>144</v>
      </c>
      <c r="D80" s="29"/>
      <c r="E80" s="29"/>
      <c r="F80" s="29"/>
      <c r="G80" s="34" t="s">
        <v>93</v>
      </c>
      <c r="H80" s="122">
        <f t="shared" ref="H80:AF80" si="99">H31</f>
        <v>344052</v>
      </c>
      <c r="I80" s="122">
        <f t="shared" si="99"/>
        <v>270650</v>
      </c>
      <c r="J80" s="122">
        <f t="shared" si="99"/>
        <v>665244</v>
      </c>
      <c r="K80" s="122">
        <f t="shared" si="99"/>
        <v>586970</v>
      </c>
      <c r="L80" s="122">
        <f t="shared" si="99"/>
        <v>1866915.8684062716</v>
      </c>
      <c r="M80" s="122">
        <f t="shared" si="99"/>
        <v>709066.91264615254</v>
      </c>
      <c r="N80" s="122">
        <f t="shared" si="99"/>
        <v>720195.92935104202</v>
      </c>
      <c r="O80" s="122">
        <f t="shared" si="99"/>
        <v>789975.91801945958</v>
      </c>
      <c r="P80" s="122">
        <f t="shared" si="99"/>
        <v>542155.88523265021</v>
      </c>
      <c r="Q80" s="122">
        <f t="shared" si="99"/>
        <v>2761395.1509537436</v>
      </c>
      <c r="R80" s="122">
        <f t="shared" si="99"/>
        <v>1706715.1704199272</v>
      </c>
      <c r="S80" s="122">
        <f t="shared" si="99"/>
        <v>1353013.1118524438</v>
      </c>
      <c r="T80" s="122">
        <f t="shared" si="99"/>
        <v>1449071.0778364297</v>
      </c>
      <c r="U80" s="122">
        <f t="shared" si="99"/>
        <v>607429.05744036939</v>
      </c>
      <c r="V80" s="122">
        <f t="shared" si="99"/>
        <v>5116228.1023998223</v>
      </c>
      <c r="W80" s="122">
        <f t="shared" si="99"/>
        <v>1597447.027681394</v>
      </c>
      <c r="X80" s="122">
        <f t="shared" si="99"/>
        <v>1440951.0134482034</v>
      </c>
      <c r="Y80" s="122">
        <f t="shared" si="99"/>
        <v>1398241.9874190413</v>
      </c>
      <c r="Z80" s="122">
        <f t="shared" si="99"/>
        <v>55282.912604583893</v>
      </c>
      <c r="AA80" s="122">
        <f t="shared" si="99"/>
        <v>4491922.9845340867</v>
      </c>
      <c r="AB80" s="122">
        <f t="shared" si="99"/>
        <v>1301230.9687608294</v>
      </c>
      <c r="AC80" s="122">
        <f t="shared" si="99"/>
        <v>1486247.9504605276</v>
      </c>
      <c r="AD80" s="122">
        <f t="shared" si="99"/>
        <v>1682673.0130226386</v>
      </c>
      <c r="AE80" s="122">
        <f t="shared" si="99"/>
        <v>937838.02113265032</v>
      </c>
      <c r="AF80" s="122">
        <f t="shared" si="99"/>
        <v>5407989.9878536314</v>
      </c>
      <c r="BC80" s="22"/>
      <c r="BD80" s="22"/>
      <c r="BE80" s="22"/>
      <c r="BF80" s="22"/>
    </row>
    <row r="81" spans="3:58" ht="12.75" hidden="1" customHeight="1" outlineLevel="1">
      <c r="BC81" s="22"/>
      <c r="BD81" s="22"/>
      <c r="BE81" s="22"/>
      <c r="BF81" s="22"/>
    </row>
    <row r="82" spans="3:58" ht="12.75" hidden="1" customHeight="1" outlineLevel="1">
      <c r="C82" s="1" t="s">
        <v>145</v>
      </c>
      <c r="G82" s="18" t="s">
        <v>93</v>
      </c>
      <c r="H82" s="20">
        <v>-2997746</v>
      </c>
      <c r="I82" s="20">
        <v>-3325103</v>
      </c>
      <c r="J82" s="20">
        <v>-3648292</v>
      </c>
      <c r="K82" s="20">
        <v>-3945542</v>
      </c>
      <c r="L82" s="45">
        <f>SUM(H82:K82)</f>
        <v>-13916683</v>
      </c>
      <c r="M82" s="20">
        <v>-3294275</v>
      </c>
      <c r="N82" s="20">
        <v>-2510782</v>
      </c>
      <c r="O82" s="20">
        <v>-2653886</v>
      </c>
      <c r="P82" s="20">
        <v>-3320341</v>
      </c>
      <c r="Q82" s="45">
        <f>SUM(M82:P82)</f>
        <v>-11779284</v>
      </c>
      <c r="R82" s="20">
        <v>-3284576</v>
      </c>
      <c r="S82" s="20">
        <v>-4096750</v>
      </c>
      <c r="T82" s="20">
        <v>-4666237</v>
      </c>
      <c r="U82" s="20">
        <v>-5654639</v>
      </c>
      <c r="V82" s="45">
        <f>SUM(R82:U82)</f>
        <v>-17702202</v>
      </c>
      <c r="W82" s="20">
        <v>-3584164</v>
      </c>
      <c r="X82" s="20">
        <v>-4687011</v>
      </c>
      <c r="Y82" s="20">
        <v>-4582671</v>
      </c>
      <c r="Z82" s="20">
        <v>-3985192</v>
      </c>
      <c r="AA82" s="45">
        <f>SUM(W82:Z82)</f>
        <v>-16839038</v>
      </c>
      <c r="AB82" s="20">
        <v>-2458666</v>
      </c>
      <c r="AC82" s="20">
        <v>-3683007</v>
      </c>
      <c r="AD82" s="20">
        <v>-2883839</v>
      </c>
      <c r="AE82" s="20">
        <v>-3529191</v>
      </c>
      <c r="AF82" s="45">
        <f>SUM(AB82:AE82)</f>
        <v>-12554703</v>
      </c>
      <c r="BC82" s="22"/>
      <c r="BD82" s="22"/>
      <c r="BE82" s="22"/>
      <c r="BF82" s="22"/>
    </row>
    <row r="83" spans="3:58" ht="12.75" hidden="1" customHeight="1" outlineLevel="1">
      <c r="C83" s="1" t="s">
        <v>146</v>
      </c>
      <c r="G83" s="18" t="s">
        <v>93</v>
      </c>
      <c r="H83" s="20">
        <v>-14698</v>
      </c>
      <c r="I83" s="20">
        <v>-12414</v>
      </c>
      <c r="J83" s="20">
        <v>-95548</v>
      </c>
      <c r="K83" s="20">
        <v>-571351</v>
      </c>
      <c r="L83" s="45">
        <f t="shared" ref="L83:L94" si="100">SUM(H83:K83)</f>
        <v>-694011</v>
      </c>
      <c r="M83" s="20">
        <v>258945</v>
      </c>
      <c r="N83" s="20">
        <v>-108432</v>
      </c>
      <c r="O83" s="20">
        <v>-379458</v>
      </c>
      <c r="P83" s="20">
        <v>-528488</v>
      </c>
      <c r="Q83" s="45">
        <f t="shared" ref="Q83:Q94" si="101">SUM(M83:P83)</f>
        <v>-757433</v>
      </c>
      <c r="R83" s="20">
        <v>-266040</v>
      </c>
      <c r="S83" s="20">
        <v>-312208</v>
      </c>
      <c r="T83" s="20">
        <v>-29246</v>
      </c>
      <c r="U83" s="20">
        <v>840392</v>
      </c>
      <c r="V83" s="45">
        <f t="shared" ref="V83:V94" si="102">SUM(R83:U83)</f>
        <v>232898</v>
      </c>
      <c r="W83" s="20">
        <v>-347149</v>
      </c>
      <c r="X83" s="20">
        <v>191228</v>
      </c>
      <c r="Y83" s="20">
        <v>60867</v>
      </c>
      <c r="Z83" s="20">
        <v>274364</v>
      </c>
      <c r="AA83" s="45">
        <f t="shared" ref="AA83:AA94" si="103">SUM(W83:Z83)</f>
        <v>179310</v>
      </c>
      <c r="AB83" s="20">
        <v>-354791</v>
      </c>
      <c r="AC83" s="20">
        <v>46119</v>
      </c>
      <c r="AD83" s="20">
        <v>-325989</v>
      </c>
      <c r="AE83" s="20">
        <v>49059</v>
      </c>
      <c r="AF83" s="45">
        <f t="shared" ref="AF83:AF94" si="104">SUM(AB83:AE83)</f>
        <v>-585602</v>
      </c>
      <c r="BC83" s="22"/>
      <c r="BD83" s="22"/>
      <c r="BE83" s="22"/>
      <c r="BF83" s="22"/>
    </row>
    <row r="84" spans="3:58" ht="12.75" hidden="1" customHeight="1" outlineLevel="1">
      <c r="C84" s="1" t="s">
        <v>147</v>
      </c>
      <c r="G84" s="18" t="s">
        <v>93</v>
      </c>
      <c r="H84" s="20">
        <v>2124686</v>
      </c>
      <c r="I84" s="20">
        <v>2231915</v>
      </c>
      <c r="J84" s="20">
        <v>2279977</v>
      </c>
      <c r="K84" s="20">
        <v>2579669</v>
      </c>
      <c r="L84" s="45">
        <f t="shared" si="100"/>
        <v>9216247</v>
      </c>
      <c r="M84" s="20">
        <v>2483385</v>
      </c>
      <c r="N84" s="20">
        <v>2607159</v>
      </c>
      <c r="O84" s="20">
        <v>2733743</v>
      </c>
      <c r="P84" s="20">
        <v>2982625</v>
      </c>
      <c r="Q84" s="45">
        <f t="shared" si="101"/>
        <v>10806912</v>
      </c>
      <c r="R84" s="20">
        <v>2719196</v>
      </c>
      <c r="S84" s="20">
        <v>2806803</v>
      </c>
      <c r="T84" s="20">
        <v>2963051</v>
      </c>
      <c r="U84" s="20">
        <v>3741317</v>
      </c>
      <c r="V84" s="45">
        <f t="shared" si="102"/>
        <v>12230367</v>
      </c>
      <c r="W84" s="20">
        <v>3166365</v>
      </c>
      <c r="X84" s="20">
        <v>3261348</v>
      </c>
      <c r="Y84" s="20">
        <v>3653592</v>
      </c>
      <c r="Z84" s="20">
        <v>3944827</v>
      </c>
      <c r="AA84" s="45">
        <f t="shared" si="103"/>
        <v>14026132</v>
      </c>
      <c r="AB84" s="20">
        <v>3459984</v>
      </c>
      <c r="AC84" s="20">
        <v>3410021</v>
      </c>
      <c r="AD84" s="20">
        <v>3573353</v>
      </c>
      <c r="AE84" s="20">
        <v>3754079</v>
      </c>
      <c r="AF84" s="45">
        <f t="shared" si="104"/>
        <v>14197437</v>
      </c>
      <c r="BC84" s="22"/>
      <c r="BD84" s="22"/>
      <c r="BE84" s="22"/>
      <c r="BF84" s="22"/>
    </row>
    <row r="85" spans="3:58" ht="12.75" hidden="1" customHeight="1" outlineLevel="1">
      <c r="C85" s="1" t="s">
        <v>148</v>
      </c>
      <c r="G85" s="18" t="s">
        <v>93</v>
      </c>
      <c r="H85" s="20">
        <v>23561</v>
      </c>
      <c r="I85" s="20">
        <v>25496</v>
      </c>
      <c r="J85" s="20">
        <v>26704</v>
      </c>
      <c r="K85" s="20">
        <v>27818</v>
      </c>
      <c r="L85" s="45">
        <f t="shared" si="100"/>
        <v>103579</v>
      </c>
      <c r="M85" s="20">
        <v>28517</v>
      </c>
      <c r="N85" s="20">
        <v>26661</v>
      </c>
      <c r="O85" s="20">
        <v>28589</v>
      </c>
      <c r="P85" s="20">
        <v>31943</v>
      </c>
      <c r="Q85" s="45">
        <f t="shared" si="101"/>
        <v>115710</v>
      </c>
      <c r="R85" s="20">
        <v>35741</v>
      </c>
      <c r="S85" s="20">
        <v>38434</v>
      </c>
      <c r="T85" s="20">
        <v>70253</v>
      </c>
      <c r="U85" s="20">
        <v>63984</v>
      </c>
      <c r="V85" s="45">
        <f t="shared" si="102"/>
        <v>208412</v>
      </c>
      <c r="W85" s="20">
        <v>74602</v>
      </c>
      <c r="X85" s="20">
        <v>83505</v>
      </c>
      <c r="Y85" s="20">
        <v>85188</v>
      </c>
      <c r="Z85" s="20">
        <v>93387</v>
      </c>
      <c r="AA85" s="45">
        <f t="shared" si="103"/>
        <v>336682</v>
      </c>
      <c r="AB85" s="20">
        <v>90335</v>
      </c>
      <c r="AC85" s="20">
        <v>89385</v>
      </c>
      <c r="AD85" s="20">
        <v>90660</v>
      </c>
      <c r="AE85" s="20">
        <v>86567</v>
      </c>
      <c r="AF85" s="45">
        <f t="shared" si="104"/>
        <v>356947</v>
      </c>
      <c r="BC85" s="22"/>
      <c r="BD85" s="22"/>
      <c r="BE85" s="22"/>
      <c r="BF85" s="22"/>
    </row>
    <row r="86" spans="3:58" ht="12.75" hidden="1" customHeight="1" outlineLevel="1">
      <c r="C86" s="1" t="s">
        <v>149</v>
      </c>
      <c r="G86" s="18" t="s">
        <v>93</v>
      </c>
      <c r="H86" s="20">
        <v>101200</v>
      </c>
      <c r="I86" s="20">
        <v>103848</v>
      </c>
      <c r="J86" s="20">
        <v>100262</v>
      </c>
      <c r="K86" s="20">
        <v>100066</v>
      </c>
      <c r="L86" s="45">
        <f t="shared" si="100"/>
        <v>405376</v>
      </c>
      <c r="M86" s="20">
        <v>97019</v>
      </c>
      <c r="N86" s="20">
        <v>104210</v>
      </c>
      <c r="O86" s="20">
        <v>106357</v>
      </c>
      <c r="P86" s="20">
        <v>107594</v>
      </c>
      <c r="Q86" s="45">
        <f t="shared" si="101"/>
        <v>415180</v>
      </c>
      <c r="R86" s="20">
        <v>107230</v>
      </c>
      <c r="S86" s="20">
        <v>101583</v>
      </c>
      <c r="T86" s="20">
        <v>95078</v>
      </c>
      <c r="U86" s="20">
        <v>99329</v>
      </c>
      <c r="V86" s="45">
        <f t="shared" si="102"/>
        <v>403220</v>
      </c>
      <c r="W86" s="20">
        <v>119209</v>
      </c>
      <c r="X86" s="20">
        <v>150392</v>
      </c>
      <c r="Y86" s="20">
        <v>152062</v>
      </c>
      <c r="Z86" s="20">
        <v>153789</v>
      </c>
      <c r="AA86" s="45">
        <f t="shared" si="103"/>
        <v>575452</v>
      </c>
      <c r="AB86" s="20">
        <v>99099</v>
      </c>
      <c r="AC86" s="20">
        <v>78030</v>
      </c>
      <c r="AD86" s="20">
        <v>79720</v>
      </c>
      <c r="AE86" s="20">
        <v>82519</v>
      </c>
      <c r="AF86" s="45">
        <f t="shared" si="104"/>
        <v>339368</v>
      </c>
      <c r="BC86" s="22"/>
      <c r="BD86" s="22"/>
      <c r="BE86" s="22"/>
      <c r="BF86" s="22"/>
    </row>
    <row r="87" spans="3:58" ht="12.75" hidden="1" customHeight="1" outlineLevel="1">
      <c r="C87" s="1" t="s">
        <v>150</v>
      </c>
      <c r="G87" s="18" t="s">
        <v>93</v>
      </c>
      <c r="H87" s="20">
        <v>-57600</v>
      </c>
      <c r="I87" s="20">
        <v>61284</v>
      </c>
      <c r="J87" s="20">
        <v>-171360</v>
      </c>
      <c r="K87" s="20">
        <v>122100</v>
      </c>
      <c r="L87" s="45">
        <f t="shared" si="100"/>
        <v>-45576</v>
      </c>
      <c r="M87" s="20">
        <v>-93060</v>
      </c>
      <c r="N87" s="20">
        <v>119161</v>
      </c>
      <c r="O87" s="20">
        <v>249194</v>
      </c>
      <c r="P87" s="20">
        <v>257983</v>
      </c>
      <c r="Q87" s="45">
        <f t="shared" si="101"/>
        <v>533278</v>
      </c>
      <c r="R87" s="20">
        <v>-253330</v>
      </c>
      <c r="S87" s="20">
        <v>63074</v>
      </c>
      <c r="T87" s="20">
        <v>-136488</v>
      </c>
      <c r="U87" s="20">
        <v>-103917</v>
      </c>
      <c r="V87" s="45">
        <f t="shared" si="102"/>
        <v>-430661</v>
      </c>
      <c r="W87" s="20">
        <v>-161821</v>
      </c>
      <c r="X87" s="20">
        <v>-304513</v>
      </c>
      <c r="Y87" s="20">
        <v>-348458</v>
      </c>
      <c r="Z87" s="20">
        <v>461681</v>
      </c>
      <c r="AA87" s="45">
        <f t="shared" si="103"/>
        <v>-353111</v>
      </c>
      <c r="AB87" s="20">
        <v>80651</v>
      </c>
      <c r="AC87" s="20">
        <v>28952</v>
      </c>
      <c r="AD87" s="20">
        <v>-172678</v>
      </c>
      <c r="AE87" s="20">
        <v>239371</v>
      </c>
      <c r="AF87" s="45">
        <f t="shared" si="104"/>
        <v>176296</v>
      </c>
    </row>
    <row r="88" spans="3:58" ht="12.75" hidden="1" customHeight="1" outlineLevel="1">
      <c r="C88" s="1" t="s">
        <v>151</v>
      </c>
      <c r="G88" s="18" t="s">
        <v>93</v>
      </c>
      <c r="H88" s="20">
        <v>45708</v>
      </c>
      <c r="I88" s="20">
        <v>60695</v>
      </c>
      <c r="J88" s="20">
        <v>57934</v>
      </c>
      <c r="K88" s="20">
        <v>63893</v>
      </c>
      <c r="L88" s="45">
        <f t="shared" si="100"/>
        <v>228230</v>
      </c>
      <c r="M88" s="20">
        <v>65448</v>
      </c>
      <c r="N88" s="20">
        <v>70301</v>
      </c>
      <c r="O88" s="20">
        <v>83851</v>
      </c>
      <c r="P88" s="20">
        <v>73526</v>
      </c>
      <c r="Q88" s="45">
        <f t="shared" si="101"/>
        <v>293126</v>
      </c>
      <c r="R88" s="20">
        <v>72657</v>
      </c>
      <c r="S88" s="20">
        <v>108103</v>
      </c>
      <c r="T88" s="20">
        <v>102211</v>
      </c>
      <c r="U88" s="20">
        <v>93806</v>
      </c>
      <c r="V88" s="45">
        <f t="shared" si="102"/>
        <v>376777</v>
      </c>
      <c r="W88" s="20">
        <v>101968</v>
      </c>
      <c r="X88" s="20">
        <v>205374</v>
      </c>
      <c r="Y88" s="20">
        <v>102513</v>
      </c>
      <c r="Z88" s="20">
        <v>123688</v>
      </c>
      <c r="AA88" s="45">
        <f t="shared" si="103"/>
        <v>533543</v>
      </c>
      <c r="AB88" s="20">
        <v>120008</v>
      </c>
      <c r="AC88" s="20">
        <v>121483</v>
      </c>
      <c r="AD88" s="20">
        <v>115688</v>
      </c>
      <c r="AE88" s="20">
        <v>154896</v>
      </c>
      <c r="AF88" s="45">
        <f t="shared" si="104"/>
        <v>512075</v>
      </c>
      <c r="BC88" s="22"/>
      <c r="BD88" s="22"/>
      <c r="BE88" s="22"/>
      <c r="BF88" s="22"/>
    </row>
    <row r="89" spans="3:58" ht="12.75" hidden="1" customHeight="1" outlineLevel="1">
      <c r="C89" s="1" t="s">
        <v>152</v>
      </c>
      <c r="G89" s="18" t="s">
        <v>93</v>
      </c>
      <c r="H89" s="20">
        <v>6627</v>
      </c>
      <c r="I89" s="20">
        <v>35519</v>
      </c>
      <c r="J89" s="20">
        <v>52105</v>
      </c>
      <c r="K89" s="20">
        <v>-188694</v>
      </c>
      <c r="L89" s="45">
        <f t="shared" si="100"/>
        <v>-94443</v>
      </c>
      <c r="M89" s="20">
        <v>46619</v>
      </c>
      <c r="N89" s="20">
        <v>223308</v>
      </c>
      <c r="O89" s="20">
        <v>-40277</v>
      </c>
      <c r="P89" s="20">
        <v>-159584</v>
      </c>
      <c r="Q89" s="45">
        <f t="shared" si="101"/>
        <v>70066</v>
      </c>
      <c r="R89" s="20">
        <v>159733</v>
      </c>
      <c r="S89" s="20">
        <v>51127</v>
      </c>
      <c r="T89" s="20">
        <v>50967</v>
      </c>
      <c r="U89" s="20">
        <v>-62279</v>
      </c>
      <c r="V89" s="45">
        <f t="shared" si="102"/>
        <v>199548</v>
      </c>
      <c r="W89" s="20">
        <v>-68906</v>
      </c>
      <c r="X89" s="20">
        <v>-115820</v>
      </c>
      <c r="Y89" s="20">
        <v>-57797</v>
      </c>
      <c r="Z89" s="20">
        <v>75973</v>
      </c>
      <c r="AA89" s="45">
        <f t="shared" si="103"/>
        <v>-166550</v>
      </c>
      <c r="AB89" s="20">
        <v>-98782</v>
      </c>
      <c r="AC89" s="20">
        <v>-103172</v>
      </c>
      <c r="AD89" s="20">
        <v>-86277</v>
      </c>
      <c r="AE89" s="20">
        <v>-171128</v>
      </c>
      <c r="AF89" s="45">
        <f t="shared" si="104"/>
        <v>-459359</v>
      </c>
      <c r="BC89" s="22"/>
      <c r="BD89" s="22"/>
      <c r="BE89" s="22"/>
      <c r="BF89" s="22"/>
    </row>
    <row r="90" spans="3:58" ht="12.75" hidden="1" customHeight="1" outlineLevel="1">
      <c r="C90" s="1" t="s">
        <v>119</v>
      </c>
      <c r="G90" s="18" t="s">
        <v>93</v>
      </c>
      <c r="H90" s="20">
        <v>-32076</v>
      </c>
      <c r="I90" s="20">
        <v>-24231</v>
      </c>
      <c r="J90" s="20">
        <v>145</v>
      </c>
      <c r="K90" s="20">
        <v>-195951</v>
      </c>
      <c r="L90" s="45">
        <f t="shared" si="100"/>
        <v>-252113</v>
      </c>
      <c r="M90" s="20">
        <v>-127353</v>
      </c>
      <c r="N90" s="20">
        <v>3066</v>
      </c>
      <c r="O90" s="20">
        <v>-22974</v>
      </c>
      <c r="P90" s="20">
        <v>-40362</v>
      </c>
      <c r="Q90" s="45">
        <f t="shared" si="101"/>
        <v>-187623</v>
      </c>
      <c r="R90" s="20">
        <v>-221555</v>
      </c>
      <c r="S90" s="20">
        <v>-52373</v>
      </c>
      <c r="T90" s="20">
        <v>-95145</v>
      </c>
      <c r="U90" s="20">
        <v>-608</v>
      </c>
      <c r="V90" s="45">
        <f t="shared" si="102"/>
        <v>-369681</v>
      </c>
      <c r="W90" s="20">
        <v>41157</v>
      </c>
      <c r="X90" s="20">
        <v>123399</v>
      </c>
      <c r="Y90" s="20">
        <v>-120071</v>
      </c>
      <c r="Z90" s="20">
        <v>-398319</v>
      </c>
      <c r="AA90" s="45">
        <f t="shared" si="103"/>
        <v>-353834</v>
      </c>
      <c r="AB90" s="20">
        <v>-88522</v>
      </c>
      <c r="AC90" s="20">
        <v>-183049</v>
      </c>
      <c r="AD90" s="20">
        <v>103766</v>
      </c>
      <c r="AE90" s="20">
        <v>-13198</v>
      </c>
      <c r="AF90" s="45">
        <f t="shared" si="104"/>
        <v>-181003</v>
      </c>
      <c r="BC90" s="22"/>
      <c r="BD90" s="22"/>
      <c r="BE90" s="22"/>
      <c r="BF90" s="22"/>
    </row>
    <row r="91" spans="3:58" ht="12.75" hidden="1" customHeight="1" outlineLevel="1">
      <c r="C91" s="1" t="s">
        <v>127</v>
      </c>
      <c r="G91" s="18" t="s">
        <v>93</v>
      </c>
      <c r="H91" s="20">
        <v>-124467</v>
      </c>
      <c r="I91" s="20">
        <v>-2674</v>
      </c>
      <c r="J91" s="20">
        <v>-7643</v>
      </c>
      <c r="K91" s="20">
        <v>230847</v>
      </c>
      <c r="L91" s="45">
        <f t="shared" si="100"/>
        <v>96063</v>
      </c>
      <c r="M91" s="20">
        <v>-149153</v>
      </c>
      <c r="N91" s="20">
        <v>-112027</v>
      </c>
      <c r="O91" s="20">
        <v>111677</v>
      </c>
      <c r="P91" s="20">
        <v>107898</v>
      </c>
      <c r="Q91" s="45">
        <f t="shared" si="101"/>
        <v>-41605</v>
      </c>
      <c r="R91" s="20">
        <v>-137313</v>
      </c>
      <c r="S91" s="20">
        <v>72313</v>
      </c>
      <c r="T91" s="20">
        <v>24836</v>
      </c>
      <c r="U91" s="20">
        <v>185279</v>
      </c>
      <c r="V91" s="45">
        <f t="shared" si="102"/>
        <v>145115</v>
      </c>
      <c r="W91" s="20">
        <v>-215444</v>
      </c>
      <c r="X91" s="20">
        <v>-122048</v>
      </c>
      <c r="Y91" s="20">
        <v>53875</v>
      </c>
      <c r="Z91" s="20">
        <v>125074</v>
      </c>
      <c r="AA91" s="45">
        <f t="shared" si="103"/>
        <v>-158543</v>
      </c>
      <c r="AB91" s="20">
        <v>-89668</v>
      </c>
      <c r="AC91" s="20">
        <v>38332</v>
      </c>
      <c r="AD91" s="20">
        <v>-68390</v>
      </c>
      <c r="AE91" s="20">
        <v>213228</v>
      </c>
      <c r="AF91" s="45">
        <f t="shared" si="104"/>
        <v>93502</v>
      </c>
      <c r="BC91" s="22"/>
      <c r="BD91" s="22"/>
      <c r="BE91" s="22"/>
      <c r="BF91" s="22"/>
    </row>
    <row r="92" spans="3:58" ht="12.75" hidden="1" customHeight="1" outlineLevel="1">
      <c r="C92" s="1" t="s">
        <v>128</v>
      </c>
      <c r="G92" s="18" t="s">
        <v>93</v>
      </c>
      <c r="H92" s="20">
        <v>157647</v>
      </c>
      <c r="I92" s="20">
        <v>-26705</v>
      </c>
      <c r="J92" s="20">
        <v>260872</v>
      </c>
      <c r="K92" s="20">
        <v>-234036</v>
      </c>
      <c r="L92" s="45">
        <f t="shared" si="100"/>
        <v>157778</v>
      </c>
      <c r="M92" s="20">
        <v>214191</v>
      </c>
      <c r="N92" s="20">
        <v>-105450</v>
      </c>
      <c r="O92" s="20">
        <v>266027</v>
      </c>
      <c r="P92" s="20">
        <v>-176585</v>
      </c>
      <c r="Q92" s="45">
        <f t="shared" si="101"/>
        <v>198183</v>
      </c>
      <c r="R92" s="20">
        <v>177897</v>
      </c>
      <c r="S92" s="20">
        <v>-171430</v>
      </c>
      <c r="T92" s="20">
        <v>269774</v>
      </c>
      <c r="U92" s="20">
        <v>-95903</v>
      </c>
      <c r="V92" s="45">
        <f t="shared" si="102"/>
        <v>180338</v>
      </c>
      <c r="W92" s="20">
        <v>350763</v>
      </c>
      <c r="X92" s="20">
        <v>-238719</v>
      </c>
      <c r="Y92" s="20">
        <v>212072</v>
      </c>
      <c r="Z92" s="20">
        <v>-379629</v>
      </c>
      <c r="AA92" s="45">
        <f t="shared" si="103"/>
        <v>-55513</v>
      </c>
      <c r="AB92" s="20">
        <v>185299</v>
      </c>
      <c r="AC92" s="20">
        <v>177831</v>
      </c>
      <c r="AD92" s="20">
        <v>-65029</v>
      </c>
      <c r="AE92" s="20">
        <v>-194536</v>
      </c>
      <c r="AF92" s="45">
        <f t="shared" si="104"/>
        <v>103565</v>
      </c>
      <c r="BC92" s="22"/>
      <c r="BD92" s="22"/>
      <c r="BE92" s="22"/>
      <c r="BF92" s="22"/>
    </row>
    <row r="93" spans="3:58" ht="12.75" hidden="1" customHeight="1" outlineLevel="1">
      <c r="C93" s="1" t="s">
        <v>129</v>
      </c>
      <c r="G93" s="18" t="s">
        <v>93</v>
      </c>
      <c r="H93" s="20">
        <v>47793</v>
      </c>
      <c r="I93" s="20">
        <v>84085</v>
      </c>
      <c r="J93" s="20">
        <v>22729</v>
      </c>
      <c r="K93" s="20">
        <v>9239</v>
      </c>
      <c r="L93" s="45">
        <f t="shared" si="100"/>
        <v>163846</v>
      </c>
      <c r="M93" s="20">
        <v>62008</v>
      </c>
      <c r="N93" s="20">
        <v>42508</v>
      </c>
      <c r="O93" s="20">
        <v>10941</v>
      </c>
      <c r="P93" s="20">
        <v>77790</v>
      </c>
      <c r="Q93" s="45">
        <f t="shared" si="101"/>
        <v>193247</v>
      </c>
      <c r="R93" s="20">
        <v>22279</v>
      </c>
      <c r="S93" s="20">
        <v>47093</v>
      </c>
      <c r="T93" s="20">
        <v>-4732</v>
      </c>
      <c r="U93" s="20">
        <v>26710</v>
      </c>
      <c r="V93" s="45">
        <f t="shared" si="102"/>
        <v>91350</v>
      </c>
      <c r="W93" s="20">
        <v>16743</v>
      </c>
      <c r="X93" s="20">
        <v>-10376</v>
      </c>
      <c r="Y93" s="20">
        <v>-48420</v>
      </c>
      <c r="Z93" s="20">
        <v>69409</v>
      </c>
      <c r="AA93" s="45">
        <f t="shared" si="103"/>
        <v>27356</v>
      </c>
      <c r="AB93" s="20">
        <v>-2390</v>
      </c>
      <c r="AC93" s="20">
        <v>49647</v>
      </c>
      <c r="AD93" s="20">
        <v>-5733</v>
      </c>
      <c r="AE93" s="20">
        <v>137184</v>
      </c>
      <c r="AF93" s="45">
        <f t="shared" si="104"/>
        <v>178708</v>
      </c>
      <c r="BC93" s="22"/>
      <c r="BD93" s="22"/>
      <c r="BE93" s="22"/>
      <c r="BF93" s="22"/>
    </row>
    <row r="94" spans="3:58" ht="12.75" hidden="1" customHeight="1" outlineLevel="1">
      <c r="C94" s="1" t="s">
        <v>153</v>
      </c>
      <c r="G94" s="18" t="s">
        <v>93</v>
      </c>
      <c r="H94" s="20">
        <v>-4486</v>
      </c>
      <c r="I94" s="20">
        <v>-26119</v>
      </c>
      <c r="J94" s="20">
        <v>-44923</v>
      </c>
      <c r="K94" s="20">
        <v>-47003</v>
      </c>
      <c r="L94" s="45">
        <f t="shared" si="100"/>
        <v>-122531</v>
      </c>
      <c r="M94" s="20">
        <v>-41446</v>
      </c>
      <c r="N94" s="20">
        <v>-38803</v>
      </c>
      <c r="O94" s="20">
        <v>-19999</v>
      </c>
      <c r="P94" s="20">
        <v>-93827</v>
      </c>
      <c r="Q94" s="45">
        <f t="shared" si="101"/>
        <v>-194075</v>
      </c>
      <c r="R94" s="20">
        <v>-61368</v>
      </c>
      <c r="S94" s="20">
        <v>-72543</v>
      </c>
      <c r="T94" s="20">
        <v>-11014</v>
      </c>
      <c r="U94" s="20">
        <v>-144174</v>
      </c>
      <c r="V94" s="45">
        <f t="shared" si="102"/>
        <v>-289099</v>
      </c>
      <c r="W94" s="20">
        <v>-167931</v>
      </c>
      <c r="X94" s="20">
        <v>125040</v>
      </c>
      <c r="Y94" s="20">
        <v>-4184</v>
      </c>
      <c r="Z94" s="20">
        <v>-170478</v>
      </c>
      <c r="AA94" s="45">
        <f t="shared" si="103"/>
        <v>-217553</v>
      </c>
      <c r="AB94" s="20">
        <v>-68937</v>
      </c>
      <c r="AC94" s="20">
        <v>-117950</v>
      </c>
      <c r="AD94" s="20">
        <v>-40359</v>
      </c>
      <c r="AE94" s="20">
        <v>-83674</v>
      </c>
      <c r="AF94" s="45">
        <f t="shared" si="104"/>
        <v>-310920</v>
      </c>
      <c r="BC94" s="22"/>
      <c r="BD94" s="22"/>
      <c r="BE94" s="22"/>
      <c r="BF94" s="22"/>
    </row>
    <row r="95" spans="3:58" ht="12.75" hidden="1" customHeight="1" outlineLevel="1">
      <c r="C95" s="127" t="s">
        <v>154</v>
      </c>
      <c r="D95" s="127"/>
      <c r="E95" s="127"/>
      <c r="F95" s="127"/>
      <c r="G95" s="121" t="s">
        <v>93</v>
      </c>
      <c r="H95" s="128">
        <f>SUM(H80:H94)</f>
        <v>-379799</v>
      </c>
      <c r="I95" s="128">
        <f t="shared" ref="I95:K95" si="105">SUM(I80:I94)</f>
        <v>-543754</v>
      </c>
      <c r="J95" s="128">
        <f t="shared" si="105"/>
        <v>-501794</v>
      </c>
      <c r="K95" s="128">
        <f t="shared" si="105"/>
        <v>-1461975</v>
      </c>
      <c r="L95" s="128">
        <f>SUM(L80:L94)</f>
        <v>-2887322.1315937284</v>
      </c>
      <c r="M95" s="128">
        <f>SUM(M80:M94)</f>
        <v>259911.91264615254</v>
      </c>
      <c r="N95" s="128">
        <f t="shared" ref="N95:P95" si="106">SUM(N80:N94)</f>
        <v>1041075.929351042</v>
      </c>
      <c r="O95" s="128">
        <f t="shared" si="106"/>
        <v>1263760.9180194596</v>
      </c>
      <c r="P95" s="128">
        <f t="shared" si="106"/>
        <v>-137672.11476734979</v>
      </c>
      <c r="Q95" s="128">
        <f>SUM(Q80:Q94)</f>
        <v>2427077.1509537436</v>
      </c>
      <c r="R95" s="128">
        <f>SUM(R80:R94)</f>
        <v>777266.17041992722</v>
      </c>
      <c r="S95" s="128">
        <f t="shared" ref="S95:U95" si="107">SUM(S80:S94)</f>
        <v>-63760.888147556223</v>
      </c>
      <c r="T95" s="128">
        <f t="shared" si="107"/>
        <v>82379.0778364297</v>
      </c>
      <c r="U95" s="128">
        <f t="shared" si="107"/>
        <v>-403273.94255963061</v>
      </c>
      <c r="V95" s="128">
        <f>SUM(V80:V94)</f>
        <v>392610.10239982232</v>
      </c>
      <c r="W95" s="128">
        <f>SUM(W80:W94)</f>
        <v>922839.02768139401</v>
      </c>
      <c r="X95" s="128">
        <f t="shared" ref="X95:Z95" si="108">SUM(X80:X94)</f>
        <v>102750.01344820345</v>
      </c>
      <c r="Y95" s="128">
        <f t="shared" si="108"/>
        <v>556809.98741904134</v>
      </c>
      <c r="Z95" s="128">
        <f t="shared" si="108"/>
        <v>443856.91260458389</v>
      </c>
      <c r="AA95" s="128">
        <f>SUM(AA80:AA94)</f>
        <v>2026255.9845340867</v>
      </c>
      <c r="AB95" s="128">
        <f>SUM(AB80:AB94)</f>
        <v>2174850.9687608294</v>
      </c>
      <c r="AC95" s="128">
        <f t="shared" ref="AC95:AE95" si="109">SUM(AC80:AC94)</f>
        <v>1438869.9504605276</v>
      </c>
      <c r="AD95" s="128">
        <f t="shared" si="109"/>
        <v>1997566.0130226389</v>
      </c>
      <c r="AE95" s="128">
        <f t="shared" si="109"/>
        <v>1663014.0211326503</v>
      </c>
      <c r="AF95" s="128">
        <f>SUM(AF80:AF94)</f>
        <v>7274300.9878536314</v>
      </c>
    </row>
    <row r="96" spans="3:58" ht="12.75" hidden="1" customHeight="1" outlineLevel="1">
      <c r="H96" s="96"/>
      <c r="I96" s="96"/>
      <c r="J96" s="96"/>
      <c r="K96" s="96"/>
      <c r="L96" s="96"/>
      <c r="M96" s="51"/>
      <c r="N96" s="51"/>
      <c r="O96" s="51"/>
      <c r="P96" s="51"/>
      <c r="Q96" s="21"/>
      <c r="R96" s="51"/>
      <c r="S96" s="51"/>
      <c r="T96" s="51"/>
      <c r="U96" s="51"/>
      <c r="V96" s="21"/>
      <c r="W96" s="51"/>
      <c r="X96" s="51"/>
      <c r="Y96" s="51"/>
      <c r="Z96" s="51"/>
      <c r="AA96" s="21"/>
      <c r="AB96" s="51"/>
      <c r="AC96" s="51"/>
      <c r="AD96" s="51"/>
      <c r="AE96" s="51"/>
      <c r="AF96" s="21"/>
      <c r="AG96" s="51"/>
      <c r="AH96" s="51"/>
      <c r="AI96" s="51"/>
      <c r="AJ96" s="51"/>
      <c r="AK96" s="21"/>
      <c r="AL96" s="51"/>
      <c r="AM96" s="51"/>
      <c r="AN96" s="51"/>
      <c r="AO96" s="51"/>
      <c r="AP96" s="21"/>
      <c r="AQ96" s="51"/>
      <c r="AR96" s="51"/>
      <c r="AS96" s="51"/>
      <c r="AT96" s="51"/>
      <c r="AU96" s="21"/>
      <c r="AV96" s="51"/>
      <c r="AW96" s="51"/>
      <c r="AX96" s="51"/>
      <c r="AY96" s="51"/>
      <c r="AZ96" s="21"/>
      <c r="BA96" s="21"/>
      <c r="BC96" s="22"/>
      <c r="BD96" s="22"/>
      <c r="BE96" s="22"/>
      <c r="BF96" s="22"/>
    </row>
    <row r="97" spans="2:58" ht="12.75" hidden="1" customHeight="1" outlineLevel="1">
      <c r="C97" s="1" t="s">
        <v>155</v>
      </c>
      <c r="G97" s="18" t="s">
        <v>93</v>
      </c>
      <c r="H97" s="20">
        <v>-60381</v>
      </c>
      <c r="I97" s="20">
        <v>-39584</v>
      </c>
      <c r="J97" s="20">
        <v>-45333</v>
      </c>
      <c r="K97" s="20">
        <v>-107737</v>
      </c>
      <c r="L97" s="45">
        <f t="shared" ref="L97:L101" si="110">SUM(H97:K97)</f>
        <v>-253035</v>
      </c>
      <c r="M97" s="20">
        <v>-98015</v>
      </c>
      <c r="N97" s="20">
        <v>-141741</v>
      </c>
      <c r="O97" s="20">
        <v>-109811</v>
      </c>
      <c r="P97" s="20">
        <v>-148356</v>
      </c>
      <c r="Q97" s="45">
        <f t="shared" ref="Q97:Q101" si="111">SUM(M97:P97)</f>
        <v>-497923</v>
      </c>
      <c r="R97" s="20">
        <v>-81001</v>
      </c>
      <c r="S97" s="20">
        <v>-110278</v>
      </c>
      <c r="T97" s="20">
        <v>-167327</v>
      </c>
      <c r="U97" s="20">
        <v>-165979</v>
      </c>
      <c r="V97" s="45">
        <f t="shared" ref="V97:V101" si="112">SUM(R97:U97)</f>
        <v>-524585</v>
      </c>
      <c r="W97" s="20">
        <v>-121158</v>
      </c>
      <c r="X97" s="20">
        <v>-90018</v>
      </c>
      <c r="Y97" s="20">
        <v>-84960</v>
      </c>
      <c r="Z97" s="20">
        <v>-111593</v>
      </c>
      <c r="AA97" s="45">
        <f t="shared" ref="AA97:AA101" si="113">SUM(W97:Z97)</f>
        <v>-407729</v>
      </c>
      <c r="AB97" s="20">
        <v>-62019</v>
      </c>
      <c r="AC97" s="20">
        <v>-100972</v>
      </c>
      <c r="AD97" s="20">
        <v>-103929</v>
      </c>
      <c r="AE97" s="20">
        <v>-81632</v>
      </c>
      <c r="AF97" s="45">
        <f t="shared" ref="AF97:AF101" si="114">SUM(AB97:AE97)</f>
        <v>-348552</v>
      </c>
    </row>
    <row r="98" spans="2:58" ht="12.75" hidden="1" customHeight="1" outlineLevel="1">
      <c r="B98" s="1" t="s">
        <v>91</v>
      </c>
      <c r="C98" s="1" t="s">
        <v>156</v>
      </c>
      <c r="D98" s="53"/>
      <c r="E98" s="53"/>
      <c r="F98" s="53"/>
      <c r="G98" s="18" t="s">
        <v>93</v>
      </c>
      <c r="H98" s="20">
        <v>-19722</v>
      </c>
      <c r="I98" s="20">
        <v>-10452</v>
      </c>
      <c r="J98" s="20">
        <v>-4021</v>
      </c>
      <c r="K98" s="20">
        <v>-99834</v>
      </c>
      <c r="L98" s="45">
        <f t="shared" si="110"/>
        <v>-134029</v>
      </c>
      <c r="M98" s="20">
        <v>-288</v>
      </c>
      <c r="N98" s="20">
        <v>-260</v>
      </c>
      <c r="O98" s="20">
        <v>-8840</v>
      </c>
      <c r="P98" s="20">
        <v>1957</v>
      </c>
      <c r="Q98" s="45">
        <f t="shared" si="111"/>
        <v>-7431</v>
      </c>
      <c r="R98" s="20">
        <v>-4615</v>
      </c>
      <c r="S98" s="20">
        <v>-1000</v>
      </c>
      <c r="T98" s="20">
        <v>-21304</v>
      </c>
      <c r="U98" s="20">
        <v>0</v>
      </c>
      <c r="V98" s="45">
        <f t="shared" si="112"/>
        <v>-26919</v>
      </c>
      <c r="W98" s="20">
        <v>0</v>
      </c>
      <c r="X98" s="20">
        <v>0</v>
      </c>
      <c r="Y98" s="20">
        <v>0</v>
      </c>
      <c r="Z98" s="20">
        <v>0</v>
      </c>
      <c r="AA98" s="45">
        <f t="shared" si="113"/>
        <v>0</v>
      </c>
      <c r="AB98" s="20">
        <v>0</v>
      </c>
      <c r="AC98" s="20">
        <v>0</v>
      </c>
      <c r="AD98" s="20">
        <v>0</v>
      </c>
      <c r="AE98" s="20">
        <v>0</v>
      </c>
      <c r="AF98" s="45">
        <f t="shared" si="114"/>
        <v>0</v>
      </c>
    </row>
    <row r="99" spans="2:58" ht="12.75" hidden="1" customHeight="1" outlineLevel="1">
      <c r="C99" s="1" t="s">
        <v>157</v>
      </c>
      <c r="G99" s="18" t="s">
        <v>93</v>
      </c>
      <c r="H99" s="20">
        <v>0</v>
      </c>
      <c r="I99" s="20">
        <v>0</v>
      </c>
      <c r="J99" s="20">
        <v>0</v>
      </c>
      <c r="K99" s="20">
        <v>0</v>
      </c>
      <c r="L99" s="45">
        <f t="shared" si="110"/>
        <v>0</v>
      </c>
      <c r="M99" s="20">
        <v>0</v>
      </c>
      <c r="N99" s="20">
        <v>0</v>
      </c>
      <c r="O99" s="20">
        <v>0</v>
      </c>
      <c r="P99" s="20">
        <v>0</v>
      </c>
      <c r="Q99" s="45">
        <f t="shared" si="111"/>
        <v>0</v>
      </c>
      <c r="R99" s="20">
        <v>0</v>
      </c>
      <c r="S99" s="20">
        <v>0</v>
      </c>
      <c r="T99" s="20">
        <v>0</v>
      </c>
      <c r="U99" s="20">
        <v>-788349</v>
      </c>
      <c r="V99" s="45">
        <f t="shared" si="112"/>
        <v>-788349</v>
      </c>
      <c r="W99" s="20">
        <v>-124521</v>
      </c>
      <c r="X99" s="20">
        <v>-68876</v>
      </c>
      <c r="Y99" s="20">
        <v>0</v>
      </c>
      <c r="Z99" s="20">
        <v>-563990</v>
      </c>
      <c r="AA99" s="45">
        <f t="shared" si="113"/>
        <v>-757387</v>
      </c>
      <c r="AB99" s="20">
        <v>0</v>
      </c>
      <c r="AC99" s="20">
        <v>0</v>
      </c>
      <c r="AD99" s="20">
        <v>0</v>
      </c>
      <c r="AE99" s="20">
        <v>0</v>
      </c>
      <c r="AF99" s="45">
        <f t="shared" si="114"/>
        <v>0</v>
      </c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C99" s="22"/>
      <c r="BD99" s="22"/>
      <c r="BE99" s="22"/>
      <c r="BF99" s="22"/>
    </row>
    <row r="100" spans="2:58" ht="12.75" hidden="1" customHeight="1" outlineLevel="1">
      <c r="C100" s="1" t="s">
        <v>158</v>
      </c>
      <c r="G100" s="18" t="s">
        <v>93</v>
      </c>
      <c r="H100" s="20">
        <v>0</v>
      </c>
      <c r="I100" s="20">
        <v>0</v>
      </c>
      <c r="J100" s="20">
        <v>0</v>
      </c>
      <c r="K100" s="20">
        <v>0</v>
      </c>
      <c r="L100" s="45">
        <f t="shared" si="110"/>
        <v>0</v>
      </c>
      <c r="M100" s="20">
        <v>0</v>
      </c>
      <c r="N100" s="20">
        <v>0</v>
      </c>
      <c r="O100" s="20">
        <v>0</v>
      </c>
      <c r="P100" s="20">
        <v>0</v>
      </c>
      <c r="Q100" s="45">
        <f t="shared" si="111"/>
        <v>0</v>
      </c>
      <c r="R100" s="20">
        <v>0</v>
      </c>
      <c r="S100" s="20">
        <v>0</v>
      </c>
      <c r="T100" s="20">
        <v>0</v>
      </c>
      <c r="U100" s="20">
        <v>0</v>
      </c>
      <c r="V100" s="45">
        <f t="shared" si="112"/>
        <v>0</v>
      </c>
      <c r="W100" s="20">
        <v>0</v>
      </c>
      <c r="X100" s="20">
        <v>0</v>
      </c>
      <c r="Y100" s="20">
        <v>0</v>
      </c>
      <c r="Z100" s="20">
        <v>-911276</v>
      </c>
      <c r="AA100" s="45">
        <f t="shared" si="113"/>
        <v>-911276</v>
      </c>
      <c r="AB100" s="20">
        <v>-201634</v>
      </c>
      <c r="AC100" s="20">
        <v>-303228</v>
      </c>
      <c r="AD100" s="20">
        <v>0</v>
      </c>
      <c r="AE100" s="20">
        <v>0</v>
      </c>
      <c r="AF100" s="45">
        <f t="shared" si="114"/>
        <v>-504862</v>
      </c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C100" s="22"/>
      <c r="BD100" s="22"/>
      <c r="BE100" s="22"/>
      <c r="BF100" s="22"/>
    </row>
    <row r="101" spans="2:58" ht="12.75" hidden="1" customHeight="1" outlineLevel="1">
      <c r="C101" s="1" t="s">
        <v>159</v>
      </c>
      <c r="G101" s="18" t="s">
        <v>93</v>
      </c>
      <c r="H101" s="20">
        <v>0</v>
      </c>
      <c r="I101" s="20">
        <v>0</v>
      </c>
      <c r="J101" s="20">
        <v>0</v>
      </c>
      <c r="K101" s="20">
        <v>0</v>
      </c>
      <c r="L101" s="45">
        <f t="shared" si="110"/>
        <v>0</v>
      </c>
      <c r="M101" s="20">
        <v>0</v>
      </c>
      <c r="N101" s="20">
        <v>0</v>
      </c>
      <c r="O101" s="20">
        <v>0</v>
      </c>
      <c r="P101" s="20">
        <v>0</v>
      </c>
      <c r="Q101" s="45">
        <f t="shared" si="111"/>
        <v>0</v>
      </c>
      <c r="R101" s="20">
        <v>0</v>
      </c>
      <c r="S101" s="20">
        <v>0</v>
      </c>
      <c r="T101" s="20">
        <v>0</v>
      </c>
      <c r="U101" s="20">
        <v>0</v>
      </c>
      <c r="V101" s="45">
        <f t="shared" si="112"/>
        <v>0</v>
      </c>
      <c r="W101" s="20">
        <v>0</v>
      </c>
      <c r="X101" s="20">
        <v>0</v>
      </c>
      <c r="Y101" s="20">
        <v>0</v>
      </c>
      <c r="Z101" s="20">
        <v>0</v>
      </c>
      <c r="AA101" s="45">
        <f t="shared" si="113"/>
        <v>0</v>
      </c>
      <c r="AB101" s="20">
        <v>0</v>
      </c>
      <c r="AC101" s="20">
        <v>501937</v>
      </c>
      <c r="AD101" s="20">
        <v>400000</v>
      </c>
      <c r="AE101" s="20">
        <v>493228</v>
      </c>
      <c r="AF101" s="45">
        <f t="shared" si="114"/>
        <v>1395165</v>
      </c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C101" s="22"/>
      <c r="BD101" s="22"/>
      <c r="BE101" s="22"/>
      <c r="BF101" s="22"/>
    </row>
    <row r="102" spans="2:58" ht="12.75" hidden="1" customHeight="1" outlineLevel="1">
      <c r="C102" s="127" t="s">
        <v>160</v>
      </c>
      <c r="D102" s="127"/>
      <c r="E102" s="127"/>
      <c r="F102" s="127"/>
      <c r="G102" s="121" t="s">
        <v>93</v>
      </c>
      <c r="H102" s="128">
        <f>SUM(H97:H101)</f>
        <v>-80103</v>
      </c>
      <c r="I102" s="128">
        <f t="shared" ref="I102:AF102" si="115">SUM(I97:I101)</f>
        <v>-50036</v>
      </c>
      <c r="J102" s="128">
        <f t="shared" si="115"/>
        <v>-49354</v>
      </c>
      <c r="K102" s="128">
        <f t="shared" si="115"/>
        <v>-207571</v>
      </c>
      <c r="L102" s="128">
        <f t="shared" si="115"/>
        <v>-387064</v>
      </c>
      <c r="M102" s="128">
        <f t="shared" si="115"/>
        <v>-98303</v>
      </c>
      <c r="N102" s="128">
        <f t="shared" si="115"/>
        <v>-142001</v>
      </c>
      <c r="O102" s="128">
        <f t="shared" si="115"/>
        <v>-118651</v>
      </c>
      <c r="P102" s="128">
        <f t="shared" si="115"/>
        <v>-146399</v>
      </c>
      <c r="Q102" s="128">
        <f t="shared" si="115"/>
        <v>-505354</v>
      </c>
      <c r="R102" s="128">
        <f t="shared" si="115"/>
        <v>-85616</v>
      </c>
      <c r="S102" s="128">
        <f t="shared" si="115"/>
        <v>-111278</v>
      </c>
      <c r="T102" s="128">
        <f t="shared" si="115"/>
        <v>-188631</v>
      </c>
      <c r="U102" s="128">
        <f t="shared" si="115"/>
        <v>-954328</v>
      </c>
      <c r="V102" s="128">
        <f t="shared" si="115"/>
        <v>-1339853</v>
      </c>
      <c r="W102" s="128">
        <f t="shared" si="115"/>
        <v>-245679</v>
      </c>
      <c r="X102" s="128">
        <f t="shared" si="115"/>
        <v>-158894</v>
      </c>
      <c r="Y102" s="128">
        <f t="shared" si="115"/>
        <v>-84960</v>
      </c>
      <c r="Z102" s="128">
        <f t="shared" si="115"/>
        <v>-1586859</v>
      </c>
      <c r="AA102" s="128">
        <f t="shared" si="115"/>
        <v>-2076392</v>
      </c>
      <c r="AB102" s="128">
        <f t="shared" si="115"/>
        <v>-263653</v>
      </c>
      <c r="AC102" s="128">
        <f t="shared" si="115"/>
        <v>97737</v>
      </c>
      <c r="AD102" s="128">
        <f t="shared" si="115"/>
        <v>296071</v>
      </c>
      <c r="AE102" s="128">
        <f t="shared" si="115"/>
        <v>411596</v>
      </c>
      <c r="AF102" s="128">
        <f t="shared" si="115"/>
        <v>541751</v>
      </c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C102" s="22"/>
      <c r="BD102" s="22"/>
      <c r="BE102" s="22"/>
      <c r="BF102" s="22"/>
    </row>
    <row r="103" spans="2:58" ht="12.75" hidden="1" customHeight="1" outlineLevel="1">
      <c r="H103" s="19"/>
      <c r="I103" s="19"/>
      <c r="J103" s="19"/>
      <c r="K103" s="40"/>
      <c r="L103" s="40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C103" s="22"/>
      <c r="BD103" s="22"/>
      <c r="BE103" s="22"/>
      <c r="BF103" s="22"/>
    </row>
    <row r="104" spans="2:58" s="29" customFormat="1" ht="12.75" hidden="1" customHeight="1" outlineLevel="1">
      <c r="C104" s="1" t="s">
        <v>161</v>
      </c>
      <c r="G104" s="18" t="s">
        <v>93</v>
      </c>
      <c r="H104" s="20">
        <v>0</v>
      </c>
      <c r="I104" s="20">
        <v>2243196</v>
      </c>
      <c r="J104" s="20">
        <v>0</v>
      </c>
      <c r="K104" s="20">
        <v>2226110</v>
      </c>
      <c r="L104" s="45">
        <f t="shared" ref="L104:L110" si="116">SUM(H104:K104)</f>
        <v>4469306</v>
      </c>
      <c r="M104" s="20">
        <v>0</v>
      </c>
      <c r="N104" s="20">
        <v>1009464</v>
      </c>
      <c r="O104" s="20">
        <v>0</v>
      </c>
      <c r="P104" s="20">
        <v>0</v>
      </c>
      <c r="Q104" s="45">
        <f t="shared" ref="Q104:Q110" si="117">SUM(M104:P104)</f>
        <v>1009464</v>
      </c>
      <c r="R104" s="20">
        <v>0</v>
      </c>
      <c r="S104" s="20">
        <v>0</v>
      </c>
      <c r="T104" s="20">
        <v>0</v>
      </c>
      <c r="U104" s="20">
        <v>0</v>
      </c>
      <c r="V104" s="45">
        <f t="shared" ref="V104:V110" si="118">SUM(R104:U104)</f>
        <v>0</v>
      </c>
      <c r="W104" s="20">
        <v>0</v>
      </c>
      <c r="X104" s="20">
        <v>0</v>
      </c>
      <c r="Y104" s="20">
        <v>0</v>
      </c>
      <c r="Z104" s="20">
        <v>0</v>
      </c>
      <c r="AA104" s="45">
        <f t="shared" ref="AA104:AA110" si="119">SUM(W104:Z104)</f>
        <v>0</v>
      </c>
      <c r="AB104" s="20">
        <v>0</v>
      </c>
      <c r="AC104" s="20">
        <v>0</v>
      </c>
      <c r="AD104" s="20">
        <v>0</v>
      </c>
      <c r="AE104" s="20">
        <v>0</v>
      </c>
      <c r="AF104" s="45">
        <f t="shared" ref="AF104:AF110" si="120">SUM(AB104:AE104)</f>
        <v>0</v>
      </c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C104" s="22"/>
      <c r="BD104" s="22"/>
      <c r="BE104" s="22"/>
      <c r="BF104" s="22"/>
    </row>
    <row r="105" spans="2:58" s="12" customFormat="1" ht="12.75" hidden="1" customHeight="1" outlineLevel="1">
      <c r="C105" s="1" t="s">
        <v>162</v>
      </c>
      <c r="D105" s="41"/>
      <c r="E105" s="41"/>
      <c r="F105" s="41"/>
      <c r="G105" s="18" t="s">
        <v>93</v>
      </c>
      <c r="H105" s="20">
        <v>0</v>
      </c>
      <c r="I105" s="20">
        <v>-18192</v>
      </c>
      <c r="J105" s="20">
        <v>0</v>
      </c>
      <c r="K105" s="20">
        <v>-17942</v>
      </c>
      <c r="L105" s="45">
        <f t="shared" si="116"/>
        <v>-36134</v>
      </c>
      <c r="M105" s="20">
        <v>0</v>
      </c>
      <c r="N105" s="20">
        <v>-7559</v>
      </c>
      <c r="O105" s="20">
        <v>0</v>
      </c>
      <c r="P105" s="20">
        <v>0</v>
      </c>
      <c r="Q105" s="45">
        <f t="shared" si="117"/>
        <v>-7559</v>
      </c>
      <c r="R105" s="20">
        <v>0</v>
      </c>
      <c r="S105" s="20">
        <v>0</v>
      </c>
      <c r="T105" s="20">
        <v>0</v>
      </c>
      <c r="U105" s="20">
        <v>0</v>
      </c>
      <c r="V105" s="45">
        <f t="shared" si="118"/>
        <v>0</v>
      </c>
      <c r="W105" s="20">
        <v>0</v>
      </c>
      <c r="X105" s="20">
        <v>0</v>
      </c>
      <c r="Y105" s="20">
        <v>0</v>
      </c>
      <c r="Z105" s="20">
        <v>0</v>
      </c>
      <c r="AA105" s="45">
        <f t="shared" si="119"/>
        <v>0</v>
      </c>
      <c r="AB105" s="20">
        <v>0</v>
      </c>
      <c r="AC105" s="20">
        <v>0</v>
      </c>
      <c r="AD105" s="20">
        <v>0</v>
      </c>
      <c r="AE105" s="20">
        <v>0</v>
      </c>
      <c r="AF105" s="45">
        <f t="shared" si="120"/>
        <v>0</v>
      </c>
      <c r="AG105" s="42"/>
      <c r="AH105" s="42"/>
      <c r="AI105" s="42"/>
      <c r="AK105" s="22"/>
      <c r="AL105" s="42"/>
      <c r="AM105" s="42"/>
      <c r="AN105" s="42"/>
      <c r="AP105" s="22"/>
      <c r="AQ105" s="42"/>
      <c r="AR105" s="42"/>
      <c r="AS105" s="42"/>
      <c r="AU105" s="22"/>
      <c r="AV105" s="42"/>
      <c r="AW105" s="42"/>
      <c r="AX105" s="42"/>
      <c r="AZ105" s="22"/>
      <c r="BA105" s="22"/>
    </row>
    <row r="106" spans="2:58" ht="12.75" hidden="1" customHeight="1" outlineLevel="1">
      <c r="C106" s="1" t="s">
        <v>163</v>
      </c>
      <c r="D106" s="97"/>
      <c r="E106" s="97"/>
      <c r="F106" s="97"/>
      <c r="G106" s="18" t="s">
        <v>93</v>
      </c>
      <c r="H106" s="20">
        <v>22972</v>
      </c>
      <c r="I106" s="20">
        <v>21896</v>
      </c>
      <c r="J106" s="20">
        <v>11989</v>
      </c>
      <c r="K106" s="20">
        <v>15633</v>
      </c>
      <c r="L106" s="45">
        <f t="shared" si="116"/>
        <v>72490</v>
      </c>
      <c r="M106" s="20">
        <v>43694</v>
      </c>
      <c r="N106" s="20">
        <v>89060</v>
      </c>
      <c r="O106" s="20">
        <v>68665</v>
      </c>
      <c r="P106" s="20">
        <v>33987</v>
      </c>
      <c r="Q106" s="45">
        <f t="shared" si="117"/>
        <v>235406</v>
      </c>
      <c r="R106" s="20">
        <v>48071</v>
      </c>
      <c r="S106" s="20">
        <v>19749</v>
      </c>
      <c r="T106" s="20">
        <v>18445</v>
      </c>
      <c r="U106" s="20">
        <v>88149</v>
      </c>
      <c r="V106" s="45">
        <f t="shared" si="118"/>
        <v>174414</v>
      </c>
      <c r="W106" s="20">
        <v>13678</v>
      </c>
      <c r="X106" s="20">
        <v>11250</v>
      </c>
      <c r="Y106" s="20">
        <v>4113</v>
      </c>
      <c r="Z106" s="20">
        <v>6705</v>
      </c>
      <c r="AA106" s="45">
        <f t="shared" si="119"/>
        <v>35746</v>
      </c>
      <c r="AB106" s="20">
        <v>26028</v>
      </c>
      <c r="AC106" s="20">
        <v>34717</v>
      </c>
      <c r="AD106" s="20">
        <v>57818</v>
      </c>
      <c r="AE106" s="20">
        <v>51427</v>
      </c>
      <c r="AF106" s="45">
        <f t="shared" si="120"/>
        <v>169990</v>
      </c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  <c r="AQ106" s="93"/>
      <c r="AR106" s="93"/>
      <c r="AS106" s="93"/>
      <c r="AT106" s="93"/>
      <c r="AU106" s="93"/>
      <c r="AV106" s="93"/>
      <c r="AW106" s="93"/>
      <c r="AX106" s="93"/>
      <c r="AY106" s="93"/>
      <c r="AZ106" s="93"/>
      <c r="BA106" s="93"/>
      <c r="BC106" s="22"/>
      <c r="BD106" s="22"/>
      <c r="BE106" s="22"/>
      <c r="BF106" s="22"/>
    </row>
    <row r="107" spans="2:58" ht="12.75" hidden="1" customHeight="1" outlineLevel="1">
      <c r="C107" s="1" t="s">
        <v>164</v>
      </c>
      <c r="D107" s="97"/>
      <c r="E107" s="97"/>
      <c r="F107" s="97"/>
      <c r="G107" s="18" t="s">
        <v>93</v>
      </c>
      <c r="H107" s="20">
        <v>0</v>
      </c>
      <c r="I107" s="20">
        <v>0</v>
      </c>
      <c r="J107" s="20">
        <v>0</v>
      </c>
      <c r="K107" s="20">
        <v>0</v>
      </c>
      <c r="L107" s="45">
        <f t="shared" si="116"/>
        <v>0</v>
      </c>
      <c r="M107" s="20">
        <v>0</v>
      </c>
      <c r="N107" s="20">
        <v>0</v>
      </c>
      <c r="O107" s="20">
        <v>0</v>
      </c>
      <c r="P107" s="20">
        <v>0</v>
      </c>
      <c r="Q107" s="45">
        <f t="shared" si="117"/>
        <v>0</v>
      </c>
      <c r="R107" s="20">
        <v>0</v>
      </c>
      <c r="S107" s="20">
        <v>-500022</v>
      </c>
      <c r="T107" s="20">
        <v>-100000</v>
      </c>
      <c r="U107" s="20">
        <v>0</v>
      </c>
      <c r="V107" s="45">
        <f t="shared" si="118"/>
        <v>-600022</v>
      </c>
      <c r="W107" s="20">
        <v>0</v>
      </c>
      <c r="X107" s="20">
        <v>0</v>
      </c>
      <c r="Y107" s="20">
        <v>0</v>
      </c>
      <c r="Z107" s="20">
        <v>0</v>
      </c>
      <c r="AA107" s="45">
        <f t="shared" si="119"/>
        <v>0</v>
      </c>
      <c r="AB107" s="20">
        <v>-400101</v>
      </c>
      <c r="AC107" s="20">
        <v>-645146</v>
      </c>
      <c r="AD107" s="20">
        <v>-2500100</v>
      </c>
      <c r="AE107" s="20">
        <v>-2500000</v>
      </c>
      <c r="AF107" s="45">
        <f t="shared" si="120"/>
        <v>-6045347</v>
      </c>
      <c r="AG107" s="93"/>
      <c r="AH107" s="93"/>
      <c r="AI107" s="93"/>
      <c r="AJ107" s="93"/>
      <c r="AK107" s="93"/>
      <c r="AL107" s="93"/>
      <c r="AM107" s="93"/>
      <c r="AN107" s="93"/>
      <c r="AO107" s="93"/>
      <c r="AP107" s="93"/>
      <c r="AQ107" s="93"/>
      <c r="AR107" s="93"/>
      <c r="AS107" s="93"/>
      <c r="AT107" s="93"/>
      <c r="AU107" s="93"/>
      <c r="AV107" s="93"/>
      <c r="AW107" s="93"/>
      <c r="AX107" s="93"/>
      <c r="AY107" s="93"/>
      <c r="AZ107" s="93"/>
      <c r="BA107" s="93"/>
      <c r="BC107" s="22"/>
      <c r="BD107" s="22"/>
      <c r="BE107" s="22"/>
      <c r="BF107" s="22"/>
    </row>
    <row r="108" spans="2:58" ht="12.75" hidden="1" customHeight="1" outlineLevel="1">
      <c r="C108" s="1" t="s">
        <v>165</v>
      </c>
      <c r="D108" s="97"/>
      <c r="E108" s="97"/>
      <c r="F108" s="97"/>
      <c r="G108" s="18" t="s">
        <v>93</v>
      </c>
      <c r="H108" s="20">
        <v>0</v>
      </c>
      <c r="I108" s="20">
        <v>0</v>
      </c>
      <c r="J108" s="20">
        <v>0</v>
      </c>
      <c r="K108" s="20">
        <v>0</v>
      </c>
      <c r="L108" s="45">
        <f t="shared" si="116"/>
        <v>0</v>
      </c>
      <c r="M108" s="20">
        <v>0</v>
      </c>
      <c r="N108" s="20">
        <v>0</v>
      </c>
      <c r="O108" s="20">
        <v>0</v>
      </c>
      <c r="P108" s="20">
        <v>0</v>
      </c>
      <c r="Q108" s="45">
        <f t="shared" si="117"/>
        <v>0</v>
      </c>
      <c r="R108" s="20">
        <v>0</v>
      </c>
      <c r="S108" s="20">
        <v>0</v>
      </c>
      <c r="T108" s="20">
        <v>0</v>
      </c>
      <c r="U108" s="20">
        <v>-224168</v>
      </c>
      <c r="V108" s="45">
        <f t="shared" si="118"/>
        <v>-224168</v>
      </c>
      <c r="W108" s="20">
        <v>0</v>
      </c>
      <c r="X108" s="20">
        <v>0</v>
      </c>
      <c r="Y108" s="20">
        <v>0</v>
      </c>
      <c r="Z108" s="20">
        <v>0</v>
      </c>
      <c r="AA108" s="45">
        <f t="shared" si="119"/>
        <v>0</v>
      </c>
      <c r="AB108" s="20">
        <v>0</v>
      </c>
      <c r="AC108" s="20">
        <v>0</v>
      </c>
      <c r="AD108" s="20">
        <v>0</v>
      </c>
      <c r="AE108" s="20">
        <v>0</v>
      </c>
      <c r="AF108" s="45">
        <f t="shared" si="120"/>
        <v>0</v>
      </c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  <c r="AQ108" s="93"/>
      <c r="AR108" s="93"/>
      <c r="AS108" s="93"/>
      <c r="AT108" s="93"/>
      <c r="AU108" s="93"/>
      <c r="AV108" s="93"/>
      <c r="AW108" s="93"/>
      <c r="AX108" s="93"/>
      <c r="AY108" s="93"/>
      <c r="AZ108" s="93"/>
      <c r="BA108" s="93"/>
      <c r="BC108" s="22"/>
      <c r="BD108" s="22"/>
      <c r="BE108" s="22"/>
      <c r="BF108" s="22"/>
    </row>
    <row r="109" spans="2:58" ht="12.75" hidden="1" customHeight="1" outlineLevel="1">
      <c r="C109" s="1" t="s">
        <v>166</v>
      </c>
      <c r="G109" s="18" t="s">
        <v>93</v>
      </c>
      <c r="H109" s="20">
        <v>0</v>
      </c>
      <c r="I109" s="20">
        <v>0</v>
      </c>
      <c r="J109" s="20">
        <v>0</v>
      </c>
      <c r="K109" s="20">
        <v>0</v>
      </c>
      <c r="L109" s="45">
        <f t="shared" si="116"/>
        <v>0</v>
      </c>
      <c r="M109" s="20">
        <v>0</v>
      </c>
      <c r="N109" s="20">
        <v>0</v>
      </c>
      <c r="O109" s="20">
        <v>0</v>
      </c>
      <c r="P109" s="20">
        <v>0</v>
      </c>
      <c r="Q109" s="45">
        <f t="shared" si="117"/>
        <v>0</v>
      </c>
      <c r="R109" s="20">
        <v>-500000</v>
      </c>
      <c r="S109" s="20">
        <v>0</v>
      </c>
      <c r="T109" s="20">
        <v>0</v>
      </c>
      <c r="U109" s="20">
        <v>0</v>
      </c>
      <c r="V109" s="45">
        <f t="shared" si="118"/>
        <v>-500000</v>
      </c>
      <c r="W109" s="20">
        <v>-700000</v>
      </c>
      <c r="X109" s="20">
        <v>0</v>
      </c>
      <c r="Y109" s="20">
        <v>0</v>
      </c>
      <c r="Z109" s="20">
        <v>0</v>
      </c>
      <c r="AA109" s="45">
        <f t="shared" si="119"/>
        <v>-700000</v>
      </c>
      <c r="AB109" s="20">
        <v>0</v>
      </c>
      <c r="AC109" s="20">
        <v>0</v>
      </c>
      <c r="AD109" s="20">
        <v>0</v>
      </c>
      <c r="AE109" s="20">
        <v>0</v>
      </c>
      <c r="AF109" s="45">
        <f t="shared" si="120"/>
        <v>0</v>
      </c>
      <c r="AG109" s="96"/>
      <c r="AH109" s="96"/>
      <c r="AI109" s="96"/>
      <c r="AL109" s="96"/>
      <c r="AM109" s="96"/>
      <c r="AN109" s="96"/>
      <c r="AQ109" s="96"/>
      <c r="AR109" s="96"/>
      <c r="AS109" s="96"/>
      <c r="AV109" s="96"/>
      <c r="AW109" s="96"/>
      <c r="AX109" s="96"/>
    </row>
    <row r="110" spans="2:58" ht="12.75" hidden="1" customHeight="1" outlineLevel="1">
      <c r="C110" s="1" t="s">
        <v>167</v>
      </c>
      <c r="D110" s="53"/>
      <c r="E110" s="53"/>
      <c r="F110" s="53"/>
      <c r="G110" s="18" t="s">
        <v>93</v>
      </c>
      <c r="H110" s="20">
        <v>0</v>
      </c>
      <c r="I110" s="20">
        <v>0</v>
      </c>
      <c r="J110" s="20">
        <v>0</v>
      </c>
      <c r="K110" s="20">
        <v>0</v>
      </c>
      <c r="L110" s="45">
        <f t="shared" si="116"/>
        <v>0</v>
      </c>
      <c r="M110" s="20">
        <v>0</v>
      </c>
      <c r="N110" s="20">
        <v>0</v>
      </c>
      <c r="O110" s="20">
        <v>0</v>
      </c>
      <c r="P110" s="20">
        <v>0</v>
      </c>
      <c r="Q110" s="45">
        <f t="shared" si="117"/>
        <v>0</v>
      </c>
      <c r="R110" s="20">
        <v>0</v>
      </c>
      <c r="S110" s="20">
        <v>0</v>
      </c>
      <c r="T110" s="20">
        <v>0</v>
      </c>
      <c r="U110" s="20">
        <v>0</v>
      </c>
      <c r="V110" s="45">
        <f t="shared" si="118"/>
        <v>0</v>
      </c>
      <c r="W110" s="20">
        <v>0</v>
      </c>
      <c r="X110" s="20">
        <v>0</v>
      </c>
      <c r="Y110" s="20">
        <v>0</v>
      </c>
      <c r="Z110" s="20">
        <v>0</v>
      </c>
      <c r="AA110" s="45">
        <f t="shared" si="119"/>
        <v>0</v>
      </c>
      <c r="AB110" s="20">
        <v>0</v>
      </c>
      <c r="AC110" s="20">
        <v>-38920</v>
      </c>
      <c r="AD110" s="20">
        <v>-32826</v>
      </c>
      <c r="AE110" s="20">
        <v>-3700</v>
      </c>
      <c r="AF110" s="45">
        <f t="shared" si="120"/>
        <v>-75446</v>
      </c>
    </row>
    <row r="111" spans="2:58" ht="12.75" hidden="1" customHeight="1" outlineLevel="1">
      <c r="C111" s="127" t="s">
        <v>168</v>
      </c>
      <c r="D111" s="127"/>
      <c r="E111" s="127"/>
      <c r="F111" s="127"/>
      <c r="G111" s="121" t="s">
        <v>93</v>
      </c>
      <c r="H111" s="128">
        <f>SUM(H104:H110)</f>
        <v>22972</v>
      </c>
      <c r="I111" s="128">
        <f t="shared" ref="I111:AF111" si="121">SUM(I104:I110)</f>
        <v>2246900</v>
      </c>
      <c r="J111" s="128">
        <f t="shared" si="121"/>
        <v>11989</v>
      </c>
      <c r="K111" s="128">
        <f t="shared" si="121"/>
        <v>2223801</v>
      </c>
      <c r="L111" s="128">
        <f t="shared" si="121"/>
        <v>4505662</v>
      </c>
      <c r="M111" s="128">
        <f t="shared" si="121"/>
        <v>43694</v>
      </c>
      <c r="N111" s="128">
        <f t="shared" si="121"/>
        <v>1090965</v>
      </c>
      <c r="O111" s="128">
        <f t="shared" si="121"/>
        <v>68665</v>
      </c>
      <c r="P111" s="128">
        <f t="shared" si="121"/>
        <v>33987</v>
      </c>
      <c r="Q111" s="128">
        <f t="shared" si="121"/>
        <v>1237311</v>
      </c>
      <c r="R111" s="128">
        <f t="shared" si="121"/>
        <v>-451929</v>
      </c>
      <c r="S111" s="128">
        <f t="shared" si="121"/>
        <v>-480273</v>
      </c>
      <c r="T111" s="128">
        <f t="shared" si="121"/>
        <v>-81555</v>
      </c>
      <c r="U111" s="128">
        <f t="shared" si="121"/>
        <v>-136019</v>
      </c>
      <c r="V111" s="128">
        <f t="shared" si="121"/>
        <v>-1149776</v>
      </c>
      <c r="W111" s="128">
        <f t="shared" si="121"/>
        <v>-686322</v>
      </c>
      <c r="X111" s="128">
        <f t="shared" si="121"/>
        <v>11250</v>
      </c>
      <c r="Y111" s="128">
        <f t="shared" si="121"/>
        <v>4113</v>
      </c>
      <c r="Z111" s="128">
        <f t="shared" si="121"/>
        <v>6705</v>
      </c>
      <c r="AA111" s="128">
        <f t="shared" si="121"/>
        <v>-664254</v>
      </c>
      <c r="AB111" s="128">
        <f t="shared" si="121"/>
        <v>-374073</v>
      </c>
      <c r="AC111" s="128">
        <f t="shared" si="121"/>
        <v>-649349</v>
      </c>
      <c r="AD111" s="128">
        <f t="shared" si="121"/>
        <v>-2475108</v>
      </c>
      <c r="AE111" s="128">
        <f t="shared" si="121"/>
        <v>-2452273</v>
      </c>
      <c r="AF111" s="128">
        <f t="shared" si="121"/>
        <v>-5950803</v>
      </c>
      <c r="AG111" s="93"/>
      <c r="AH111" s="93"/>
      <c r="AI111" s="93"/>
      <c r="AJ111" s="93"/>
      <c r="AK111" s="21"/>
      <c r="AL111" s="93"/>
      <c r="AM111" s="93"/>
      <c r="AN111" s="93"/>
      <c r="AO111" s="93"/>
      <c r="AP111" s="21"/>
      <c r="AQ111" s="93"/>
      <c r="AR111" s="93"/>
      <c r="AS111" s="93"/>
      <c r="AT111" s="93"/>
      <c r="AU111" s="21"/>
      <c r="AV111" s="93"/>
      <c r="AW111" s="93"/>
      <c r="AX111" s="93"/>
      <c r="AY111" s="93"/>
      <c r="AZ111" s="21"/>
      <c r="BA111" s="21"/>
      <c r="BC111" s="22"/>
      <c r="BD111" s="22"/>
      <c r="BE111" s="22"/>
      <c r="BF111" s="22"/>
    </row>
    <row r="112" spans="2:58" s="12" customFormat="1" ht="12.75" hidden="1" customHeight="1" outlineLevel="1">
      <c r="C112" s="1"/>
      <c r="D112" s="41"/>
      <c r="E112" s="41"/>
      <c r="F112" s="41"/>
      <c r="G112" s="31"/>
      <c r="H112" s="98"/>
      <c r="I112" s="98"/>
      <c r="J112" s="98"/>
      <c r="K112" s="94"/>
      <c r="L112" s="99"/>
      <c r="M112" s="99"/>
      <c r="N112" s="99"/>
      <c r="O112" s="99"/>
      <c r="P112" s="99"/>
      <c r="Q112" s="48"/>
      <c r="R112" s="99"/>
      <c r="S112" s="99"/>
      <c r="T112" s="99"/>
      <c r="U112" s="99"/>
      <c r="V112" s="48"/>
      <c r="W112" s="99"/>
      <c r="X112" s="99"/>
      <c r="Y112" s="99"/>
      <c r="Z112" s="99"/>
      <c r="AA112" s="48"/>
      <c r="AB112" s="99"/>
      <c r="AC112" s="99"/>
      <c r="AD112" s="99"/>
      <c r="AE112" s="99"/>
      <c r="AF112" s="48"/>
      <c r="AG112" s="99"/>
      <c r="AH112" s="99"/>
      <c r="AI112" s="99"/>
      <c r="AJ112" s="99"/>
      <c r="AK112" s="50"/>
      <c r="AL112" s="99"/>
      <c r="AM112" s="99"/>
      <c r="AN112" s="99"/>
      <c r="AO112" s="99"/>
      <c r="AP112" s="50"/>
      <c r="AQ112" s="99"/>
      <c r="AR112" s="99"/>
      <c r="AS112" s="99"/>
      <c r="AT112" s="99"/>
      <c r="AU112" s="50"/>
      <c r="AV112" s="99"/>
      <c r="AW112" s="99"/>
      <c r="AX112" s="99"/>
      <c r="AY112" s="99"/>
      <c r="AZ112" s="50"/>
      <c r="BA112" s="50"/>
    </row>
    <row r="113" spans="2:58" s="12" customFormat="1" ht="12.75" hidden="1" customHeight="1" outlineLevel="1">
      <c r="C113" s="1" t="s">
        <v>169</v>
      </c>
      <c r="D113" s="41"/>
      <c r="E113" s="41"/>
      <c r="F113" s="41"/>
      <c r="G113" s="18" t="s">
        <v>93</v>
      </c>
      <c r="H113" s="20">
        <v>-5014</v>
      </c>
      <c r="I113" s="20">
        <v>4998</v>
      </c>
      <c r="J113" s="20">
        <v>-29325</v>
      </c>
      <c r="K113" s="20">
        <v>29810</v>
      </c>
      <c r="L113" s="45">
        <f t="shared" ref="L113" si="122">SUM(H113:K113)</f>
        <v>469</v>
      </c>
      <c r="M113" s="20">
        <v>-70902</v>
      </c>
      <c r="N113" s="20">
        <v>11819</v>
      </c>
      <c r="O113" s="20">
        <v>28459</v>
      </c>
      <c r="P113" s="20">
        <v>66674</v>
      </c>
      <c r="Q113" s="45">
        <f t="shared" ref="Q113" si="123">SUM(M113:P113)</f>
        <v>36050</v>
      </c>
      <c r="R113" s="20">
        <v>-42138</v>
      </c>
      <c r="S113" s="20">
        <v>23477</v>
      </c>
      <c r="T113" s="20">
        <v>-63843</v>
      </c>
      <c r="U113" s="20">
        <v>-4236</v>
      </c>
      <c r="V113" s="45">
        <f t="shared" ref="V113" si="124">SUM(R113:U113)</f>
        <v>-86740</v>
      </c>
      <c r="W113" s="20">
        <v>-11448</v>
      </c>
      <c r="X113" s="20">
        <v>-145198</v>
      </c>
      <c r="Y113" s="20">
        <v>-180058</v>
      </c>
      <c r="Z113" s="20">
        <v>166564</v>
      </c>
      <c r="AA113" s="45">
        <f t="shared" ref="AA113" si="125">SUM(W113:Z113)</f>
        <v>-170140</v>
      </c>
      <c r="AB113" s="20">
        <v>26423</v>
      </c>
      <c r="AC113" s="20">
        <v>39626</v>
      </c>
      <c r="AD113" s="20">
        <v>-122707</v>
      </c>
      <c r="AE113" s="20">
        <v>139342</v>
      </c>
      <c r="AF113" s="45">
        <f t="shared" ref="AF113" si="126">SUM(AB113:AE113)</f>
        <v>82684</v>
      </c>
      <c r="AG113" s="99"/>
      <c r="AH113" s="99"/>
      <c r="AI113" s="99"/>
      <c r="AJ113" s="99"/>
      <c r="AK113" s="50"/>
      <c r="AL113" s="99"/>
      <c r="AM113" s="99"/>
      <c r="AN113" s="99"/>
      <c r="AO113" s="99"/>
      <c r="AP113" s="50"/>
      <c r="AQ113" s="99"/>
      <c r="AR113" s="99"/>
      <c r="AS113" s="99"/>
      <c r="AT113" s="99"/>
      <c r="AU113" s="50"/>
      <c r="AV113" s="99"/>
      <c r="AW113" s="99"/>
      <c r="AX113" s="99"/>
      <c r="AY113" s="99"/>
      <c r="AZ113" s="50"/>
      <c r="BA113" s="50"/>
    </row>
    <row r="114" spans="2:58" s="12" customFormat="1" ht="12.75" hidden="1" customHeight="1" outlineLevel="1">
      <c r="C114" s="1"/>
      <c r="D114" s="41"/>
      <c r="E114" s="41"/>
      <c r="F114" s="41"/>
      <c r="G114" s="18"/>
      <c r="H114" s="98"/>
      <c r="I114" s="98"/>
      <c r="J114" s="98"/>
      <c r="K114" s="94"/>
      <c r="L114" s="99"/>
      <c r="M114" s="99"/>
      <c r="N114" s="99"/>
      <c r="O114" s="99"/>
      <c r="P114" s="99"/>
      <c r="Q114" s="48"/>
      <c r="R114" s="99"/>
      <c r="S114" s="99"/>
      <c r="T114" s="99"/>
      <c r="U114" s="99"/>
      <c r="V114" s="48"/>
      <c r="W114" s="99"/>
      <c r="X114" s="99"/>
      <c r="Y114" s="99"/>
      <c r="Z114" s="99"/>
      <c r="AA114" s="48"/>
      <c r="AB114" s="99"/>
      <c r="AC114" s="99"/>
      <c r="AD114" s="99"/>
      <c r="AE114" s="99"/>
      <c r="AF114" s="48"/>
      <c r="AG114" s="99"/>
      <c r="AH114" s="99"/>
      <c r="AI114" s="99"/>
      <c r="AJ114" s="99"/>
      <c r="AK114" s="50"/>
      <c r="AL114" s="99"/>
      <c r="AM114" s="99"/>
      <c r="AN114" s="99"/>
      <c r="AO114" s="99"/>
      <c r="AP114" s="50"/>
      <c r="AQ114" s="99"/>
      <c r="AR114" s="99"/>
      <c r="AS114" s="99"/>
      <c r="AT114" s="99"/>
      <c r="AU114" s="50"/>
      <c r="AV114" s="99"/>
      <c r="AW114" s="99"/>
      <c r="AX114" s="99"/>
      <c r="AY114" s="99"/>
      <c r="AZ114" s="50"/>
      <c r="BA114" s="50"/>
    </row>
    <row r="115" spans="2:58" ht="12.75" hidden="1" customHeight="1" outlineLevel="1">
      <c r="C115" s="29" t="s">
        <v>170</v>
      </c>
      <c r="D115" s="29"/>
      <c r="E115" s="29"/>
      <c r="F115" s="29"/>
      <c r="G115" s="34" t="s">
        <v>93</v>
      </c>
      <c r="H115" s="122">
        <f>SUM(H95,H102,H111,H113)</f>
        <v>-441944</v>
      </c>
      <c r="I115" s="122">
        <f t="shared" ref="I115:AF115" si="127">SUM(I95,I102,I111,I113)</f>
        <v>1658108</v>
      </c>
      <c r="J115" s="122">
        <f t="shared" si="127"/>
        <v>-568484</v>
      </c>
      <c r="K115" s="122">
        <f t="shared" si="127"/>
        <v>584065</v>
      </c>
      <c r="L115" s="122">
        <f t="shared" si="127"/>
        <v>1231744.8684062716</v>
      </c>
      <c r="M115" s="122">
        <f t="shared" si="127"/>
        <v>134400.91264615254</v>
      </c>
      <c r="N115" s="122">
        <f t="shared" si="127"/>
        <v>2001858.929351042</v>
      </c>
      <c r="O115" s="122">
        <f t="shared" si="127"/>
        <v>1242233.9180194596</v>
      </c>
      <c r="P115" s="122">
        <f t="shared" si="127"/>
        <v>-183410.11476734979</v>
      </c>
      <c r="Q115" s="122">
        <f t="shared" si="127"/>
        <v>3195084.1509537436</v>
      </c>
      <c r="R115" s="122">
        <f t="shared" si="127"/>
        <v>197583.17041992722</v>
      </c>
      <c r="S115" s="122">
        <f t="shared" si="127"/>
        <v>-631834.88814755622</v>
      </c>
      <c r="T115" s="122">
        <f t="shared" si="127"/>
        <v>-251649.9221635703</v>
      </c>
      <c r="U115" s="122">
        <f t="shared" si="127"/>
        <v>-1497856.9425596306</v>
      </c>
      <c r="V115" s="122">
        <f t="shared" si="127"/>
        <v>-2183758.8976001777</v>
      </c>
      <c r="W115" s="122">
        <f t="shared" si="127"/>
        <v>-20609.972318605985</v>
      </c>
      <c r="X115" s="122">
        <f t="shared" si="127"/>
        <v>-190091.98655179655</v>
      </c>
      <c r="Y115" s="122">
        <f t="shared" si="127"/>
        <v>295904.98741904134</v>
      </c>
      <c r="Z115" s="122">
        <f t="shared" si="127"/>
        <v>-969733.08739541611</v>
      </c>
      <c r="AA115" s="122">
        <f t="shared" si="127"/>
        <v>-884530.01546591334</v>
      </c>
      <c r="AB115" s="122">
        <f t="shared" si="127"/>
        <v>1563547.9687608294</v>
      </c>
      <c r="AC115" s="122">
        <f t="shared" si="127"/>
        <v>926883.95046052756</v>
      </c>
      <c r="AD115" s="122">
        <f t="shared" si="127"/>
        <v>-304177.98697736114</v>
      </c>
      <c r="AE115" s="122">
        <f t="shared" si="127"/>
        <v>-238320.97886734968</v>
      </c>
      <c r="AF115" s="122">
        <f t="shared" si="127"/>
        <v>1947932.9878536314</v>
      </c>
      <c r="AG115" s="51"/>
      <c r="AH115" s="51"/>
      <c r="AI115" s="51"/>
      <c r="AJ115" s="51"/>
      <c r="AK115" s="21"/>
      <c r="AL115" s="51"/>
      <c r="AM115" s="51"/>
      <c r="AN115" s="51"/>
      <c r="AO115" s="51"/>
      <c r="AP115" s="21"/>
      <c r="AQ115" s="51"/>
      <c r="AR115" s="51"/>
      <c r="AS115" s="51"/>
      <c r="AT115" s="51"/>
      <c r="AU115" s="21"/>
      <c r="AV115" s="51"/>
      <c r="AW115" s="51"/>
      <c r="AX115" s="51"/>
      <c r="AY115" s="51"/>
      <c r="AZ115" s="21"/>
      <c r="BA115" s="21"/>
      <c r="BC115" s="22"/>
      <c r="BD115" s="22"/>
      <c r="BE115" s="22"/>
      <c r="BF115" s="22"/>
    </row>
    <row r="116" spans="2:58" ht="12.75" hidden="1" customHeight="1" outlineLevel="1"/>
    <row r="117" spans="2:58" ht="12.75" hidden="1" customHeight="1" outlineLevel="1">
      <c r="C117" s="1" t="s">
        <v>171</v>
      </c>
      <c r="G117" s="18" t="s">
        <v>93</v>
      </c>
      <c r="H117" s="20">
        <v>3812041</v>
      </c>
      <c r="I117" s="45">
        <f>H118</f>
        <v>3370097</v>
      </c>
      <c r="J117" s="45">
        <f t="shared" ref="J117:AE117" si="128">I118</f>
        <v>5028205</v>
      </c>
      <c r="K117" s="45">
        <f t="shared" si="128"/>
        <v>4459721</v>
      </c>
      <c r="L117" s="45">
        <f>H117</f>
        <v>3812041</v>
      </c>
      <c r="M117" s="45">
        <f t="shared" si="128"/>
        <v>5043785.8684062716</v>
      </c>
      <c r="N117" s="45">
        <f>M118</f>
        <v>5178186.7810524236</v>
      </c>
      <c r="O117" s="45">
        <f t="shared" si="128"/>
        <v>7180045.7104034657</v>
      </c>
      <c r="P117" s="45">
        <f t="shared" si="128"/>
        <v>8422279.6284229252</v>
      </c>
      <c r="Q117" s="45">
        <f>M117</f>
        <v>5043785.8684062716</v>
      </c>
      <c r="R117" s="45">
        <f t="shared" si="128"/>
        <v>8238870.0193600152</v>
      </c>
      <c r="S117" s="45">
        <f>R118</f>
        <v>8436453.1897799429</v>
      </c>
      <c r="T117" s="45">
        <f t="shared" si="128"/>
        <v>7804618.3016323866</v>
      </c>
      <c r="U117" s="45">
        <f t="shared" si="128"/>
        <v>7552968.3794688163</v>
      </c>
      <c r="V117" s="45">
        <f>R117</f>
        <v>8238870.0193600152</v>
      </c>
      <c r="W117" s="45">
        <f t="shared" si="128"/>
        <v>6055111.1217598375</v>
      </c>
      <c r="X117" s="45">
        <f>W118</f>
        <v>6034501.149441231</v>
      </c>
      <c r="Y117" s="45">
        <f t="shared" si="128"/>
        <v>5844409.162889434</v>
      </c>
      <c r="Z117" s="45">
        <f t="shared" si="128"/>
        <v>6140314.1503084749</v>
      </c>
      <c r="AA117" s="45">
        <f>W117</f>
        <v>6055111.1217598375</v>
      </c>
      <c r="AB117" s="45">
        <f t="shared" si="128"/>
        <v>5170581.1062939242</v>
      </c>
      <c r="AC117" s="45">
        <f>AB118</f>
        <v>6734129.0750547536</v>
      </c>
      <c r="AD117" s="45">
        <f t="shared" si="128"/>
        <v>7661013.0255152807</v>
      </c>
      <c r="AE117" s="45">
        <f t="shared" si="128"/>
        <v>7356835.0385379195</v>
      </c>
      <c r="AF117" s="45">
        <f>AB117</f>
        <v>5170581.1062939242</v>
      </c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C117" s="22"/>
      <c r="BD117" s="22"/>
      <c r="BE117" s="22"/>
      <c r="BF117" s="22"/>
    </row>
    <row r="118" spans="2:58" ht="12.75" hidden="1" customHeight="1" outlineLevel="1">
      <c r="C118" s="127" t="s">
        <v>172</v>
      </c>
      <c r="D118" s="117"/>
      <c r="E118" s="117"/>
      <c r="F118" s="117"/>
      <c r="G118" s="121" t="s">
        <v>93</v>
      </c>
      <c r="H118" s="128">
        <f>H115+H117</f>
        <v>3370097</v>
      </c>
      <c r="I118" s="128">
        <f t="shared" ref="I118:AF118" si="129">I115+I117</f>
        <v>5028205</v>
      </c>
      <c r="J118" s="128">
        <f t="shared" si="129"/>
        <v>4459721</v>
      </c>
      <c r="K118" s="128">
        <f t="shared" si="129"/>
        <v>5043786</v>
      </c>
      <c r="L118" s="128">
        <f t="shared" si="129"/>
        <v>5043785.8684062716</v>
      </c>
      <c r="M118" s="128">
        <f t="shared" si="129"/>
        <v>5178186.7810524236</v>
      </c>
      <c r="N118" s="128">
        <f t="shared" si="129"/>
        <v>7180045.7104034657</v>
      </c>
      <c r="O118" s="128">
        <f t="shared" si="129"/>
        <v>8422279.6284229252</v>
      </c>
      <c r="P118" s="128">
        <f t="shared" si="129"/>
        <v>8238869.513655575</v>
      </c>
      <c r="Q118" s="128">
        <f t="shared" si="129"/>
        <v>8238870.0193600152</v>
      </c>
      <c r="R118" s="128">
        <f t="shared" si="129"/>
        <v>8436453.1897799429</v>
      </c>
      <c r="S118" s="128">
        <f t="shared" si="129"/>
        <v>7804618.3016323866</v>
      </c>
      <c r="T118" s="128">
        <f t="shared" si="129"/>
        <v>7552968.3794688163</v>
      </c>
      <c r="U118" s="128">
        <f t="shared" si="129"/>
        <v>6055111.4369091857</v>
      </c>
      <c r="V118" s="128">
        <f t="shared" si="129"/>
        <v>6055111.1217598375</v>
      </c>
      <c r="W118" s="128">
        <f t="shared" si="129"/>
        <v>6034501.149441231</v>
      </c>
      <c r="X118" s="128">
        <f t="shared" si="129"/>
        <v>5844409.162889434</v>
      </c>
      <c r="Y118" s="128">
        <f t="shared" si="129"/>
        <v>6140314.1503084749</v>
      </c>
      <c r="Z118" s="128">
        <f t="shared" si="129"/>
        <v>5170581.0629130583</v>
      </c>
      <c r="AA118" s="128">
        <f t="shared" si="129"/>
        <v>5170581.1062939242</v>
      </c>
      <c r="AB118" s="128">
        <f t="shared" si="129"/>
        <v>6734129.0750547536</v>
      </c>
      <c r="AC118" s="128">
        <f t="shared" si="129"/>
        <v>7661013.0255152807</v>
      </c>
      <c r="AD118" s="128">
        <f t="shared" si="129"/>
        <v>7356835.0385379195</v>
      </c>
      <c r="AE118" s="128">
        <f t="shared" si="129"/>
        <v>7118514.0596705694</v>
      </c>
      <c r="AF118" s="128">
        <f t="shared" si="129"/>
        <v>7118514.0941475555</v>
      </c>
      <c r="BC118" s="1"/>
      <c r="BD118" s="1"/>
      <c r="BE118" s="1"/>
      <c r="BF118" s="1"/>
    </row>
    <row r="119" spans="2:58" ht="12.75" customHeight="1" collapsed="1">
      <c r="B119" s="1" t="s">
        <v>91</v>
      </c>
      <c r="D119" s="53"/>
      <c r="E119" s="53"/>
      <c r="F119" s="53"/>
    </row>
    <row r="120" spans="2:58" ht="12.75" customHeight="1">
      <c r="C120" s="62" t="s">
        <v>173</v>
      </c>
      <c r="D120" s="62"/>
      <c r="E120" s="62"/>
      <c r="F120" s="62"/>
      <c r="G120" s="63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C120" s="22"/>
      <c r="BD120" s="22"/>
      <c r="BE120" s="22"/>
      <c r="BF120" s="22"/>
    </row>
    <row r="121" spans="2:58" ht="12.75" customHeight="1">
      <c r="D121" s="4"/>
      <c r="E121" s="4"/>
      <c r="F121" s="4"/>
      <c r="H121" s="19"/>
      <c r="I121" s="19"/>
      <c r="J121" s="19"/>
      <c r="K121" s="40"/>
      <c r="L121" s="93"/>
      <c r="M121" s="93"/>
      <c r="N121" s="93"/>
      <c r="O121" s="93"/>
      <c r="P121" s="93"/>
      <c r="Q121" s="12"/>
      <c r="R121" s="93"/>
      <c r="S121" s="93"/>
      <c r="T121" s="93"/>
      <c r="U121" s="93"/>
      <c r="V121" s="12"/>
      <c r="W121" s="93"/>
      <c r="X121" s="93"/>
      <c r="Y121" s="93"/>
      <c r="Z121" s="93"/>
      <c r="AA121" s="12"/>
      <c r="AB121" s="93"/>
      <c r="AC121" s="93"/>
      <c r="AD121" s="93"/>
      <c r="AE121" s="93"/>
      <c r="AF121" s="12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  <c r="AQ121" s="93"/>
      <c r="AR121" s="93"/>
      <c r="AS121" s="93"/>
      <c r="AT121" s="93"/>
      <c r="AU121" s="93"/>
      <c r="AV121" s="93"/>
      <c r="AW121" s="93"/>
      <c r="AX121" s="93"/>
      <c r="AY121" s="93"/>
      <c r="AZ121" s="93"/>
      <c r="BA121" s="93"/>
      <c r="BC121" s="22"/>
      <c r="BD121" s="22"/>
      <c r="BE121" s="22"/>
      <c r="BF121" s="22"/>
    </row>
    <row r="122" spans="2:58" ht="12.75" customHeight="1">
      <c r="C122" s="64" t="s">
        <v>174</v>
      </c>
      <c r="D122" s="13"/>
      <c r="E122" s="13"/>
      <c r="F122" s="13"/>
      <c r="G122" s="14"/>
      <c r="H122" s="15"/>
      <c r="I122" s="15"/>
      <c r="J122" s="15"/>
      <c r="K122" s="16"/>
      <c r="L122" s="15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C122" s="22"/>
      <c r="BD122" s="22"/>
      <c r="BE122" s="22"/>
      <c r="BF122" s="22"/>
    </row>
    <row r="123" spans="2:58" ht="12.75" customHeight="1">
      <c r="C123" s="1" t="s">
        <v>175</v>
      </c>
      <c r="D123" s="97"/>
      <c r="E123" s="97"/>
      <c r="F123" s="97"/>
      <c r="G123" s="18" t="s">
        <v>93</v>
      </c>
      <c r="H123" s="152">
        <f>H60</f>
        <v>0</v>
      </c>
      <c r="I123" s="152">
        <f t="shared" ref="I123:K123" si="130">I60</f>
        <v>0</v>
      </c>
      <c r="J123" s="152">
        <f t="shared" si="130"/>
        <v>0</v>
      </c>
      <c r="K123" s="152">
        <f t="shared" si="130"/>
        <v>0</v>
      </c>
      <c r="L123" s="45">
        <f>K123</f>
        <v>0</v>
      </c>
      <c r="M123" s="152">
        <f>M60</f>
        <v>498809</v>
      </c>
      <c r="N123" s="152">
        <f t="shared" ref="N123:P123" si="131">N60</f>
        <v>499161</v>
      </c>
      <c r="O123" s="152">
        <f t="shared" si="131"/>
        <v>499517</v>
      </c>
      <c r="P123" s="152">
        <f t="shared" si="131"/>
        <v>499878</v>
      </c>
      <c r="Q123" s="45">
        <f>P123</f>
        <v>499878</v>
      </c>
      <c r="R123" s="152">
        <f>R60</f>
        <v>698788</v>
      </c>
      <c r="S123" s="152">
        <f t="shared" ref="S123:U123" si="132">S60</f>
        <v>699128</v>
      </c>
      <c r="T123" s="152">
        <f t="shared" si="132"/>
        <v>699473</v>
      </c>
      <c r="U123" s="152">
        <f t="shared" si="132"/>
        <v>699823</v>
      </c>
      <c r="V123" s="45">
        <f>U123</f>
        <v>699823</v>
      </c>
      <c r="W123" s="152">
        <f>W60</f>
        <v>0</v>
      </c>
      <c r="X123" s="152">
        <f t="shared" ref="X123:Z123" si="133">X60</f>
        <v>0</v>
      </c>
      <c r="Y123" s="152">
        <f t="shared" si="133"/>
        <v>0</v>
      </c>
      <c r="Z123" s="152">
        <f t="shared" si="133"/>
        <v>0</v>
      </c>
      <c r="AA123" s="45">
        <f>Z123</f>
        <v>0</v>
      </c>
      <c r="AB123" s="152">
        <f>AB60</f>
        <v>399163</v>
      </c>
      <c r="AC123" s="152">
        <f t="shared" ref="AC123:AE123" si="134">AC60</f>
        <v>399387</v>
      </c>
      <c r="AD123" s="152">
        <f t="shared" si="134"/>
        <v>399614</v>
      </c>
      <c r="AE123" s="152">
        <f t="shared" si="134"/>
        <v>399844</v>
      </c>
      <c r="AF123" s="45">
        <f>AE123</f>
        <v>399844</v>
      </c>
    </row>
    <row r="124" spans="2:58" ht="12.75" customHeight="1">
      <c r="C124" s="1" t="s">
        <v>176</v>
      </c>
      <c r="D124" s="97"/>
      <c r="E124" s="97"/>
      <c r="F124" s="97"/>
      <c r="G124" s="18" t="s">
        <v>93</v>
      </c>
      <c r="H124" s="176"/>
      <c r="I124" s="176"/>
      <c r="J124" s="176"/>
      <c r="K124" s="24"/>
      <c r="L124" s="175">
        <v>190622</v>
      </c>
      <c r="M124" s="176"/>
      <c r="N124" s="176"/>
      <c r="O124" s="176"/>
      <c r="P124" s="24"/>
      <c r="Q124" s="175">
        <v>256222</v>
      </c>
      <c r="R124" s="176"/>
      <c r="S124" s="176"/>
      <c r="T124" s="176"/>
      <c r="U124" s="24"/>
      <c r="V124" s="175">
        <v>315189</v>
      </c>
      <c r="W124" s="176"/>
      <c r="X124" s="176"/>
      <c r="Y124" s="176"/>
      <c r="Z124" s="24"/>
      <c r="AA124" s="175">
        <v>355985</v>
      </c>
      <c r="AB124" s="176"/>
      <c r="AC124" s="176"/>
      <c r="AD124" s="176"/>
      <c r="AE124" s="24"/>
      <c r="AF124" s="175">
        <v>383312</v>
      </c>
    </row>
    <row r="125" spans="2:58" ht="12.75" customHeight="1">
      <c r="C125" s="1" t="s">
        <v>133</v>
      </c>
      <c r="G125" s="18" t="s">
        <v>93</v>
      </c>
      <c r="H125" s="152">
        <f t="shared" ref="H125:AF125" si="135">H64</f>
        <v>10305023</v>
      </c>
      <c r="I125" s="152">
        <f t="shared" si="135"/>
        <v>12594135</v>
      </c>
      <c r="J125" s="152">
        <f t="shared" si="135"/>
        <v>12425746</v>
      </c>
      <c r="K125" s="152">
        <f t="shared" si="135"/>
        <v>14759260</v>
      </c>
      <c r="L125" s="45">
        <f t="shared" si="135"/>
        <v>14759260</v>
      </c>
      <c r="M125" s="152">
        <f t="shared" si="135"/>
        <v>14170692</v>
      </c>
      <c r="N125" s="152">
        <f t="shared" si="135"/>
        <v>15294998</v>
      </c>
      <c r="O125" s="152">
        <f t="shared" si="135"/>
        <v>15547616</v>
      </c>
      <c r="P125" s="152">
        <f t="shared" si="135"/>
        <v>15809095</v>
      </c>
      <c r="Q125" s="45">
        <f t="shared" si="135"/>
        <v>15809095</v>
      </c>
      <c r="R125" s="152">
        <f t="shared" si="135"/>
        <v>14860552</v>
      </c>
      <c r="S125" s="152">
        <f t="shared" si="135"/>
        <v>14926889</v>
      </c>
      <c r="T125" s="152">
        <f t="shared" si="135"/>
        <v>14793691</v>
      </c>
      <c r="U125" s="152">
        <f t="shared" si="135"/>
        <v>14693072</v>
      </c>
      <c r="V125" s="45">
        <f t="shared" si="135"/>
        <v>14693072</v>
      </c>
      <c r="W125" s="152">
        <f t="shared" si="135"/>
        <v>14534561</v>
      </c>
      <c r="X125" s="152">
        <f t="shared" si="135"/>
        <v>14233303</v>
      </c>
      <c r="Y125" s="152">
        <f t="shared" si="135"/>
        <v>13888117</v>
      </c>
      <c r="Z125" s="152">
        <f t="shared" si="135"/>
        <v>14353076</v>
      </c>
      <c r="AA125" s="45">
        <f t="shared" si="135"/>
        <v>14353076</v>
      </c>
      <c r="AB125" s="152">
        <f t="shared" si="135"/>
        <v>14037965</v>
      </c>
      <c r="AC125" s="152">
        <f t="shared" si="135"/>
        <v>14070151</v>
      </c>
      <c r="AD125" s="152">
        <f t="shared" si="135"/>
        <v>13900754</v>
      </c>
      <c r="AE125" s="152">
        <f t="shared" si="135"/>
        <v>14143417</v>
      </c>
      <c r="AF125" s="45">
        <f t="shared" si="135"/>
        <v>14143417</v>
      </c>
    </row>
    <row r="126" spans="2:58" ht="12.75" customHeight="1">
      <c r="C126" s="1" t="s">
        <v>177</v>
      </c>
      <c r="G126" s="18" t="s">
        <v>93</v>
      </c>
      <c r="H126" s="176"/>
      <c r="I126" s="176"/>
      <c r="J126" s="176"/>
      <c r="K126" s="24"/>
      <c r="L126" s="175">
        <v>1422612</v>
      </c>
      <c r="M126" s="176"/>
      <c r="N126" s="176"/>
      <c r="O126" s="176"/>
      <c r="P126" s="24"/>
      <c r="Q126" s="175">
        <v>1945631</v>
      </c>
      <c r="R126" s="176"/>
      <c r="S126" s="176"/>
      <c r="T126" s="176"/>
      <c r="U126" s="24"/>
      <c r="V126" s="175">
        <v>2408486</v>
      </c>
      <c r="W126" s="176"/>
      <c r="X126" s="176"/>
      <c r="Y126" s="176"/>
      <c r="Z126" s="24"/>
      <c r="AA126" s="175">
        <v>2222503</v>
      </c>
      <c r="AB126" s="176"/>
      <c r="AC126" s="176"/>
      <c r="AD126" s="176"/>
      <c r="AE126" s="24"/>
      <c r="AF126" s="175">
        <v>2046801</v>
      </c>
    </row>
    <row r="127" spans="2:58" ht="12.75" customHeight="1">
      <c r="C127" s="127" t="s">
        <v>178</v>
      </c>
      <c r="D127" s="117"/>
      <c r="E127" s="117"/>
      <c r="F127" s="117"/>
      <c r="G127" s="121" t="s">
        <v>93</v>
      </c>
      <c r="H127" s="128">
        <f t="shared" ref="H127:AF127" si="136">SUM(H123:H126)</f>
        <v>10305023</v>
      </c>
      <c r="I127" s="128">
        <f t="shared" si="136"/>
        <v>12594135</v>
      </c>
      <c r="J127" s="128">
        <f t="shared" si="136"/>
        <v>12425746</v>
      </c>
      <c r="K127" s="128">
        <f t="shared" si="136"/>
        <v>14759260</v>
      </c>
      <c r="L127" s="128">
        <f t="shared" si="136"/>
        <v>16372494</v>
      </c>
      <c r="M127" s="128">
        <f t="shared" si="136"/>
        <v>14669501</v>
      </c>
      <c r="N127" s="128">
        <f t="shared" si="136"/>
        <v>15794159</v>
      </c>
      <c r="O127" s="128">
        <f t="shared" si="136"/>
        <v>16047133</v>
      </c>
      <c r="P127" s="128">
        <f t="shared" si="136"/>
        <v>16308973</v>
      </c>
      <c r="Q127" s="128">
        <f t="shared" si="136"/>
        <v>18510826</v>
      </c>
      <c r="R127" s="128">
        <f t="shared" si="136"/>
        <v>15559340</v>
      </c>
      <c r="S127" s="128">
        <f t="shared" si="136"/>
        <v>15626017</v>
      </c>
      <c r="T127" s="128">
        <f t="shared" si="136"/>
        <v>15493164</v>
      </c>
      <c r="U127" s="128">
        <f t="shared" si="136"/>
        <v>15392895</v>
      </c>
      <c r="V127" s="128">
        <f t="shared" si="136"/>
        <v>18116570</v>
      </c>
      <c r="W127" s="128">
        <f t="shared" si="136"/>
        <v>14534561</v>
      </c>
      <c r="X127" s="128">
        <f t="shared" si="136"/>
        <v>14233303</v>
      </c>
      <c r="Y127" s="128">
        <f t="shared" si="136"/>
        <v>13888117</v>
      </c>
      <c r="Z127" s="128">
        <f t="shared" si="136"/>
        <v>14353076</v>
      </c>
      <c r="AA127" s="128">
        <f t="shared" si="136"/>
        <v>16931564</v>
      </c>
      <c r="AB127" s="128">
        <f t="shared" si="136"/>
        <v>14437128</v>
      </c>
      <c r="AC127" s="128">
        <f t="shared" si="136"/>
        <v>14469538</v>
      </c>
      <c r="AD127" s="128">
        <f t="shared" si="136"/>
        <v>14300368</v>
      </c>
      <c r="AE127" s="128">
        <f t="shared" si="136"/>
        <v>14543261</v>
      </c>
      <c r="AF127" s="128">
        <f t="shared" si="136"/>
        <v>16973374</v>
      </c>
    </row>
    <row r="129" spans="2:58" ht="12.75" customHeight="1">
      <c r="C129" s="64" t="s">
        <v>179</v>
      </c>
      <c r="D129" s="13"/>
      <c r="E129" s="13"/>
      <c r="F129" s="13"/>
      <c r="G129" s="14"/>
      <c r="H129" s="15"/>
      <c r="I129" s="15"/>
      <c r="J129" s="15"/>
      <c r="K129" s="16"/>
      <c r="L129" s="15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</row>
    <row r="130" spans="2:58" ht="12.75" customHeight="1">
      <c r="C130" s="1" t="s">
        <v>180</v>
      </c>
      <c r="D130" s="97"/>
      <c r="E130" s="97"/>
      <c r="F130" s="97"/>
      <c r="G130" s="18" t="s">
        <v>93</v>
      </c>
      <c r="H130" s="176"/>
      <c r="I130" s="176"/>
      <c r="J130" s="176"/>
      <c r="K130" s="24"/>
      <c r="L130" s="175">
        <v>454399</v>
      </c>
      <c r="M130" s="176"/>
      <c r="N130" s="176"/>
      <c r="O130" s="176"/>
      <c r="P130" s="24"/>
      <c r="Q130" s="175">
        <v>610819</v>
      </c>
      <c r="R130" s="176"/>
      <c r="S130" s="176"/>
      <c r="T130" s="176"/>
      <c r="U130" s="24"/>
      <c r="V130" s="175">
        <v>804320</v>
      </c>
      <c r="W130" s="176"/>
      <c r="X130" s="176"/>
      <c r="Y130" s="176"/>
      <c r="Z130" s="24"/>
      <c r="AA130" s="175">
        <v>988898</v>
      </c>
      <c r="AB130" s="176"/>
      <c r="AC130" s="176"/>
      <c r="AD130" s="176"/>
      <c r="AE130" s="24"/>
      <c r="AF130" s="175">
        <v>1287054</v>
      </c>
    </row>
    <row r="131" spans="2:58" ht="12.75" customHeight="1">
      <c r="C131" s="1" t="s">
        <v>181</v>
      </c>
      <c r="D131" s="97"/>
      <c r="E131" s="97"/>
      <c r="F131" s="97"/>
      <c r="G131" s="18" t="s">
        <v>93</v>
      </c>
      <c r="H131" s="176"/>
      <c r="I131" s="176"/>
      <c r="J131" s="176"/>
      <c r="K131" s="24"/>
      <c r="L131" s="175">
        <v>0</v>
      </c>
      <c r="M131" s="176"/>
      <c r="N131" s="176"/>
      <c r="O131" s="176"/>
      <c r="P131" s="24"/>
      <c r="Q131" s="175">
        <v>0</v>
      </c>
      <c r="R131" s="176"/>
      <c r="S131" s="176"/>
      <c r="T131" s="176"/>
      <c r="U131" s="24"/>
      <c r="V131" s="175">
        <v>0</v>
      </c>
      <c r="W131" s="176"/>
      <c r="X131" s="176"/>
      <c r="Y131" s="176"/>
      <c r="Z131" s="24"/>
      <c r="AA131" s="175">
        <v>598000</v>
      </c>
      <c r="AB131" s="176"/>
      <c r="AC131" s="176"/>
      <c r="AD131" s="176"/>
      <c r="AE131" s="24"/>
      <c r="AF131" s="175">
        <v>555000</v>
      </c>
    </row>
    <row r="132" spans="2:58" s="12" customFormat="1" ht="12.75" customHeight="1">
      <c r="C132" s="127" t="s">
        <v>182</v>
      </c>
      <c r="D132" s="117"/>
      <c r="E132" s="117"/>
      <c r="F132" s="117"/>
      <c r="G132" s="121" t="s">
        <v>93</v>
      </c>
      <c r="H132" s="176"/>
      <c r="I132" s="176"/>
      <c r="J132" s="176"/>
      <c r="K132" s="24"/>
      <c r="L132" s="128">
        <f>SUM(L130:L131)</f>
        <v>454399</v>
      </c>
      <c r="M132" s="176"/>
      <c r="N132" s="176"/>
      <c r="O132" s="176"/>
      <c r="P132" s="24"/>
      <c r="Q132" s="128">
        <f t="shared" ref="Q132:AF132" si="137">SUM(Q130:Q131)</f>
        <v>610819</v>
      </c>
      <c r="R132" s="176"/>
      <c r="S132" s="176"/>
      <c r="T132" s="176"/>
      <c r="U132" s="24"/>
      <c r="V132" s="128">
        <f t="shared" si="137"/>
        <v>804320</v>
      </c>
      <c r="W132" s="176"/>
      <c r="X132" s="176"/>
      <c r="Y132" s="176"/>
      <c r="Z132" s="24"/>
      <c r="AA132" s="128">
        <f t="shared" si="137"/>
        <v>1586898</v>
      </c>
      <c r="AB132" s="176"/>
      <c r="AC132" s="176"/>
      <c r="AD132" s="176"/>
      <c r="AE132" s="24"/>
      <c r="AF132" s="128">
        <f t="shared" si="137"/>
        <v>1842054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2:58" ht="12.75" customHeight="1">
      <c r="C133" s="41"/>
      <c r="H133" s="40"/>
      <c r="I133" s="40"/>
      <c r="J133" s="40"/>
      <c r="K133" s="40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C133" s="22"/>
      <c r="BD133" s="22"/>
      <c r="BE133" s="22"/>
      <c r="BF133" s="22"/>
    </row>
    <row r="134" spans="2:58" s="12" customFormat="1" ht="12.75" customHeight="1">
      <c r="C134" s="1"/>
      <c r="D134" s="41"/>
      <c r="E134" s="41"/>
      <c r="F134" s="41"/>
      <c r="G134" s="31"/>
      <c r="H134" s="99"/>
      <c r="I134" s="99"/>
      <c r="J134" s="99"/>
      <c r="K134" s="99"/>
      <c r="L134" s="22"/>
      <c r="M134" s="99"/>
      <c r="N134" s="99"/>
      <c r="O134" s="99"/>
      <c r="P134" s="99"/>
      <c r="Q134" s="22"/>
      <c r="R134" s="99"/>
      <c r="S134" s="99"/>
      <c r="T134" s="99"/>
      <c r="U134" s="99"/>
      <c r="V134" s="22"/>
      <c r="W134" s="99"/>
      <c r="X134" s="99"/>
      <c r="Y134" s="99"/>
      <c r="Z134" s="99"/>
      <c r="AA134" s="22"/>
      <c r="AB134" s="99"/>
      <c r="AC134" s="99"/>
      <c r="AD134" s="99"/>
      <c r="AE134" s="99"/>
      <c r="AF134" s="22"/>
      <c r="AG134" s="99"/>
      <c r="AH134" s="99"/>
      <c r="AI134" s="99"/>
      <c r="AJ134" s="99"/>
      <c r="AK134" s="50"/>
      <c r="AL134" s="99"/>
      <c r="AM134" s="99"/>
      <c r="AN134" s="99"/>
      <c r="AO134" s="99"/>
      <c r="AP134" s="50"/>
      <c r="AQ134" s="99"/>
      <c r="AR134" s="99"/>
      <c r="AS134" s="99"/>
      <c r="AT134" s="99"/>
      <c r="AU134" s="50"/>
      <c r="AV134" s="99"/>
      <c r="AW134" s="99"/>
      <c r="AX134" s="99"/>
      <c r="AY134" s="99"/>
      <c r="AZ134" s="50"/>
      <c r="BA134" s="50"/>
    </row>
    <row r="135" spans="2:58" ht="12.75" customHeight="1">
      <c r="C135" s="4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C135" s="22"/>
      <c r="BD135" s="22"/>
      <c r="BE135" s="22"/>
      <c r="BF135" s="22"/>
    </row>
    <row r="136" spans="2:58" ht="12.75" customHeight="1"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</row>
    <row r="137" spans="2:58" ht="12.75" customHeight="1">
      <c r="H137" s="93"/>
      <c r="I137" s="93"/>
      <c r="J137" s="93"/>
      <c r="K137" s="93"/>
      <c r="L137" s="21"/>
      <c r="M137" s="93"/>
      <c r="N137" s="93"/>
      <c r="O137" s="93"/>
      <c r="P137" s="93"/>
      <c r="Q137" s="21"/>
      <c r="R137" s="93"/>
      <c r="S137" s="93"/>
      <c r="T137" s="93"/>
      <c r="U137" s="93"/>
      <c r="V137" s="21"/>
      <c r="W137" s="93"/>
      <c r="X137" s="93"/>
      <c r="Y137" s="93"/>
      <c r="Z137" s="93"/>
      <c r="AA137" s="21"/>
      <c r="AB137" s="93"/>
      <c r="AC137" s="93"/>
      <c r="AD137" s="93"/>
      <c r="AE137" s="93"/>
      <c r="AF137" s="21"/>
      <c r="AG137" s="93"/>
      <c r="AH137" s="93"/>
      <c r="AI137" s="93"/>
      <c r="AJ137" s="93"/>
      <c r="AK137" s="21"/>
      <c r="AL137" s="93"/>
      <c r="AM137" s="93"/>
      <c r="AN137" s="93"/>
      <c r="AO137" s="93"/>
      <c r="AP137" s="21"/>
      <c r="AQ137" s="93"/>
      <c r="AR137" s="93"/>
      <c r="AS137" s="93"/>
      <c r="AT137" s="93"/>
      <c r="AU137" s="21"/>
      <c r="AV137" s="93"/>
      <c r="AW137" s="93"/>
      <c r="AX137" s="93"/>
      <c r="AY137" s="93"/>
      <c r="AZ137" s="21"/>
      <c r="BA137" s="21"/>
      <c r="BC137" s="22"/>
      <c r="BD137" s="22"/>
      <c r="BE137" s="22"/>
      <c r="BF137" s="22"/>
    </row>
    <row r="138" spans="2:58" ht="12.75" customHeight="1"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</row>
    <row r="139" spans="2:58" ht="12.75" customHeight="1"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C139" s="22"/>
      <c r="BD139" s="22"/>
      <c r="BE139" s="22"/>
      <c r="BF139" s="22"/>
    </row>
    <row r="140" spans="2:58" ht="12.75" customHeight="1"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</row>
    <row r="141" spans="2:58" ht="12.75" customHeight="1">
      <c r="B141" s="1" t="s">
        <v>91</v>
      </c>
      <c r="D141" s="53"/>
      <c r="E141" s="53"/>
      <c r="F141" s="53"/>
      <c r="BC141" s="22"/>
      <c r="BD141" s="22"/>
      <c r="BE141" s="22"/>
      <c r="BF141" s="22"/>
    </row>
    <row r="142" spans="2:58" ht="12.75" customHeight="1">
      <c r="C142" s="53"/>
      <c r="BC142" s="22"/>
      <c r="BD142" s="22"/>
      <c r="BE142" s="22"/>
      <c r="BF142" s="22"/>
    </row>
    <row r="143" spans="2:58" s="12" customFormat="1" ht="12.75" customHeight="1">
      <c r="C143" s="1"/>
    </row>
    <row r="144" spans="2:58" s="12" customFormat="1" ht="12.75" customHeight="1"/>
    <row r="145" spans="3:58" ht="12.75" customHeight="1">
      <c r="C145" s="12"/>
      <c r="BC145" s="1"/>
      <c r="BD145" s="1"/>
      <c r="BE145" s="1"/>
      <c r="BF145" s="1"/>
    </row>
    <row r="146" spans="3:58" s="12" customFormat="1" ht="12.75" customHeight="1">
      <c r="C146" s="1"/>
    </row>
    <row r="147" spans="3:58" ht="12.75" customHeight="1">
      <c r="C147" s="12"/>
      <c r="BC147" s="1"/>
      <c r="BD147" s="1"/>
      <c r="BE147" s="1"/>
      <c r="BF147" s="1"/>
    </row>
    <row r="149" spans="3:58" s="12" customFormat="1" ht="12.75" customHeight="1">
      <c r="C149" s="1"/>
    </row>
    <row r="150" spans="3:58" ht="12.75" customHeight="1">
      <c r="C150" s="12"/>
      <c r="BC150" s="1"/>
      <c r="BD150" s="1"/>
      <c r="BE150" s="1"/>
      <c r="BF150" s="1"/>
    </row>
    <row r="151" spans="3:58" ht="12.75" customHeight="1">
      <c r="BC151" s="22"/>
      <c r="BD151" s="22"/>
      <c r="BE151" s="22"/>
      <c r="BF151" s="22"/>
    </row>
    <row r="152" spans="3:58" ht="12.75" customHeight="1">
      <c r="BC152" s="1"/>
      <c r="BD152" s="1"/>
      <c r="BE152" s="1"/>
      <c r="BF152" s="1"/>
    </row>
    <row r="154" spans="3:58" s="12" customFormat="1" ht="12.75" customHeight="1">
      <c r="C154" s="1"/>
    </row>
    <row r="155" spans="3:58" ht="12.75" customHeight="1">
      <c r="C155" s="12"/>
      <c r="BC155" s="1"/>
      <c r="BD155" s="1"/>
      <c r="BE155" s="1"/>
      <c r="BF155" s="1"/>
    </row>
    <row r="156" spans="3:58" ht="12.75" customHeight="1">
      <c r="BC156" s="22"/>
      <c r="BD156" s="22"/>
      <c r="BE156" s="22"/>
      <c r="BF156" s="22"/>
    </row>
    <row r="159" spans="3:58" ht="12.75" customHeight="1">
      <c r="BC159" s="22"/>
      <c r="BD159" s="22"/>
      <c r="BE159" s="22"/>
      <c r="BF159" s="22"/>
    </row>
    <row r="160" spans="3:58" s="12" customFormat="1" ht="12.75" customHeight="1">
      <c r="C160" s="1"/>
    </row>
    <row r="161" spans="3:58" s="12" customFormat="1" ht="12.75" customHeight="1"/>
    <row r="162" spans="3:58" ht="12.75" customHeight="1">
      <c r="C162" s="12"/>
      <c r="BC162" s="1"/>
      <c r="BD162" s="1"/>
      <c r="BE162" s="1"/>
      <c r="BF162" s="1"/>
    </row>
    <row r="163" spans="3:58" s="12" customFormat="1" ht="12.75" customHeight="1">
      <c r="C163" s="1"/>
    </row>
    <row r="164" spans="3:58" ht="12.75" customHeight="1">
      <c r="C164" s="12"/>
      <c r="BC164" s="1"/>
      <c r="BD164" s="1"/>
      <c r="BE164" s="1"/>
      <c r="BF164" s="1"/>
    </row>
    <row r="165" spans="3:58" s="12" customFormat="1" ht="12.75" customHeight="1">
      <c r="C165" s="1"/>
    </row>
    <row r="166" spans="3:58" s="12" customFormat="1" ht="12.75" customHeight="1"/>
    <row r="167" spans="3:58" ht="12.75" customHeight="1">
      <c r="C167" s="12"/>
      <c r="BC167" s="22"/>
      <c r="BD167" s="22"/>
      <c r="BE167" s="22"/>
      <c r="BF167" s="22"/>
    </row>
    <row r="168" spans="3:58" ht="12.75" customHeight="1">
      <c r="BC168" s="22"/>
      <c r="BD168" s="22"/>
      <c r="BE168" s="22"/>
      <c r="BF168" s="22"/>
    </row>
    <row r="169" spans="3:58" ht="12.75" customHeight="1">
      <c r="BC169" s="22"/>
      <c r="BD169" s="22"/>
      <c r="BE169" s="22"/>
      <c r="BF169" s="22"/>
    </row>
    <row r="170" spans="3:58" ht="12.75" customHeight="1">
      <c r="BC170" s="1"/>
      <c r="BD170" s="1"/>
      <c r="BE170" s="1"/>
      <c r="BF170" s="1"/>
    </row>
    <row r="173" spans="3:58" ht="12.75" customHeight="1">
      <c r="BC173" s="22"/>
      <c r="BD173" s="22"/>
      <c r="BE173" s="22"/>
      <c r="BF173" s="22"/>
    </row>
    <row r="178" spans="3:58" ht="12.75" customHeight="1">
      <c r="BC178" s="22"/>
      <c r="BD178" s="22"/>
      <c r="BE178" s="22"/>
      <c r="BF178" s="22"/>
    </row>
    <row r="179" spans="3:58" ht="12.75" customHeight="1">
      <c r="BC179" s="22"/>
      <c r="BD179" s="22"/>
      <c r="BE179" s="22"/>
      <c r="BF179" s="22"/>
    </row>
    <row r="180" spans="3:58" ht="12.75" customHeight="1">
      <c r="BC180" s="22"/>
      <c r="BD180" s="22"/>
      <c r="BE180" s="22"/>
      <c r="BF180" s="22"/>
    </row>
    <row r="181" spans="3:58" ht="12.75" customHeight="1">
      <c r="BC181" s="22"/>
      <c r="BD181" s="22"/>
      <c r="BE181" s="22"/>
      <c r="BF181" s="22"/>
    </row>
    <row r="182" spans="3:58" ht="12.75" customHeight="1">
      <c r="BC182" s="22"/>
      <c r="BD182" s="22"/>
      <c r="BE182" s="22"/>
      <c r="BF182" s="22"/>
    </row>
    <row r="183" spans="3:58" s="22" customFormat="1" ht="12.75" customHeight="1">
      <c r="C183" s="1"/>
    </row>
    <row r="184" spans="3:58" s="12" customFormat="1" ht="12.75" customHeight="1">
      <c r="C184" s="22"/>
      <c r="BC184" s="22"/>
      <c r="BD184" s="22"/>
      <c r="BE184" s="22"/>
      <c r="BF184" s="22"/>
    </row>
    <row r="185" spans="3:58" s="12" customFormat="1" ht="12.75" customHeight="1">
      <c r="BC185" s="22"/>
      <c r="BD185" s="22"/>
      <c r="BE185" s="22"/>
      <c r="BF185" s="22"/>
    </row>
    <row r="186" spans="3:58" s="12" customFormat="1" ht="12.75" customHeight="1">
      <c r="BC186" s="22"/>
      <c r="BD186" s="22"/>
      <c r="BE186" s="22"/>
      <c r="BF186" s="22"/>
    </row>
    <row r="187" spans="3:58" s="12" customFormat="1" ht="12.75" customHeight="1">
      <c r="BC187" s="22"/>
      <c r="BD187" s="22"/>
      <c r="BE187" s="22"/>
      <c r="BF187" s="22"/>
    </row>
    <row r="188" spans="3:58" s="12" customFormat="1" ht="12.75" customHeight="1">
      <c r="BC188" s="22"/>
      <c r="BD188" s="22"/>
      <c r="BE188" s="22"/>
      <c r="BF188" s="22"/>
    </row>
    <row r="189" spans="3:58" ht="12.75" customHeight="1">
      <c r="C189" s="12"/>
    </row>
    <row r="200" spans="3:58" ht="12.75" customHeight="1">
      <c r="BC200" s="22"/>
      <c r="BD200" s="22"/>
      <c r="BE200" s="22"/>
      <c r="BF200" s="22"/>
    </row>
    <row r="201" spans="3:58" ht="12.75" customHeight="1">
      <c r="BC201" s="22"/>
      <c r="BD201" s="22"/>
      <c r="BE201" s="22"/>
      <c r="BF201" s="22"/>
    </row>
    <row r="204" spans="3:58" ht="12.75" customHeight="1">
      <c r="BC204" s="22"/>
      <c r="BD204" s="22"/>
      <c r="BE204" s="22"/>
      <c r="BF204" s="22"/>
    </row>
    <row r="205" spans="3:58" ht="12.75" customHeight="1">
      <c r="BC205" s="22"/>
      <c r="BD205" s="22"/>
      <c r="BE205" s="22"/>
      <c r="BF205" s="22"/>
    </row>
    <row r="206" spans="3:58" ht="12.75" customHeight="1">
      <c r="BC206" s="22"/>
      <c r="BD206" s="22"/>
      <c r="BE206" s="22"/>
      <c r="BF206" s="22"/>
    </row>
    <row r="208" spans="3:58" s="12" customFormat="1" ht="12.75" customHeight="1">
      <c r="C208" s="1"/>
    </row>
    <row r="209" spans="3:58" s="12" customFormat="1" ht="12.75" customHeight="1"/>
    <row r="210" spans="3:58" s="12" customFormat="1" ht="12.75" customHeight="1"/>
    <row r="211" spans="3:58" ht="12.75" customHeight="1">
      <c r="C211" s="12"/>
    </row>
    <row r="212" spans="3:58" ht="12.75" customHeight="1">
      <c r="BC212" s="22"/>
      <c r="BD212" s="22"/>
      <c r="BE212" s="22"/>
      <c r="BF212" s="22"/>
    </row>
    <row r="213" spans="3:58" ht="12.75" customHeight="1">
      <c r="BC213" s="22"/>
      <c r="BD213" s="22"/>
      <c r="BE213" s="22"/>
      <c r="BF213" s="22"/>
    </row>
    <row r="214" spans="3:58" ht="12.75" customHeight="1">
      <c r="BC214" s="22"/>
      <c r="BD214" s="22"/>
      <c r="BE214" s="22"/>
      <c r="BF214" s="22"/>
    </row>
    <row r="216" spans="3:58" ht="12.75" customHeight="1">
      <c r="BC216" s="22"/>
      <c r="BD216" s="22"/>
      <c r="BE216" s="22"/>
      <c r="BF216" s="22"/>
    </row>
    <row r="217" spans="3:58" s="12" customFormat="1" ht="12.75" customHeight="1">
      <c r="C217" s="1"/>
    </row>
    <row r="218" spans="3:58" s="29" customFormat="1" ht="12.75" customHeight="1">
      <c r="C218" s="12"/>
    </row>
    <row r="219" spans="3:58" s="29" customFormat="1" ht="12.75" customHeight="1">
      <c r="BC219" s="22"/>
      <c r="BD219" s="22"/>
      <c r="BE219" s="22"/>
      <c r="BF219" s="22"/>
    </row>
    <row r="220" spans="3:58" ht="12.75" customHeight="1">
      <c r="C220" s="29"/>
    </row>
    <row r="222" spans="3:58" ht="12.75" customHeight="1">
      <c r="BC222" s="22"/>
      <c r="BD222" s="22"/>
      <c r="BE222" s="22"/>
      <c r="BF222" s="22"/>
    </row>
    <row r="223" spans="3:58" ht="12.75" customHeight="1">
      <c r="BC223" s="22"/>
      <c r="BD223" s="22"/>
      <c r="BE223" s="22"/>
      <c r="BF223" s="22"/>
    </row>
    <row r="226" spans="55:58" ht="12.75" customHeight="1">
      <c r="BC226" s="22"/>
      <c r="BD226" s="22"/>
      <c r="BE226" s="22"/>
      <c r="BF226" s="22"/>
    </row>
    <row r="227" spans="55:58" ht="12.75" customHeight="1">
      <c r="BC227" s="22"/>
      <c r="BD227" s="22"/>
      <c r="BE227" s="22"/>
      <c r="BF227" s="22"/>
    </row>
    <row r="228" spans="55:58" ht="12.75" customHeight="1">
      <c r="BC228" s="22"/>
      <c r="BD228" s="22"/>
      <c r="BE228" s="22"/>
      <c r="BF228" s="22"/>
    </row>
    <row r="229" spans="55:58" ht="12.75" customHeight="1">
      <c r="BC229" s="22"/>
      <c r="BD229" s="22"/>
      <c r="BE229" s="22"/>
      <c r="BF229" s="22"/>
    </row>
    <row r="242" spans="55:58" ht="12.75" customHeight="1">
      <c r="BC242" s="22"/>
      <c r="BD242" s="22"/>
      <c r="BE242" s="22"/>
      <c r="BF242" s="22"/>
    </row>
    <row r="244" spans="55:58" ht="12.75" customHeight="1">
      <c r="BC244" s="22"/>
      <c r="BD244" s="22"/>
      <c r="BE244" s="22"/>
      <c r="BF244" s="22"/>
    </row>
    <row r="255" spans="55:58" ht="12.75" customHeight="1">
      <c r="BC255" s="22"/>
      <c r="BD255" s="22"/>
      <c r="BE255" s="22"/>
      <c r="BF255" s="22"/>
    </row>
    <row r="257" spans="55:58" ht="12.75" customHeight="1">
      <c r="BC257" s="22"/>
      <c r="BD257" s="22"/>
      <c r="BE257" s="22"/>
      <c r="BF257" s="22"/>
    </row>
    <row r="268" spans="55:58" ht="12.75" customHeight="1">
      <c r="BC268" s="22"/>
      <c r="BD268" s="22"/>
      <c r="BE268" s="22"/>
      <c r="BF268" s="22"/>
    </row>
    <row r="270" spans="55:58" ht="12.75" customHeight="1">
      <c r="BC270" s="22"/>
      <c r="BD270" s="22"/>
      <c r="BE270" s="22"/>
      <c r="BF270" s="22"/>
    </row>
    <row r="281" spans="55:58" ht="12.75" customHeight="1">
      <c r="BC281" s="22"/>
      <c r="BD281" s="22"/>
      <c r="BE281" s="22"/>
      <c r="BF281" s="22"/>
    </row>
    <row r="283" spans="55:58" ht="12.75" customHeight="1">
      <c r="BC283" s="22"/>
      <c r="BD283" s="22"/>
      <c r="BE283" s="22"/>
      <c r="BF283" s="22"/>
    </row>
    <row r="294" spans="55:58" ht="12.75" customHeight="1">
      <c r="BC294" s="22"/>
      <c r="BD294" s="22"/>
      <c r="BE294" s="22"/>
      <c r="BF294" s="22"/>
    </row>
    <row r="296" spans="55:58" ht="12.75" customHeight="1">
      <c r="BC296" s="22"/>
      <c r="BD296" s="22"/>
      <c r="BE296" s="22"/>
      <c r="BF296" s="22"/>
    </row>
    <row r="299" spans="55:58" ht="12.75" customHeight="1">
      <c r="BC299" s="22"/>
      <c r="BD299" s="22"/>
      <c r="BE299" s="22"/>
      <c r="BF299" s="22"/>
    </row>
    <row r="301" spans="55:58" ht="12.75" customHeight="1">
      <c r="BC301" s="22"/>
      <c r="BD301" s="22"/>
      <c r="BE301" s="22"/>
      <c r="BF301" s="22"/>
    </row>
    <row r="317" spans="2:2" ht="12.75" customHeight="1">
      <c r="B317" s="1" t="s">
        <v>91</v>
      </c>
    </row>
    <row r="329" spans="3:58" ht="12.75" customHeight="1">
      <c r="BC329" s="22"/>
      <c r="BD329" s="22"/>
      <c r="BE329" s="22"/>
      <c r="BF329" s="22"/>
    </row>
    <row r="330" spans="3:58" ht="12.75" customHeight="1">
      <c r="BC330" s="22"/>
      <c r="BD330" s="22"/>
      <c r="BE330" s="22"/>
      <c r="BF330" s="22"/>
    </row>
    <row r="332" spans="3:58" ht="12.75" customHeight="1">
      <c r="BC332" s="22"/>
      <c r="BD332" s="22"/>
      <c r="BE332" s="22"/>
      <c r="BF332" s="22"/>
    </row>
    <row r="333" spans="3:58" ht="12.75" customHeight="1">
      <c r="BC333" s="22"/>
      <c r="BD333" s="22"/>
      <c r="BE333" s="22"/>
      <c r="BF333" s="22"/>
    </row>
    <row r="334" spans="3:58" s="29" customFormat="1" ht="12.75" customHeight="1">
      <c r="C334" s="1"/>
      <c r="BC334" s="22"/>
      <c r="BD334" s="22"/>
      <c r="BE334" s="22"/>
      <c r="BF334" s="22"/>
    </row>
    <row r="335" spans="3:58" ht="12.75" customHeight="1">
      <c r="C335" s="29"/>
    </row>
    <row r="336" spans="3:58" ht="12.75" customHeight="1">
      <c r="BC336" s="22"/>
      <c r="BD336" s="22"/>
      <c r="BE336" s="22"/>
      <c r="BF336" s="22"/>
    </row>
    <row r="337" spans="3:58" ht="12.75" customHeight="1">
      <c r="BC337" s="22"/>
      <c r="BD337" s="22"/>
      <c r="BE337" s="22"/>
      <c r="BF337" s="22"/>
    </row>
    <row r="338" spans="3:58" s="29" customFormat="1" ht="12.75" customHeight="1">
      <c r="C338" s="1"/>
      <c r="BC338" s="22"/>
      <c r="BD338" s="22"/>
      <c r="BE338" s="22"/>
      <c r="BF338" s="22"/>
    </row>
    <row r="339" spans="3:58" ht="12.75" customHeight="1">
      <c r="C339" s="29"/>
    </row>
    <row r="349" spans="3:58" ht="12.75" customHeight="1">
      <c r="BC349" s="22"/>
      <c r="BD349" s="22"/>
      <c r="BE349" s="22"/>
      <c r="BF349" s="22"/>
    </row>
    <row r="350" spans="3:58" ht="12.75" customHeight="1">
      <c r="BC350" s="22"/>
      <c r="BD350" s="22"/>
      <c r="BE350" s="22"/>
      <c r="BF350" s="22"/>
    </row>
    <row r="351" spans="3:58" ht="12.75" customHeight="1">
      <c r="BC351" s="22"/>
      <c r="BD351" s="22"/>
      <c r="BE351" s="22"/>
      <c r="BF351" s="22"/>
    </row>
    <row r="352" spans="3:58" ht="12.75" customHeight="1">
      <c r="BC352" s="22"/>
      <c r="BD352" s="22"/>
      <c r="BE352" s="22"/>
      <c r="BF352" s="22"/>
    </row>
    <row r="353" spans="3:58" ht="12.75" customHeight="1">
      <c r="BC353" s="1"/>
      <c r="BD353" s="1"/>
      <c r="BE353" s="1"/>
      <c r="BF353" s="1"/>
    </row>
    <row r="356" spans="3:58" s="54" customFormat="1" ht="12.75" customHeight="1">
      <c r="C356" s="1"/>
      <c r="BC356" s="22"/>
      <c r="BD356" s="22"/>
      <c r="BE356" s="22"/>
      <c r="BF356" s="22"/>
    </row>
    <row r="357" spans="3:58" ht="12.75" customHeight="1">
      <c r="C357" s="54"/>
    </row>
    <row r="375" spans="3:58" s="54" customFormat="1" ht="12.75" customHeight="1">
      <c r="C375" s="1"/>
      <c r="BC375" s="22"/>
      <c r="BD375" s="22"/>
      <c r="BE375" s="22"/>
      <c r="BF375" s="22"/>
    </row>
    <row r="376" spans="3:58" ht="12.75" customHeight="1">
      <c r="C376" s="54"/>
    </row>
    <row r="386" spans="3:58" ht="12.75" customHeight="1">
      <c r="BC386" s="22"/>
      <c r="BD386" s="22"/>
      <c r="BE386" s="22"/>
      <c r="BF386" s="22"/>
    </row>
    <row r="387" spans="3:58" ht="12.75" customHeight="1">
      <c r="BC387" s="22"/>
      <c r="BD387" s="22"/>
      <c r="BE387" s="22"/>
      <c r="BF387" s="22"/>
    </row>
    <row r="388" spans="3:58" s="12" customFormat="1" ht="12.75" customHeight="1">
      <c r="C388" s="1"/>
    </row>
    <row r="389" spans="3:58" ht="12.75" customHeight="1">
      <c r="C389" s="12"/>
    </row>
    <row r="390" spans="3:58" ht="12.75" customHeight="1">
      <c r="BC390" s="22"/>
      <c r="BD390" s="22"/>
      <c r="BE390" s="22"/>
      <c r="BF390" s="22"/>
    </row>
    <row r="391" spans="3:58" ht="12.75" customHeight="1">
      <c r="BC391" s="22"/>
      <c r="BD391" s="22"/>
      <c r="BE391" s="22"/>
      <c r="BF391" s="22"/>
    </row>
    <row r="392" spans="3:58" s="29" customFormat="1" ht="12.75" customHeight="1">
      <c r="C392" s="1"/>
      <c r="BC392" s="22"/>
      <c r="BD392" s="22"/>
      <c r="BE392" s="22"/>
      <c r="BF392" s="22"/>
    </row>
    <row r="393" spans="3:58" ht="12.75" customHeight="1">
      <c r="C393" s="29"/>
    </row>
    <row r="399" spans="3:58" s="54" customFormat="1" ht="12.75" customHeight="1">
      <c r="C399" s="1"/>
      <c r="BC399" s="22"/>
      <c r="BD399" s="22"/>
      <c r="BE399" s="22"/>
      <c r="BF399" s="22"/>
    </row>
    <row r="400" spans="3:58" ht="12.75" customHeight="1">
      <c r="C400" s="54"/>
    </row>
    <row r="418" spans="3:58" s="54" customFormat="1" ht="12.75" customHeight="1">
      <c r="C418" s="1"/>
      <c r="BC418" s="22"/>
      <c r="BD418" s="22"/>
      <c r="BE418" s="22"/>
      <c r="BF418" s="22"/>
    </row>
    <row r="419" spans="3:58" ht="12.75" customHeight="1">
      <c r="C419" s="54"/>
      <c r="BC419" s="1"/>
      <c r="BD419" s="1"/>
      <c r="BE419" s="1"/>
      <c r="BF419" s="1"/>
    </row>
    <row r="422" spans="3:58" s="56" customFormat="1" ht="12.5">
      <c r="C422" s="1"/>
    </row>
    <row r="423" spans="3:58" s="56" customFormat="1" ht="12.5">
      <c r="BC423" s="22"/>
      <c r="BD423" s="22"/>
      <c r="BE423" s="22"/>
      <c r="BF423" s="22"/>
    </row>
    <row r="424" spans="3:58" s="56" customFormat="1" ht="12.5"/>
    <row r="425" spans="3:58" s="56" customFormat="1" ht="12.5"/>
    <row r="426" spans="3:58" s="56" customFormat="1" ht="12.5">
      <c r="BC426" s="22"/>
      <c r="BD426" s="22"/>
      <c r="BE426" s="22"/>
      <c r="BF426" s="22"/>
    </row>
    <row r="427" spans="3:58" s="56" customFormat="1" ht="12.5"/>
    <row r="428" spans="3:58" s="56" customFormat="1" ht="12.5"/>
    <row r="429" spans="3:58" s="56" customFormat="1" ht="12.5">
      <c r="BC429" s="22"/>
      <c r="BD429" s="22"/>
      <c r="BE429" s="22"/>
      <c r="BF429" s="22"/>
    </row>
    <row r="430" spans="3:58" ht="12.75" customHeight="1">
      <c r="C430" s="56"/>
    </row>
    <row r="444" spans="3:58" s="56" customFormat="1" ht="12.5">
      <c r="C444" s="1"/>
      <c r="BC444" s="22"/>
      <c r="BD444" s="22"/>
      <c r="BE444" s="22"/>
      <c r="BF444" s="22"/>
    </row>
    <row r="445" spans="3:58" ht="12.75" customHeight="1">
      <c r="C445" s="56"/>
    </row>
    <row r="446" spans="3:58" s="56" customFormat="1" ht="12.5">
      <c r="C446" s="1"/>
      <c r="BC446" s="22"/>
      <c r="BD446" s="22"/>
      <c r="BE446" s="22"/>
      <c r="BF446" s="22"/>
    </row>
    <row r="447" spans="3:58" s="56" customFormat="1" ht="12.5"/>
    <row r="448" spans="3:58" s="56" customFormat="1" ht="12.5">
      <c r="BC448" s="22"/>
      <c r="BD448" s="22"/>
      <c r="BE448" s="22"/>
      <c r="BF448" s="22"/>
    </row>
    <row r="449" spans="3:58" s="56" customFormat="1" ht="12.5"/>
    <row r="450" spans="3:58" s="56" customFormat="1" ht="12.5">
      <c r="BC450" s="22"/>
      <c r="BD450" s="22"/>
      <c r="BE450" s="22"/>
      <c r="BF450" s="22"/>
    </row>
    <row r="451" spans="3:58" s="56" customFormat="1" ht="12.5">
      <c r="BC451" s="22"/>
      <c r="BD451" s="22"/>
      <c r="BE451" s="22"/>
      <c r="BF451" s="22"/>
    </row>
    <row r="452" spans="3:58" ht="12.75" customHeight="1">
      <c r="C452" s="56"/>
    </row>
    <row r="466" spans="3:58" ht="12.75" customHeight="1">
      <c r="BC466" s="22"/>
      <c r="BD466" s="22"/>
      <c r="BE466" s="22"/>
      <c r="BF466" s="22"/>
    </row>
    <row r="467" spans="3:58" ht="12.75" customHeight="1">
      <c r="BC467" s="22"/>
      <c r="BD467" s="22"/>
      <c r="BE467" s="22"/>
      <c r="BF467" s="22"/>
    </row>
    <row r="468" spans="3:58" ht="12.75" customHeight="1">
      <c r="BC468" s="22"/>
      <c r="BD468" s="22"/>
      <c r="BE468" s="22"/>
      <c r="BF468" s="22"/>
    </row>
    <row r="469" spans="3:58" ht="12.75" customHeight="1">
      <c r="BC469" s="22"/>
      <c r="BD469" s="22"/>
      <c r="BE469" s="22"/>
      <c r="BF469" s="22"/>
    </row>
    <row r="470" spans="3:58" ht="12.75" customHeight="1">
      <c r="BC470" s="22"/>
      <c r="BD470" s="22"/>
      <c r="BE470" s="22"/>
      <c r="BF470" s="22"/>
    </row>
    <row r="471" spans="3:58" ht="12.75" customHeight="1">
      <c r="BC471" s="22"/>
      <c r="BD471" s="22"/>
      <c r="BE471" s="22"/>
      <c r="BF471" s="22"/>
    </row>
    <row r="472" spans="3:58" ht="12.75" customHeight="1">
      <c r="BC472" s="22"/>
      <c r="BD472" s="22"/>
      <c r="BE472" s="22"/>
      <c r="BF472" s="22"/>
    </row>
    <row r="473" spans="3:58" ht="12.75" customHeight="1">
      <c r="BC473" s="1"/>
      <c r="BD473" s="1"/>
      <c r="BE473" s="1"/>
      <c r="BF473" s="1"/>
    </row>
    <row r="474" spans="3:58" ht="12.75" customHeight="1">
      <c r="BC474" s="22"/>
      <c r="BD474" s="22"/>
      <c r="BE474" s="22"/>
      <c r="BF474" s="22"/>
    </row>
    <row r="475" spans="3:58" s="12" customFormat="1" ht="12.75" customHeight="1">
      <c r="C475" s="1"/>
    </row>
    <row r="476" spans="3:58" ht="12.75" customHeight="1">
      <c r="C476" s="12"/>
    </row>
    <row r="477" spans="3:58" ht="12.75" customHeight="1">
      <c r="BC477" s="22"/>
      <c r="BD477" s="22"/>
      <c r="BE477" s="22"/>
      <c r="BF477" s="22"/>
    </row>
    <row r="481" spans="3:58" s="54" customFormat="1" ht="12.75" customHeight="1">
      <c r="C481" s="1"/>
      <c r="BC481" s="22"/>
      <c r="BD481" s="22"/>
      <c r="BE481" s="22"/>
      <c r="BF481" s="22"/>
    </row>
    <row r="482" spans="3:58" ht="12.75" customHeight="1">
      <c r="C482" s="54"/>
    </row>
    <row r="500" spans="3:58" s="54" customFormat="1" ht="12.75" customHeight="1">
      <c r="C500" s="1"/>
      <c r="BC500" s="22"/>
      <c r="BD500" s="22"/>
      <c r="BE500" s="22"/>
      <c r="BF500" s="22"/>
    </row>
    <row r="501" spans="3:58" ht="12.75" customHeight="1">
      <c r="C501" s="54"/>
    </row>
    <row r="519" spans="55:58" ht="12.75" customHeight="1">
      <c r="BC519" s="22" t="str">
        <f>IFERROR((Q519/#REF!)^(1/(_xlfn.NUMBERVALUE(LEFT(Q$6,4))-_xlfn.NUMBERVALUE(LEFT(#REF!,4))))-1,"NA")</f>
        <v>NA</v>
      </c>
      <c r="BD519" s="22" t="str">
        <f>IFERROR((AZ519/AK519)^(1/(_xlfn.NUMBERVALUE(LEFT(AZ$6,4))-_xlfn.NUMBERVALUE(LEFT(AK$6,4))))-1,"NA")</f>
        <v>NA</v>
      </c>
      <c r="BE519" s="22" t="str">
        <f>IFERROR((#REF!/BA519)^(1/(_xlfn.NUMBERVALUE(LEFT(#REF!,4))-_xlfn.NUMBERVALUE(LEFT(BA$6,4))))-1,"NA")</f>
        <v>NA</v>
      </c>
      <c r="BF519" s="22" t="str">
        <f>IFERROR((#REF!/AK519)^(1/(_xlfn.NUMBERVALUE(LEFT(#REF!,4))-_xlfn.NUMBERVALUE(LEFT(AK$6,4))))-1,"NA")</f>
        <v>NA</v>
      </c>
    </row>
    <row r="520" spans="55:58" ht="12.75" customHeight="1">
      <c r="BC520" s="45"/>
      <c r="BD520" s="45"/>
      <c r="BE520" s="45"/>
      <c r="BF520" s="45"/>
    </row>
    <row r="521" spans="55:58" ht="12.75" customHeight="1">
      <c r="BC521" s="45"/>
      <c r="BD521" s="45"/>
      <c r="BE521" s="45"/>
      <c r="BF521" s="45"/>
    </row>
    <row r="522" spans="55:58" ht="12.75" customHeight="1">
      <c r="BC522" s="22" t="str">
        <f>IFERROR((Q522/#REF!)^(1/(_xlfn.NUMBERVALUE(LEFT(Q$6,4))-_xlfn.NUMBERVALUE(LEFT(#REF!,4))))-1,"NA")</f>
        <v>NA</v>
      </c>
      <c r="BD522" s="22" t="str">
        <f>IFERROR((AZ522/AK522)^(1/(_xlfn.NUMBERVALUE(LEFT(AZ$6,4))-_xlfn.NUMBERVALUE(LEFT(AK$6,4))))-1,"NA")</f>
        <v>NA</v>
      </c>
      <c r="BE522" s="22" t="str">
        <f>IFERROR((#REF!/BA522)^(1/(_xlfn.NUMBERVALUE(LEFT(#REF!,4))-_xlfn.NUMBERVALUE(LEFT(BA$6,4))))-1,"NA")</f>
        <v>NA</v>
      </c>
      <c r="BF522" s="22" t="str">
        <f>IFERROR((#REF!/AK522)^(1/(_xlfn.NUMBERVALUE(LEFT(#REF!,4))-_xlfn.NUMBERVALUE(LEFT(AK$6,4))))-1,"NA")</f>
        <v>NA</v>
      </c>
    </row>
    <row r="528" spans="55:58" ht="12.75" customHeight="1">
      <c r="BC528" s="22" t="str">
        <f>IFERROR((Q528/#REF!)^(1/(_xlfn.NUMBERVALUE(LEFT(Q$6,4))-_xlfn.NUMBERVALUE(LEFT(#REF!,4))))-1,"NA")</f>
        <v>NA</v>
      </c>
      <c r="BD528" s="22" t="str">
        <f>IFERROR((AZ528/AK528)^(1/(_xlfn.NUMBERVALUE(LEFT(AZ$6,4))-_xlfn.NUMBERVALUE(LEFT(AK$6,4))))-1,"NA")</f>
        <v>NA</v>
      </c>
      <c r="BE528" s="22" t="str">
        <f>IFERROR((#REF!/BA528)^(1/(_xlfn.NUMBERVALUE(LEFT(#REF!,4))-_xlfn.NUMBERVALUE(LEFT(BA$6,4))))-1,"NA")</f>
        <v>NA</v>
      </c>
      <c r="BF528" s="22" t="str">
        <f>IFERROR((#REF!/AK528)^(1/(_xlfn.NUMBERVALUE(LEFT(#REF!,4))-_xlfn.NUMBERVALUE(LEFT(AK$6,4))))-1,"NA")</f>
        <v>NA</v>
      </c>
    </row>
    <row r="529" spans="3:58" ht="12.75" customHeight="1">
      <c r="BC529" s="45"/>
      <c r="BD529" s="45"/>
      <c r="BE529" s="45"/>
      <c r="BF529" s="45"/>
    </row>
    <row r="530" spans="3:58" ht="12.75" customHeight="1">
      <c r="BC530" s="45"/>
      <c r="BD530" s="45"/>
      <c r="BE530" s="45"/>
      <c r="BF530" s="45"/>
    </row>
    <row r="531" spans="3:58" ht="12.75" customHeight="1">
      <c r="BC531" s="22" t="str">
        <f>IFERROR((Q531/#REF!)^(1/(_xlfn.NUMBERVALUE(LEFT(Q$6,4))-_xlfn.NUMBERVALUE(LEFT(#REF!,4))))-1,"NA")</f>
        <v>NA</v>
      </c>
      <c r="BD531" s="22" t="str">
        <f>IFERROR((AZ531/AK531)^(1/(_xlfn.NUMBERVALUE(LEFT(AZ$6,4))-_xlfn.NUMBERVALUE(LEFT(AK$6,4))))-1,"NA")</f>
        <v>NA</v>
      </c>
      <c r="BE531" s="22" t="str">
        <f>IFERROR((#REF!/BA531)^(1/(_xlfn.NUMBERVALUE(LEFT(#REF!,4))-_xlfn.NUMBERVALUE(LEFT(BA$6,4))))-1,"NA")</f>
        <v>NA</v>
      </c>
      <c r="BF531" s="22" t="str">
        <f>IFERROR((#REF!/AK531)^(1/(_xlfn.NUMBERVALUE(LEFT(#REF!,4))-_xlfn.NUMBERVALUE(LEFT(AK$6,4))))-1,"NA")</f>
        <v>NA</v>
      </c>
    </row>
    <row r="532" spans="3:58" s="12" customFormat="1" ht="12.75" customHeight="1">
      <c r="C532" s="1"/>
      <c r="BC532" s="1"/>
      <c r="BD532" s="1"/>
      <c r="BE532" s="1"/>
      <c r="BF532" s="1"/>
    </row>
    <row r="533" spans="3:58" ht="12.75" customHeight="1">
      <c r="C533" s="12"/>
      <c r="BC533" s="1"/>
      <c r="BD533" s="1"/>
      <c r="BE533" s="1"/>
      <c r="BF533" s="1"/>
    </row>
    <row r="534" spans="3:58" s="12" customFormat="1" ht="12.75" customHeight="1">
      <c r="C534" s="1"/>
    </row>
    <row r="535" spans="3:58" ht="12.75" customHeight="1">
      <c r="C535" s="12"/>
      <c r="BC535" s="1"/>
      <c r="BD535" s="1"/>
      <c r="BE535" s="1"/>
      <c r="BF535" s="1"/>
    </row>
    <row r="536" spans="3:58" ht="12.75" customHeight="1">
      <c r="BC536" s="1"/>
      <c r="BD536" s="1"/>
      <c r="BE536" s="1"/>
      <c r="BF536" s="1"/>
    </row>
    <row r="537" spans="3:58" ht="12.75" customHeight="1">
      <c r="BC537" s="22" t="str">
        <f>IFERROR((Q537/#REF!)^(1/(_xlfn.NUMBERVALUE(LEFT(Q$6,4))-_xlfn.NUMBERVALUE(LEFT(#REF!,4))))-1,"NA")</f>
        <v>NA</v>
      </c>
      <c r="BD537" s="22" t="str">
        <f>IFERROR((AZ537/AK537)^(1/(_xlfn.NUMBERVALUE(LEFT(AZ$6,4))-_xlfn.NUMBERVALUE(LEFT(AK$6,4))))-1,"NA")</f>
        <v>NA</v>
      </c>
      <c r="BE537" s="22" t="str">
        <f>IFERROR((#REF!/BA537)^(1/(_xlfn.NUMBERVALUE(LEFT(#REF!,4))-_xlfn.NUMBERVALUE(LEFT(BA$6,4))))-1,"NA")</f>
        <v>NA</v>
      </c>
      <c r="BF537" s="22" t="str">
        <f>IFERROR((#REF!/AK537)^(1/(_xlfn.NUMBERVALUE(LEFT(#REF!,4))-_xlfn.NUMBERVALUE(LEFT(AK$6,4))))-1,"NA")</f>
        <v>NA</v>
      </c>
    </row>
    <row r="538" spans="3:58" ht="12.75" customHeight="1">
      <c r="BC538" s="1"/>
      <c r="BD538" s="1"/>
      <c r="BE538" s="1"/>
      <c r="BF538" s="1"/>
    </row>
    <row r="539" spans="3:58" s="12" customFormat="1" ht="12.75" customHeight="1">
      <c r="C539" s="1"/>
      <c r="BC539" s="1"/>
      <c r="BD539" s="1"/>
      <c r="BE539" s="1"/>
      <c r="BF539" s="1"/>
    </row>
    <row r="540" spans="3:58" ht="12.75" customHeight="1">
      <c r="C540" s="12"/>
      <c r="BC540" s="1"/>
      <c r="BD540" s="1"/>
      <c r="BE540" s="1"/>
      <c r="BF540" s="1"/>
    </row>
    <row r="541" spans="3:58" ht="12.75" customHeight="1">
      <c r="BC541" s="22" t="str">
        <f>IFERROR((Q541/#REF!)^(1/(_xlfn.NUMBERVALUE(LEFT(Q$6,4))-_xlfn.NUMBERVALUE(LEFT(#REF!,4))))-1,"NA")</f>
        <v>NA</v>
      </c>
      <c r="BD541" s="22" t="str">
        <f>IFERROR((AZ541/AK541)^(1/(_xlfn.NUMBERVALUE(LEFT(AZ$6,4))-_xlfn.NUMBERVALUE(LEFT(AK$6,4))))-1,"NA")</f>
        <v>NA</v>
      </c>
      <c r="BE541" s="22" t="str">
        <f>IFERROR((#REF!/BA541)^(1/(_xlfn.NUMBERVALUE(LEFT(#REF!,4))-_xlfn.NUMBERVALUE(LEFT(BA$6,4))))-1,"NA")</f>
        <v>NA</v>
      </c>
      <c r="BF541" s="22" t="str">
        <f>IFERROR((#REF!/AK541)^(1/(_xlfn.NUMBERVALUE(LEFT(#REF!,4))-_xlfn.NUMBERVALUE(LEFT(AK$6,4))))-1,"NA")</f>
        <v>NA</v>
      </c>
    </row>
    <row r="543" spans="3:58" ht="12.75" customHeight="1">
      <c r="BC543" s="22" t="str">
        <f>IFERROR((Q543/#REF!)^(1/(_xlfn.NUMBERVALUE(LEFT(Q$6,4))-_xlfn.NUMBERVALUE(LEFT(#REF!,4))))-1,"NA")</f>
        <v>NA</v>
      </c>
      <c r="BD543" s="22" t="str">
        <f>IFERROR((AZ543/AK543)^(1/(_xlfn.NUMBERVALUE(LEFT(AZ$6,4))-_xlfn.NUMBERVALUE(LEFT(AK$6,4))))-1,"NA")</f>
        <v>NA</v>
      </c>
      <c r="BE543" s="22" t="str">
        <f>IFERROR((#REF!/BA543)^(1/(_xlfn.NUMBERVALUE(LEFT(#REF!,4))-_xlfn.NUMBERVALUE(LEFT(BA$6,4))))-1,"NA")</f>
        <v>NA</v>
      </c>
      <c r="BF543" s="22" t="str">
        <f>IFERROR((#REF!/AK543)^(1/(_xlfn.NUMBERVALUE(LEFT(#REF!,4))-_xlfn.NUMBERVALUE(LEFT(AK$6,4))))-1,"NA")</f>
        <v>NA</v>
      </c>
    </row>
    <row r="544" spans="3:58" ht="12.75" customHeight="1">
      <c r="BC544" s="1"/>
      <c r="BD544" s="1"/>
      <c r="BE544" s="1"/>
      <c r="BF544" s="1"/>
    </row>
    <row r="545" spans="3:58" s="12" customFormat="1" ht="12.75" customHeight="1">
      <c r="C545" s="1"/>
      <c r="BC545" s="1"/>
      <c r="BD545" s="1"/>
      <c r="BE545" s="1"/>
      <c r="BF545" s="1"/>
    </row>
    <row r="546" spans="3:58" ht="12.75" customHeight="1">
      <c r="C546" s="12"/>
      <c r="BC546" s="1"/>
      <c r="BD546" s="1"/>
      <c r="BE546" s="1"/>
      <c r="BF546" s="1"/>
    </row>
    <row r="547" spans="3:58" ht="12.75" customHeight="1">
      <c r="BC547" s="22" t="str">
        <f>IFERROR((Q547/#REF!)^(1/(_xlfn.NUMBERVALUE(LEFT(Q$6,4))-_xlfn.NUMBERVALUE(LEFT(#REF!,4))))-1,"NA")</f>
        <v>NA</v>
      </c>
      <c r="BD547" s="22" t="str">
        <f>IFERROR((AZ547/AK547)^(1/(_xlfn.NUMBERVALUE(LEFT(AZ$6,4))-_xlfn.NUMBERVALUE(LEFT(AK$6,4))))-1,"NA")</f>
        <v>NA</v>
      </c>
      <c r="BE547" s="22" t="str">
        <f>IFERROR((#REF!/BA547)^(1/(_xlfn.NUMBERVALUE(LEFT(#REF!,4))-_xlfn.NUMBERVALUE(LEFT(BA$6,4))))-1,"NA")</f>
        <v>NA</v>
      </c>
      <c r="BF547" s="22" t="str">
        <f>IFERROR((#REF!/AK547)^(1/(_xlfn.NUMBERVALUE(LEFT(#REF!,4))-_xlfn.NUMBERVALUE(LEFT(AK$6,4))))-1,"NA")</f>
        <v>NA</v>
      </c>
    </row>
    <row r="548" spans="3:58" ht="12.75" customHeight="1">
      <c r="BC548" s="1"/>
      <c r="BD548" s="1"/>
      <c r="BE548" s="1"/>
      <c r="BF548" s="1"/>
    </row>
    <row r="549" spans="3:58" s="12" customFormat="1" ht="12.75" customHeight="1">
      <c r="C549" s="1"/>
      <c r="BC549" s="1"/>
      <c r="BD549" s="1"/>
      <c r="BE549" s="1"/>
      <c r="BF549" s="1"/>
    </row>
    <row r="550" spans="3:58" ht="12.75" customHeight="1">
      <c r="C550" s="12"/>
      <c r="BC550" s="1"/>
      <c r="BD550" s="1"/>
      <c r="BE550" s="1"/>
      <c r="BF550" s="1"/>
    </row>
    <row r="551" spans="3:58" ht="12.75" customHeight="1">
      <c r="BC551" s="22" t="str">
        <f>IFERROR((Q551/#REF!)^(1/(_xlfn.NUMBERVALUE(LEFT(Q$6,4))-_xlfn.NUMBERVALUE(LEFT(#REF!,4))))-1,"NA")</f>
        <v>NA</v>
      </c>
      <c r="BD551" s="22" t="str">
        <f>IFERROR((AZ551/AK551)^(1/(_xlfn.NUMBERVALUE(LEFT(AZ$6,4))-_xlfn.NUMBERVALUE(LEFT(AK$6,4))))-1,"NA")</f>
        <v>NA</v>
      </c>
      <c r="BE551" s="22" t="str">
        <f>IFERROR((#REF!/BA551)^(1/(_xlfn.NUMBERVALUE(LEFT(#REF!,4))-_xlfn.NUMBERVALUE(LEFT(BA$6,4))))-1,"NA")</f>
        <v>NA</v>
      </c>
      <c r="BF551" s="22" t="str">
        <f>IFERROR((#REF!/AK551)^(1/(_xlfn.NUMBERVALUE(LEFT(#REF!,4))-_xlfn.NUMBERVALUE(LEFT(AK$6,4))))-1,"NA")</f>
        <v>NA</v>
      </c>
    </row>
    <row r="552" spans="3:58" ht="12.75" customHeight="1">
      <c r="BC552" s="1"/>
      <c r="BD552" s="1"/>
      <c r="BE552" s="1"/>
      <c r="BF552" s="1"/>
    </row>
    <row r="553" spans="3:58" s="12" customFormat="1" ht="12.75" customHeight="1">
      <c r="C553" s="1"/>
      <c r="BC553" s="1"/>
      <c r="BD553" s="1"/>
      <c r="BE553" s="1"/>
      <c r="BF553" s="1"/>
    </row>
    <row r="554" spans="3:58" ht="12.75" customHeight="1">
      <c r="C554" s="12"/>
      <c r="BC554" s="1"/>
      <c r="BD554" s="1"/>
      <c r="BE554" s="1"/>
      <c r="BF554" s="1"/>
    </row>
    <row r="555" spans="3:58" ht="12.75" customHeight="1">
      <c r="BC555" s="22" t="str">
        <f>IFERROR((Q555/#REF!)^(1/(_xlfn.NUMBERVALUE(LEFT(Q$6,4))-_xlfn.NUMBERVALUE(LEFT(#REF!,4))))-1,"NA")</f>
        <v>NA</v>
      </c>
      <c r="BD555" s="22" t="str">
        <f>IFERROR((AZ555/AK555)^(1/(_xlfn.NUMBERVALUE(LEFT(AZ$6,4))-_xlfn.NUMBERVALUE(LEFT(AK$6,4))))-1,"NA")</f>
        <v>NA</v>
      </c>
      <c r="BE555" s="22" t="str">
        <f>IFERROR((#REF!/BA555)^(1/(_xlfn.NUMBERVALUE(LEFT(#REF!,4))-_xlfn.NUMBERVALUE(LEFT(BA$6,4))))-1,"NA")</f>
        <v>NA</v>
      </c>
      <c r="BF555" s="22" t="str">
        <f>IFERROR((#REF!/AK555)^(1/(_xlfn.NUMBERVALUE(LEFT(#REF!,4))-_xlfn.NUMBERVALUE(LEFT(AK$6,4))))-1,"NA")</f>
        <v>NA</v>
      </c>
    </row>
    <row r="559" spans="3:58" ht="12.75" customHeight="1">
      <c r="BC559" s="22" t="str">
        <f>IFERROR((Q559/#REF!)^(1/(_xlfn.NUMBERVALUE(LEFT(Q$6,4))-_xlfn.NUMBERVALUE(LEFT(#REF!,4))))-1,"NA")</f>
        <v>NA</v>
      </c>
      <c r="BD559" s="22" t="str">
        <f>IFERROR((AZ559/AK559)^(1/(_xlfn.NUMBERVALUE(LEFT(AZ$6,4))-_xlfn.NUMBERVALUE(LEFT(AK$6,4))))-1,"NA")</f>
        <v>NA</v>
      </c>
      <c r="BE559" s="22" t="str">
        <f>IFERROR((#REF!/BA559)^(1/(_xlfn.NUMBERVALUE(LEFT(#REF!,4))-_xlfn.NUMBERVALUE(LEFT(BA$6,4))))-1,"NA")</f>
        <v>NA</v>
      </c>
      <c r="BF559" s="22" t="str">
        <f>IFERROR((#REF!/AK559)^(1/(_xlfn.NUMBERVALUE(LEFT(#REF!,4))-_xlfn.NUMBERVALUE(LEFT(AK$6,4))))-1,"NA")</f>
        <v>NA</v>
      </c>
    </row>
    <row r="560" spans="3:58" ht="12.75" customHeight="1">
      <c r="BC560" s="1"/>
      <c r="BD560" s="1"/>
      <c r="BE560" s="1"/>
      <c r="BF560" s="1"/>
    </row>
    <row r="561" spans="3:58" s="12" customFormat="1" ht="12.75" customHeight="1">
      <c r="C561" s="1"/>
      <c r="BC561" s="1"/>
      <c r="BD561" s="1"/>
      <c r="BE561" s="1"/>
      <c r="BF561" s="1"/>
    </row>
    <row r="562" spans="3:58" ht="12.75" customHeight="1">
      <c r="C562" s="12"/>
      <c r="BC562" s="1"/>
      <c r="BD562" s="1"/>
      <c r="BE562" s="1"/>
      <c r="BF562" s="1"/>
    </row>
    <row r="563" spans="3:58" ht="12.75" customHeight="1">
      <c r="BC563" s="22" t="str">
        <f>IFERROR((Q563/#REF!)^(1/(_xlfn.NUMBERVALUE(LEFT(Q$6,4))-_xlfn.NUMBERVALUE(LEFT(#REF!,4))))-1,"NA")</f>
        <v>NA</v>
      </c>
      <c r="BD563" s="22" t="str">
        <f>IFERROR((AZ563/AK563)^(1/(_xlfn.NUMBERVALUE(LEFT(AZ$6,4))-_xlfn.NUMBERVALUE(LEFT(AK$6,4))))-1,"NA")</f>
        <v>NA</v>
      </c>
      <c r="BE563" s="22" t="str">
        <f>IFERROR((#REF!/BA563)^(1/(_xlfn.NUMBERVALUE(LEFT(#REF!,4))-_xlfn.NUMBERVALUE(LEFT(BA$6,4))))-1,"NA")</f>
        <v>NA</v>
      </c>
      <c r="BF563" s="22" t="str">
        <f>IFERROR((#REF!/AK563)^(1/(_xlfn.NUMBERVALUE(LEFT(#REF!,4))-_xlfn.NUMBERVALUE(LEFT(AK$6,4))))-1,"NA")</f>
        <v>NA</v>
      </c>
    </row>
    <row r="564" spans="3:58" ht="12.75" customHeight="1">
      <c r="BC564" s="1"/>
      <c r="BD564" s="1"/>
      <c r="BE564" s="1"/>
      <c r="BF564" s="1"/>
    </row>
    <row r="565" spans="3:58" s="12" customFormat="1" ht="12.75" customHeight="1">
      <c r="C565" s="1"/>
      <c r="BC565" s="1"/>
      <c r="BD565" s="1"/>
      <c r="BE565" s="1"/>
      <c r="BF565" s="1"/>
    </row>
    <row r="566" spans="3:58" ht="12.75" customHeight="1">
      <c r="C566" s="12"/>
      <c r="BC566" s="1"/>
      <c r="BD566" s="1"/>
      <c r="BE566" s="1"/>
      <c r="BF566" s="1"/>
    </row>
    <row r="567" spans="3:58" ht="12.75" customHeight="1">
      <c r="BC567" s="22" t="str">
        <f>IFERROR((Q567/#REF!)^(1/(_xlfn.NUMBERVALUE(LEFT(Q$6,4))-_xlfn.NUMBERVALUE(LEFT(#REF!,4))))-1,"NA")</f>
        <v>NA</v>
      </c>
      <c r="BD567" s="22" t="str">
        <f>IFERROR((AZ567/AK567)^(1/(_xlfn.NUMBERVALUE(LEFT(AZ$6,4))-_xlfn.NUMBERVALUE(LEFT(AK$6,4))))-1,"NA")</f>
        <v>NA</v>
      </c>
      <c r="BE567" s="22" t="str">
        <f>IFERROR((#REF!/BA567)^(1/(_xlfn.NUMBERVALUE(LEFT(#REF!,4))-_xlfn.NUMBERVALUE(LEFT(BA$6,4))))-1,"NA")</f>
        <v>NA</v>
      </c>
      <c r="BF567" s="22" t="str">
        <f>IFERROR((#REF!/AK567)^(1/(_xlfn.NUMBERVALUE(LEFT(#REF!,4))-_xlfn.NUMBERVALUE(LEFT(AK$6,4))))-1,"NA")</f>
        <v>NA</v>
      </c>
    </row>
    <row r="568" spans="3:58" ht="12.75" customHeight="1">
      <c r="BC568" s="1"/>
      <c r="BD568" s="1"/>
      <c r="BE568" s="1"/>
      <c r="BF568" s="1"/>
    </row>
    <row r="569" spans="3:58" s="12" customFormat="1" ht="12.75" customHeight="1">
      <c r="C569" s="1"/>
      <c r="BC569" s="1"/>
      <c r="BD569" s="1"/>
      <c r="BE569" s="1"/>
      <c r="BF569" s="1"/>
    </row>
    <row r="570" spans="3:58" ht="12.75" customHeight="1">
      <c r="C570" s="12"/>
      <c r="BC570" s="1"/>
      <c r="BD570" s="1"/>
      <c r="BE570" s="1"/>
      <c r="BF570" s="1"/>
    </row>
    <row r="571" spans="3:58" ht="12.75" customHeight="1">
      <c r="BC571" s="22" t="str">
        <f>IFERROR((Q571/#REF!)^(1/(_xlfn.NUMBERVALUE(LEFT(Q$6,4))-_xlfn.NUMBERVALUE(LEFT(#REF!,4))))-1,"NA")</f>
        <v>NA</v>
      </c>
      <c r="BD571" s="22" t="str">
        <f>IFERROR((AZ571/AK571)^(1/(_xlfn.NUMBERVALUE(LEFT(AZ$6,4))-_xlfn.NUMBERVALUE(LEFT(AK$6,4))))-1,"NA")</f>
        <v>NA</v>
      </c>
      <c r="BE571" s="22" t="str">
        <f>IFERROR((#REF!/BA571)^(1/(_xlfn.NUMBERVALUE(LEFT(#REF!,4))-_xlfn.NUMBERVALUE(LEFT(BA$6,4))))-1,"NA")</f>
        <v>NA</v>
      </c>
      <c r="BF571" s="22" t="str">
        <f>IFERROR((#REF!/AK571)^(1/(_xlfn.NUMBERVALUE(LEFT(#REF!,4))-_xlfn.NUMBERVALUE(LEFT(AK$6,4))))-1,"NA")</f>
        <v>NA</v>
      </c>
    </row>
    <row r="572" spans="3:58" ht="12.75" customHeight="1">
      <c r="BC572" s="1"/>
      <c r="BD572" s="1"/>
      <c r="BE572" s="1"/>
      <c r="BF572" s="1"/>
    </row>
    <row r="573" spans="3:58" ht="12.75" customHeight="1">
      <c r="BC573" s="22" t="str">
        <f>IFERROR((Q573/#REF!)^(1/(_xlfn.NUMBERVALUE(LEFT(Q$6,4))-_xlfn.NUMBERVALUE(LEFT(#REF!,4))))-1,"NA")</f>
        <v>NA</v>
      </c>
      <c r="BD573" s="22" t="str">
        <f>IFERROR((AZ573/AK573)^(1/(_xlfn.NUMBERVALUE(LEFT(AZ$6,4))-_xlfn.NUMBERVALUE(LEFT(AK$6,4))))-1,"NA")</f>
        <v>NA</v>
      </c>
      <c r="BE573" s="22" t="str">
        <f>IFERROR((#REF!/BA573)^(1/(_xlfn.NUMBERVALUE(LEFT(#REF!,4))-_xlfn.NUMBERVALUE(LEFT(BA$6,4))))-1,"NA")</f>
        <v>NA</v>
      </c>
      <c r="BF573" s="22" t="str">
        <f>IFERROR((#REF!/AK573)^(1/(_xlfn.NUMBERVALUE(LEFT(#REF!,4))-_xlfn.NUMBERVALUE(LEFT(AK$6,4))))-1,"NA")</f>
        <v>NA</v>
      </c>
    </row>
    <row r="577" spans="3:58" ht="12.75" customHeight="1">
      <c r="BC577" s="22" t="str">
        <f>IFERROR((Q577/#REF!)^(1/(_xlfn.NUMBERVALUE(LEFT(Q$6,4))-_xlfn.NUMBERVALUE(LEFT(#REF!,4))))-1,"NA")</f>
        <v>NA</v>
      </c>
      <c r="BD577" s="22" t="str">
        <f>IFERROR((AZ577/AK577)^(1/(_xlfn.NUMBERVALUE(LEFT(AZ$6,4))-_xlfn.NUMBERVALUE(LEFT(AK$6,4))))-1,"NA")</f>
        <v>NA</v>
      </c>
      <c r="BE577" s="22" t="str">
        <f>IFERROR((#REF!/BA577)^(1/(_xlfn.NUMBERVALUE(LEFT(#REF!,4))-_xlfn.NUMBERVALUE(LEFT(BA$6,4))))-1,"NA")</f>
        <v>NA</v>
      </c>
      <c r="BF577" s="22" t="str">
        <f>IFERROR((#REF!/AK577)^(1/(_xlfn.NUMBERVALUE(LEFT(#REF!,4))-_xlfn.NUMBERVALUE(LEFT(AK$6,4))))-1,"NA")</f>
        <v>NA</v>
      </c>
    </row>
    <row r="578" spans="3:58" ht="12.75" customHeight="1">
      <c r="BC578" s="1"/>
      <c r="BD578" s="1"/>
      <c r="BE578" s="1"/>
      <c r="BF578" s="1"/>
    </row>
    <row r="579" spans="3:58" s="12" customFormat="1" ht="12.75" customHeight="1">
      <c r="C579" s="1"/>
      <c r="BC579" s="1"/>
      <c r="BD579" s="1"/>
      <c r="BE579" s="1"/>
      <c r="BF579" s="1"/>
    </row>
    <row r="580" spans="3:58" ht="12.75" customHeight="1">
      <c r="C580" s="12"/>
      <c r="BC580" s="1"/>
      <c r="BD580" s="1"/>
      <c r="BE580" s="1"/>
      <c r="BF580" s="1"/>
    </row>
    <row r="581" spans="3:58" ht="12.75" customHeight="1">
      <c r="BC581" s="22" t="str">
        <f>IFERROR((Q581/#REF!)^(1/(_xlfn.NUMBERVALUE(LEFT(Q$6,4))-_xlfn.NUMBERVALUE(LEFT(#REF!,4))))-1,"NA")</f>
        <v>NA</v>
      </c>
      <c r="BD581" s="22" t="str">
        <f>IFERROR((AZ581/AK581)^(1/(_xlfn.NUMBERVALUE(LEFT(AZ$6,4))-_xlfn.NUMBERVALUE(LEFT(AK$6,4))))-1,"NA")</f>
        <v>NA</v>
      </c>
      <c r="BE581" s="22" t="str">
        <f>IFERROR((#REF!/BA581)^(1/(_xlfn.NUMBERVALUE(LEFT(#REF!,4))-_xlfn.NUMBERVALUE(LEFT(BA$6,4))))-1,"NA")</f>
        <v>NA</v>
      </c>
      <c r="BF581" s="22" t="str">
        <f>IFERROR((#REF!/AK581)^(1/(_xlfn.NUMBERVALUE(LEFT(#REF!,4))-_xlfn.NUMBERVALUE(LEFT(AK$6,4))))-1,"NA")</f>
        <v>NA</v>
      </c>
    </row>
    <row r="582" spans="3:58" ht="12.75" customHeight="1">
      <c r="BC582" s="1"/>
      <c r="BD582" s="1"/>
      <c r="BE582" s="1"/>
      <c r="BF582" s="1"/>
    </row>
    <row r="583" spans="3:58" s="12" customFormat="1" ht="12.75" customHeight="1">
      <c r="C583" s="1"/>
      <c r="BC583" s="1"/>
      <c r="BD583" s="1"/>
      <c r="BE583" s="1"/>
      <c r="BF583" s="1"/>
    </row>
    <row r="584" spans="3:58" ht="12.75" customHeight="1">
      <c r="C584" s="12"/>
      <c r="BC584" s="1"/>
      <c r="BD584" s="1"/>
      <c r="BE584" s="1"/>
      <c r="BF584" s="1"/>
    </row>
    <row r="585" spans="3:58" ht="12.75" customHeight="1">
      <c r="BC585" s="22" t="str">
        <f>IFERROR((Q585/#REF!)^(1/(_xlfn.NUMBERVALUE(LEFT(Q$6,4))-_xlfn.NUMBERVALUE(LEFT(#REF!,4))))-1,"NA")</f>
        <v>NA</v>
      </c>
      <c r="BD585" s="22" t="str">
        <f>IFERROR((AZ585/AK585)^(1/(_xlfn.NUMBERVALUE(LEFT(AZ$6,4))-_xlfn.NUMBERVALUE(LEFT(AK$6,4))))-1,"NA")</f>
        <v>NA</v>
      </c>
      <c r="BE585" s="22" t="str">
        <f>IFERROR((#REF!/BA585)^(1/(_xlfn.NUMBERVALUE(LEFT(#REF!,4))-_xlfn.NUMBERVALUE(LEFT(BA$6,4))))-1,"NA")</f>
        <v>NA</v>
      </c>
      <c r="BF585" s="22" t="str">
        <f>IFERROR((#REF!/AK585)^(1/(_xlfn.NUMBERVALUE(LEFT(#REF!,4))-_xlfn.NUMBERVALUE(LEFT(AK$6,4))))-1,"NA")</f>
        <v>NA</v>
      </c>
    </row>
    <row r="586" spans="3:58" ht="12.75" customHeight="1">
      <c r="BC586" s="1"/>
      <c r="BD586" s="1"/>
      <c r="BE586" s="1"/>
      <c r="BF586" s="1"/>
    </row>
    <row r="587" spans="3:58" s="29" customFormat="1" ht="12.75" customHeight="1">
      <c r="C587" s="1"/>
      <c r="BC587" s="22" t="str">
        <f>IFERROR((Q587/#REF!)^(1/(_xlfn.NUMBERVALUE(LEFT(Q$6,4))-_xlfn.NUMBERVALUE(LEFT(#REF!,4))))-1,"NA")</f>
        <v>NA</v>
      </c>
      <c r="BD587" s="22" t="str">
        <f>IFERROR((AZ587/AK587)^(1/(_xlfn.NUMBERVALUE(LEFT(AZ$6,4))-_xlfn.NUMBERVALUE(LEFT(AK$6,4))))-1,"NA")</f>
        <v>NA</v>
      </c>
      <c r="BE587" s="22" t="str">
        <f>IFERROR((#REF!/BA587)^(1/(_xlfn.NUMBERVALUE(LEFT(#REF!,4))-_xlfn.NUMBERVALUE(LEFT(BA$6,4))))-1,"NA")</f>
        <v>NA</v>
      </c>
      <c r="BF587" s="22" t="str">
        <f>IFERROR((#REF!/AK587)^(1/(_xlfn.NUMBERVALUE(LEFT(#REF!,4))-_xlfn.NUMBERVALUE(LEFT(AK$6,4))))-1,"NA")</f>
        <v>NA</v>
      </c>
    </row>
    <row r="588" spans="3:58" s="29" customFormat="1" ht="12.75" customHeight="1">
      <c r="BC588" s="22" t="str">
        <f>IFERROR((Q588/#REF!)^(1/(_xlfn.NUMBERVALUE(LEFT(Q$6,4))-_xlfn.NUMBERVALUE(LEFT(#REF!,4))))-1,"NA")</f>
        <v>NA</v>
      </c>
      <c r="BD588" s="22" t="str">
        <f>IFERROR((AZ588/AK588)^(1/(_xlfn.NUMBERVALUE(LEFT(AZ$6,4))-_xlfn.NUMBERVALUE(LEFT(AK$6,4))))-1,"NA")</f>
        <v>NA</v>
      </c>
      <c r="BE588" s="22" t="str">
        <f>IFERROR((#REF!/BA588)^(1/(_xlfn.NUMBERVALUE(LEFT(#REF!,4))-_xlfn.NUMBERVALUE(LEFT(BA$6,4))))-1,"NA")</f>
        <v>NA</v>
      </c>
      <c r="BF588" s="22" t="str">
        <f>IFERROR((#REF!/AK588)^(1/(_xlfn.NUMBERVALUE(LEFT(#REF!,4))-_xlfn.NUMBERVALUE(LEFT(AK$6,4))))-1,"NA")</f>
        <v>NA</v>
      </c>
    </row>
    <row r="589" spans="3:58" ht="12.75" customHeight="1">
      <c r="C589" s="29"/>
    </row>
    <row r="592" spans="3:58" ht="12.75" customHeight="1">
      <c r="BC592" s="22" t="str">
        <f>IFERROR((Q592/#REF!)^(1/(_xlfn.NUMBERVALUE(LEFT(Q$6,4))-_xlfn.NUMBERVALUE(LEFT(#REF!,4))))-1,"NA")</f>
        <v>NA</v>
      </c>
      <c r="BD592" s="22" t="str">
        <f>IFERROR((AZ592/AK592)^(1/(_xlfn.NUMBERVALUE(LEFT(AZ$6,4))-_xlfn.NUMBERVALUE(LEFT(AK$6,4))))-1,"NA")</f>
        <v>NA</v>
      </c>
      <c r="BE592" s="22" t="str">
        <f>IFERROR((#REF!/BA592)^(1/(_xlfn.NUMBERVALUE(LEFT(#REF!,4))-_xlfn.NUMBERVALUE(LEFT(BA$6,4))))-1,"NA")</f>
        <v>NA</v>
      </c>
      <c r="BF592" s="22" t="str">
        <f>IFERROR((#REF!/AK592)^(1/(_xlfn.NUMBERVALUE(LEFT(#REF!,4))-_xlfn.NUMBERVALUE(LEFT(AK$6,4))))-1,"NA")</f>
        <v>NA</v>
      </c>
    </row>
    <row r="593" spans="3:58" ht="12.75" customHeight="1">
      <c r="BC593" s="1"/>
      <c r="BD593" s="1"/>
      <c r="BE593" s="1"/>
      <c r="BF593" s="1"/>
    </row>
    <row r="594" spans="3:58" ht="12.75" customHeight="1">
      <c r="BC594" s="1"/>
      <c r="BD594" s="1"/>
      <c r="BE594" s="1"/>
      <c r="BF594" s="1"/>
    </row>
    <row r="595" spans="3:58" ht="12.75" customHeight="1">
      <c r="BC595" s="22" t="str">
        <f>IFERROR((Q595/#REF!)^(1/(_xlfn.NUMBERVALUE(LEFT(Q$6,4))-_xlfn.NUMBERVALUE(LEFT(#REF!,4))))-1,"NA")</f>
        <v>NA</v>
      </c>
      <c r="BD595" s="22" t="str">
        <f>IFERROR((AZ595/AK595)^(1/(_xlfn.NUMBERVALUE(LEFT(AZ$6,4))-_xlfn.NUMBERVALUE(LEFT(AK$6,4))))-1,"NA")</f>
        <v>NA</v>
      </c>
      <c r="BE595" s="22" t="str">
        <f>IFERROR((#REF!/BA595)^(1/(_xlfn.NUMBERVALUE(LEFT(#REF!,4))-_xlfn.NUMBERVALUE(LEFT(BA$6,4))))-1,"NA")</f>
        <v>NA</v>
      </c>
      <c r="BF595" s="22" t="str">
        <f>IFERROR((#REF!/AK595)^(1/(_xlfn.NUMBERVALUE(LEFT(#REF!,4))-_xlfn.NUMBERVALUE(LEFT(AK$6,4))))-1,"NA")</f>
        <v>NA</v>
      </c>
    </row>
    <row r="596" spans="3:58" s="12" customFormat="1" ht="12.75" customHeight="1">
      <c r="C596" s="1"/>
      <c r="BC596" s="1"/>
      <c r="BD596" s="1"/>
      <c r="BE596" s="1"/>
      <c r="BF596" s="1"/>
    </row>
    <row r="597" spans="3:58" ht="12.75" customHeight="1">
      <c r="C597" s="12"/>
      <c r="BC597" s="1"/>
      <c r="BD597" s="1"/>
      <c r="BE597" s="1"/>
      <c r="BF597" s="1"/>
    </row>
    <row r="598" spans="3:58" ht="12.75" customHeight="1">
      <c r="BC598" s="1"/>
      <c r="BD598" s="1"/>
      <c r="BE598" s="1"/>
      <c r="BF598" s="1"/>
    </row>
    <row r="599" spans="3:58" ht="12.75" customHeight="1">
      <c r="BC599" s="22" t="str">
        <f>IFERROR((Q599/#REF!)^(1/(_xlfn.NUMBERVALUE(LEFT(Q$6,4))-_xlfn.NUMBERVALUE(LEFT(#REF!,4))))-1,"NA")</f>
        <v>NA</v>
      </c>
      <c r="BD599" s="22" t="str">
        <f>IFERROR((AZ599/AK599)^(1/(_xlfn.NUMBERVALUE(LEFT(AZ$6,4))-_xlfn.NUMBERVALUE(LEFT(AK$6,4))))-1,"NA")</f>
        <v>NA</v>
      </c>
      <c r="BE599" s="22" t="str">
        <f>IFERROR((#REF!/BA599)^(1/(_xlfn.NUMBERVALUE(LEFT(#REF!,4))-_xlfn.NUMBERVALUE(LEFT(BA$6,4))))-1,"NA")</f>
        <v>NA</v>
      </c>
      <c r="BF599" s="22" t="str">
        <f>IFERROR((#REF!/AK599)^(1/(_xlfn.NUMBERVALUE(LEFT(#REF!,4))-_xlfn.NUMBERVALUE(LEFT(AK$6,4))))-1,"NA")</f>
        <v>NA</v>
      </c>
    </row>
    <row r="600" spans="3:58" s="12" customFormat="1" ht="12.75" customHeight="1">
      <c r="C600" s="1"/>
      <c r="BC600" s="1"/>
      <c r="BD600" s="1"/>
      <c r="BE600" s="1"/>
      <c r="BF600" s="1"/>
    </row>
    <row r="601" spans="3:58" ht="12.75" customHeight="1">
      <c r="C601" s="12"/>
      <c r="BC601" s="22" t="str">
        <f>IFERROR((Q601/#REF!)^(1/(_xlfn.NUMBERVALUE(LEFT(Q$6,4))-_xlfn.NUMBERVALUE(LEFT(#REF!,4))))-1,"NA")</f>
        <v>NA</v>
      </c>
      <c r="BD601" s="22" t="str">
        <f>IFERROR((AZ601/AK601)^(1/(_xlfn.NUMBERVALUE(LEFT(AZ$6,4))-_xlfn.NUMBERVALUE(LEFT(AK$6,4))))-1,"NA")</f>
        <v>NA</v>
      </c>
      <c r="BE601" s="22" t="str">
        <f>IFERROR((#REF!/BA601)^(1/(_xlfn.NUMBERVALUE(LEFT(#REF!,4))-_xlfn.NUMBERVALUE(LEFT(BA$6,4))))-1,"NA")</f>
        <v>NA</v>
      </c>
      <c r="BF601" s="22" t="str">
        <f>IFERROR((#REF!/AK601)^(1/(_xlfn.NUMBERVALUE(LEFT(#REF!,4))-_xlfn.NUMBERVALUE(LEFT(AK$6,4))))-1,"NA")</f>
        <v>NA</v>
      </c>
    </row>
    <row r="602" spans="3:58" s="12" customFormat="1" ht="12.75" customHeight="1">
      <c r="C602" s="1"/>
      <c r="BC602" s="1"/>
      <c r="BD602" s="1"/>
      <c r="BE602" s="1"/>
      <c r="BF602" s="1"/>
    </row>
    <row r="603" spans="3:58" s="58" customFormat="1" ht="13">
      <c r="C603" s="12"/>
      <c r="BC603" s="22" t="str">
        <f>IFERROR((Q603/#REF!)^(1/(_xlfn.NUMBERVALUE(LEFT(Q$6,4))-_xlfn.NUMBERVALUE(LEFT(#REF!,4))))-1,"NA")</f>
        <v>NA</v>
      </c>
      <c r="BD603" s="22" t="str">
        <f>IFERROR((AZ603/AK603)^(1/(_xlfn.NUMBERVALUE(LEFT(AZ$6,4))-_xlfn.NUMBERVALUE(LEFT(AK$6,4))))-1,"NA")</f>
        <v>NA</v>
      </c>
      <c r="BE603" s="22" t="str">
        <f>IFERROR((#REF!/BA603)^(1/(_xlfn.NUMBERVALUE(LEFT(#REF!,4))-_xlfn.NUMBERVALUE(LEFT(BA$6,4))))-1,"NA")</f>
        <v>NA</v>
      </c>
      <c r="BF603" s="22" t="str">
        <f>IFERROR((#REF!/AK603)^(1/(_xlfn.NUMBERVALUE(LEFT(#REF!,4))-_xlfn.NUMBERVALUE(LEFT(AK$6,4))))-1,"NA")</f>
        <v>NA</v>
      </c>
    </row>
    <row r="604" spans="3:58" ht="12.75" customHeight="1">
      <c r="C604" s="58"/>
    </row>
  </sheetData>
  <conditionalFormatting sqref="H42:AF42">
    <cfRule type="expression" dxfId="2" priority="1">
      <formula>H42&lt;&gt;0</formula>
    </cfRule>
    <cfRule type="expression" dxfId="1" priority="2">
      <formula>H3=0</formula>
    </cfRule>
  </conditionalFormatting>
  <pageMargins left="0.7" right="0.7" top="0.75" bottom="0.75" header="0.3" footer="0.3"/>
  <pageSetup scale="10" orientation="portrait" r:id="rId1"/>
  <rowBreaks count="1" manualBreakCount="1">
    <brk id="492" max="16383" man="1"/>
  </row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1E24-BA53-4F61-ACC5-F430D377B04A}">
  <sheetPr>
    <tabColor rgb="FFFF0000"/>
  </sheetPr>
  <dimension ref="A1:I20"/>
  <sheetViews>
    <sheetView workbookViewId="0">
      <selection activeCell="N2" sqref="N2"/>
    </sheetView>
  </sheetViews>
  <sheetFormatPr defaultColWidth="8.81640625" defaultRowHeight="14.5"/>
  <cols>
    <col min="1" max="1" width="19.453125" bestFit="1" customWidth="1"/>
    <col min="2" max="2" width="12.453125" bestFit="1" customWidth="1"/>
    <col min="3" max="3" width="13.453125" bestFit="1" customWidth="1"/>
    <col min="4" max="4" width="12.453125" bestFit="1" customWidth="1"/>
    <col min="5" max="5" width="11.81640625" bestFit="1" customWidth="1"/>
    <col min="6" max="6" width="12.453125" bestFit="1" customWidth="1"/>
    <col min="7" max="7" width="11.81640625" bestFit="1" customWidth="1"/>
    <col min="8" max="8" width="12.453125" bestFit="1" customWidth="1"/>
    <col min="9" max="9" width="12" bestFit="1" customWidth="1"/>
  </cols>
  <sheetData>
    <row r="1" spans="1:9">
      <c r="A1" s="157" t="s">
        <v>551</v>
      </c>
      <c r="B1" s="157"/>
      <c r="C1" s="157"/>
      <c r="D1" s="157"/>
      <c r="E1" s="157"/>
      <c r="F1" s="157"/>
      <c r="G1" s="157"/>
      <c r="H1" s="157"/>
      <c r="I1" s="157"/>
    </row>
    <row r="2" spans="1:9" ht="15" thickBot="1">
      <c r="A2" s="157"/>
      <c r="B2" s="157"/>
      <c r="C2" s="157"/>
      <c r="D2" s="157"/>
      <c r="E2" s="157"/>
      <c r="F2" s="157"/>
      <c r="G2" s="157"/>
      <c r="H2" s="157"/>
      <c r="I2" s="157"/>
    </row>
    <row r="3" spans="1:9">
      <c r="A3" s="339" t="s">
        <v>552</v>
      </c>
      <c r="B3" s="339"/>
      <c r="C3" s="157"/>
      <c r="D3" s="157"/>
      <c r="E3" s="157"/>
      <c r="F3" s="157"/>
      <c r="G3" s="157"/>
      <c r="H3" s="157"/>
      <c r="I3" s="157"/>
    </row>
    <row r="4" spans="1:9">
      <c r="A4" s="157" t="s">
        <v>553</v>
      </c>
      <c r="B4" s="157">
        <v>0.99411837751032717</v>
      </c>
      <c r="C4" s="157"/>
      <c r="D4" s="157"/>
      <c r="E4" s="157"/>
      <c r="F4" s="157"/>
      <c r="G4" s="157"/>
      <c r="H4" s="157"/>
      <c r="I4" s="157"/>
    </row>
    <row r="5" spans="1:9">
      <c r="A5" s="157" t="s">
        <v>554</v>
      </c>
      <c r="B5" s="157">
        <v>0.9882713485037653</v>
      </c>
      <c r="C5" s="157"/>
      <c r="D5" s="157"/>
      <c r="E5" s="157"/>
      <c r="F5" s="157"/>
      <c r="G5" s="157"/>
      <c r="H5" s="157"/>
      <c r="I5" s="157"/>
    </row>
    <row r="6" spans="1:9">
      <c r="A6" s="157" t="s">
        <v>555</v>
      </c>
      <c r="B6" s="157">
        <v>0.9530853940150612</v>
      </c>
      <c r="C6" s="157"/>
      <c r="D6" s="157"/>
      <c r="E6" s="157"/>
      <c r="F6" s="157"/>
      <c r="G6" s="157"/>
      <c r="H6" s="157"/>
      <c r="I6" s="157"/>
    </row>
    <row r="7" spans="1:9">
      <c r="A7" s="157" t="s">
        <v>556</v>
      </c>
      <c r="B7" s="157">
        <v>4.395767971761293</v>
      </c>
      <c r="C7" s="157"/>
      <c r="D7" s="157"/>
      <c r="E7" s="157"/>
      <c r="F7" s="157"/>
      <c r="G7" s="157"/>
      <c r="H7" s="157"/>
      <c r="I7" s="157"/>
    </row>
    <row r="8" spans="1:9" ht="15" thickBot="1">
      <c r="A8" s="338" t="s">
        <v>557</v>
      </c>
      <c r="B8" s="338">
        <v>5</v>
      </c>
      <c r="C8" s="157"/>
      <c r="D8" s="157"/>
      <c r="E8" s="157"/>
      <c r="F8" s="157"/>
      <c r="G8" s="157"/>
      <c r="H8" s="157"/>
      <c r="I8" s="157"/>
    </row>
    <row r="9" spans="1:9">
      <c r="A9" s="157"/>
      <c r="B9" s="157"/>
      <c r="C9" s="157"/>
      <c r="D9" s="157"/>
      <c r="E9" s="157"/>
      <c r="F9" s="157"/>
      <c r="G9" s="157"/>
      <c r="H9" s="157"/>
      <c r="I9" s="157"/>
    </row>
    <row r="10" spans="1:9" ht="15" thickBot="1">
      <c r="A10" s="157" t="s">
        <v>558</v>
      </c>
      <c r="B10" s="157"/>
      <c r="C10" s="157"/>
      <c r="D10" s="157"/>
      <c r="E10" s="157"/>
      <c r="F10" s="157"/>
      <c r="G10" s="157"/>
      <c r="H10" s="157"/>
      <c r="I10" s="157"/>
    </row>
    <row r="11" spans="1:9">
      <c r="A11" s="339"/>
      <c r="B11" s="339" t="s">
        <v>559</v>
      </c>
      <c r="C11" s="339" t="s">
        <v>560</v>
      </c>
      <c r="D11" s="339" t="s">
        <v>561</v>
      </c>
      <c r="E11" s="339" t="s">
        <v>562</v>
      </c>
      <c r="F11" s="339" t="s">
        <v>563</v>
      </c>
      <c r="G11" s="157"/>
      <c r="H11" s="157"/>
      <c r="I11" s="157"/>
    </row>
    <row r="12" spans="1:9">
      <c r="A12" s="157" t="s">
        <v>564</v>
      </c>
      <c r="B12" s="157">
        <v>3</v>
      </c>
      <c r="C12" s="157">
        <v>1628.1621089455089</v>
      </c>
      <c r="D12" s="157">
        <v>542.72070298183633</v>
      </c>
      <c r="E12" s="157">
        <v>28.087097902119627</v>
      </c>
      <c r="F12" s="157">
        <v>0.13762041966331603</v>
      </c>
      <c r="G12" s="157"/>
      <c r="H12" s="157"/>
      <c r="I12" s="157"/>
    </row>
    <row r="13" spans="1:9">
      <c r="A13" s="157" t="s">
        <v>565</v>
      </c>
      <c r="B13" s="157">
        <v>1</v>
      </c>
      <c r="C13" s="157">
        <v>19.32277606156239</v>
      </c>
      <c r="D13" s="157">
        <v>19.32277606156239</v>
      </c>
      <c r="E13" s="157"/>
      <c r="F13" s="157"/>
      <c r="G13" s="157"/>
      <c r="H13" s="157"/>
      <c r="I13" s="157"/>
    </row>
    <row r="14" spans="1:9" ht="15" thickBot="1">
      <c r="A14" s="338" t="s">
        <v>421</v>
      </c>
      <c r="B14" s="338">
        <v>4</v>
      </c>
      <c r="C14" s="338">
        <v>1647.4848850070712</v>
      </c>
      <c r="D14" s="338"/>
      <c r="E14" s="338"/>
      <c r="F14" s="338"/>
      <c r="G14" s="157"/>
      <c r="H14" s="157"/>
      <c r="I14" s="157"/>
    </row>
    <row r="15" spans="1:9" ht="15" thickBot="1">
      <c r="A15" s="157"/>
      <c r="B15" s="157"/>
      <c r="C15" s="157"/>
      <c r="D15" s="157"/>
      <c r="E15" s="157"/>
      <c r="F15" s="157"/>
      <c r="G15" s="157"/>
      <c r="H15" s="157"/>
      <c r="I15" s="157"/>
    </row>
    <row r="16" spans="1:9">
      <c r="A16" s="339"/>
      <c r="B16" s="339" t="s">
        <v>566</v>
      </c>
      <c r="C16" s="339" t="s">
        <v>556</v>
      </c>
      <c r="D16" s="339" t="s">
        <v>567</v>
      </c>
      <c r="E16" s="339" t="s">
        <v>568</v>
      </c>
      <c r="F16" s="339" t="s">
        <v>569</v>
      </c>
      <c r="G16" s="339" t="s">
        <v>570</v>
      </c>
      <c r="H16" s="339" t="s">
        <v>571</v>
      </c>
      <c r="I16" s="339" t="s">
        <v>572</v>
      </c>
    </row>
    <row r="17" spans="1:9">
      <c r="A17" s="157" t="s">
        <v>573</v>
      </c>
      <c r="B17" s="157">
        <v>5.6439513160545314</v>
      </c>
      <c r="C17" s="157">
        <v>8.8890358511169136</v>
      </c>
      <c r="D17" s="157">
        <v>0.6349340255327427</v>
      </c>
      <c r="E17" s="157">
        <v>0.63985718429921645</v>
      </c>
      <c r="F17" s="157">
        <v>-107.30195811543396</v>
      </c>
      <c r="G17" s="157">
        <v>118.58986074754301</v>
      </c>
      <c r="H17" s="157">
        <v>-107.30195811543396</v>
      </c>
      <c r="I17" s="157">
        <v>118.58986074754301</v>
      </c>
    </row>
    <row r="18" spans="1:9">
      <c r="A18" s="157" t="s">
        <v>375</v>
      </c>
      <c r="B18" s="157">
        <v>-12.961516273164259</v>
      </c>
      <c r="C18" s="157">
        <v>11.772484911225852</v>
      </c>
      <c r="D18" s="157">
        <v>-1.1010008822185522</v>
      </c>
      <c r="E18" s="157">
        <v>0.46941948182426513</v>
      </c>
      <c r="F18" s="157">
        <v>-162.54511980872743</v>
      </c>
      <c r="G18" s="157">
        <v>136.62208726239894</v>
      </c>
      <c r="H18" s="157">
        <v>-162.54511980872743</v>
      </c>
      <c r="I18" s="157">
        <v>136.62208726239894</v>
      </c>
    </row>
    <row r="19" spans="1:9">
      <c r="A19" s="157" t="s">
        <v>543</v>
      </c>
      <c r="B19" s="157">
        <v>6.590983217391635</v>
      </c>
      <c r="C19" s="157">
        <v>3.2692002964535023</v>
      </c>
      <c r="D19" s="157">
        <v>2.0160842468238096</v>
      </c>
      <c r="E19" s="157">
        <v>0.29313242372909243</v>
      </c>
      <c r="F19" s="157">
        <v>-34.948145072909611</v>
      </c>
      <c r="G19" s="157">
        <v>48.130111507692874</v>
      </c>
      <c r="H19" s="157">
        <v>-34.948145072909611</v>
      </c>
      <c r="I19" s="157">
        <v>48.130111507692874</v>
      </c>
    </row>
    <row r="20" spans="1:9" ht="15" thickBot="1">
      <c r="A20" s="338" t="s">
        <v>547</v>
      </c>
      <c r="B20" s="338">
        <v>136.13456749887709</v>
      </c>
      <c r="C20" s="338">
        <v>15.711522464824112</v>
      </c>
      <c r="D20" s="338">
        <v>8.6646324570813071</v>
      </c>
      <c r="E20" s="338">
        <v>7.3149737168570705E-2</v>
      </c>
      <c r="F20" s="338">
        <v>-63.49925365618634</v>
      </c>
      <c r="G20" s="338">
        <v>335.76838865394052</v>
      </c>
      <c r="H20" s="338">
        <v>-63.49925365618634</v>
      </c>
      <c r="I20" s="338">
        <v>335.76838865394052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95B89-AE1C-4B51-BF17-EA36475F7064}">
  <sheetPr>
    <tabColor rgb="FFFFFF00"/>
  </sheetPr>
  <dimension ref="A1:H31"/>
  <sheetViews>
    <sheetView topLeftCell="A4" workbookViewId="0">
      <selection activeCell="H12" sqref="H12"/>
    </sheetView>
  </sheetViews>
  <sheetFormatPr defaultColWidth="8.81640625" defaultRowHeight="14.5"/>
  <cols>
    <col min="1" max="1" width="33" bestFit="1" customWidth="1"/>
    <col min="2" max="2" width="15.453125" bestFit="1" customWidth="1"/>
    <col min="3" max="4" width="19.453125" bestFit="1" customWidth="1"/>
    <col min="5" max="5" width="23.54296875" bestFit="1" customWidth="1"/>
    <col min="6" max="6" width="19.453125" bestFit="1" customWidth="1"/>
    <col min="7" max="7" width="16.81640625" bestFit="1" customWidth="1"/>
    <col min="8" max="8" width="17.1796875" bestFit="1" customWidth="1"/>
    <col min="11" max="11" width="6.81640625" bestFit="1" customWidth="1"/>
  </cols>
  <sheetData>
    <row r="1" spans="1:8">
      <c r="A1" s="144" t="s">
        <v>374</v>
      </c>
      <c r="B1" s="294" t="s">
        <v>22</v>
      </c>
      <c r="C1" s="294" t="s">
        <v>547</v>
      </c>
      <c r="D1" s="147" t="s">
        <v>574</v>
      </c>
      <c r="E1" s="147" t="s">
        <v>575</v>
      </c>
    </row>
    <row r="2" spans="1:8">
      <c r="A2" s="143" t="s">
        <v>387</v>
      </c>
      <c r="B2" s="281">
        <v>0.1067</v>
      </c>
      <c r="C2" s="281">
        <f>E2/D2-1</f>
        <v>0.71388662485186605</v>
      </c>
      <c r="D2" s="282">
        <f>9332000000*(1-28.92%)</f>
        <v>6633185600</v>
      </c>
      <c r="E2" s="282">
        <f>15360800000*(1-25.99%)</f>
        <v>11368528080</v>
      </c>
    </row>
    <row r="3" spans="1:8">
      <c r="A3" s="143" t="s">
        <v>389</v>
      </c>
      <c r="B3" s="281">
        <v>5.4699999999999999E-2</v>
      </c>
      <c r="C3" s="281">
        <f t="shared" ref="C3:C7" si="0">E3/D3-1</f>
        <v>-0.11656992938135557</v>
      </c>
      <c r="D3" s="282">
        <f>2731000000*(1-27.82%)</f>
        <v>1971235800</v>
      </c>
      <c r="E3" s="282">
        <f>2345070000*(1-25.74%)</f>
        <v>1741448982</v>
      </c>
    </row>
    <row r="4" spans="1:8">
      <c r="A4" s="143" t="s">
        <v>390</v>
      </c>
      <c r="B4" s="281">
        <v>6.9500000000000006E-2</v>
      </c>
      <c r="C4" s="281">
        <f>E4/D4-1</f>
        <v>0.22206798133973593</v>
      </c>
      <c r="D4" s="282">
        <f>1855000000*(1-22.38%)</f>
        <v>1439851000</v>
      </c>
      <c r="E4" s="282">
        <f>2335850000*(1-24.67%)</f>
        <v>1759595805</v>
      </c>
    </row>
    <row r="5" spans="1:8">
      <c r="A5" s="143" t="s">
        <v>391</v>
      </c>
      <c r="B5" s="281">
        <v>7.3099999999999998E-2</v>
      </c>
      <c r="C5" s="281">
        <f t="shared" si="0"/>
        <v>4.011829985976112E-2</v>
      </c>
      <c r="D5" s="282">
        <f>23313000000*(1-26.23%)</f>
        <v>17198000100</v>
      </c>
      <c r="E5" s="282">
        <f>24413750000*(1-26.73%)</f>
        <v>17887954625</v>
      </c>
    </row>
    <row r="6" spans="1:8">
      <c r="A6" s="143" t="s">
        <v>392</v>
      </c>
      <c r="B6" s="281">
        <v>4.6199999999999998E-2</v>
      </c>
      <c r="C6" s="281">
        <f t="shared" si="0"/>
        <v>-0.10534160527117609</v>
      </c>
      <c r="D6" s="282">
        <f>520617000*(1-31.96%)</f>
        <v>354227806.80000001</v>
      </c>
      <c r="E6" s="282">
        <f>426130000*(1-25.63%)</f>
        <v>316912881</v>
      </c>
    </row>
    <row r="7" spans="1:8">
      <c r="A7" s="143" t="s">
        <v>576</v>
      </c>
      <c r="B7" s="281">
        <v>0.1484</v>
      </c>
      <c r="C7" s="281">
        <f t="shared" si="0"/>
        <v>0.29930678941781319</v>
      </c>
      <c r="D7" s="282">
        <f>6954003000*(1-12.85%)</f>
        <v>6060413614.5</v>
      </c>
      <c r="E7" s="282">
        <f>9206520000*(1-14.47%)</f>
        <v>7874336556</v>
      </c>
    </row>
    <row r="10" spans="1:8">
      <c r="A10" s="144" t="s">
        <v>374</v>
      </c>
      <c r="B10" s="293" t="s">
        <v>577</v>
      </c>
      <c r="C10" s="293" t="s">
        <v>578</v>
      </c>
      <c r="D10" s="147" t="s">
        <v>579</v>
      </c>
      <c r="E10" s="293" t="s">
        <v>580</v>
      </c>
      <c r="F10" s="147" t="s">
        <v>581</v>
      </c>
      <c r="G10" s="147" t="s">
        <v>574</v>
      </c>
      <c r="H10" s="294" t="s">
        <v>509</v>
      </c>
    </row>
    <row r="11" spans="1:8">
      <c r="A11" s="143" t="s">
        <v>387</v>
      </c>
      <c r="B11" s="278">
        <v>5369000000</v>
      </c>
      <c r="C11" s="278">
        <v>4969000000</v>
      </c>
      <c r="D11" s="274">
        <f t="shared" ref="D11:D16" si="1">C11-B11</f>
        <v>-400000000</v>
      </c>
      <c r="E11" s="472">
        <v>418000000</v>
      </c>
      <c r="F11" s="274">
        <f>D11+E11</f>
        <v>18000000</v>
      </c>
      <c r="G11" s="282">
        <f>9332000000*(1-28.92%)</f>
        <v>6633185600</v>
      </c>
      <c r="H11" s="337">
        <f>F11/G11</f>
        <v>2.7136282753794797E-3</v>
      </c>
    </row>
    <row r="12" spans="1:8">
      <c r="A12" s="143" t="s">
        <v>389</v>
      </c>
      <c r="B12" s="278">
        <v>427000000</v>
      </c>
      <c r="C12" s="278">
        <v>357000000</v>
      </c>
      <c r="D12" s="274">
        <f t="shared" si="1"/>
        <v>-70000000</v>
      </c>
      <c r="E12" s="472">
        <v>-349000000</v>
      </c>
      <c r="F12" s="274">
        <f t="shared" ref="F12:F13" si="2">D12+E12</f>
        <v>-419000000</v>
      </c>
      <c r="G12" s="282">
        <f>2731000000*(1-27.82%)</f>
        <v>1971235800</v>
      </c>
      <c r="H12" s="280">
        <f t="shared" ref="H12:H16" si="3">F12/G12</f>
        <v>-0.21255701626360479</v>
      </c>
    </row>
    <row r="13" spans="1:8">
      <c r="A13" s="143" t="s">
        <v>390</v>
      </c>
      <c r="B13" s="278">
        <v>335000000</v>
      </c>
      <c r="C13" s="278">
        <v>328000000</v>
      </c>
      <c r="D13" s="274">
        <f t="shared" si="1"/>
        <v>-7000000</v>
      </c>
      <c r="E13" s="472">
        <v>657000000</v>
      </c>
      <c r="F13" s="274">
        <f t="shared" si="2"/>
        <v>650000000</v>
      </c>
      <c r="G13" s="282">
        <f>1855000000*(1-22.38%)</f>
        <v>1439851000</v>
      </c>
      <c r="H13" s="280">
        <f t="shared" si="3"/>
        <v>0.45143559993360421</v>
      </c>
    </row>
    <row r="14" spans="1:8">
      <c r="A14" s="143" t="s">
        <v>391</v>
      </c>
      <c r="B14" s="278">
        <v>14336000000</v>
      </c>
      <c r="C14" s="278">
        <v>12379000000</v>
      </c>
      <c r="D14" s="274">
        <f t="shared" si="1"/>
        <v>-1957000000</v>
      </c>
      <c r="E14" s="472">
        <v>-11217000000</v>
      </c>
      <c r="F14" s="274">
        <f>D14+E14</f>
        <v>-13174000000</v>
      </c>
      <c r="G14" s="282">
        <f>23313000000*(1-26.23%)</f>
        <v>17198000100</v>
      </c>
      <c r="H14" s="337">
        <f>F14/G14</f>
        <v>-0.76601930011618036</v>
      </c>
    </row>
    <row r="15" spans="1:8">
      <c r="A15" s="143" t="s">
        <v>392</v>
      </c>
      <c r="B15" s="278">
        <v>365000000</v>
      </c>
      <c r="C15" s="278">
        <v>229600000</v>
      </c>
      <c r="D15" s="274">
        <f t="shared" si="1"/>
        <v>-135400000</v>
      </c>
      <c r="E15" s="472">
        <v>52600000</v>
      </c>
      <c r="F15" s="274">
        <f>D15+E15</f>
        <v>-82800000</v>
      </c>
      <c r="G15" s="282">
        <f>520617000*(1-31.96%)</f>
        <v>354227806.80000001</v>
      </c>
      <c r="H15" s="280">
        <f t="shared" si="3"/>
        <v>-0.23374788317154777</v>
      </c>
    </row>
    <row r="16" spans="1:8">
      <c r="A16" s="143" t="s">
        <v>576</v>
      </c>
      <c r="B16" s="278">
        <v>356947000</v>
      </c>
      <c r="C16" s="278">
        <v>348552000</v>
      </c>
      <c r="D16" s="274">
        <f t="shared" si="1"/>
        <v>-8395000</v>
      </c>
      <c r="E16" s="472">
        <v>-930284000</v>
      </c>
      <c r="F16" s="274">
        <f>D16+E16</f>
        <v>-938679000</v>
      </c>
      <c r="G16" s="282">
        <f>6954003000*(1-12.85%)</f>
        <v>6060413614.5</v>
      </c>
      <c r="H16" s="280">
        <f t="shared" si="3"/>
        <v>-0.1548869532195194</v>
      </c>
    </row>
    <row r="19" spans="1:8">
      <c r="A19" s="302" t="s">
        <v>496</v>
      </c>
    </row>
    <row r="20" spans="1:8">
      <c r="A20" s="283" t="s">
        <v>374</v>
      </c>
      <c r="B20" s="289" t="s">
        <v>582</v>
      </c>
      <c r="C20" s="290" t="s">
        <v>583</v>
      </c>
      <c r="D20" s="291" t="s">
        <v>547</v>
      </c>
      <c r="E20" s="291" t="s">
        <v>22</v>
      </c>
      <c r="F20" s="291" t="s">
        <v>509</v>
      </c>
      <c r="G20" s="292" t="s">
        <v>584</v>
      </c>
      <c r="H20" s="292" t="s">
        <v>549</v>
      </c>
    </row>
    <row r="21" spans="1:8">
      <c r="A21" s="288" t="s">
        <v>387</v>
      </c>
      <c r="B21" s="284">
        <v>2.39</v>
      </c>
      <c r="C21" s="285">
        <v>2.54</v>
      </c>
      <c r="D21" s="287">
        <v>0.71388662485186605</v>
      </c>
      <c r="E21" s="287">
        <v>0.1067</v>
      </c>
      <c r="F21" s="471">
        <v>2.7136282753794797E-3</v>
      </c>
      <c r="G21" s="284" t="e">
        <f>#REF!+#REF!*'Relative Valuation - EV Sales'!D21+#REF!*'Relative Valuation - EV Sales'!E21+#REF!*'Relative Valuation - EV Sales'!F21</f>
        <v>#REF!</v>
      </c>
      <c r="H21" s="307" t="e">
        <f>(C21-G21)/C21</f>
        <v>#REF!</v>
      </c>
    </row>
    <row r="22" spans="1:8">
      <c r="A22" s="288" t="s">
        <v>389</v>
      </c>
      <c r="B22" s="284">
        <v>1.39</v>
      </c>
      <c r="C22" s="285">
        <v>1.38</v>
      </c>
      <c r="D22" s="287">
        <v>-0.11656992938135557</v>
      </c>
      <c r="E22" s="287">
        <v>5.4699999999999999E-2</v>
      </c>
      <c r="F22" s="471">
        <v>-0.21255701626360479</v>
      </c>
      <c r="G22" s="284" t="e">
        <f>#REF!+#REF!*'Relative Valuation - EV Sales'!D22+#REF!*'Relative Valuation - EV Sales'!E22+#REF!*'Relative Valuation - EV Sales'!F22</f>
        <v>#REF!</v>
      </c>
      <c r="H22" s="307" t="e">
        <f>(C22-G22)/C22</f>
        <v>#REF!</v>
      </c>
    </row>
    <row r="23" spans="1:8">
      <c r="A23" s="288" t="s">
        <v>390</v>
      </c>
      <c r="B23" s="284">
        <v>0.86</v>
      </c>
      <c r="C23" s="285">
        <v>0.89</v>
      </c>
      <c r="D23" s="287">
        <v>0.22206798133973593</v>
      </c>
      <c r="E23" s="287">
        <v>6.9500000000000006E-2</v>
      </c>
      <c r="F23" s="471">
        <v>0.45143559993360421</v>
      </c>
      <c r="G23" s="284" t="e">
        <f>#REF!+#REF!*'Relative Valuation - EV Sales'!D23+#REF!*'Relative Valuation - EV Sales'!E23+#REF!*'Relative Valuation - EV Sales'!F23</f>
        <v>#REF!</v>
      </c>
      <c r="H23" s="307" t="e">
        <f>(C23-G23)/C23</f>
        <v>#REF!</v>
      </c>
    </row>
    <row r="24" spans="1:8">
      <c r="A24" s="288" t="s">
        <v>391</v>
      </c>
      <c r="B24" s="284">
        <v>2.2200000000000002</v>
      </c>
      <c r="C24" s="285">
        <v>2.23</v>
      </c>
      <c r="D24" s="287">
        <v>4.011829985976112E-2</v>
      </c>
      <c r="E24" s="287">
        <v>7.3099999999999998E-2</v>
      </c>
      <c r="F24" s="471">
        <v>-0.76601930011618036</v>
      </c>
      <c r="G24" s="284" t="e">
        <f>#REF!+#REF!*'Relative Valuation - EV Sales'!D24+#REF!*'Relative Valuation - EV Sales'!E24+#REF!*'Relative Valuation - EV Sales'!F24</f>
        <v>#REF!</v>
      </c>
      <c r="H24" s="307" t="e">
        <f t="shared" ref="H24:H26" si="4">(C24-G24)/C24</f>
        <v>#REF!</v>
      </c>
    </row>
    <row r="25" spans="1:8">
      <c r="A25" s="288" t="s">
        <v>392</v>
      </c>
      <c r="B25" s="284">
        <v>1.05</v>
      </c>
      <c r="C25" s="285">
        <v>0.99</v>
      </c>
      <c r="D25" s="287">
        <v>-0.10534160527117609</v>
      </c>
      <c r="E25" s="287">
        <v>4.6199999999999998E-2</v>
      </c>
      <c r="F25" s="471">
        <v>-0.23374788317154777</v>
      </c>
      <c r="G25" s="284" t="e">
        <f>#REF!+#REF!*'Relative Valuation - EV Sales'!D25+#REF!*'Relative Valuation - EV Sales'!E25+#REF!*'Relative Valuation - EV Sales'!F25</f>
        <v>#REF!</v>
      </c>
      <c r="H25" s="307" t="e">
        <f t="shared" si="4"/>
        <v>#REF!</v>
      </c>
    </row>
    <row r="26" spans="1:8">
      <c r="A26" s="288" t="s">
        <v>576</v>
      </c>
      <c r="B26" s="284">
        <v>5.15</v>
      </c>
      <c r="C26" s="285">
        <v>5.15</v>
      </c>
      <c r="D26" s="287">
        <v>0.29930678941781319</v>
      </c>
      <c r="E26" s="470">
        <f>DCF!D49</f>
        <v>9.0421772174697559E-2</v>
      </c>
      <c r="F26" s="471">
        <v>-0.1548869532195194</v>
      </c>
      <c r="G26" s="284" t="e">
        <f>#REF!+#REF!*'Relative Valuation - EV Sales'!D26+#REF!*'Relative Valuation - EV Sales'!E26+#REF!*'Relative Valuation - EV Sales'!F26</f>
        <v>#REF!</v>
      </c>
      <c r="H26" s="307" t="e">
        <f t="shared" si="4"/>
        <v>#REF!</v>
      </c>
    </row>
    <row r="28" spans="1:8">
      <c r="A28" s="455" t="s">
        <v>495</v>
      </c>
      <c r="B28" s="456">
        <f>MEDIAN(B21:B26)</f>
        <v>1.8050000000000002</v>
      </c>
      <c r="C28" s="456">
        <f t="shared" ref="C28:H28" si="5">MEDIAN(C21:C26)</f>
        <v>1.8049999999999999</v>
      </c>
      <c r="D28" s="456">
        <f t="shared" si="5"/>
        <v>0.13109314059974853</v>
      </c>
      <c r="E28" s="456">
        <f t="shared" si="5"/>
        <v>7.1300000000000002E-2</v>
      </c>
      <c r="F28" s="456">
        <f t="shared" si="5"/>
        <v>-0.18372198474156209</v>
      </c>
      <c r="G28" s="456" t="e">
        <f t="shared" si="5"/>
        <v>#REF!</v>
      </c>
      <c r="H28" s="457" t="e">
        <f t="shared" si="5"/>
        <v>#REF!</v>
      </c>
    </row>
    <row r="29" spans="1:8">
      <c r="A29" s="458" t="s">
        <v>518</v>
      </c>
      <c r="B29" s="459">
        <f>AVERAGE(B21:B26)</f>
        <v>2.1766666666666672</v>
      </c>
      <c r="C29" s="459">
        <f t="shared" ref="C29:H29" si="6">AVERAGE(C21:C26)</f>
        <v>2.1966666666666668</v>
      </c>
      <c r="D29" s="459">
        <f t="shared" si="6"/>
        <v>0.1755780268027741</v>
      </c>
      <c r="E29" s="459">
        <f t="shared" si="6"/>
        <v>7.3436962029116259E-2</v>
      </c>
      <c r="F29" s="459">
        <f t="shared" si="6"/>
        <v>-0.15217698742697808</v>
      </c>
      <c r="G29" s="459" t="e">
        <f t="shared" si="6"/>
        <v>#REF!</v>
      </c>
      <c r="H29" s="460" t="e">
        <f t="shared" si="6"/>
        <v>#REF!</v>
      </c>
    </row>
    <row r="30" spans="1:8">
      <c r="A30" t="s">
        <v>493</v>
      </c>
      <c r="B30">
        <f>QUARTILE(B21:B26,1)</f>
        <v>1.135</v>
      </c>
      <c r="C30">
        <f t="shared" ref="C30:H30" si="7">QUARTILE(C21:C26,1)</f>
        <v>1.0874999999999999</v>
      </c>
      <c r="D30">
        <f t="shared" si="7"/>
        <v>-6.8976628988441785E-2</v>
      </c>
      <c r="E30">
        <f t="shared" si="7"/>
        <v>5.8400000000000001E-2</v>
      </c>
      <c r="F30">
        <f t="shared" si="7"/>
        <v>-0.22845016644456201</v>
      </c>
      <c r="G30" t="e">
        <f t="shared" si="7"/>
        <v>#REF!</v>
      </c>
      <c r="H30" t="e">
        <f t="shared" si="7"/>
        <v>#REF!</v>
      </c>
    </row>
    <row r="31" spans="1:8">
      <c r="A31" t="s">
        <v>497</v>
      </c>
      <c r="B31">
        <f>QUARTILE(B21:B26,3)</f>
        <v>2.3475000000000001</v>
      </c>
      <c r="C31">
        <f t="shared" ref="C31:H31" si="8">QUARTILE(C21:C26,3)</f>
        <v>2.4624999999999999</v>
      </c>
      <c r="D31">
        <f t="shared" si="8"/>
        <v>0.27999708739829388</v>
      </c>
      <c r="E31">
        <f t="shared" si="8"/>
        <v>8.6091329131023173E-2</v>
      </c>
      <c r="F31">
        <f t="shared" si="8"/>
        <v>-3.6686517098345223E-2</v>
      </c>
      <c r="G31" t="e">
        <f t="shared" si="8"/>
        <v>#REF!</v>
      </c>
      <c r="H31" t="e">
        <f t="shared" si="8"/>
        <v>#REF!</v>
      </c>
    </row>
  </sheetData>
  <conditionalFormatting sqref="H21:H26">
    <cfRule type="cellIs" dxfId="0" priority="1" operator="lessThan">
      <formula>0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51AA9-BDFD-4A58-983E-2F42853DB0B7}">
  <dimension ref="A1:I20"/>
  <sheetViews>
    <sheetView workbookViewId="0">
      <selection activeCell="K17" sqref="K17"/>
    </sheetView>
  </sheetViews>
  <sheetFormatPr defaultRowHeight="14.5"/>
  <cols>
    <col min="1" max="1" width="18.453125" bestFit="1" customWidth="1"/>
    <col min="3" max="3" width="13" bestFit="1" customWidth="1"/>
    <col min="6" max="6" width="12.453125" bestFit="1" customWidth="1"/>
    <col min="7" max="7" width="11.7265625" bestFit="1" customWidth="1"/>
    <col min="8" max="8" width="12.453125" bestFit="1" customWidth="1"/>
    <col min="9" max="9" width="11.7265625" bestFit="1" customWidth="1"/>
  </cols>
  <sheetData>
    <row r="1" spans="1:9">
      <c r="A1" t="s">
        <v>551</v>
      </c>
    </row>
    <row r="2" spans="1:9" ht="15" thickBot="1"/>
    <row r="3" spans="1:9">
      <c r="A3" s="542" t="s">
        <v>552</v>
      </c>
      <c r="B3" s="542"/>
    </row>
    <row r="4" spans="1:9">
      <c r="A4" t="s">
        <v>553</v>
      </c>
      <c r="B4">
        <v>0.66785265252896298</v>
      </c>
    </row>
    <row r="5" spans="1:9">
      <c r="A5" t="s">
        <v>554</v>
      </c>
      <c r="B5">
        <v>0.44602716548997179</v>
      </c>
    </row>
    <row r="6" spans="1:9">
      <c r="A6" t="s">
        <v>555</v>
      </c>
      <c r="B6">
        <v>-0.38493208627507047</v>
      </c>
    </row>
    <row r="7" spans="1:9">
      <c r="A7" t="s">
        <v>556</v>
      </c>
      <c r="B7">
        <v>2.9605547325751407</v>
      </c>
    </row>
    <row r="8" spans="1:9" ht="15" thickBot="1">
      <c r="A8" s="537" t="s">
        <v>557</v>
      </c>
      <c r="B8" s="537">
        <v>6</v>
      </c>
    </row>
    <row r="10" spans="1:9" ht="15" thickBot="1">
      <c r="A10" t="s">
        <v>558</v>
      </c>
    </row>
    <row r="11" spans="1:9">
      <c r="A11" s="538"/>
      <c r="B11" s="538" t="s">
        <v>559</v>
      </c>
      <c r="C11" s="538" t="s">
        <v>560</v>
      </c>
      <c r="D11" s="538" t="s">
        <v>561</v>
      </c>
      <c r="E11" s="538" t="s">
        <v>562</v>
      </c>
      <c r="F11" s="538" t="s">
        <v>563</v>
      </c>
    </row>
    <row r="12" spans="1:9">
      <c r="A12" t="s">
        <v>564</v>
      </c>
      <c r="B12">
        <v>3</v>
      </c>
      <c r="C12">
        <v>14.113964684187199</v>
      </c>
      <c r="D12">
        <v>4.7046548947290665</v>
      </c>
      <c r="E12">
        <v>0.5367617780806514</v>
      </c>
      <c r="F12">
        <v>0.70211957442754747</v>
      </c>
    </row>
    <row r="13" spans="1:9">
      <c r="A13" t="s">
        <v>565</v>
      </c>
      <c r="B13">
        <v>2</v>
      </c>
      <c r="C13">
        <v>17.529768649146124</v>
      </c>
      <c r="D13">
        <v>8.7648843245730621</v>
      </c>
    </row>
    <row r="14" spans="1:9" ht="15" thickBot="1">
      <c r="A14" s="537" t="s">
        <v>421</v>
      </c>
      <c r="B14" s="537">
        <v>5</v>
      </c>
      <c r="C14" s="537">
        <v>31.643733333333323</v>
      </c>
      <c r="D14" s="537"/>
      <c r="E14" s="537"/>
      <c r="F14" s="537"/>
    </row>
    <row r="15" spans="1:9" ht="15" thickBot="1"/>
    <row r="16" spans="1:9">
      <c r="A16" s="538"/>
      <c r="B16" s="538" t="s">
        <v>566</v>
      </c>
      <c r="C16" s="538" t="s">
        <v>556</v>
      </c>
      <c r="D16" s="538" t="s">
        <v>567</v>
      </c>
      <c r="E16" s="538" t="s">
        <v>568</v>
      </c>
      <c r="F16" s="538" t="s">
        <v>569</v>
      </c>
      <c r="G16" s="538" t="s">
        <v>570</v>
      </c>
      <c r="H16" s="538" t="s">
        <v>571</v>
      </c>
      <c r="I16" s="538" t="s">
        <v>572</v>
      </c>
    </row>
    <row r="17" spans="1:9">
      <c r="A17" t="s">
        <v>573</v>
      </c>
      <c r="B17">
        <v>-9.9036494636683425</v>
      </c>
      <c r="C17">
        <v>10.980330244427899</v>
      </c>
      <c r="D17">
        <v>-0.90194459029992013</v>
      </c>
      <c r="E17">
        <v>0.46228012843483979</v>
      </c>
      <c r="F17">
        <v>-57.148197363406638</v>
      </c>
      <c r="G17">
        <v>37.340898436069949</v>
      </c>
      <c r="H17">
        <v>-57.148197363406638</v>
      </c>
      <c r="I17">
        <v>37.340898436069949</v>
      </c>
    </row>
    <row r="18" spans="1:9">
      <c r="A18" t="s">
        <v>508</v>
      </c>
      <c r="B18">
        <v>-13.488776600467284</v>
      </c>
      <c r="C18">
        <v>12.801276732537058</v>
      </c>
      <c r="D18">
        <v>-1.0537055703344655</v>
      </c>
      <c r="E18">
        <v>0.40252676514095853</v>
      </c>
      <c r="F18">
        <v>-68.568224877996158</v>
      </c>
      <c r="G18">
        <v>41.590671677061586</v>
      </c>
      <c r="H18">
        <v>-68.568224877996158</v>
      </c>
      <c r="I18">
        <v>41.590671677061586</v>
      </c>
    </row>
    <row r="19" spans="1:9">
      <c r="A19" t="s">
        <v>22</v>
      </c>
      <c r="B19">
        <v>219.75447598596236</v>
      </c>
      <c r="C19">
        <v>178.94179227433582</v>
      </c>
      <c r="D19">
        <v>1.2280779866620346</v>
      </c>
      <c r="E19">
        <v>0.34433003712390653</v>
      </c>
      <c r="F19">
        <v>-550.16991500947017</v>
      </c>
      <c r="G19">
        <v>989.67886698139489</v>
      </c>
      <c r="H19">
        <v>-550.16991500947017</v>
      </c>
      <c r="I19">
        <v>989.67886698139489</v>
      </c>
    </row>
    <row r="20" spans="1:9" ht="15" thickBot="1">
      <c r="A20" s="537" t="s">
        <v>509</v>
      </c>
      <c r="B20" s="537">
        <v>0.32432765152779847</v>
      </c>
      <c r="C20" s="537">
        <v>1.5631506744117611</v>
      </c>
      <c r="D20" s="537">
        <v>0.20748329437266066</v>
      </c>
      <c r="E20" s="537">
        <v>0.85484108616922194</v>
      </c>
      <c r="F20" s="537">
        <v>-6.4013668647396811</v>
      </c>
      <c r="G20" s="537">
        <v>7.0500221677952775</v>
      </c>
      <c r="H20" s="537">
        <v>-6.4013668647396811</v>
      </c>
      <c r="I20" s="537">
        <v>7.0500221677952775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41BB-498A-4DF6-A5CE-F9BFCE4546F2}">
  <sheetPr>
    <tabColor rgb="FFFFFF00"/>
  </sheetPr>
  <dimension ref="A1:H24"/>
  <sheetViews>
    <sheetView topLeftCell="A4" workbookViewId="0">
      <selection activeCell="C23" sqref="C23"/>
    </sheetView>
  </sheetViews>
  <sheetFormatPr defaultColWidth="34.453125" defaultRowHeight="14.5"/>
  <cols>
    <col min="1" max="1" width="34.453125" bestFit="1" customWidth="1"/>
    <col min="2" max="2" width="19.1796875" bestFit="1" customWidth="1"/>
    <col min="3" max="3" width="18.54296875" bestFit="1" customWidth="1"/>
    <col min="4" max="4" width="8" bestFit="1" customWidth="1"/>
    <col min="5" max="5" width="18" bestFit="1" customWidth="1"/>
    <col min="6" max="6" width="17.81640625" bestFit="1" customWidth="1"/>
    <col min="7" max="7" width="19.54296875" bestFit="1" customWidth="1"/>
    <col min="8" max="8" width="29.26953125" bestFit="1" customWidth="1"/>
  </cols>
  <sheetData>
    <row r="1" spans="1:8">
      <c r="A1" s="144" t="s">
        <v>374</v>
      </c>
      <c r="B1" s="279" t="s">
        <v>585</v>
      </c>
      <c r="C1" s="279" t="s">
        <v>586</v>
      </c>
      <c r="E1" s="280" t="s">
        <v>526</v>
      </c>
      <c r="F1" s="280" t="s">
        <v>587</v>
      </c>
      <c r="G1" s="280" t="s">
        <v>22</v>
      </c>
      <c r="H1" s="280" t="s">
        <v>547</v>
      </c>
    </row>
    <row r="2" spans="1:8">
      <c r="A2" s="143" t="s">
        <v>387</v>
      </c>
      <c r="B2" s="279">
        <v>15.06</v>
      </c>
      <c r="C2" s="279">
        <v>13.08</v>
      </c>
      <c r="E2" s="281">
        <v>0.28920000000000001</v>
      </c>
      <c r="F2" s="280">
        <v>-1.4955106939869134</v>
      </c>
      <c r="G2" s="303">
        <v>0.1067</v>
      </c>
      <c r="H2" s="303">
        <v>0.71388662485186605</v>
      </c>
    </row>
    <row r="3" spans="1:8">
      <c r="A3" s="143" t="s">
        <v>389</v>
      </c>
      <c r="B3" s="279">
        <v>6.2</v>
      </c>
      <c r="C3" s="279">
        <v>7.17</v>
      </c>
      <c r="E3" s="281">
        <v>0.2782</v>
      </c>
      <c r="F3" s="280">
        <v>-0.57476634708034424</v>
      </c>
      <c r="G3" s="303">
        <v>5.4699999999999999E-2</v>
      </c>
      <c r="H3" s="303">
        <v>-0.11656992938135557</v>
      </c>
    </row>
    <row r="4" spans="1:8">
      <c r="A4" s="143" t="s">
        <v>390</v>
      </c>
      <c r="B4" s="279">
        <v>10.67</v>
      </c>
      <c r="C4" s="279">
        <v>10.27</v>
      </c>
      <c r="E4" s="281">
        <v>0.2238</v>
      </c>
      <c r="F4" s="280">
        <v>-4.1670978455409626E-3</v>
      </c>
      <c r="G4" s="303">
        <v>6.9500000000000006E-2</v>
      </c>
      <c r="H4" s="303">
        <v>0.22206798133973593</v>
      </c>
    </row>
    <row r="5" spans="1:8">
      <c r="A5" s="143" t="s">
        <v>391</v>
      </c>
      <c r="B5" s="279">
        <v>7.08</v>
      </c>
      <c r="C5" s="279">
        <v>7.22</v>
      </c>
      <c r="E5" s="281">
        <v>0.26229999999999998</v>
      </c>
      <c r="F5" s="280">
        <v>-2.2056052901174201</v>
      </c>
      <c r="G5" s="303">
        <v>7.3099999999999998E-2</v>
      </c>
      <c r="H5" s="303">
        <v>4.011829985976112E-2</v>
      </c>
    </row>
    <row r="6" spans="1:8">
      <c r="A6" s="143" t="s">
        <v>392</v>
      </c>
      <c r="B6" s="279">
        <v>4.3099999999999996</v>
      </c>
      <c r="C6" s="279">
        <v>4.91</v>
      </c>
      <c r="E6" s="281">
        <v>0.3196</v>
      </c>
      <c r="F6" s="280">
        <v>-1.53008880047076</v>
      </c>
      <c r="G6" s="303">
        <v>4.6199999999999998E-2</v>
      </c>
      <c r="H6" s="303">
        <v>-0.10534160527117609</v>
      </c>
    </row>
    <row r="7" spans="1:8">
      <c r="A7" s="295" t="s">
        <v>588</v>
      </c>
      <c r="B7" s="279">
        <v>75.91</v>
      </c>
      <c r="C7" s="279">
        <v>190.13</v>
      </c>
      <c r="E7" s="281" t="s">
        <v>522</v>
      </c>
    </row>
    <row r="8" spans="1:8">
      <c r="A8" s="295" t="s">
        <v>385</v>
      </c>
      <c r="B8" s="279">
        <v>14.01</v>
      </c>
      <c r="C8" s="279">
        <v>7.11</v>
      </c>
      <c r="E8" s="281">
        <v>0.20300000000000001</v>
      </c>
    </row>
    <row r="9" spans="1:8">
      <c r="A9" s="143" t="s">
        <v>550</v>
      </c>
      <c r="B9" s="279">
        <v>27.51</v>
      </c>
      <c r="C9" s="279">
        <v>22.74</v>
      </c>
      <c r="E9" s="281">
        <v>0.1285</v>
      </c>
      <c r="F9" s="304">
        <v>-0.26991276570402101</v>
      </c>
      <c r="G9" s="303">
        <v>0.1484</v>
      </c>
      <c r="H9" s="303">
        <v>0.29930678941781319</v>
      </c>
    </row>
    <row r="13" spans="1:8">
      <c r="A13" s="283" t="s">
        <v>374</v>
      </c>
      <c r="B13" s="289" t="s">
        <v>586</v>
      </c>
      <c r="C13" s="290" t="s">
        <v>585</v>
      </c>
      <c r="D13" s="291" t="s">
        <v>526</v>
      </c>
      <c r="E13" s="291" t="s">
        <v>587</v>
      </c>
      <c r="F13" s="291" t="s">
        <v>22</v>
      </c>
      <c r="G13" s="291" t="s">
        <v>547</v>
      </c>
      <c r="H13" s="289" t="s">
        <v>589</v>
      </c>
    </row>
    <row r="14" spans="1:8">
      <c r="A14" s="288" t="s">
        <v>387</v>
      </c>
      <c r="B14" s="284">
        <v>13.08</v>
      </c>
      <c r="C14" s="285">
        <v>15.06</v>
      </c>
      <c r="D14" s="287">
        <v>0.28920000000000001</v>
      </c>
      <c r="E14" s="286">
        <v>2.7136282753794797E-3</v>
      </c>
      <c r="F14" s="287">
        <v>0.1067</v>
      </c>
      <c r="G14" s="287">
        <v>0.71388662485186605</v>
      </c>
      <c r="H14" s="284" t="e">
        <f>#REF!+#REF!*'Relative Valuation - EV EBITA'!D14+#REF!*'Relative Valuation - EV EBITA'!E14+#REF!*'Relative Valuation - EV EBITA'!F14+#REF!*'Relative Valuation - EV EBITA'!G14</f>
        <v>#REF!</v>
      </c>
    </row>
    <row r="15" spans="1:8">
      <c r="A15" s="288" t="s">
        <v>389</v>
      </c>
      <c r="B15" s="284">
        <v>7.17</v>
      </c>
      <c r="C15" s="285">
        <v>6.2</v>
      </c>
      <c r="D15" s="287">
        <v>0.2782</v>
      </c>
      <c r="E15" s="286">
        <v>-0.21255701626360479</v>
      </c>
      <c r="F15" s="287">
        <v>5.4699999999999999E-2</v>
      </c>
      <c r="G15" s="287">
        <v>-0.11656992938135557</v>
      </c>
      <c r="H15" s="284" t="e">
        <f>#REF!+#REF!*'Relative Valuation - EV EBITA'!D15+#REF!*'Relative Valuation - EV EBITA'!E15+#REF!*'Relative Valuation - EV EBITA'!F15+#REF!*'Relative Valuation - EV EBITA'!G15</f>
        <v>#REF!</v>
      </c>
    </row>
    <row r="16" spans="1:8">
      <c r="A16" s="288" t="s">
        <v>390</v>
      </c>
      <c r="B16" s="284">
        <v>10.27</v>
      </c>
      <c r="C16" s="285">
        <v>10.67</v>
      </c>
      <c r="D16" s="287">
        <v>0.2238</v>
      </c>
      <c r="E16" s="286">
        <v>0.45143559993360421</v>
      </c>
      <c r="F16" s="287">
        <v>6.9500000000000006E-2</v>
      </c>
      <c r="G16" s="287">
        <v>0.22206798133973593</v>
      </c>
      <c r="H16" s="284" t="e">
        <f>#REF!+#REF!*'Relative Valuation - EV EBITA'!D16+#REF!*'Relative Valuation - EV EBITA'!E16+#REF!*'Relative Valuation - EV EBITA'!F16+#REF!*'Relative Valuation - EV EBITA'!G16</f>
        <v>#REF!</v>
      </c>
    </row>
    <row r="17" spans="1:8">
      <c r="A17" s="288" t="s">
        <v>391</v>
      </c>
      <c r="B17" s="284">
        <v>7.22</v>
      </c>
      <c r="C17" s="285">
        <v>7.08</v>
      </c>
      <c r="D17" s="287">
        <v>0.26229999999999998</v>
      </c>
      <c r="E17" s="286">
        <v>-0.76601930011618036</v>
      </c>
      <c r="F17" s="287">
        <v>7.3099999999999998E-2</v>
      </c>
      <c r="G17" s="287">
        <v>4.011829985976112E-2</v>
      </c>
      <c r="H17" s="284" t="e">
        <f>#REF!+#REF!*'Relative Valuation - EV EBITA'!D17+#REF!*'Relative Valuation - EV EBITA'!E17+#REF!*'Relative Valuation - EV EBITA'!F17+#REF!*'Relative Valuation - EV EBITA'!G17</f>
        <v>#REF!</v>
      </c>
    </row>
    <row r="18" spans="1:8">
      <c r="A18" s="288" t="s">
        <v>392</v>
      </c>
      <c r="B18" s="284">
        <v>4.91</v>
      </c>
      <c r="C18" s="285">
        <v>4.3099999999999996</v>
      </c>
      <c r="D18" s="287">
        <v>0.3196</v>
      </c>
      <c r="E18" s="286">
        <v>-0.23374788317154777</v>
      </c>
      <c r="F18" s="287">
        <v>4.6199999999999998E-2</v>
      </c>
      <c r="G18" s="287">
        <v>-0.10534160527117609</v>
      </c>
      <c r="H18" s="284" t="e">
        <f>#REF!+#REF!*'Relative Valuation - EV EBITA'!D18+#REF!*'Relative Valuation - EV EBITA'!E18+#REF!*'Relative Valuation - EV EBITA'!F18+#REF!*'Relative Valuation - EV EBITA'!G18</f>
        <v>#REF!</v>
      </c>
    </row>
    <row r="19" spans="1:8">
      <c r="A19" s="288" t="s">
        <v>550</v>
      </c>
      <c r="B19" s="284">
        <v>22.74</v>
      </c>
      <c r="C19" s="285">
        <v>27.51</v>
      </c>
      <c r="D19" s="287">
        <v>0.1285</v>
      </c>
      <c r="E19" s="300">
        <v>-0.1548869532195194</v>
      </c>
      <c r="F19" s="287">
        <f>'Relative Valuation - EV Sales'!E26</f>
        <v>9.0421772174697559E-2</v>
      </c>
      <c r="G19" s="287">
        <v>0.29930678941781319</v>
      </c>
      <c r="H19" s="284" t="e">
        <f>#REF!+#REF!*'Relative Valuation - EV EBITA'!D19+#REF!*'Relative Valuation - EV EBITA'!E19+#REF!*'Relative Valuation - EV EBITA'!F19+#REF!*'Relative Valuation - EV EBITA'!G19</f>
        <v>#REF!</v>
      </c>
    </row>
    <row r="21" spans="1:8">
      <c r="A21" s="455" t="s">
        <v>495</v>
      </c>
      <c r="B21" s="456">
        <f>MEDIAN(B14:B19)</f>
        <v>8.7449999999999992</v>
      </c>
      <c r="C21" s="456">
        <f t="shared" ref="C21:H21" si="0">MEDIAN(C14:C19)</f>
        <v>8.875</v>
      </c>
      <c r="D21" s="456">
        <f t="shared" si="0"/>
        <v>0.27024999999999999</v>
      </c>
      <c r="E21" s="456">
        <f t="shared" si="0"/>
        <v>-0.18372198474156209</v>
      </c>
      <c r="F21" s="456">
        <f t="shared" si="0"/>
        <v>7.1300000000000002E-2</v>
      </c>
      <c r="G21" s="456">
        <f t="shared" si="0"/>
        <v>0.13109314059974853</v>
      </c>
      <c r="H21" s="457" t="e">
        <f t="shared" si="0"/>
        <v>#REF!</v>
      </c>
    </row>
    <row r="22" spans="1:8">
      <c r="A22" s="458" t="s">
        <v>518</v>
      </c>
      <c r="B22" s="459">
        <f>AVERAGE(B14:B19)</f>
        <v>10.898333333333333</v>
      </c>
      <c r="C22" s="459">
        <f t="shared" ref="C22:H22" si="1">AVERAGE(C14:C19)</f>
        <v>11.805</v>
      </c>
      <c r="D22" s="459">
        <f t="shared" si="1"/>
        <v>0.25026666666666669</v>
      </c>
      <c r="E22" s="459">
        <f t="shared" si="1"/>
        <v>-0.15217698742697808</v>
      </c>
      <c r="F22" s="459">
        <f t="shared" si="1"/>
        <v>7.3436962029116259E-2</v>
      </c>
      <c r="G22" s="459">
        <f t="shared" si="1"/>
        <v>0.1755780268027741</v>
      </c>
      <c r="H22" s="460" t="e">
        <f t="shared" si="1"/>
        <v>#REF!</v>
      </c>
    </row>
    <row r="23" spans="1:8">
      <c r="A23" t="s">
        <v>493</v>
      </c>
      <c r="B23">
        <f>QUARTILE(B14:B19,1)</f>
        <v>7.1825000000000001</v>
      </c>
      <c r="C23">
        <f t="shared" ref="C23:H23" si="2">QUARTILE(C14:C19,1)</f>
        <v>6.42</v>
      </c>
      <c r="D23">
        <f t="shared" si="2"/>
        <v>0.23342499999999999</v>
      </c>
      <c r="E23">
        <f t="shared" si="2"/>
        <v>-0.22845016644456201</v>
      </c>
      <c r="F23">
        <f t="shared" si="2"/>
        <v>5.8400000000000001E-2</v>
      </c>
      <c r="G23">
        <f t="shared" si="2"/>
        <v>-6.8976628988441785E-2</v>
      </c>
      <c r="H23" t="e">
        <f t="shared" si="2"/>
        <v>#REF!</v>
      </c>
    </row>
    <row r="24" spans="1:8">
      <c r="A24" t="s">
        <v>497</v>
      </c>
      <c r="B24">
        <f>QUARTILE(B14:B19,3)</f>
        <v>12.3775</v>
      </c>
      <c r="C24">
        <f t="shared" ref="C24:H24" si="3">QUARTILE(C14:C19,3)</f>
        <v>13.9625</v>
      </c>
      <c r="D24">
        <f t="shared" si="3"/>
        <v>0.28644999999999998</v>
      </c>
      <c r="E24">
        <f t="shared" si="3"/>
        <v>-3.6686517098345223E-2</v>
      </c>
      <c r="F24">
        <f t="shared" si="3"/>
        <v>8.6091329131023173E-2</v>
      </c>
      <c r="G24">
        <f t="shared" si="3"/>
        <v>0.27999708739829388</v>
      </c>
      <c r="H24" t="e">
        <f t="shared" si="3"/>
        <v>#REF!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4505-29DF-462B-8441-3174250CD234}">
  <dimension ref="A1:I21"/>
  <sheetViews>
    <sheetView workbookViewId="0">
      <selection sqref="A1:I20"/>
    </sheetView>
  </sheetViews>
  <sheetFormatPr defaultRowHeight="14.5"/>
  <cols>
    <col min="1" max="1" width="18.453125" bestFit="1" customWidth="1"/>
    <col min="2" max="2" width="12.453125" bestFit="1" customWidth="1"/>
    <col min="3" max="3" width="13" bestFit="1" customWidth="1"/>
    <col min="6" max="6" width="12.453125" bestFit="1" customWidth="1"/>
    <col min="7" max="7" width="11.7265625" bestFit="1" customWidth="1"/>
    <col min="8" max="8" width="12.453125" bestFit="1" customWidth="1"/>
    <col min="9" max="9" width="11.7265625" bestFit="1" customWidth="1"/>
  </cols>
  <sheetData>
    <row r="1" spans="1:9" ht="15" thickBot="1"/>
    <row r="2" spans="1:9">
      <c r="A2" s="542" t="s">
        <v>552</v>
      </c>
      <c r="B2" s="542"/>
    </row>
    <row r="3" spans="1:9">
      <c r="A3" t="s">
        <v>553</v>
      </c>
      <c r="B3">
        <v>0.93211794405286053</v>
      </c>
    </row>
    <row r="4" spans="1:9">
      <c r="A4" t="s">
        <v>554</v>
      </c>
      <c r="B4">
        <v>0.86884386162533167</v>
      </c>
    </row>
    <row r="5" spans="1:9">
      <c r="A5" t="s">
        <v>555</v>
      </c>
      <c r="B5">
        <v>0.34421930812665824</v>
      </c>
    </row>
    <row r="6" spans="1:9">
      <c r="A6" t="s">
        <v>556</v>
      </c>
      <c r="B6">
        <v>6.5677833707326023</v>
      </c>
    </row>
    <row r="7" spans="1:9" ht="15" thickBot="1">
      <c r="A7" s="537" t="s">
        <v>557</v>
      </c>
      <c r="B7" s="537">
        <v>6</v>
      </c>
    </row>
    <row r="9" spans="1:9" ht="15" thickBot="1">
      <c r="A9" t="s">
        <v>558</v>
      </c>
    </row>
    <row r="10" spans="1:9">
      <c r="A10" s="538"/>
      <c r="B10" s="538" t="s">
        <v>559</v>
      </c>
      <c r="C10" s="538" t="s">
        <v>560</v>
      </c>
      <c r="D10" s="538" t="s">
        <v>561</v>
      </c>
      <c r="E10" s="538" t="s">
        <v>562</v>
      </c>
      <c r="F10" s="538" t="s">
        <v>563</v>
      </c>
    </row>
    <row r="11" spans="1:9">
      <c r="A11" t="s">
        <v>564</v>
      </c>
      <c r="B11">
        <v>4</v>
      </c>
      <c r="C11">
        <v>285.75297159512837</v>
      </c>
      <c r="D11">
        <v>71.438242898782093</v>
      </c>
      <c r="E11">
        <v>1.6561250437690942</v>
      </c>
      <c r="F11">
        <v>0.51948286512373443</v>
      </c>
    </row>
    <row r="12" spans="1:9">
      <c r="A12" t="s">
        <v>565</v>
      </c>
      <c r="B12">
        <v>1</v>
      </c>
      <c r="C12">
        <v>43.135778404871701</v>
      </c>
      <c r="D12">
        <v>43.135778404871701</v>
      </c>
    </row>
    <row r="13" spans="1:9" ht="15" thickBot="1">
      <c r="A13" s="537" t="s">
        <v>421</v>
      </c>
      <c r="B13" s="537">
        <v>5</v>
      </c>
      <c r="C13" s="537">
        <v>328.88875000000007</v>
      </c>
      <c r="D13" s="537"/>
      <c r="E13" s="537"/>
      <c r="F13" s="537"/>
    </row>
    <row r="14" spans="1:9" ht="15" thickBot="1"/>
    <row r="15" spans="1:9">
      <c r="A15" s="538"/>
      <c r="B15" s="538" t="s">
        <v>566</v>
      </c>
      <c r="C15" s="538" t="s">
        <v>556</v>
      </c>
      <c r="D15" s="538" t="s">
        <v>567</v>
      </c>
      <c r="E15" s="538" t="s">
        <v>568</v>
      </c>
      <c r="F15" s="538" t="s">
        <v>569</v>
      </c>
      <c r="G15" s="538" t="s">
        <v>570</v>
      </c>
      <c r="H15" s="538" t="s">
        <v>571</v>
      </c>
      <c r="I15" s="538" t="s">
        <v>572</v>
      </c>
    </row>
    <row r="16" spans="1:9">
      <c r="A16" t="s">
        <v>573</v>
      </c>
      <c r="B16">
        <v>41.91227409937332</v>
      </c>
      <c r="C16">
        <v>68.177495025276116</v>
      </c>
      <c r="D16">
        <v>0.61475233262581397</v>
      </c>
      <c r="E16">
        <v>0.64909757225148623</v>
      </c>
      <c r="F16">
        <v>-824.36493609131753</v>
      </c>
      <c r="G16">
        <v>908.18948429006423</v>
      </c>
      <c r="H16">
        <v>-824.36493609131753</v>
      </c>
      <c r="I16">
        <v>908.18948429006423</v>
      </c>
    </row>
    <row r="17" spans="1:9">
      <c r="A17" t="s">
        <v>508</v>
      </c>
      <c r="B17">
        <v>16.384800209405924</v>
      </c>
      <c r="C17">
        <v>49.306758768550864</v>
      </c>
      <c r="D17">
        <v>0.33230333160444075</v>
      </c>
      <c r="E17">
        <v>0.79575756506348794</v>
      </c>
      <c r="F17">
        <v>-610.11697158097877</v>
      </c>
      <c r="G17">
        <v>642.8865719997907</v>
      </c>
      <c r="H17">
        <v>-610.11697158097877</v>
      </c>
      <c r="I17">
        <v>642.8865719997907</v>
      </c>
    </row>
    <row r="18" spans="1:9">
      <c r="A18" t="s">
        <v>22</v>
      </c>
      <c r="B18">
        <v>-99.389983336226877</v>
      </c>
      <c r="C18">
        <v>779.03125857225882</v>
      </c>
      <c r="D18">
        <v>-0.1275815087553486</v>
      </c>
      <c r="E18">
        <v>0.91921551329291329</v>
      </c>
      <c r="F18">
        <v>-9997.9206506352039</v>
      </c>
      <c r="G18">
        <v>9799.1406839627507</v>
      </c>
      <c r="H18">
        <v>-9997.9206506352039</v>
      </c>
      <c r="I18">
        <v>9799.1406839627507</v>
      </c>
    </row>
    <row r="19" spans="1:9">
      <c r="A19" t="s">
        <v>509</v>
      </c>
      <c r="B19">
        <v>-0.60672885404835974</v>
      </c>
      <c r="C19">
        <v>6.9828067453654219</v>
      </c>
      <c r="D19">
        <v>-8.6888965450898872E-2</v>
      </c>
      <c r="E19">
        <v>0.94482334373495425</v>
      </c>
      <c r="F19">
        <v>-89.331700993803167</v>
      </c>
      <c r="G19">
        <v>88.118243285706455</v>
      </c>
      <c r="H19">
        <v>-89.331700993803167</v>
      </c>
      <c r="I19">
        <v>88.118243285706455</v>
      </c>
    </row>
    <row r="20" spans="1:9" ht="15" thickBot="1">
      <c r="A20" s="537" t="s">
        <v>526</v>
      </c>
      <c r="B20" s="537">
        <v>-102.37228666297659</v>
      </c>
      <c r="C20" s="537">
        <v>110.57667479066689</v>
      </c>
      <c r="D20" s="537">
        <v>-0.92580362772508717</v>
      </c>
      <c r="E20" s="537">
        <v>0.52451523428491753</v>
      </c>
      <c r="F20" s="537">
        <v>-1507.3821555985985</v>
      </c>
      <c r="G20" s="537">
        <v>1302.6375822726452</v>
      </c>
      <c r="H20" s="537">
        <v>-1507.3821555985985</v>
      </c>
      <c r="I20" s="537">
        <v>1302.6375822726452</v>
      </c>
    </row>
    <row r="21" spans="1:9" ht="15" thickBot="1">
      <c r="A21" s="338" t="s">
        <v>547</v>
      </c>
      <c r="B21" s="338">
        <v>40.213643165009749</v>
      </c>
      <c r="C21" s="338">
        <v>86.460354975434072</v>
      </c>
      <c r="D21" s="338">
        <v>0.46511078026958863</v>
      </c>
      <c r="E21" s="338">
        <v>0.72284837511043853</v>
      </c>
      <c r="F21" s="338">
        <v>-1058.3693287151971</v>
      </c>
      <c r="G21" s="338">
        <v>1138.7966150452164</v>
      </c>
      <c r="H21" s="338">
        <v>-1058.3693287151971</v>
      </c>
      <c r="I21" s="338">
        <v>1138.7966150452164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F131-EF6C-4EB4-816B-0F5B54436423}">
  <dimension ref="A2:N13"/>
  <sheetViews>
    <sheetView zoomScale="85" zoomScaleNormal="85" workbookViewId="0">
      <selection activeCell="M7" sqref="M7"/>
    </sheetView>
  </sheetViews>
  <sheetFormatPr defaultRowHeight="14.5"/>
  <sheetData>
    <row r="2" spans="1:14">
      <c r="A2" t="s">
        <v>590</v>
      </c>
      <c r="B2" t="s">
        <v>591</v>
      </c>
      <c r="M2" t="s">
        <v>590</v>
      </c>
      <c r="N2" t="s">
        <v>592</v>
      </c>
    </row>
    <row r="3" spans="1:14">
      <c r="A3">
        <v>2013</v>
      </c>
      <c r="B3">
        <v>0.37</v>
      </c>
      <c r="M3">
        <v>2019</v>
      </c>
      <c r="N3">
        <v>4.2</v>
      </c>
    </row>
    <row r="4" spans="1:14">
      <c r="A4">
        <v>2014</v>
      </c>
      <c r="B4">
        <v>0.48</v>
      </c>
      <c r="M4">
        <v>2020</v>
      </c>
      <c r="N4">
        <v>6</v>
      </c>
    </row>
    <row r="5" spans="1:14">
      <c r="A5">
        <v>2015</v>
      </c>
      <c r="B5">
        <v>1.07</v>
      </c>
      <c r="M5">
        <v>2021</v>
      </c>
      <c r="N5">
        <v>8.1</v>
      </c>
    </row>
    <row r="6" spans="1:14">
      <c r="A6">
        <v>2016</v>
      </c>
      <c r="B6">
        <v>1.26</v>
      </c>
      <c r="M6">
        <v>2022</v>
      </c>
      <c r="N6">
        <v>8</v>
      </c>
    </row>
    <row r="7" spans="1:14">
      <c r="A7">
        <v>2017</v>
      </c>
      <c r="B7">
        <v>2.5299999999999998</v>
      </c>
      <c r="M7">
        <v>2023</v>
      </c>
      <c r="N7">
        <v>6.68</v>
      </c>
    </row>
    <row r="8" spans="1:14">
      <c r="A8">
        <v>2018</v>
      </c>
      <c r="B8">
        <v>2.84</v>
      </c>
    </row>
    <row r="9" spans="1:14">
      <c r="A9">
        <v>2019</v>
      </c>
      <c r="B9">
        <v>2.73</v>
      </c>
    </row>
    <row r="10" spans="1:14">
      <c r="A10">
        <v>2020</v>
      </c>
      <c r="B10">
        <v>1.43</v>
      </c>
    </row>
    <row r="11" spans="1:14">
      <c r="A11">
        <v>2021</v>
      </c>
      <c r="B11">
        <v>0.93</v>
      </c>
    </row>
    <row r="12" spans="1:14">
      <c r="A12">
        <v>2022</v>
      </c>
      <c r="B12">
        <v>0.69</v>
      </c>
    </row>
    <row r="13" spans="1:14">
      <c r="A13">
        <v>2023</v>
      </c>
      <c r="B13">
        <v>0.71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5</vt:i4>
      </vt:variant>
    </vt:vector>
  </HeadingPairs>
  <TitlesOfParts>
    <vt:vector size="20" baseType="lpstr">
      <vt:lpstr>Output</vt:lpstr>
      <vt:lpstr>Financial Statements</vt:lpstr>
      <vt:lpstr>Operating</vt:lpstr>
      <vt:lpstr>Drivers</vt:lpstr>
      <vt:lpstr>DCF</vt:lpstr>
      <vt:lpstr>Relative Valuation</vt:lpstr>
      <vt:lpstr>Appendix -&gt;</vt:lpstr>
      <vt:lpstr>Relative Valuation - PE</vt:lpstr>
      <vt:lpstr>Financial Analysis (del later)</vt:lpstr>
      <vt:lpstr>Regression for PE</vt:lpstr>
      <vt:lpstr>Relative Valuation - EV Sales</vt:lpstr>
      <vt:lpstr>Sheet1</vt:lpstr>
      <vt:lpstr>Relative Valuation - EV EBITA</vt:lpstr>
      <vt:lpstr>Sheet2</vt:lpstr>
      <vt:lpstr>Graphs</vt:lpstr>
      <vt:lpstr>DCF!Print_Area</vt:lpstr>
      <vt:lpstr>Drivers!Print_Area</vt:lpstr>
      <vt:lpstr>'Financial Statements'!Print_Area</vt:lpstr>
      <vt:lpstr>Operating!Print_Area</vt:lpstr>
      <vt:lpstr>Output!Print_Area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#SEAN WONG CHEN LIN#</dc:creator>
  <cp:keywords/>
  <dc:description/>
  <cp:lastModifiedBy>#LIM WEI JIE#</cp:lastModifiedBy>
  <cp:revision/>
  <dcterms:created xsi:type="dcterms:W3CDTF">2024-03-04T13:38:28Z</dcterms:created>
  <dcterms:modified xsi:type="dcterms:W3CDTF">2024-08-18T10:23:54Z</dcterms:modified>
  <cp:category/>
  <cp:contentStatus/>
</cp:coreProperties>
</file>