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 AL SAFA\Desktop\Last-Samples\"/>
    </mc:Choice>
  </mc:AlternateContent>
  <bookViews>
    <workbookView xWindow="-120" yWindow="-120" windowWidth="24240" windowHeight="13140"/>
  </bookViews>
  <sheets>
    <sheet name="Customer Data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541" i="2" l="1" a="1"/>
  <c r="AU541" i="2" s="1"/>
  <c r="AT541" i="2"/>
  <c r="AQ541" i="2"/>
  <c r="AN541" i="2"/>
  <c r="AK541" i="2"/>
  <c r="AH541" i="2"/>
  <c r="AE541" i="2"/>
  <c r="Y541" i="2" a="1"/>
  <c r="Y541" i="2" s="1"/>
  <c r="X541" i="2"/>
  <c r="W541" i="2"/>
  <c r="S541" i="2"/>
  <c r="O541" i="2" a="1"/>
  <c r="O541" i="2" s="1"/>
  <c r="P541" i="2" s="1"/>
  <c r="M541" i="2"/>
  <c r="I541" i="2"/>
  <c r="D541" i="2" a="1"/>
  <c r="D541" i="2" s="1"/>
  <c r="A541" i="2" a="1"/>
  <c r="A541" i="2" s="1"/>
  <c r="AU540" i="2" a="1"/>
  <c r="AU540" i="2" s="1"/>
  <c r="AT540" i="2"/>
  <c r="AQ540" i="2"/>
  <c r="AN540" i="2"/>
  <c r="AK540" i="2"/>
  <c r="AH540" i="2"/>
  <c r="AE540" i="2"/>
  <c r="Y540" i="2" a="1"/>
  <c r="Y540" i="2" s="1"/>
  <c r="E540" i="2" s="1"/>
  <c r="X540" i="2"/>
  <c r="W540" i="2"/>
  <c r="S540" i="2"/>
  <c r="O540" i="2" a="1"/>
  <c r="O540" i="2" s="1"/>
  <c r="P540" i="2" s="1"/>
  <c r="M540" i="2"/>
  <c r="I540" i="2"/>
  <c r="D540" i="2" a="1"/>
  <c r="D540" i="2" s="1"/>
  <c r="AU539" i="2" a="1"/>
  <c r="AU539" i="2" s="1"/>
  <c r="AT539" i="2"/>
  <c r="AQ539" i="2"/>
  <c r="AN539" i="2"/>
  <c r="AK539" i="2"/>
  <c r="AH539" i="2"/>
  <c r="AE539" i="2"/>
  <c r="Y539" i="2" a="1"/>
  <c r="Y539" i="2" s="1"/>
  <c r="X539" i="2"/>
  <c r="W539" i="2"/>
  <c r="S539" i="2"/>
  <c r="O539" i="2" a="1"/>
  <c r="O539" i="2" s="1"/>
  <c r="P539" i="2" s="1"/>
  <c r="M539" i="2"/>
  <c r="I539" i="2"/>
  <c r="D539" i="2" a="1"/>
  <c r="D539" i="2" s="1"/>
  <c r="AU538" i="2" a="1"/>
  <c r="AU538" i="2" s="1"/>
  <c r="AT538" i="2"/>
  <c r="AQ538" i="2"/>
  <c r="AN538" i="2"/>
  <c r="AK538" i="2"/>
  <c r="AH538" i="2"/>
  <c r="AE538" i="2"/>
  <c r="Y538" i="2" a="1"/>
  <c r="Y538" i="2" s="1"/>
  <c r="E538" i="2" s="1"/>
  <c r="X538" i="2"/>
  <c r="W538" i="2"/>
  <c r="S538" i="2"/>
  <c r="O538" i="2" a="1"/>
  <c r="O538" i="2" s="1"/>
  <c r="P538" i="2" s="1"/>
  <c r="M538" i="2"/>
  <c r="I538" i="2"/>
  <c r="D538" i="2" a="1"/>
  <c r="D538" i="2" s="1"/>
  <c r="AU537" i="2" a="1"/>
  <c r="AU537" i="2" s="1"/>
  <c r="AT537" i="2"/>
  <c r="AQ537" i="2"/>
  <c r="AN537" i="2"/>
  <c r="AK537" i="2"/>
  <c r="AH537" i="2"/>
  <c r="AE537" i="2"/>
  <c r="Y537" i="2" a="1"/>
  <c r="Y537" i="2" s="1"/>
  <c r="X537" i="2"/>
  <c r="W537" i="2"/>
  <c r="S537" i="2"/>
  <c r="O537" i="2" a="1"/>
  <c r="O537" i="2" s="1"/>
  <c r="P537" i="2" s="1"/>
  <c r="M537" i="2"/>
  <c r="I537" i="2"/>
  <c r="D537" i="2" a="1"/>
  <c r="D537" i="2" s="1"/>
  <c r="A537" i="2" a="1"/>
  <c r="A537" i="2" s="1"/>
  <c r="AU536" i="2" a="1"/>
  <c r="AU536" i="2" s="1"/>
  <c r="AT536" i="2"/>
  <c r="AQ536" i="2"/>
  <c r="AN536" i="2"/>
  <c r="AK536" i="2"/>
  <c r="AH536" i="2"/>
  <c r="AE536" i="2"/>
  <c r="Y536" i="2" a="1"/>
  <c r="Y536" i="2" s="1"/>
  <c r="E536" i="2" s="1"/>
  <c r="X536" i="2"/>
  <c r="W536" i="2"/>
  <c r="S536" i="2"/>
  <c r="O536" i="2" a="1"/>
  <c r="O536" i="2" s="1"/>
  <c r="P536" i="2" s="1"/>
  <c r="M536" i="2"/>
  <c r="I536" i="2"/>
  <c r="D536" i="2" a="1"/>
  <c r="D536" i="2" s="1"/>
  <c r="AU535" i="2" a="1"/>
  <c r="AU535" i="2" s="1"/>
  <c r="AT535" i="2"/>
  <c r="AQ535" i="2"/>
  <c r="AN535" i="2"/>
  <c r="AK535" i="2"/>
  <c r="AH535" i="2"/>
  <c r="AE535" i="2"/>
  <c r="Y535" i="2" a="1"/>
  <c r="Y535" i="2" s="1"/>
  <c r="X535" i="2"/>
  <c r="W535" i="2"/>
  <c r="S535" i="2"/>
  <c r="O535" i="2" a="1"/>
  <c r="O535" i="2" s="1"/>
  <c r="P535" i="2" s="1"/>
  <c r="M535" i="2"/>
  <c r="I535" i="2"/>
  <c r="D535" i="2" a="1"/>
  <c r="D535" i="2" s="1"/>
  <c r="AU534" i="2" a="1"/>
  <c r="AU534" i="2" s="1"/>
  <c r="AT534" i="2"/>
  <c r="AQ534" i="2"/>
  <c r="AN534" i="2"/>
  <c r="AK534" i="2"/>
  <c r="AH534" i="2"/>
  <c r="AE534" i="2"/>
  <c r="Y534" i="2" a="1"/>
  <c r="Y534" i="2" s="1"/>
  <c r="E534" i="2" s="1"/>
  <c r="X534" i="2"/>
  <c r="W534" i="2"/>
  <c r="S534" i="2"/>
  <c r="O534" i="2" a="1"/>
  <c r="O534" i="2" s="1"/>
  <c r="P534" i="2" s="1"/>
  <c r="M534" i="2"/>
  <c r="I534" i="2"/>
  <c r="D534" i="2" a="1"/>
  <c r="D534" i="2" s="1"/>
  <c r="AU533" i="2" a="1"/>
  <c r="AU533" i="2" s="1"/>
  <c r="AT533" i="2"/>
  <c r="AQ533" i="2"/>
  <c r="AN533" i="2"/>
  <c r="AK533" i="2"/>
  <c r="AH533" i="2"/>
  <c r="AE533" i="2"/>
  <c r="Y533" i="2" a="1"/>
  <c r="Y533" i="2" s="1"/>
  <c r="X533" i="2"/>
  <c r="W533" i="2"/>
  <c r="S533" i="2"/>
  <c r="O533" i="2" a="1"/>
  <c r="O533" i="2" s="1"/>
  <c r="P533" i="2" s="1"/>
  <c r="M533" i="2"/>
  <c r="I533" i="2"/>
  <c r="D533" i="2" a="1"/>
  <c r="D533" i="2" s="1"/>
  <c r="AU532" i="2" a="1"/>
  <c r="AU532" i="2" s="1"/>
  <c r="AT532" i="2"/>
  <c r="AQ532" i="2"/>
  <c r="AN532" i="2"/>
  <c r="AK532" i="2"/>
  <c r="AH532" i="2"/>
  <c r="AE532" i="2"/>
  <c r="Y532" i="2" a="1"/>
  <c r="Y532" i="2" s="1"/>
  <c r="E532" i="2" s="1"/>
  <c r="X532" i="2"/>
  <c r="W532" i="2"/>
  <c r="S532" i="2"/>
  <c r="O532" i="2" a="1"/>
  <c r="O532" i="2" s="1"/>
  <c r="P532" i="2" s="1"/>
  <c r="M532" i="2"/>
  <c r="I532" i="2"/>
  <c r="D532" i="2" a="1"/>
  <c r="D532" i="2" s="1"/>
  <c r="AU531" i="2" a="1"/>
  <c r="AU531" i="2" s="1"/>
  <c r="AT531" i="2"/>
  <c r="AQ531" i="2"/>
  <c r="AN531" i="2"/>
  <c r="AK531" i="2"/>
  <c r="AH531" i="2"/>
  <c r="AE531" i="2"/>
  <c r="Y531" i="2" a="1"/>
  <c r="Y531" i="2" s="1"/>
  <c r="X531" i="2"/>
  <c r="W531" i="2"/>
  <c r="S531" i="2"/>
  <c r="O531" i="2" a="1"/>
  <c r="O531" i="2" s="1"/>
  <c r="P531" i="2" s="1"/>
  <c r="M531" i="2"/>
  <c r="I531" i="2"/>
  <c r="D531" i="2" a="1"/>
  <c r="D531" i="2" s="1"/>
  <c r="AU530" i="2" a="1"/>
  <c r="AU530" i="2" s="1"/>
  <c r="AT530" i="2"/>
  <c r="AQ530" i="2"/>
  <c r="AN530" i="2"/>
  <c r="AK530" i="2"/>
  <c r="AH530" i="2"/>
  <c r="AE530" i="2"/>
  <c r="Y530" i="2" a="1"/>
  <c r="Y530" i="2" s="1"/>
  <c r="E530" i="2" s="1"/>
  <c r="X530" i="2"/>
  <c r="W530" i="2"/>
  <c r="S530" i="2"/>
  <c r="O530" i="2" a="1"/>
  <c r="O530" i="2" s="1"/>
  <c r="P530" i="2" s="1"/>
  <c r="L530" i="2"/>
  <c r="M530" i="2" s="1"/>
  <c r="I530" i="2"/>
  <c r="D530" i="2" a="1"/>
  <c r="D530" i="2" s="1"/>
  <c r="A530" i="2" a="1"/>
  <c r="A530" i="2" s="1"/>
  <c r="AU529" i="2" a="1"/>
  <c r="AU529" i="2" s="1"/>
  <c r="AT529" i="2"/>
  <c r="AQ529" i="2"/>
  <c r="AN529" i="2"/>
  <c r="AK529" i="2"/>
  <c r="AH529" i="2"/>
  <c r="AE529" i="2"/>
  <c r="Y529" i="2" a="1"/>
  <c r="Y529" i="2" s="1"/>
  <c r="E529" i="2" s="1"/>
  <c r="X529" i="2"/>
  <c r="W529" i="2"/>
  <c r="S529" i="2"/>
  <c r="O529" i="2" a="1"/>
  <c r="O529" i="2" s="1"/>
  <c r="P529" i="2" s="1"/>
  <c r="L529" i="2"/>
  <c r="M529" i="2" s="1"/>
  <c r="I529" i="2"/>
  <c r="D529" i="2" a="1"/>
  <c r="D529" i="2" s="1"/>
  <c r="A529" i="2" a="1"/>
  <c r="A529" i="2" s="1"/>
  <c r="AU528" i="2" a="1"/>
  <c r="AU528" i="2" s="1"/>
  <c r="AT528" i="2"/>
  <c r="AQ528" i="2"/>
  <c r="AN528" i="2"/>
  <c r="AK528" i="2"/>
  <c r="AH528" i="2"/>
  <c r="AE528" i="2"/>
  <c r="Y528" i="2" a="1"/>
  <c r="Y528" i="2" s="1"/>
  <c r="X528" i="2"/>
  <c r="W528" i="2"/>
  <c r="S528" i="2"/>
  <c r="O528" i="2" a="1"/>
  <c r="O528" i="2" s="1"/>
  <c r="P528" i="2" s="1"/>
  <c r="L528" i="2"/>
  <c r="M528" i="2" s="1"/>
  <c r="I528" i="2"/>
  <c r="D528" i="2" a="1"/>
  <c r="D528" i="2" s="1"/>
  <c r="A528" i="2" a="1"/>
  <c r="A528" i="2" s="1"/>
  <c r="AU527" i="2" a="1"/>
  <c r="AU527" i="2" s="1"/>
  <c r="AT527" i="2"/>
  <c r="AQ527" i="2"/>
  <c r="AN527" i="2"/>
  <c r="AK527" i="2"/>
  <c r="AH527" i="2"/>
  <c r="AE527" i="2"/>
  <c r="Y527" i="2" a="1"/>
  <c r="Y527" i="2" s="1"/>
  <c r="X527" i="2"/>
  <c r="W527" i="2"/>
  <c r="S527" i="2"/>
  <c r="O527" i="2" a="1"/>
  <c r="O527" i="2" s="1"/>
  <c r="P527" i="2" s="1"/>
  <c r="L527" i="2"/>
  <c r="M527" i="2" s="1"/>
  <c r="I527" i="2"/>
  <c r="D527" i="2" a="1"/>
  <c r="D527" i="2" s="1"/>
  <c r="A527" i="2" a="1"/>
  <c r="A527" i="2" s="1"/>
  <c r="AU526" i="2" a="1"/>
  <c r="AU526" i="2" s="1"/>
  <c r="AT526" i="2"/>
  <c r="AQ526" i="2"/>
  <c r="AN526" i="2"/>
  <c r="AK526" i="2"/>
  <c r="AH526" i="2"/>
  <c r="AE526" i="2"/>
  <c r="Y526" i="2" a="1"/>
  <c r="Y526" i="2" s="1"/>
  <c r="X526" i="2"/>
  <c r="W526" i="2"/>
  <c r="S526" i="2"/>
  <c r="O526" i="2" a="1"/>
  <c r="O526" i="2" s="1"/>
  <c r="P526" i="2" s="1"/>
  <c r="M526" i="2"/>
  <c r="I526" i="2"/>
  <c r="D526" i="2" a="1"/>
  <c r="D526" i="2" s="1"/>
  <c r="A526" i="2" a="1"/>
  <c r="A526" i="2" s="1"/>
  <c r="AU525" i="2" a="1"/>
  <c r="AU525" i="2" s="1"/>
  <c r="AT525" i="2"/>
  <c r="AQ525" i="2"/>
  <c r="AN525" i="2"/>
  <c r="AK525" i="2"/>
  <c r="AH525" i="2"/>
  <c r="AE525" i="2"/>
  <c r="Y525" i="2" a="1"/>
  <c r="Y525" i="2" s="1"/>
  <c r="E525" i="2" s="1"/>
  <c r="X525" i="2"/>
  <c r="W525" i="2"/>
  <c r="S525" i="2"/>
  <c r="O525" i="2" a="1"/>
  <c r="O525" i="2" s="1"/>
  <c r="P525" i="2" s="1"/>
  <c r="M525" i="2"/>
  <c r="I525" i="2"/>
  <c r="D525" i="2" a="1"/>
  <c r="D525" i="2" s="1"/>
  <c r="A525" i="2" a="1"/>
  <c r="A525" i="2" s="1"/>
  <c r="AU524" i="2" a="1"/>
  <c r="AU524" i="2" s="1"/>
  <c r="AT524" i="2"/>
  <c r="AQ524" i="2"/>
  <c r="AN524" i="2"/>
  <c r="AK524" i="2"/>
  <c r="AH524" i="2"/>
  <c r="AE524" i="2"/>
  <c r="Z524" i="2"/>
  <c r="X524" i="2"/>
  <c r="W524" i="2"/>
  <c r="S524" i="2"/>
  <c r="O524" i="2" a="1"/>
  <c r="O524" i="2" s="1"/>
  <c r="P524" i="2" s="1"/>
  <c r="M524" i="2"/>
  <c r="I524" i="2"/>
  <c r="E524" i="2"/>
  <c r="D524" i="2" a="1"/>
  <c r="D524" i="2" s="1"/>
  <c r="A524" i="2" a="1"/>
  <c r="A524" i="2" s="1"/>
  <c r="AU523" i="2" a="1"/>
  <c r="AU523" i="2" s="1"/>
  <c r="AT523" i="2"/>
  <c r="AQ523" i="2"/>
  <c r="AN523" i="2"/>
  <c r="AK523" i="2"/>
  <c r="AH523" i="2"/>
  <c r="AE523" i="2"/>
  <c r="Y523" i="2" a="1"/>
  <c r="Y523" i="2" s="1"/>
  <c r="E523" i="2" s="1"/>
  <c r="X523" i="2"/>
  <c r="W523" i="2"/>
  <c r="S523" i="2"/>
  <c r="O523" i="2" a="1"/>
  <c r="O523" i="2" s="1"/>
  <c r="P523" i="2" s="1"/>
  <c r="M523" i="2"/>
  <c r="I523" i="2"/>
  <c r="D523" i="2" a="1"/>
  <c r="D523" i="2" s="1"/>
  <c r="A523" i="2" a="1"/>
  <c r="A523" i="2" s="1"/>
  <c r="AU522" i="2" a="1"/>
  <c r="AU522" i="2" s="1"/>
  <c r="AT522" i="2"/>
  <c r="AQ522" i="2"/>
  <c r="AN522" i="2"/>
  <c r="AK522" i="2"/>
  <c r="AH522" i="2"/>
  <c r="AE522" i="2"/>
  <c r="Y522" i="2" a="1"/>
  <c r="Y522" i="2" s="1"/>
  <c r="E522" i="2" s="1"/>
  <c r="X522" i="2"/>
  <c r="W522" i="2"/>
  <c r="S522" i="2"/>
  <c r="O522" i="2" a="1"/>
  <c r="O522" i="2" s="1"/>
  <c r="P522" i="2" s="1"/>
  <c r="M522" i="2"/>
  <c r="I522" i="2"/>
  <c r="D522" i="2" a="1"/>
  <c r="D522" i="2" s="1"/>
  <c r="A522" i="2" a="1"/>
  <c r="A522" i="2" s="1"/>
  <c r="AU521" i="2" a="1"/>
  <c r="AU521" i="2" s="1"/>
  <c r="AT521" i="2"/>
  <c r="AQ521" i="2"/>
  <c r="AN521" i="2"/>
  <c r="AK521" i="2"/>
  <c r="AH521" i="2"/>
  <c r="AE521" i="2"/>
  <c r="Y521" i="2" a="1"/>
  <c r="Y521" i="2" s="1"/>
  <c r="E521" i="2" s="1"/>
  <c r="X521" i="2"/>
  <c r="W521" i="2"/>
  <c r="S521" i="2"/>
  <c r="O521" i="2" a="1"/>
  <c r="O521" i="2" s="1"/>
  <c r="P521" i="2" s="1"/>
  <c r="M521" i="2"/>
  <c r="I521" i="2"/>
  <c r="D521" i="2" a="1"/>
  <c r="D521" i="2" s="1"/>
  <c r="A521" i="2" a="1"/>
  <c r="A521" i="2" s="1"/>
  <c r="AU520" i="2" a="1"/>
  <c r="AU520" i="2" s="1"/>
  <c r="AT520" i="2"/>
  <c r="AQ520" i="2"/>
  <c r="AN520" i="2"/>
  <c r="AK520" i="2"/>
  <c r="AH520" i="2"/>
  <c r="AE520" i="2"/>
  <c r="Y520" i="2" a="1"/>
  <c r="Y520" i="2" s="1"/>
  <c r="E520" i="2" s="1"/>
  <c r="X520" i="2"/>
  <c r="W520" i="2"/>
  <c r="S520" i="2"/>
  <c r="O520" i="2" a="1"/>
  <c r="O520" i="2" s="1"/>
  <c r="P520" i="2" s="1"/>
  <c r="M520" i="2"/>
  <c r="I520" i="2"/>
  <c r="D520" i="2" a="1"/>
  <c r="D520" i="2" s="1"/>
  <c r="A520" i="2" a="1"/>
  <c r="A520" i="2" s="1"/>
  <c r="AU519" i="2" a="1"/>
  <c r="AU519" i="2" s="1"/>
  <c r="AT519" i="2"/>
  <c r="AQ519" i="2"/>
  <c r="AN519" i="2"/>
  <c r="AK519" i="2"/>
  <c r="AH519" i="2"/>
  <c r="AE519" i="2"/>
  <c r="Y519" i="2" a="1"/>
  <c r="Y519" i="2" s="1"/>
  <c r="X519" i="2"/>
  <c r="W519" i="2"/>
  <c r="S519" i="2"/>
  <c r="O519" i="2" a="1"/>
  <c r="O519" i="2" s="1"/>
  <c r="P519" i="2" s="1"/>
  <c r="M519" i="2"/>
  <c r="I519" i="2"/>
  <c r="D519" i="2" a="1"/>
  <c r="D519" i="2" s="1"/>
  <c r="A519" i="2" a="1"/>
  <c r="A519" i="2" s="1"/>
  <c r="AU518" i="2" a="1"/>
  <c r="AU518" i="2" s="1"/>
  <c r="AT518" i="2"/>
  <c r="AQ518" i="2"/>
  <c r="AN518" i="2"/>
  <c r="AK518" i="2"/>
  <c r="AH518" i="2"/>
  <c r="AE518" i="2"/>
  <c r="Y518" i="2" a="1"/>
  <c r="Y518" i="2" s="1"/>
  <c r="E518" i="2" s="1"/>
  <c r="X518" i="2"/>
  <c r="W518" i="2"/>
  <c r="S518" i="2"/>
  <c r="O518" i="2" a="1"/>
  <c r="O518" i="2" s="1"/>
  <c r="P518" i="2" s="1"/>
  <c r="M518" i="2"/>
  <c r="I518" i="2"/>
  <c r="D518" i="2" a="1"/>
  <c r="D518" i="2" s="1"/>
  <c r="A518" i="2" a="1"/>
  <c r="A518" i="2" s="1"/>
  <c r="AU517" i="2" a="1"/>
  <c r="AU517" i="2" s="1"/>
  <c r="AT517" i="2"/>
  <c r="AQ517" i="2"/>
  <c r="AN517" i="2"/>
  <c r="AK517" i="2"/>
  <c r="AH517" i="2"/>
  <c r="AE517" i="2"/>
  <c r="Y517" i="2" a="1"/>
  <c r="Y517" i="2" s="1"/>
  <c r="E517" i="2" s="1"/>
  <c r="X517" i="2"/>
  <c r="W517" i="2"/>
  <c r="S517" i="2"/>
  <c r="O517" i="2" a="1"/>
  <c r="O517" i="2" s="1"/>
  <c r="P517" i="2" s="1"/>
  <c r="M517" i="2"/>
  <c r="I517" i="2"/>
  <c r="D517" i="2" a="1"/>
  <c r="D517" i="2" s="1"/>
  <c r="A517" i="2" a="1"/>
  <c r="A517" i="2" s="1"/>
  <c r="AU516" i="2" a="1"/>
  <c r="AU516" i="2" s="1"/>
  <c r="AT516" i="2"/>
  <c r="AQ516" i="2"/>
  <c r="AN516" i="2"/>
  <c r="AK516" i="2"/>
  <c r="AH516" i="2"/>
  <c r="AE516" i="2"/>
  <c r="X516" i="2"/>
  <c r="Z516" i="2" s="1"/>
  <c r="W516" i="2"/>
  <c r="S516" i="2"/>
  <c r="O516" i="2" a="1"/>
  <c r="O516" i="2" s="1"/>
  <c r="P516" i="2" s="1"/>
  <c r="M516" i="2"/>
  <c r="I516" i="2"/>
  <c r="E516" i="2"/>
  <c r="D516" i="2" a="1"/>
  <c r="D516" i="2" s="1"/>
  <c r="A516" i="2" a="1"/>
  <c r="A516" i="2" s="1"/>
  <c r="AU515" i="2" a="1"/>
  <c r="AU515" i="2" s="1"/>
  <c r="AT515" i="2"/>
  <c r="AQ515" i="2"/>
  <c r="AN515" i="2"/>
  <c r="AK515" i="2"/>
  <c r="AH515" i="2"/>
  <c r="AE515" i="2"/>
  <c r="Y515" i="2" a="1"/>
  <c r="Y515" i="2" s="1"/>
  <c r="E515" i="2" s="1"/>
  <c r="X515" i="2"/>
  <c r="W515" i="2"/>
  <c r="S515" i="2"/>
  <c r="O515" i="2" a="1"/>
  <c r="O515" i="2" s="1"/>
  <c r="P515" i="2" s="1"/>
  <c r="M515" i="2"/>
  <c r="I515" i="2"/>
  <c r="D515" i="2" a="1"/>
  <c r="D515" i="2" s="1"/>
  <c r="A515" i="2" a="1"/>
  <c r="A515" i="2" s="1"/>
  <c r="AU514" i="2" a="1"/>
  <c r="AU514" i="2" s="1"/>
  <c r="AT514" i="2"/>
  <c r="AQ514" i="2"/>
  <c r="AN514" i="2"/>
  <c r="AK514" i="2"/>
  <c r="AH514" i="2"/>
  <c r="AE514" i="2"/>
  <c r="Y514" i="2" a="1"/>
  <c r="Y514" i="2" s="1"/>
  <c r="E514" i="2" s="1"/>
  <c r="X514" i="2"/>
  <c r="W514" i="2"/>
  <c r="S514" i="2"/>
  <c r="O514" i="2" a="1"/>
  <c r="O514" i="2" s="1"/>
  <c r="P514" i="2" s="1"/>
  <c r="M514" i="2"/>
  <c r="I514" i="2"/>
  <c r="D514" i="2" a="1"/>
  <c r="D514" i="2" s="1"/>
  <c r="A514" i="2" a="1"/>
  <c r="A514" i="2" s="1"/>
  <c r="AU513" i="2" a="1"/>
  <c r="AU513" i="2" s="1"/>
  <c r="AT513" i="2"/>
  <c r="AQ513" i="2"/>
  <c r="AN513" i="2"/>
  <c r="AK513" i="2"/>
  <c r="AH513" i="2"/>
  <c r="AE513" i="2"/>
  <c r="Y513" i="2" a="1"/>
  <c r="Y513" i="2" s="1"/>
  <c r="E513" i="2" s="1"/>
  <c r="X513" i="2"/>
  <c r="W513" i="2"/>
  <c r="S513" i="2"/>
  <c r="O513" i="2" a="1"/>
  <c r="O513" i="2" s="1"/>
  <c r="P513" i="2" s="1"/>
  <c r="M513" i="2"/>
  <c r="I513" i="2"/>
  <c r="D513" i="2" a="1"/>
  <c r="D513" i="2" s="1"/>
  <c r="A513" i="2" a="1"/>
  <c r="A513" i="2" s="1"/>
  <c r="AU512" i="2" a="1"/>
  <c r="AU512" i="2" s="1"/>
  <c r="AT512" i="2"/>
  <c r="AQ512" i="2"/>
  <c r="AN512" i="2"/>
  <c r="AK512" i="2"/>
  <c r="AH512" i="2"/>
  <c r="AE512" i="2"/>
  <c r="Y512" i="2" a="1"/>
  <c r="Y512" i="2" s="1"/>
  <c r="E512" i="2" s="1"/>
  <c r="X512" i="2"/>
  <c r="W512" i="2"/>
  <c r="S512" i="2"/>
  <c r="O512" i="2" a="1"/>
  <c r="O512" i="2" s="1"/>
  <c r="P512" i="2" s="1"/>
  <c r="M512" i="2"/>
  <c r="I512" i="2"/>
  <c r="D512" i="2" a="1"/>
  <c r="D512" i="2" s="1"/>
  <c r="A512" i="2" a="1"/>
  <c r="A512" i="2" s="1"/>
  <c r="AU511" i="2" a="1"/>
  <c r="AU511" i="2" s="1"/>
  <c r="AT511" i="2"/>
  <c r="AQ511" i="2"/>
  <c r="AN511" i="2"/>
  <c r="AK511" i="2"/>
  <c r="AH511" i="2"/>
  <c r="AE511" i="2"/>
  <c r="Y511" i="2" a="1"/>
  <c r="Y511" i="2" s="1"/>
  <c r="X511" i="2"/>
  <c r="W511" i="2"/>
  <c r="S511" i="2"/>
  <c r="O511" i="2" a="1"/>
  <c r="O511" i="2" s="1"/>
  <c r="P511" i="2" s="1"/>
  <c r="M511" i="2"/>
  <c r="I511" i="2"/>
  <c r="D511" i="2" a="1"/>
  <c r="D511" i="2" s="1"/>
  <c r="A511" i="2" a="1"/>
  <c r="A511" i="2" s="1"/>
  <c r="AU510" i="2" a="1"/>
  <c r="AU510" i="2" s="1"/>
  <c r="AT510" i="2"/>
  <c r="AQ510" i="2"/>
  <c r="AN510" i="2"/>
  <c r="AK510" i="2"/>
  <c r="AH510" i="2"/>
  <c r="AE510" i="2"/>
  <c r="Y510" i="2" a="1"/>
  <c r="Y510" i="2" s="1"/>
  <c r="E510" i="2" s="1"/>
  <c r="X510" i="2"/>
  <c r="W510" i="2"/>
  <c r="S510" i="2"/>
  <c r="O510" i="2" a="1"/>
  <c r="O510" i="2" s="1"/>
  <c r="P510" i="2" s="1"/>
  <c r="M510" i="2"/>
  <c r="I510" i="2"/>
  <c r="D510" i="2" a="1"/>
  <c r="D510" i="2" s="1"/>
  <c r="A510" i="2" a="1"/>
  <c r="A510" i="2" s="1"/>
  <c r="AU509" i="2" a="1"/>
  <c r="AU509" i="2" s="1"/>
  <c r="AT509" i="2"/>
  <c r="AQ509" i="2"/>
  <c r="AN509" i="2"/>
  <c r="AK509" i="2"/>
  <c r="AH509" i="2"/>
  <c r="AE509" i="2"/>
  <c r="Y509" i="2" a="1"/>
  <c r="Y509" i="2" s="1"/>
  <c r="X509" i="2"/>
  <c r="W509" i="2"/>
  <c r="S509" i="2"/>
  <c r="O509" i="2" a="1"/>
  <c r="O509" i="2" s="1"/>
  <c r="P509" i="2" s="1"/>
  <c r="M509" i="2"/>
  <c r="I509" i="2"/>
  <c r="D509" i="2" a="1"/>
  <c r="D509" i="2" s="1"/>
  <c r="A509" i="2" a="1"/>
  <c r="A509" i="2" s="1"/>
  <c r="AU508" i="2" a="1"/>
  <c r="AU508" i="2" s="1"/>
  <c r="AT508" i="2"/>
  <c r="AQ508" i="2"/>
  <c r="AN508" i="2"/>
  <c r="AK508" i="2"/>
  <c r="AH508" i="2"/>
  <c r="AE508" i="2"/>
  <c r="Y508" i="2" a="1"/>
  <c r="Y508" i="2" s="1"/>
  <c r="E508" i="2" s="1"/>
  <c r="X508" i="2"/>
  <c r="W508" i="2"/>
  <c r="S508" i="2"/>
  <c r="O508" i="2" a="1"/>
  <c r="O508" i="2" s="1"/>
  <c r="P508" i="2" s="1"/>
  <c r="M508" i="2"/>
  <c r="I508" i="2"/>
  <c r="D508" i="2" a="1"/>
  <c r="D508" i="2" s="1"/>
  <c r="A508" i="2" a="1"/>
  <c r="A508" i="2" s="1"/>
  <c r="AU507" i="2" a="1"/>
  <c r="AU507" i="2" s="1"/>
  <c r="AT507" i="2"/>
  <c r="AQ507" i="2"/>
  <c r="AN507" i="2"/>
  <c r="AK507" i="2"/>
  <c r="AH507" i="2"/>
  <c r="AE507" i="2"/>
  <c r="Y507" i="2" a="1"/>
  <c r="Y507" i="2" s="1"/>
  <c r="X507" i="2"/>
  <c r="W507" i="2"/>
  <c r="S507" i="2"/>
  <c r="O507" i="2" a="1"/>
  <c r="O507" i="2" s="1"/>
  <c r="P507" i="2" s="1"/>
  <c r="M507" i="2"/>
  <c r="I507" i="2"/>
  <c r="D507" i="2" a="1"/>
  <c r="D507" i="2" s="1"/>
  <c r="A507" i="2" a="1"/>
  <c r="A507" i="2" s="1"/>
  <c r="AU506" i="2" a="1"/>
  <c r="AU506" i="2" s="1"/>
  <c r="AT506" i="2"/>
  <c r="AQ506" i="2"/>
  <c r="AN506" i="2"/>
  <c r="AK506" i="2"/>
  <c r="AH506" i="2"/>
  <c r="AE506" i="2"/>
  <c r="Y506" i="2" a="1"/>
  <c r="Y506" i="2" s="1"/>
  <c r="E506" i="2" s="1"/>
  <c r="X506" i="2"/>
  <c r="W506" i="2"/>
  <c r="S506" i="2"/>
  <c r="O506" i="2" a="1"/>
  <c r="O506" i="2" s="1"/>
  <c r="P506" i="2" s="1"/>
  <c r="M506" i="2"/>
  <c r="I506" i="2"/>
  <c r="D506" i="2" a="1"/>
  <c r="D506" i="2" s="1"/>
  <c r="A506" i="2" a="1"/>
  <c r="A506" i="2" s="1"/>
  <c r="AU505" i="2" a="1"/>
  <c r="AU505" i="2" s="1"/>
  <c r="AT505" i="2"/>
  <c r="AQ505" i="2"/>
  <c r="AN505" i="2"/>
  <c r="AK505" i="2"/>
  <c r="AH505" i="2"/>
  <c r="AE505" i="2"/>
  <c r="Y505" i="2" a="1"/>
  <c r="Y505" i="2" s="1"/>
  <c r="X505" i="2"/>
  <c r="W505" i="2"/>
  <c r="S505" i="2"/>
  <c r="O505" i="2" a="1"/>
  <c r="O505" i="2" s="1"/>
  <c r="P505" i="2" s="1"/>
  <c r="M505" i="2"/>
  <c r="I505" i="2"/>
  <c r="D505" i="2" a="1"/>
  <c r="D505" i="2" s="1"/>
  <c r="A505" i="2" a="1"/>
  <c r="A505" i="2" s="1"/>
  <c r="AU504" i="2" a="1"/>
  <c r="AU504" i="2" s="1"/>
  <c r="AT504" i="2"/>
  <c r="AQ504" i="2"/>
  <c r="AN504" i="2"/>
  <c r="AK504" i="2"/>
  <c r="AH504" i="2"/>
  <c r="AE504" i="2"/>
  <c r="Y504" i="2" a="1"/>
  <c r="Y504" i="2" s="1"/>
  <c r="E504" i="2" s="1"/>
  <c r="X504" i="2"/>
  <c r="W504" i="2"/>
  <c r="S504" i="2"/>
  <c r="O504" i="2" a="1"/>
  <c r="O504" i="2" s="1"/>
  <c r="P504" i="2" s="1"/>
  <c r="L504" i="2"/>
  <c r="M504" i="2" s="1"/>
  <c r="I504" i="2"/>
  <c r="D504" i="2" a="1"/>
  <c r="D504" i="2" s="1"/>
  <c r="A504" i="2" a="1"/>
  <c r="A504" i="2" s="1"/>
  <c r="AU503" i="2" a="1"/>
  <c r="AU503" i="2" s="1"/>
  <c r="AT503" i="2"/>
  <c r="AQ503" i="2"/>
  <c r="AN503" i="2"/>
  <c r="AK503" i="2"/>
  <c r="AH503" i="2"/>
  <c r="AE503" i="2"/>
  <c r="Y503" i="2" a="1"/>
  <c r="Y503" i="2" s="1"/>
  <c r="E503" i="2" s="1"/>
  <c r="X503" i="2"/>
  <c r="W503" i="2"/>
  <c r="S503" i="2"/>
  <c r="O503" i="2" a="1"/>
  <c r="O503" i="2" s="1"/>
  <c r="P503" i="2" s="1"/>
  <c r="L503" i="2"/>
  <c r="M503" i="2" s="1"/>
  <c r="I503" i="2"/>
  <c r="D503" i="2" a="1"/>
  <c r="D503" i="2" s="1"/>
  <c r="A503" i="2" a="1"/>
  <c r="A503" i="2" s="1"/>
  <c r="AU502" i="2" a="1"/>
  <c r="AU502" i="2" s="1"/>
  <c r="AT502" i="2"/>
  <c r="AQ502" i="2"/>
  <c r="AN502" i="2"/>
  <c r="AK502" i="2"/>
  <c r="AH502" i="2"/>
  <c r="AE502" i="2"/>
  <c r="Y502" i="2" a="1"/>
  <c r="Y502" i="2" s="1"/>
  <c r="E502" i="2" s="1"/>
  <c r="X502" i="2"/>
  <c r="W502" i="2"/>
  <c r="S502" i="2"/>
  <c r="O502" i="2" a="1"/>
  <c r="O502" i="2" s="1"/>
  <c r="P502" i="2" s="1"/>
  <c r="M502" i="2"/>
  <c r="I502" i="2"/>
  <c r="D502" i="2" a="1"/>
  <c r="D502" i="2" s="1"/>
  <c r="A502" i="2" a="1"/>
  <c r="A502" i="2" s="1"/>
  <c r="AU501" i="2" a="1"/>
  <c r="AU501" i="2" s="1"/>
  <c r="AT501" i="2"/>
  <c r="AQ501" i="2"/>
  <c r="AN501" i="2"/>
  <c r="AK501" i="2"/>
  <c r="AH501" i="2"/>
  <c r="AE501" i="2"/>
  <c r="Y501" i="2" a="1"/>
  <c r="Y501" i="2" s="1"/>
  <c r="X501" i="2"/>
  <c r="W501" i="2"/>
  <c r="S501" i="2"/>
  <c r="O501" i="2" a="1"/>
  <c r="O501" i="2" s="1"/>
  <c r="P501" i="2" s="1"/>
  <c r="M501" i="2"/>
  <c r="I501" i="2"/>
  <c r="AU500" i="2" a="1"/>
  <c r="AU500" i="2" s="1"/>
  <c r="AT500" i="2"/>
  <c r="AQ500" i="2"/>
  <c r="AN500" i="2"/>
  <c r="AK500" i="2"/>
  <c r="AH500" i="2"/>
  <c r="AE500" i="2"/>
  <c r="Y500" i="2" a="1"/>
  <c r="Y500" i="2" s="1"/>
  <c r="E500" i="2" s="1"/>
  <c r="X500" i="2"/>
  <c r="W500" i="2"/>
  <c r="S500" i="2"/>
  <c r="O500" i="2" a="1"/>
  <c r="O500" i="2" s="1"/>
  <c r="P500" i="2" s="1"/>
  <c r="M500" i="2"/>
  <c r="I500" i="2"/>
  <c r="D500" i="2" a="1"/>
  <c r="D500" i="2" s="1"/>
  <c r="A500" i="2" a="1"/>
  <c r="A500" i="2" s="1"/>
  <c r="AU499" i="2" a="1"/>
  <c r="AU499" i="2" s="1"/>
  <c r="AT499" i="2"/>
  <c r="AQ499" i="2"/>
  <c r="AN499" i="2"/>
  <c r="AK499" i="2"/>
  <c r="AH499" i="2"/>
  <c r="AE499" i="2"/>
  <c r="Y499" i="2" a="1"/>
  <c r="Y499" i="2" s="1"/>
  <c r="E499" i="2" s="1"/>
  <c r="X499" i="2"/>
  <c r="W499" i="2"/>
  <c r="S499" i="2"/>
  <c r="O499" i="2" a="1"/>
  <c r="O499" i="2" s="1"/>
  <c r="P499" i="2" s="1"/>
  <c r="M499" i="2"/>
  <c r="I499" i="2"/>
  <c r="D499" i="2" a="1"/>
  <c r="D499" i="2" s="1"/>
  <c r="A499" i="2" a="1"/>
  <c r="A499" i="2" s="1"/>
  <c r="AU498" i="2" a="1"/>
  <c r="AU498" i="2" s="1"/>
  <c r="AT498" i="2"/>
  <c r="AQ498" i="2"/>
  <c r="AN498" i="2"/>
  <c r="AK498" i="2"/>
  <c r="AH498" i="2"/>
  <c r="AE498" i="2"/>
  <c r="Y498" i="2" a="1"/>
  <c r="Y498" i="2" s="1"/>
  <c r="E498" i="2" s="1"/>
  <c r="X498" i="2"/>
  <c r="W498" i="2"/>
  <c r="S498" i="2"/>
  <c r="O498" i="2" a="1"/>
  <c r="O498" i="2" s="1"/>
  <c r="P498" i="2" s="1"/>
  <c r="M498" i="2"/>
  <c r="I498" i="2"/>
  <c r="D498" i="2" a="1"/>
  <c r="D498" i="2" s="1"/>
  <c r="A498" i="2" a="1"/>
  <c r="A498" i="2" s="1"/>
  <c r="AU497" i="2" a="1"/>
  <c r="AU497" i="2" s="1"/>
  <c r="AT497" i="2"/>
  <c r="AQ497" i="2"/>
  <c r="AN497" i="2"/>
  <c r="AK497" i="2"/>
  <c r="AH497" i="2"/>
  <c r="AE497" i="2"/>
  <c r="Y497" i="2" a="1"/>
  <c r="Y497" i="2" s="1"/>
  <c r="X497" i="2"/>
  <c r="W497" i="2"/>
  <c r="S497" i="2"/>
  <c r="O497" i="2" a="1"/>
  <c r="O497" i="2" s="1"/>
  <c r="P497" i="2" s="1"/>
  <c r="M497" i="2"/>
  <c r="I497" i="2"/>
  <c r="D497" i="2" a="1"/>
  <c r="D497" i="2" s="1"/>
  <c r="A497" i="2" a="1"/>
  <c r="A497" i="2" s="1"/>
  <c r="AU496" i="2" a="1"/>
  <c r="AU496" i="2" s="1"/>
  <c r="AT496" i="2"/>
  <c r="AQ496" i="2"/>
  <c r="AN496" i="2"/>
  <c r="AK496" i="2"/>
  <c r="AH496" i="2"/>
  <c r="AE496" i="2"/>
  <c r="Y496" i="2" a="1"/>
  <c r="Y496" i="2" s="1"/>
  <c r="E496" i="2" s="1"/>
  <c r="X496" i="2"/>
  <c r="W496" i="2"/>
  <c r="S496" i="2"/>
  <c r="O496" i="2" a="1"/>
  <c r="O496" i="2" s="1"/>
  <c r="P496" i="2" s="1"/>
  <c r="M496" i="2"/>
  <c r="I496" i="2"/>
  <c r="D496" i="2" a="1"/>
  <c r="D496" i="2" s="1"/>
  <c r="A496" i="2" a="1"/>
  <c r="A496" i="2" s="1"/>
  <c r="AU495" i="2" a="1"/>
  <c r="AU495" i="2" s="1"/>
  <c r="AT495" i="2"/>
  <c r="AQ495" i="2"/>
  <c r="AN495" i="2"/>
  <c r="AK495" i="2"/>
  <c r="AH495" i="2"/>
  <c r="AE495" i="2"/>
  <c r="Y495" i="2" a="1"/>
  <c r="Y495" i="2" s="1"/>
  <c r="X495" i="2"/>
  <c r="W495" i="2"/>
  <c r="S495" i="2"/>
  <c r="O495" i="2" a="1"/>
  <c r="O495" i="2" s="1"/>
  <c r="P495" i="2" s="1"/>
  <c r="M495" i="2"/>
  <c r="I495" i="2"/>
  <c r="D495" i="2" a="1"/>
  <c r="D495" i="2" s="1"/>
  <c r="A495" i="2" a="1"/>
  <c r="A495" i="2" s="1"/>
  <c r="AU494" i="2" a="1"/>
  <c r="AU494" i="2" s="1"/>
  <c r="AT494" i="2"/>
  <c r="AQ494" i="2"/>
  <c r="AN494" i="2"/>
  <c r="AK494" i="2"/>
  <c r="AH494" i="2"/>
  <c r="AE494" i="2"/>
  <c r="Y494" i="2" a="1"/>
  <c r="Y494" i="2" s="1"/>
  <c r="E494" i="2" s="1"/>
  <c r="X494" i="2"/>
  <c r="W494" i="2"/>
  <c r="S494" i="2"/>
  <c r="O494" i="2" a="1"/>
  <c r="O494" i="2" s="1"/>
  <c r="P494" i="2" s="1"/>
  <c r="M494" i="2"/>
  <c r="I494" i="2"/>
  <c r="D494" i="2" a="1"/>
  <c r="D494" i="2" s="1"/>
  <c r="A494" i="2" a="1"/>
  <c r="A494" i="2" s="1"/>
  <c r="AU493" i="2" a="1"/>
  <c r="AU493" i="2" s="1"/>
  <c r="AT493" i="2"/>
  <c r="AQ493" i="2"/>
  <c r="AN493" i="2"/>
  <c r="AK493" i="2"/>
  <c r="AH493" i="2"/>
  <c r="AE493" i="2"/>
  <c r="Y493" i="2" a="1"/>
  <c r="Y493" i="2" s="1"/>
  <c r="X493" i="2"/>
  <c r="W493" i="2"/>
  <c r="S493" i="2"/>
  <c r="O493" i="2" a="1"/>
  <c r="O493" i="2" s="1"/>
  <c r="P493" i="2" s="1"/>
  <c r="M493" i="2"/>
  <c r="I493" i="2"/>
  <c r="D493" i="2" a="1"/>
  <c r="D493" i="2" s="1"/>
  <c r="A493" i="2" a="1"/>
  <c r="A493" i="2" s="1"/>
  <c r="AU492" i="2" a="1"/>
  <c r="AU492" i="2" s="1"/>
  <c r="AT492" i="2"/>
  <c r="AQ492" i="2"/>
  <c r="AN492" i="2"/>
  <c r="AK492" i="2"/>
  <c r="AH492" i="2"/>
  <c r="AE492" i="2"/>
  <c r="Y492" i="2" a="1"/>
  <c r="Y492" i="2" s="1"/>
  <c r="E492" i="2" s="1"/>
  <c r="X492" i="2"/>
  <c r="W492" i="2"/>
  <c r="S492" i="2"/>
  <c r="O492" i="2" a="1"/>
  <c r="O492" i="2" s="1"/>
  <c r="P492" i="2" s="1"/>
  <c r="M492" i="2"/>
  <c r="I492" i="2"/>
  <c r="D492" i="2" a="1"/>
  <c r="D492" i="2" s="1"/>
  <c r="A492" i="2" a="1"/>
  <c r="A492" i="2" s="1"/>
  <c r="AU491" i="2" a="1"/>
  <c r="AU491" i="2" s="1"/>
  <c r="AT491" i="2"/>
  <c r="AQ491" i="2"/>
  <c r="AN491" i="2"/>
  <c r="AK491" i="2"/>
  <c r="AH491" i="2"/>
  <c r="AE491" i="2"/>
  <c r="Y491" i="2" a="1"/>
  <c r="Y491" i="2" s="1"/>
  <c r="E491" i="2" s="1"/>
  <c r="X491" i="2"/>
  <c r="W491" i="2"/>
  <c r="S491" i="2"/>
  <c r="O491" i="2" a="1"/>
  <c r="O491" i="2" s="1"/>
  <c r="P491" i="2" s="1"/>
  <c r="M491" i="2"/>
  <c r="I491" i="2"/>
  <c r="D491" i="2" a="1"/>
  <c r="D491" i="2" s="1"/>
  <c r="A491" i="2" a="1"/>
  <c r="A491" i="2" s="1"/>
  <c r="AU490" i="2" a="1"/>
  <c r="AU490" i="2" s="1"/>
  <c r="AT490" i="2"/>
  <c r="AQ490" i="2"/>
  <c r="AN490" i="2"/>
  <c r="AK490" i="2"/>
  <c r="AH490" i="2"/>
  <c r="AE490" i="2"/>
  <c r="Y490" i="2" a="1"/>
  <c r="Y490" i="2" s="1"/>
  <c r="E490" i="2" s="1"/>
  <c r="X490" i="2"/>
  <c r="W490" i="2"/>
  <c r="S490" i="2"/>
  <c r="O490" i="2" a="1"/>
  <c r="O490" i="2" s="1"/>
  <c r="P490" i="2" s="1"/>
  <c r="M490" i="2"/>
  <c r="I490" i="2"/>
  <c r="D490" i="2" a="1"/>
  <c r="D490" i="2" s="1"/>
  <c r="A490" i="2" a="1"/>
  <c r="A490" i="2" s="1"/>
  <c r="AU489" i="2" a="1"/>
  <c r="AU489" i="2" s="1"/>
  <c r="AT489" i="2"/>
  <c r="AQ489" i="2"/>
  <c r="AN489" i="2"/>
  <c r="AK489" i="2"/>
  <c r="AH489" i="2"/>
  <c r="AE489" i="2"/>
  <c r="Y489" i="2" a="1"/>
  <c r="Y489" i="2" s="1"/>
  <c r="E489" i="2" s="1"/>
  <c r="X489" i="2"/>
  <c r="W489" i="2"/>
  <c r="S489" i="2"/>
  <c r="O489" i="2" a="1"/>
  <c r="O489" i="2" s="1"/>
  <c r="P489" i="2" s="1"/>
  <c r="M489" i="2"/>
  <c r="I489" i="2"/>
  <c r="D489" i="2" a="1"/>
  <c r="D489" i="2" s="1"/>
  <c r="A489" i="2" a="1"/>
  <c r="A489" i="2" s="1"/>
  <c r="AU488" i="2" a="1"/>
  <c r="AU488" i="2" s="1"/>
  <c r="AT488" i="2"/>
  <c r="AQ488" i="2"/>
  <c r="AN488" i="2"/>
  <c r="AK488" i="2"/>
  <c r="AH488" i="2"/>
  <c r="AE488" i="2"/>
  <c r="Y488" i="2" a="1"/>
  <c r="Y488" i="2" s="1"/>
  <c r="E488" i="2" s="1"/>
  <c r="X488" i="2"/>
  <c r="W488" i="2"/>
  <c r="S488" i="2"/>
  <c r="O488" i="2" a="1"/>
  <c r="O488" i="2" s="1"/>
  <c r="P488" i="2" s="1"/>
  <c r="M488" i="2"/>
  <c r="I488" i="2"/>
  <c r="D488" i="2" a="1"/>
  <c r="D488" i="2" s="1"/>
  <c r="A488" i="2" a="1"/>
  <c r="A488" i="2" s="1"/>
  <c r="AU487" i="2" a="1"/>
  <c r="AU487" i="2" s="1"/>
  <c r="AT487" i="2"/>
  <c r="AQ487" i="2"/>
  <c r="AN487" i="2"/>
  <c r="AK487" i="2"/>
  <c r="AH487" i="2"/>
  <c r="AE487" i="2"/>
  <c r="Y487" i="2" a="1"/>
  <c r="Y487" i="2" s="1"/>
  <c r="E487" i="2" s="1"/>
  <c r="X487" i="2"/>
  <c r="W487" i="2"/>
  <c r="S487" i="2"/>
  <c r="O487" i="2" a="1"/>
  <c r="O487" i="2" s="1"/>
  <c r="P487" i="2" s="1"/>
  <c r="M487" i="2"/>
  <c r="I487" i="2"/>
  <c r="D487" i="2" a="1"/>
  <c r="D487" i="2" s="1"/>
  <c r="A487" i="2" a="1"/>
  <c r="A487" i="2" s="1"/>
  <c r="AU486" i="2" a="1"/>
  <c r="AU486" i="2" s="1"/>
  <c r="AT486" i="2"/>
  <c r="AQ486" i="2"/>
  <c r="AN486" i="2"/>
  <c r="AK486" i="2"/>
  <c r="AH486" i="2"/>
  <c r="AE486" i="2"/>
  <c r="Y486" i="2" a="1"/>
  <c r="Y486" i="2" s="1"/>
  <c r="E486" i="2" s="1"/>
  <c r="X486" i="2"/>
  <c r="W486" i="2"/>
  <c r="S486" i="2"/>
  <c r="O486" i="2" a="1"/>
  <c r="O486" i="2" s="1"/>
  <c r="P486" i="2" s="1"/>
  <c r="M486" i="2"/>
  <c r="I486" i="2"/>
  <c r="D486" i="2" a="1"/>
  <c r="D486" i="2" s="1"/>
  <c r="A486" i="2" a="1"/>
  <c r="A486" i="2" s="1"/>
  <c r="AU485" i="2" a="1"/>
  <c r="AU485" i="2" s="1"/>
  <c r="AT485" i="2"/>
  <c r="AQ485" i="2"/>
  <c r="AN485" i="2"/>
  <c r="AK485" i="2"/>
  <c r="AH485" i="2"/>
  <c r="AE485" i="2"/>
  <c r="Y485" i="2" a="1"/>
  <c r="Y485" i="2" s="1"/>
  <c r="E485" i="2" s="1"/>
  <c r="X485" i="2"/>
  <c r="W485" i="2"/>
  <c r="S485" i="2"/>
  <c r="O485" i="2" a="1"/>
  <c r="O485" i="2" s="1"/>
  <c r="P485" i="2" s="1"/>
  <c r="M485" i="2"/>
  <c r="I485" i="2"/>
  <c r="D485" i="2" a="1"/>
  <c r="D485" i="2" s="1"/>
  <c r="A485" i="2" a="1"/>
  <c r="A485" i="2" s="1"/>
  <c r="AU484" i="2" a="1"/>
  <c r="AU484" i="2" s="1"/>
  <c r="AT484" i="2"/>
  <c r="AQ484" i="2"/>
  <c r="AN484" i="2"/>
  <c r="AK484" i="2"/>
  <c r="AH484" i="2"/>
  <c r="AE484" i="2"/>
  <c r="Y484" i="2" a="1"/>
  <c r="Y484" i="2" s="1"/>
  <c r="E484" i="2" s="1"/>
  <c r="X484" i="2"/>
  <c r="W484" i="2"/>
  <c r="S484" i="2"/>
  <c r="O484" i="2" a="1"/>
  <c r="O484" i="2" s="1"/>
  <c r="P484" i="2" s="1"/>
  <c r="M484" i="2"/>
  <c r="I484" i="2"/>
  <c r="D484" i="2" a="1"/>
  <c r="D484" i="2" s="1"/>
  <c r="A484" i="2" a="1"/>
  <c r="A484" i="2" s="1"/>
  <c r="AU483" i="2" a="1"/>
  <c r="AU483" i="2" s="1"/>
  <c r="AT483" i="2"/>
  <c r="AQ483" i="2"/>
  <c r="AN483" i="2"/>
  <c r="AK483" i="2"/>
  <c r="AH483" i="2"/>
  <c r="AE483" i="2"/>
  <c r="Y483" i="2" a="1"/>
  <c r="Y483" i="2" s="1"/>
  <c r="E483" i="2" s="1"/>
  <c r="X483" i="2"/>
  <c r="W483" i="2"/>
  <c r="S483" i="2"/>
  <c r="O483" i="2" a="1"/>
  <c r="O483" i="2" s="1"/>
  <c r="P483" i="2" s="1"/>
  <c r="M483" i="2"/>
  <c r="I483" i="2"/>
  <c r="D483" i="2" a="1"/>
  <c r="D483" i="2" s="1"/>
  <c r="A483" i="2" a="1"/>
  <c r="A483" i="2" s="1"/>
  <c r="AU482" i="2" a="1"/>
  <c r="AU482" i="2" s="1"/>
  <c r="AT482" i="2"/>
  <c r="AQ482" i="2"/>
  <c r="AN482" i="2"/>
  <c r="AK482" i="2"/>
  <c r="AH482" i="2"/>
  <c r="AE482" i="2"/>
  <c r="Y482" i="2" a="1"/>
  <c r="Y482" i="2" s="1"/>
  <c r="E482" i="2" s="1"/>
  <c r="X482" i="2"/>
  <c r="W482" i="2"/>
  <c r="S482" i="2"/>
  <c r="O482" i="2" a="1"/>
  <c r="O482" i="2" s="1"/>
  <c r="P482" i="2" s="1"/>
  <c r="M482" i="2"/>
  <c r="I482" i="2"/>
  <c r="D482" i="2" a="1"/>
  <c r="D482" i="2" s="1"/>
  <c r="A482" i="2" a="1"/>
  <c r="A482" i="2" s="1"/>
  <c r="AU481" i="2" a="1"/>
  <c r="AU481" i="2" s="1"/>
  <c r="AT481" i="2"/>
  <c r="AQ481" i="2"/>
  <c r="AN481" i="2"/>
  <c r="AK481" i="2"/>
  <c r="AH481" i="2"/>
  <c r="AE481" i="2"/>
  <c r="Y481" i="2" a="1"/>
  <c r="Y481" i="2" s="1"/>
  <c r="E481" i="2" s="1"/>
  <c r="X481" i="2"/>
  <c r="W481" i="2"/>
  <c r="S481" i="2"/>
  <c r="O481" i="2" a="1"/>
  <c r="O481" i="2" s="1"/>
  <c r="P481" i="2" s="1"/>
  <c r="M481" i="2"/>
  <c r="I481" i="2"/>
  <c r="D481" i="2" a="1"/>
  <c r="D481" i="2" s="1"/>
  <c r="A481" i="2" a="1"/>
  <c r="A481" i="2" s="1"/>
  <c r="AU480" i="2" a="1"/>
  <c r="AU480" i="2" s="1"/>
  <c r="AT480" i="2"/>
  <c r="AQ480" i="2"/>
  <c r="AN480" i="2"/>
  <c r="AK480" i="2"/>
  <c r="AH480" i="2"/>
  <c r="AE480" i="2"/>
  <c r="Y480" i="2" a="1"/>
  <c r="Y480" i="2" s="1"/>
  <c r="E480" i="2" s="1"/>
  <c r="X480" i="2"/>
  <c r="W480" i="2"/>
  <c r="S480" i="2"/>
  <c r="O480" i="2" a="1"/>
  <c r="O480" i="2" s="1"/>
  <c r="P480" i="2" s="1"/>
  <c r="M480" i="2"/>
  <c r="I480" i="2"/>
  <c r="D480" i="2" a="1"/>
  <c r="D480" i="2" s="1"/>
  <c r="A480" i="2" a="1"/>
  <c r="A480" i="2" s="1"/>
  <c r="AU479" i="2" a="1"/>
  <c r="AU479" i="2" s="1"/>
  <c r="AT479" i="2"/>
  <c r="AQ479" i="2"/>
  <c r="AN479" i="2"/>
  <c r="AK479" i="2"/>
  <c r="AH479" i="2"/>
  <c r="AE479" i="2"/>
  <c r="Y479" i="2" a="1"/>
  <c r="Y479" i="2" s="1"/>
  <c r="E479" i="2" s="1"/>
  <c r="X479" i="2"/>
  <c r="W479" i="2"/>
  <c r="S479" i="2"/>
  <c r="O479" i="2" a="1"/>
  <c r="O479" i="2" s="1"/>
  <c r="P479" i="2" s="1"/>
  <c r="M479" i="2"/>
  <c r="I479" i="2"/>
  <c r="D479" i="2" a="1"/>
  <c r="D479" i="2" s="1"/>
  <c r="A479" i="2" a="1"/>
  <c r="A479" i="2" s="1"/>
  <c r="AU478" i="2" a="1"/>
  <c r="AU478" i="2" s="1"/>
  <c r="AT478" i="2"/>
  <c r="AQ478" i="2"/>
  <c r="AN478" i="2"/>
  <c r="AK478" i="2"/>
  <c r="AH478" i="2"/>
  <c r="AE478" i="2"/>
  <c r="Y478" i="2" a="1"/>
  <c r="Y478" i="2" s="1"/>
  <c r="E478" i="2" s="1"/>
  <c r="X478" i="2"/>
  <c r="W478" i="2"/>
  <c r="S478" i="2"/>
  <c r="O478" i="2" a="1"/>
  <c r="O478" i="2" s="1"/>
  <c r="P478" i="2" s="1"/>
  <c r="M478" i="2"/>
  <c r="I478" i="2"/>
  <c r="D478" i="2" a="1"/>
  <c r="D478" i="2" s="1"/>
  <c r="A478" i="2" a="1"/>
  <c r="A478" i="2" s="1"/>
  <c r="AU477" i="2" a="1"/>
  <c r="AU477" i="2" s="1"/>
  <c r="AT477" i="2"/>
  <c r="AQ477" i="2"/>
  <c r="AN477" i="2"/>
  <c r="AK477" i="2"/>
  <c r="AH477" i="2"/>
  <c r="AE477" i="2"/>
  <c r="Y477" i="2" a="1"/>
  <c r="Y477" i="2" s="1"/>
  <c r="E477" i="2" s="1"/>
  <c r="X477" i="2"/>
  <c r="W477" i="2"/>
  <c r="S477" i="2"/>
  <c r="O477" i="2" a="1"/>
  <c r="O477" i="2" s="1"/>
  <c r="P477" i="2" s="1"/>
  <c r="M477" i="2"/>
  <c r="I477" i="2"/>
  <c r="D477" i="2" a="1"/>
  <c r="D477" i="2" s="1"/>
  <c r="A477" i="2" a="1"/>
  <c r="A477" i="2" s="1"/>
  <c r="AU476" i="2" a="1"/>
  <c r="AU476" i="2" s="1"/>
  <c r="AT476" i="2"/>
  <c r="AQ476" i="2"/>
  <c r="AN476" i="2"/>
  <c r="AK476" i="2"/>
  <c r="AH476" i="2"/>
  <c r="AE476" i="2"/>
  <c r="Y476" i="2" a="1"/>
  <c r="Y476" i="2" s="1"/>
  <c r="E476" i="2" s="1"/>
  <c r="X476" i="2"/>
  <c r="W476" i="2"/>
  <c r="S476" i="2"/>
  <c r="O476" i="2" a="1"/>
  <c r="O476" i="2" s="1"/>
  <c r="P476" i="2" s="1"/>
  <c r="M476" i="2"/>
  <c r="I476" i="2"/>
  <c r="D476" i="2" a="1"/>
  <c r="D476" i="2" s="1"/>
  <c r="A476" i="2" a="1"/>
  <c r="A476" i="2" s="1"/>
  <c r="AU475" i="2" a="1"/>
  <c r="AU475" i="2" s="1"/>
  <c r="AT475" i="2"/>
  <c r="AQ475" i="2"/>
  <c r="AN475" i="2"/>
  <c r="AK475" i="2"/>
  <c r="AH475" i="2"/>
  <c r="AE475" i="2"/>
  <c r="Y475" i="2" a="1"/>
  <c r="Y475" i="2" s="1"/>
  <c r="E475" i="2" s="1"/>
  <c r="X475" i="2"/>
  <c r="W475" i="2"/>
  <c r="S475" i="2"/>
  <c r="O475" i="2" a="1"/>
  <c r="O475" i="2" s="1"/>
  <c r="P475" i="2" s="1"/>
  <c r="M475" i="2"/>
  <c r="I475" i="2"/>
  <c r="D475" i="2" a="1"/>
  <c r="D475" i="2" s="1"/>
  <c r="A475" i="2" a="1"/>
  <c r="A475" i="2" s="1"/>
  <c r="AU474" i="2" a="1"/>
  <c r="AU474" i="2" s="1"/>
  <c r="AT474" i="2"/>
  <c r="AQ474" i="2"/>
  <c r="AN474" i="2"/>
  <c r="AK474" i="2"/>
  <c r="AH474" i="2"/>
  <c r="AE474" i="2"/>
  <c r="Y474" i="2" a="1"/>
  <c r="Y474" i="2" s="1"/>
  <c r="E474" i="2" s="1"/>
  <c r="X474" i="2"/>
  <c r="W474" i="2"/>
  <c r="S474" i="2"/>
  <c r="O474" i="2" a="1"/>
  <c r="O474" i="2" s="1"/>
  <c r="P474" i="2" s="1"/>
  <c r="L474" i="2"/>
  <c r="M474" i="2" s="1"/>
  <c r="I474" i="2"/>
  <c r="D474" i="2" a="1"/>
  <c r="D474" i="2" s="1"/>
  <c r="A474" i="2" a="1"/>
  <c r="A474" i="2" s="1"/>
  <c r="AU473" i="2" a="1"/>
  <c r="AU473" i="2" s="1"/>
  <c r="AT473" i="2"/>
  <c r="AQ473" i="2"/>
  <c r="AN473" i="2"/>
  <c r="AK473" i="2"/>
  <c r="AH473" i="2"/>
  <c r="AE473" i="2"/>
  <c r="Y473" i="2" a="1"/>
  <c r="Y473" i="2" s="1"/>
  <c r="E473" i="2" s="1"/>
  <c r="X473" i="2"/>
  <c r="W473" i="2"/>
  <c r="S473" i="2"/>
  <c r="O473" i="2" a="1"/>
  <c r="O473" i="2" s="1"/>
  <c r="P473" i="2" s="1"/>
  <c r="M473" i="2"/>
  <c r="I473" i="2"/>
  <c r="D473" i="2" a="1"/>
  <c r="D473" i="2" s="1"/>
  <c r="A473" i="2" a="1"/>
  <c r="A473" i="2" s="1"/>
  <c r="AU472" i="2" a="1"/>
  <c r="AU472" i="2" s="1"/>
  <c r="AT472" i="2"/>
  <c r="AQ472" i="2"/>
  <c r="AN472" i="2"/>
  <c r="AK472" i="2"/>
  <c r="AH472" i="2"/>
  <c r="AE472" i="2"/>
  <c r="Y472" i="2" a="1"/>
  <c r="Y472" i="2" s="1"/>
  <c r="E472" i="2" s="1"/>
  <c r="X472" i="2"/>
  <c r="W472" i="2"/>
  <c r="S472" i="2"/>
  <c r="O472" i="2" a="1"/>
  <c r="O472" i="2" s="1"/>
  <c r="P472" i="2" s="1"/>
  <c r="M472" i="2"/>
  <c r="I472" i="2"/>
  <c r="D472" i="2" a="1"/>
  <c r="D472" i="2" s="1"/>
  <c r="A472" i="2" a="1"/>
  <c r="A472" i="2" s="1"/>
  <c r="AU471" i="2" a="1"/>
  <c r="AU471" i="2" s="1"/>
  <c r="AT471" i="2"/>
  <c r="AQ471" i="2"/>
  <c r="AN471" i="2"/>
  <c r="AK471" i="2"/>
  <c r="AH471" i="2"/>
  <c r="AE471" i="2"/>
  <c r="Y471" i="2" a="1"/>
  <c r="Y471" i="2" s="1"/>
  <c r="X471" i="2"/>
  <c r="W471" i="2"/>
  <c r="S471" i="2"/>
  <c r="O471" i="2" a="1"/>
  <c r="O471" i="2" s="1"/>
  <c r="P471" i="2" s="1"/>
  <c r="M471" i="2"/>
  <c r="I471" i="2"/>
  <c r="D471" i="2" a="1"/>
  <c r="D471" i="2" s="1"/>
  <c r="A471" i="2" a="1"/>
  <c r="A471" i="2" s="1"/>
  <c r="AU470" i="2" a="1"/>
  <c r="AU470" i="2" s="1"/>
  <c r="AT470" i="2"/>
  <c r="AQ470" i="2"/>
  <c r="AN470" i="2"/>
  <c r="AK470" i="2"/>
  <c r="AH470" i="2"/>
  <c r="AE470" i="2"/>
  <c r="Y470" i="2" a="1"/>
  <c r="Y470" i="2" s="1"/>
  <c r="E470" i="2" s="1"/>
  <c r="X470" i="2"/>
  <c r="W470" i="2"/>
  <c r="S470" i="2"/>
  <c r="O470" i="2" a="1"/>
  <c r="O470" i="2" s="1"/>
  <c r="P470" i="2" s="1"/>
  <c r="M470" i="2"/>
  <c r="I470" i="2"/>
  <c r="D470" i="2" a="1"/>
  <c r="D470" i="2" s="1"/>
  <c r="A470" i="2" a="1"/>
  <c r="A470" i="2" s="1"/>
  <c r="AU469" i="2" a="1"/>
  <c r="AU469" i="2" s="1"/>
  <c r="AT469" i="2"/>
  <c r="AQ469" i="2"/>
  <c r="AN469" i="2"/>
  <c r="AK469" i="2"/>
  <c r="AH469" i="2"/>
  <c r="AE469" i="2"/>
  <c r="Y469" i="2" a="1"/>
  <c r="Y469" i="2" s="1"/>
  <c r="E469" i="2" s="1"/>
  <c r="X469" i="2"/>
  <c r="W469" i="2"/>
  <c r="S469" i="2"/>
  <c r="O469" i="2" a="1"/>
  <c r="O469" i="2" s="1"/>
  <c r="P469" i="2" s="1"/>
  <c r="M469" i="2"/>
  <c r="I469" i="2"/>
  <c r="D469" i="2" a="1"/>
  <c r="D469" i="2" s="1"/>
  <c r="A469" i="2" a="1"/>
  <c r="A469" i="2" s="1"/>
  <c r="AU468" i="2" a="1"/>
  <c r="AU468" i="2" s="1"/>
  <c r="AT468" i="2"/>
  <c r="AQ468" i="2"/>
  <c r="AN468" i="2"/>
  <c r="AK468" i="2"/>
  <c r="AH468" i="2"/>
  <c r="AE468" i="2"/>
  <c r="Y468" i="2" a="1"/>
  <c r="Y468" i="2" s="1"/>
  <c r="X468" i="2"/>
  <c r="W468" i="2"/>
  <c r="S468" i="2"/>
  <c r="O468" i="2" a="1"/>
  <c r="O468" i="2" s="1"/>
  <c r="P468" i="2" s="1"/>
  <c r="M468" i="2"/>
  <c r="I468" i="2"/>
  <c r="D468" i="2" a="1"/>
  <c r="D468" i="2" s="1"/>
  <c r="A468" i="2" a="1"/>
  <c r="A468" i="2" s="1"/>
  <c r="AU467" i="2" a="1"/>
  <c r="AU467" i="2" s="1"/>
  <c r="AT467" i="2"/>
  <c r="AQ467" i="2"/>
  <c r="AN467" i="2"/>
  <c r="AK467" i="2"/>
  <c r="AH467" i="2"/>
  <c r="AE467" i="2"/>
  <c r="Y467" i="2" a="1"/>
  <c r="Y467" i="2" s="1"/>
  <c r="E467" i="2" s="1"/>
  <c r="X467" i="2"/>
  <c r="W467" i="2"/>
  <c r="S467" i="2"/>
  <c r="O467" i="2" a="1"/>
  <c r="O467" i="2" s="1"/>
  <c r="P467" i="2" s="1"/>
  <c r="M467" i="2"/>
  <c r="I467" i="2"/>
  <c r="D467" i="2" a="1"/>
  <c r="D467" i="2" s="1"/>
  <c r="A467" i="2" a="1"/>
  <c r="A467" i="2" s="1"/>
  <c r="AU466" i="2" a="1"/>
  <c r="AU466" i="2" s="1"/>
  <c r="AT466" i="2"/>
  <c r="AQ466" i="2"/>
  <c r="AN466" i="2"/>
  <c r="AK466" i="2"/>
  <c r="AH466" i="2"/>
  <c r="AE466" i="2"/>
  <c r="Y466" i="2" a="1"/>
  <c r="Y466" i="2" s="1"/>
  <c r="E466" i="2" s="1"/>
  <c r="X466" i="2"/>
  <c r="W466" i="2"/>
  <c r="S466" i="2"/>
  <c r="O466" i="2" a="1"/>
  <c r="O466" i="2" s="1"/>
  <c r="P466" i="2" s="1"/>
  <c r="M466" i="2"/>
  <c r="I466" i="2"/>
  <c r="D466" i="2" a="1"/>
  <c r="D466" i="2" s="1"/>
  <c r="A466" i="2" a="1"/>
  <c r="A466" i="2" s="1"/>
  <c r="AU465" i="2" a="1"/>
  <c r="AU465" i="2" s="1"/>
  <c r="AT465" i="2"/>
  <c r="AQ465" i="2"/>
  <c r="AN465" i="2"/>
  <c r="AK465" i="2"/>
  <c r="AH465" i="2"/>
  <c r="AE465" i="2"/>
  <c r="Y465" i="2" a="1"/>
  <c r="Y465" i="2" s="1"/>
  <c r="E465" i="2" s="1"/>
  <c r="X465" i="2"/>
  <c r="W465" i="2"/>
  <c r="S465" i="2"/>
  <c r="O465" i="2" a="1"/>
  <c r="O465" i="2" s="1"/>
  <c r="P465" i="2" s="1"/>
  <c r="M465" i="2"/>
  <c r="I465" i="2"/>
  <c r="D465" i="2" a="1"/>
  <c r="D465" i="2" s="1"/>
  <c r="A465" i="2" a="1"/>
  <c r="A465" i="2" s="1"/>
  <c r="AU464" i="2" a="1"/>
  <c r="AU464" i="2" s="1"/>
  <c r="AT464" i="2"/>
  <c r="AQ464" i="2"/>
  <c r="AN464" i="2"/>
  <c r="AK464" i="2"/>
  <c r="AH464" i="2"/>
  <c r="AE464" i="2"/>
  <c r="Y464" i="2" a="1"/>
  <c r="Y464" i="2" s="1"/>
  <c r="X464" i="2"/>
  <c r="W464" i="2"/>
  <c r="S464" i="2"/>
  <c r="O464" i="2" a="1"/>
  <c r="O464" i="2" s="1"/>
  <c r="P464" i="2" s="1"/>
  <c r="M464" i="2"/>
  <c r="I464" i="2"/>
  <c r="D464" i="2" a="1"/>
  <c r="D464" i="2" s="1"/>
  <c r="A464" i="2" a="1"/>
  <c r="A464" i="2" s="1"/>
  <c r="AU463" i="2" a="1"/>
  <c r="AU463" i="2" s="1"/>
  <c r="AT463" i="2"/>
  <c r="AQ463" i="2"/>
  <c r="AN463" i="2"/>
  <c r="AK463" i="2"/>
  <c r="AH463" i="2"/>
  <c r="AE463" i="2"/>
  <c r="Y463" i="2" a="1"/>
  <c r="Y463" i="2" s="1"/>
  <c r="X463" i="2"/>
  <c r="W463" i="2"/>
  <c r="S463" i="2"/>
  <c r="O463" i="2" a="1"/>
  <c r="O463" i="2" s="1"/>
  <c r="P463" i="2" s="1"/>
  <c r="M463" i="2"/>
  <c r="I463" i="2"/>
  <c r="D463" i="2" a="1"/>
  <c r="D463" i="2" s="1"/>
  <c r="A463" i="2" a="1"/>
  <c r="A463" i="2" s="1"/>
  <c r="AU462" i="2" a="1"/>
  <c r="AU462" i="2" s="1"/>
  <c r="AT462" i="2"/>
  <c r="AQ462" i="2"/>
  <c r="AN462" i="2"/>
  <c r="AK462" i="2"/>
  <c r="AH462" i="2"/>
  <c r="AE462" i="2"/>
  <c r="Y462" i="2" a="1"/>
  <c r="Y462" i="2" s="1"/>
  <c r="E462" i="2" s="1"/>
  <c r="X462" i="2"/>
  <c r="W462" i="2"/>
  <c r="S462" i="2"/>
  <c r="O462" i="2" a="1"/>
  <c r="O462" i="2" s="1"/>
  <c r="P462" i="2" s="1"/>
  <c r="L462" i="2"/>
  <c r="M462" i="2" s="1"/>
  <c r="I462" i="2"/>
  <c r="D462" i="2" a="1"/>
  <c r="D462" i="2" s="1"/>
  <c r="A462" i="2" a="1"/>
  <c r="A462" i="2" s="1"/>
  <c r="AU461" i="2" a="1"/>
  <c r="AU461" i="2" s="1"/>
  <c r="AT461" i="2"/>
  <c r="AQ461" i="2"/>
  <c r="AN461" i="2"/>
  <c r="AK461" i="2"/>
  <c r="AH461" i="2"/>
  <c r="AE461" i="2"/>
  <c r="Y461" i="2" a="1"/>
  <c r="Y461" i="2" s="1"/>
  <c r="X461" i="2"/>
  <c r="W461" i="2"/>
  <c r="S461" i="2"/>
  <c r="O461" i="2" a="1"/>
  <c r="O461" i="2" s="1"/>
  <c r="P461" i="2" s="1"/>
  <c r="M461" i="2"/>
  <c r="I461" i="2"/>
  <c r="D461" i="2" a="1"/>
  <c r="D461" i="2" s="1"/>
  <c r="AU460" i="2" a="1"/>
  <c r="AU460" i="2" s="1"/>
  <c r="AT460" i="2"/>
  <c r="AQ460" i="2"/>
  <c r="AN460" i="2"/>
  <c r="AK460" i="2"/>
  <c r="AH460" i="2"/>
  <c r="AE460" i="2"/>
  <c r="Y460" i="2" a="1"/>
  <c r="Y460" i="2" s="1"/>
  <c r="E460" i="2" s="1"/>
  <c r="X460" i="2"/>
  <c r="W460" i="2"/>
  <c r="S460" i="2"/>
  <c r="O460" i="2" a="1"/>
  <c r="O460" i="2" s="1"/>
  <c r="P460" i="2" s="1"/>
  <c r="M460" i="2"/>
  <c r="I460" i="2"/>
  <c r="D460" i="2" a="1"/>
  <c r="D460" i="2" s="1"/>
  <c r="AU459" i="2" a="1"/>
  <c r="AU459" i="2" s="1"/>
  <c r="AT459" i="2"/>
  <c r="AQ459" i="2"/>
  <c r="AN459" i="2"/>
  <c r="AK459" i="2"/>
  <c r="AH459" i="2"/>
  <c r="AE459" i="2"/>
  <c r="Y459" i="2" a="1"/>
  <c r="Y459" i="2" s="1"/>
  <c r="E459" i="2" s="1"/>
  <c r="X459" i="2"/>
  <c r="W459" i="2"/>
  <c r="S459" i="2"/>
  <c r="O459" i="2" a="1"/>
  <c r="O459" i="2" s="1"/>
  <c r="P459" i="2" s="1"/>
  <c r="M459" i="2"/>
  <c r="I459" i="2"/>
  <c r="D459" i="2" a="1"/>
  <c r="D459" i="2" s="1"/>
  <c r="AU458" i="2" a="1"/>
  <c r="AU458" i="2" s="1"/>
  <c r="AT458" i="2"/>
  <c r="AQ458" i="2"/>
  <c r="AN458" i="2"/>
  <c r="AK458" i="2"/>
  <c r="AH458" i="2"/>
  <c r="AE458" i="2"/>
  <c r="Y458" i="2" a="1"/>
  <c r="Y458" i="2" s="1"/>
  <c r="E458" i="2" s="1"/>
  <c r="X458" i="2"/>
  <c r="W458" i="2"/>
  <c r="S458" i="2"/>
  <c r="O458" i="2" a="1"/>
  <c r="O458" i="2" s="1"/>
  <c r="P458" i="2" s="1"/>
  <c r="M458" i="2"/>
  <c r="I458" i="2"/>
  <c r="D458" i="2" a="1"/>
  <c r="D458" i="2" s="1"/>
  <c r="AU457" i="2" a="1"/>
  <c r="AU457" i="2" s="1"/>
  <c r="AT457" i="2"/>
  <c r="AQ457" i="2"/>
  <c r="AN457" i="2"/>
  <c r="AK457" i="2"/>
  <c r="AH457" i="2"/>
  <c r="AE457" i="2"/>
  <c r="Y457" i="2" a="1"/>
  <c r="Y457" i="2" s="1"/>
  <c r="X457" i="2"/>
  <c r="W457" i="2"/>
  <c r="S457" i="2"/>
  <c r="O457" i="2" a="1"/>
  <c r="O457" i="2" s="1"/>
  <c r="P457" i="2" s="1"/>
  <c r="M457" i="2"/>
  <c r="I457" i="2"/>
  <c r="D457" i="2" a="1"/>
  <c r="D457" i="2" s="1"/>
  <c r="A457" i="2" a="1"/>
  <c r="A457" i="2" s="1"/>
  <c r="AU456" i="2" a="1"/>
  <c r="AU456" i="2" s="1"/>
  <c r="AT456" i="2"/>
  <c r="AQ456" i="2"/>
  <c r="AN456" i="2"/>
  <c r="AK456" i="2"/>
  <c r="AH456" i="2"/>
  <c r="AE456" i="2"/>
  <c r="Y456" i="2" a="1"/>
  <c r="Y456" i="2" s="1"/>
  <c r="E456" i="2" s="1"/>
  <c r="X456" i="2"/>
  <c r="W456" i="2"/>
  <c r="S456" i="2"/>
  <c r="O456" i="2" a="1"/>
  <c r="O456" i="2" s="1"/>
  <c r="P456" i="2" s="1"/>
  <c r="M456" i="2"/>
  <c r="I456" i="2"/>
  <c r="D456" i="2" a="1"/>
  <c r="D456" i="2" s="1"/>
  <c r="A456" i="2" a="1"/>
  <c r="A456" i="2" s="1"/>
  <c r="AU455" i="2" a="1"/>
  <c r="AU455" i="2" s="1"/>
  <c r="AT455" i="2"/>
  <c r="AQ455" i="2"/>
  <c r="AN455" i="2"/>
  <c r="AK455" i="2"/>
  <c r="AH455" i="2"/>
  <c r="AE455" i="2"/>
  <c r="Y455" i="2" a="1"/>
  <c r="Y455" i="2" s="1"/>
  <c r="X455" i="2"/>
  <c r="W455" i="2"/>
  <c r="S455" i="2"/>
  <c r="O455" i="2" a="1"/>
  <c r="O455" i="2" s="1"/>
  <c r="P455" i="2" s="1"/>
  <c r="M455" i="2"/>
  <c r="I455" i="2"/>
  <c r="D455" i="2" a="1"/>
  <c r="D455" i="2" s="1"/>
  <c r="A455" i="2" a="1"/>
  <c r="A455" i="2" s="1"/>
  <c r="AU454" i="2" a="1"/>
  <c r="AU454" i="2" s="1"/>
  <c r="AT454" i="2"/>
  <c r="AQ454" i="2"/>
  <c r="AN454" i="2"/>
  <c r="AK454" i="2"/>
  <c r="AH454" i="2"/>
  <c r="AE454" i="2"/>
  <c r="Y454" i="2" a="1"/>
  <c r="Y454" i="2" s="1"/>
  <c r="E454" i="2" s="1"/>
  <c r="X454" i="2"/>
  <c r="W454" i="2"/>
  <c r="S454" i="2"/>
  <c r="O454" i="2" a="1"/>
  <c r="O454" i="2" s="1"/>
  <c r="P454" i="2" s="1"/>
  <c r="M454" i="2"/>
  <c r="I454" i="2"/>
  <c r="D454" i="2" a="1"/>
  <c r="D454" i="2" s="1"/>
  <c r="A454" i="2" a="1"/>
  <c r="A454" i="2" s="1"/>
  <c r="AU453" i="2" a="1"/>
  <c r="AU453" i="2" s="1"/>
  <c r="AT453" i="2"/>
  <c r="AQ453" i="2"/>
  <c r="AN453" i="2"/>
  <c r="AK453" i="2"/>
  <c r="AH453" i="2"/>
  <c r="AE453" i="2"/>
  <c r="Y453" i="2" a="1"/>
  <c r="Y453" i="2" s="1"/>
  <c r="X453" i="2"/>
  <c r="W453" i="2"/>
  <c r="S453" i="2"/>
  <c r="O453" i="2" a="1"/>
  <c r="O453" i="2" s="1"/>
  <c r="P453" i="2" s="1"/>
  <c r="M453" i="2"/>
  <c r="I453" i="2"/>
  <c r="D453" i="2" a="1"/>
  <c r="D453" i="2" s="1"/>
  <c r="A453" i="2" a="1"/>
  <c r="A453" i="2" s="1"/>
  <c r="AU452" i="2" a="1"/>
  <c r="AU452" i="2" s="1"/>
  <c r="AT452" i="2"/>
  <c r="AQ452" i="2"/>
  <c r="AN452" i="2"/>
  <c r="AK452" i="2"/>
  <c r="AH452" i="2"/>
  <c r="AE452" i="2"/>
  <c r="Y452" i="2" a="1"/>
  <c r="Y452" i="2" s="1"/>
  <c r="E452" i="2" s="1"/>
  <c r="X452" i="2"/>
  <c r="W452" i="2"/>
  <c r="S452" i="2"/>
  <c r="O452" i="2" a="1"/>
  <c r="O452" i="2" s="1"/>
  <c r="P452" i="2" s="1"/>
  <c r="M452" i="2"/>
  <c r="I452" i="2"/>
  <c r="D452" i="2" a="1"/>
  <c r="D452" i="2" s="1"/>
  <c r="A452" i="2" a="1"/>
  <c r="A452" i="2" s="1"/>
  <c r="AU451" i="2" a="1"/>
  <c r="AU451" i="2" s="1"/>
  <c r="AT451" i="2"/>
  <c r="AQ451" i="2"/>
  <c r="AN451" i="2"/>
  <c r="AK451" i="2"/>
  <c r="AH451" i="2"/>
  <c r="AE451" i="2"/>
  <c r="Y451" i="2" a="1"/>
  <c r="Y451" i="2" s="1"/>
  <c r="E451" i="2" s="1"/>
  <c r="X451" i="2"/>
  <c r="W451" i="2"/>
  <c r="S451" i="2"/>
  <c r="O451" i="2" a="1"/>
  <c r="O451" i="2" s="1"/>
  <c r="P451" i="2" s="1"/>
  <c r="M451" i="2"/>
  <c r="I451" i="2"/>
  <c r="D451" i="2" a="1"/>
  <c r="D451" i="2" s="1"/>
  <c r="A451" i="2" a="1"/>
  <c r="A451" i="2" s="1"/>
  <c r="AU450" i="2" a="1"/>
  <c r="AU450" i="2" s="1"/>
  <c r="AT450" i="2"/>
  <c r="AQ450" i="2"/>
  <c r="AN450" i="2"/>
  <c r="AK450" i="2"/>
  <c r="AH450" i="2"/>
  <c r="AE450" i="2"/>
  <c r="Y450" i="2" a="1"/>
  <c r="Y450" i="2" s="1"/>
  <c r="E450" i="2" s="1"/>
  <c r="X450" i="2"/>
  <c r="W450" i="2"/>
  <c r="S450" i="2"/>
  <c r="O450" i="2" a="1"/>
  <c r="O450" i="2" s="1"/>
  <c r="P450" i="2" s="1"/>
  <c r="M450" i="2"/>
  <c r="I450" i="2"/>
  <c r="D450" i="2" a="1"/>
  <c r="D450" i="2" s="1"/>
  <c r="A450" i="2" a="1"/>
  <c r="A450" i="2" s="1"/>
  <c r="AU449" i="2" a="1"/>
  <c r="AU449" i="2" s="1"/>
  <c r="AT449" i="2"/>
  <c r="AQ449" i="2"/>
  <c r="AN449" i="2"/>
  <c r="AK449" i="2"/>
  <c r="AH449" i="2"/>
  <c r="AE449" i="2"/>
  <c r="Y449" i="2" a="1"/>
  <c r="Y449" i="2" s="1"/>
  <c r="X449" i="2"/>
  <c r="W449" i="2"/>
  <c r="S449" i="2"/>
  <c r="O449" i="2" a="1"/>
  <c r="O449" i="2" s="1"/>
  <c r="P449" i="2" s="1"/>
  <c r="M449" i="2"/>
  <c r="I449" i="2"/>
  <c r="D449" i="2" a="1"/>
  <c r="D449" i="2" s="1"/>
  <c r="A449" i="2" a="1"/>
  <c r="A449" i="2" s="1"/>
  <c r="AU448" i="2" a="1"/>
  <c r="AU448" i="2" s="1"/>
  <c r="AT448" i="2"/>
  <c r="AQ448" i="2"/>
  <c r="AN448" i="2"/>
  <c r="AK448" i="2"/>
  <c r="AH448" i="2"/>
  <c r="AE448" i="2"/>
  <c r="Y448" i="2" a="1"/>
  <c r="Y448" i="2" s="1"/>
  <c r="E448" i="2" s="1"/>
  <c r="X448" i="2"/>
  <c r="W448" i="2"/>
  <c r="S448" i="2"/>
  <c r="O448" i="2" a="1"/>
  <c r="O448" i="2" s="1"/>
  <c r="P448" i="2" s="1"/>
  <c r="M448" i="2"/>
  <c r="I448" i="2"/>
  <c r="D448" i="2" a="1"/>
  <c r="D448" i="2" s="1"/>
  <c r="A448" i="2" a="1"/>
  <c r="A448" i="2" s="1"/>
  <c r="AU447" i="2" a="1"/>
  <c r="AU447" i="2" s="1"/>
  <c r="AT447" i="2"/>
  <c r="AQ447" i="2"/>
  <c r="AN447" i="2"/>
  <c r="AK447" i="2"/>
  <c r="AH447" i="2"/>
  <c r="AE447" i="2"/>
  <c r="Y447" i="2" a="1"/>
  <c r="Y447" i="2" s="1"/>
  <c r="X447" i="2"/>
  <c r="W447" i="2"/>
  <c r="S447" i="2"/>
  <c r="O447" i="2" a="1"/>
  <c r="O447" i="2" s="1"/>
  <c r="P447" i="2" s="1"/>
  <c r="M447" i="2"/>
  <c r="I447" i="2"/>
  <c r="D447" i="2" a="1"/>
  <c r="D447" i="2" s="1"/>
  <c r="A447" i="2" a="1"/>
  <c r="A447" i="2" s="1"/>
  <c r="AU446" i="2" a="1"/>
  <c r="AU446" i="2" s="1"/>
  <c r="AT446" i="2"/>
  <c r="AQ446" i="2"/>
  <c r="AN446" i="2"/>
  <c r="AK446" i="2"/>
  <c r="AH446" i="2"/>
  <c r="AE446" i="2"/>
  <c r="Y446" i="2" a="1"/>
  <c r="Y446" i="2" s="1"/>
  <c r="E446" i="2" s="1"/>
  <c r="X446" i="2"/>
  <c r="W446" i="2"/>
  <c r="S446" i="2"/>
  <c r="O446" i="2" a="1"/>
  <c r="O446" i="2" s="1"/>
  <c r="P446" i="2" s="1"/>
  <c r="M446" i="2"/>
  <c r="I446" i="2"/>
  <c r="D446" i="2" a="1"/>
  <c r="D446" i="2" s="1"/>
  <c r="A446" i="2" a="1"/>
  <c r="A446" i="2" s="1"/>
  <c r="AU445" i="2" a="1"/>
  <c r="AU445" i="2" s="1"/>
  <c r="AT445" i="2"/>
  <c r="AQ445" i="2"/>
  <c r="AN445" i="2"/>
  <c r="AK445" i="2"/>
  <c r="AH445" i="2"/>
  <c r="AE445" i="2"/>
  <c r="Y445" i="2" a="1"/>
  <c r="Y445" i="2" s="1"/>
  <c r="X445" i="2"/>
  <c r="W445" i="2"/>
  <c r="S445" i="2"/>
  <c r="O445" i="2" a="1"/>
  <c r="O445" i="2" s="1"/>
  <c r="P445" i="2" s="1"/>
  <c r="M445" i="2"/>
  <c r="I445" i="2"/>
  <c r="D445" i="2" a="1"/>
  <c r="D445" i="2" s="1"/>
  <c r="A445" i="2" a="1"/>
  <c r="A445" i="2" s="1"/>
  <c r="AU444" i="2" a="1"/>
  <c r="AU444" i="2" s="1"/>
  <c r="AT444" i="2"/>
  <c r="AQ444" i="2"/>
  <c r="AN444" i="2"/>
  <c r="AK444" i="2"/>
  <c r="AH444" i="2"/>
  <c r="AE444" i="2"/>
  <c r="Y444" i="2" a="1"/>
  <c r="Y444" i="2" s="1"/>
  <c r="E444" i="2" s="1"/>
  <c r="X444" i="2"/>
  <c r="W444" i="2"/>
  <c r="S444" i="2"/>
  <c r="O444" i="2" a="1"/>
  <c r="O444" i="2" s="1"/>
  <c r="P444" i="2" s="1"/>
  <c r="M444" i="2"/>
  <c r="I444" i="2"/>
  <c r="D444" i="2" a="1"/>
  <c r="D444" i="2" s="1"/>
  <c r="A444" i="2" a="1"/>
  <c r="A444" i="2" s="1"/>
  <c r="AU443" i="2" a="1"/>
  <c r="AU443" i="2" s="1"/>
  <c r="AT443" i="2"/>
  <c r="AQ443" i="2"/>
  <c r="AN443" i="2"/>
  <c r="AK443" i="2"/>
  <c r="AH443" i="2"/>
  <c r="AE443" i="2"/>
  <c r="Y443" i="2" a="1"/>
  <c r="Y443" i="2" s="1"/>
  <c r="E443" i="2" s="1"/>
  <c r="X443" i="2"/>
  <c r="W443" i="2"/>
  <c r="S443" i="2"/>
  <c r="O443" i="2" a="1"/>
  <c r="O443" i="2" s="1"/>
  <c r="P443" i="2" s="1"/>
  <c r="M443" i="2"/>
  <c r="I443" i="2"/>
  <c r="D443" i="2" a="1"/>
  <c r="D443" i="2" s="1"/>
  <c r="A443" i="2" a="1"/>
  <c r="A443" i="2" s="1"/>
  <c r="AU442" i="2" a="1"/>
  <c r="AU442" i="2" s="1"/>
  <c r="AT442" i="2"/>
  <c r="AQ442" i="2"/>
  <c r="AN442" i="2"/>
  <c r="AK442" i="2"/>
  <c r="AH442" i="2"/>
  <c r="AE442" i="2"/>
  <c r="Y442" i="2" a="1"/>
  <c r="Y442" i="2" s="1"/>
  <c r="E442" i="2" s="1"/>
  <c r="X442" i="2"/>
  <c r="W442" i="2"/>
  <c r="S442" i="2"/>
  <c r="O442" i="2" a="1"/>
  <c r="O442" i="2" s="1"/>
  <c r="P442" i="2" s="1"/>
  <c r="M442" i="2"/>
  <c r="I442" i="2"/>
  <c r="D442" i="2" a="1"/>
  <c r="D442" i="2" s="1"/>
  <c r="A442" i="2" a="1"/>
  <c r="A442" i="2" s="1"/>
  <c r="AU441" i="2" a="1"/>
  <c r="AU441" i="2" s="1"/>
  <c r="AT441" i="2"/>
  <c r="AQ441" i="2"/>
  <c r="AN441" i="2"/>
  <c r="AK441" i="2"/>
  <c r="AH441" i="2"/>
  <c r="AE441" i="2"/>
  <c r="Y441" i="2" a="1"/>
  <c r="Y441" i="2" s="1"/>
  <c r="E441" i="2" s="1"/>
  <c r="W441" i="2"/>
  <c r="U441" i="2" a="1"/>
  <c r="U441" i="2" s="1"/>
  <c r="X441" i="2" s="1"/>
  <c r="S441" i="2"/>
  <c r="O441" i="2" a="1"/>
  <c r="O441" i="2" s="1"/>
  <c r="P441" i="2" s="1"/>
  <c r="M441" i="2"/>
  <c r="I441" i="2"/>
  <c r="D441" i="2" a="1"/>
  <c r="D441" i="2" s="1"/>
  <c r="A441" i="2" a="1"/>
  <c r="A441" i="2" s="1"/>
  <c r="AU440" i="2" a="1"/>
  <c r="AU440" i="2" s="1"/>
  <c r="AT440" i="2"/>
  <c r="AQ440" i="2"/>
  <c r="AN440" i="2"/>
  <c r="AK440" i="2"/>
  <c r="AH440" i="2"/>
  <c r="AE440" i="2"/>
  <c r="Y440" i="2" a="1"/>
  <c r="Y440" i="2" s="1"/>
  <c r="E440" i="2" s="1"/>
  <c r="W440" i="2"/>
  <c r="U440" i="2" a="1"/>
  <c r="U440" i="2" s="1"/>
  <c r="X440" i="2" s="1"/>
  <c r="S440" i="2"/>
  <c r="O440" i="2" a="1"/>
  <c r="O440" i="2" s="1"/>
  <c r="P440" i="2" s="1"/>
  <c r="M440" i="2"/>
  <c r="I440" i="2"/>
  <c r="D440" i="2" a="1"/>
  <c r="D440" i="2" s="1"/>
  <c r="A440" i="2" a="1"/>
  <c r="A440" i="2" s="1"/>
  <c r="AU439" i="2" a="1"/>
  <c r="AU439" i="2" s="1"/>
  <c r="AT439" i="2"/>
  <c r="AQ439" i="2"/>
  <c r="AN439" i="2"/>
  <c r="AK439" i="2"/>
  <c r="AH439" i="2"/>
  <c r="AE439" i="2"/>
  <c r="Y439" i="2" a="1"/>
  <c r="Y439" i="2" s="1"/>
  <c r="E439" i="2" s="1"/>
  <c r="W439" i="2"/>
  <c r="U439" i="2" a="1"/>
  <c r="U439" i="2" s="1"/>
  <c r="X439" i="2" s="1"/>
  <c r="S439" i="2"/>
  <c r="O439" i="2" a="1"/>
  <c r="O439" i="2" s="1"/>
  <c r="P439" i="2" s="1"/>
  <c r="M439" i="2"/>
  <c r="I439" i="2"/>
  <c r="D439" i="2" a="1"/>
  <c r="D439" i="2" s="1"/>
  <c r="A439" i="2" a="1"/>
  <c r="A439" i="2" s="1"/>
  <c r="AU438" i="2" a="1"/>
  <c r="AU438" i="2" s="1"/>
  <c r="AT438" i="2"/>
  <c r="AQ438" i="2"/>
  <c r="AN438" i="2"/>
  <c r="AK438" i="2"/>
  <c r="AH438" i="2"/>
  <c r="AE438" i="2"/>
  <c r="Y438" i="2" a="1"/>
  <c r="Y438" i="2" s="1"/>
  <c r="E438" i="2" s="1"/>
  <c r="X438" i="2"/>
  <c r="W438" i="2"/>
  <c r="S438" i="2"/>
  <c r="O438" i="2" a="1"/>
  <c r="O438" i="2" s="1"/>
  <c r="P438" i="2" s="1"/>
  <c r="M438" i="2"/>
  <c r="I438" i="2"/>
  <c r="D438" i="2" a="1"/>
  <c r="D438" i="2" s="1"/>
  <c r="A438" i="2" a="1"/>
  <c r="A438" i="2" s="1"/>
  <c r="AU437" i="2" a="1"/>
  <c r="AU437" i="2" s="1"/>
  <c r="AT437" i="2"/>
  <c r="AQ437" i="2"/>
  <c r="AN437" i="2"/>
  <c r="AK437" i="2"/>
  <c r="AH437" i="2"/>
  <c r="AE437" i="2"/>
  <c r="Y437" i="2" a="1"/>
  <c r="Y437" i="2" s="1"/>
  <c r="X437" i="2"/>
  <c r="W437" i="2"/>
  <c r="S437" i="2"/>
  <c r="O437" i="2" a="1"/>
  <c r="O437" i="2" s="1"/>
  <c r="P437" i="2" s="1"/>
  <c r="M437" i="2"/>
  <c r="I437" i="2"/>
  <c r="D437" i="2" a="1"/>
  <c r="D437" i="2" s="1"/>
  <c r="A437" i="2" a="1"/>
  <c r="A437" i="2" s="1"/>
  <c r="AU436" i="2" a="1"/>
  <c r="AU436" i="2" s="1"/>
  <c r="AT436" i="2"/>
  <c r="AQ436" i="2"/>
  <c r="AN436" i="2"/>
  <c r="AK436" i="2"/>
  <c r="AH436" i="2"/>
  <c r="AE436" i="2"/>
  <c r="Y436" i="2" a="1"/>
  <c r="Y436" i="2" s="1"/>
  <c r="E436" i="2" s="1"/>
  <c r="X436" i="2"/>
  <c r="W436" i="2"/>
  <c r="S436" i="2"/>
  <c r="O436" i="2" a="1"/>
  <c r="O436" i="2" s="1"/>
  <c r="P436" i="2" s="1"/>
  <c r="M436" i="2"/>
  <c r="I436" i="2"/>
  <c r="D436" i="2" a="1"/>
  <c r="D436" i="2" s="1"/>
  <c r="A436" i="2" a="1"/>
  <c r="A436" i="2" s="1"/>
  <c r="AU435" i="2" a="1"/>
  <c r="AU435" i="2" s="1"/>
  <c r="AT435" i="2"/>
  <c r="AQ435" i="2"/>
  <c r="AN435" i="2"/>
  <c r="AK435" i="2"/>
  <c r="AH435" i="2"/>
  <c r="AE435" i="2"/>
  <c r="Y435" i="2" a="1"/>
  <c r="Y435" i="2" s="1"/>
  <c r="E435" i="2" s="1"/>
  <c r="X435" i="2"/>
  <c r="W435" i="2"/>
  <c r="S435" i="2"/>
  <c r="O435" i="2" a="1"/>
  <c r="O435" i="2" s="1"/>
  <c r="P435" i="2" s="1"/>
  <c r="M435" i="2"/>
  <c r="I435" i="2"/>
  <c r="D435" i="2" a="1"/>
  <c r="D435" i="2" s="1"/>
  <c r="A435" i="2" a="1"/>
  <c r="A435" i="2" s="1"/>
  <c r="AU434" i="2" a="1"/>
  <c r="AU434" i="2" s="1"/>
  <c r="AT434" i="2"/>
  <c r="AQ434" i="2"/>
  <c r="AN434" i="2"/>
  <c r="AK434" i="2"/>
  <c r="AH434" i="2"/>
  <c r="AE434" i="2"/>
  <c r="Y434" i="2" a="1"/>
  <c r="Y434" i="2" s="1"/>
  <c r="E434" i="2" s="1"/>
  <c r="X434" i="2"/>
  <c r="W434" i="2"/>
  <c r="S434" i="2"/>
  <c r="O434" i="2" a="1"/>
  <c r="O434" i="2" s="1"/>
  <c r="P434" i="2" s="1"/>
  <c r="L434" i="2"/>
  <c r="M434" i="2" s="1"/>
  <c r="I434" i="2"/>
  <c r="D434" i="2" a="1"/>
  <c r="D434" i="2" s="1"/>
  <c r="A434" i="2" a="1"/>
  <c r="A434" i="2" s="1"/>
  <c r="AU433" i="2" a="1"/>
  <c r="AU433" i="2" s="1"/>
  <c r="AT433" i="2"/>
  <c r="AQ433" i="2"/>
  <c r="AN433" i="2"/>
  <c r="AK433" i="2"/>
  <c r="AH433" i="2"/>
  <c r="AE433" i="2"/>
  <c r="Y433" i="2" a="1"/>
  <c r="Y433" i="2" s="1"/>
  <c r="E433" i="2" s="1"/>
  <c r="X433" i="2"/>
  <c r="W433" i="2"/>
  <c r="S433" i="2"/>
  <c r="O433" i="2" a="1"/>
  <c r="O433" i="2" s="1"/>
  <c r="P433" i="2" s="1"/>
  <c r="M433" i="2"/>
  <c r="I433" i="2"/>
  <c r="D433" i="2" a="1"/>
  <c r="D433" i="2" s="1"/>
  <c r="A433" i="2" a="1"/>
  <c r="A433" i="2" s="1"/>
  <c r="AU432" i="2" a="1"/>
  <c r="AU432" i="2" s="1"/>
  <c r="AT432" i="2"/>
  <c r="AQ432" i="2"/>
  <c r="AN432" i="2"/>
  <c r="AK432" i="2"/>
  <c r="AH432" i="2"/>
  <c r="AE432" i="2"/>
  <c r="Y432" i="2" a="1"/>
  <c r="Y432" i="2" s="1"/>
  <c r="E432" i="2" s="1"/>
  <c r="X432" i="2"/>
  <c r="W432" i="2"/>
  <c r="S432" i="2"/>
  <c r="O432" i="2" a="1"/>
  <c r="O432" i="2" s="1"/>
  <c r="P432" i="2" s="1"/>
  <c r="M432" i="2"/>
  <c r="I432" i="2"/>
  <c r="D432" i="2" a="1"/>
  <c r="D432" i="2" s="1"/>
  <c r="A432" i="2" a="1"/>
  <c r="A432" i="2" s="1"/>
  <c r="AU431" i="2" a="1"/>
  <c r="AU431" i="2" s="1"/>
  <c r="AT431" i="2"/>
  <c r="AQ431" i="2"/>
  <c r="AN431" i="2"/>
  <c r="AK431" i="2"/>
  <c r="AH431" i="2"/>
  <c r="AE431" i="2"/>
  <c r="Y431" i="2" a="1"/>
  <c r="Y431" i="2" s="1"/>
  <c r="E431" i="2" s="1"/>
  <c r="X431" i="2"/>
  <c r="W431" i="2"/>
  <c r="S431" i="2"/>
  <c r="O431" i="2" a="1"/>
  <c r="O431" i="2" s="1"/>
  <c r="P431" i="2" s="1"/>
  <c r="M431" i="2"/>
  <c r="I431" i="2"/>
  <c r="D431" i="2" a="1"/>
  <c r="D431" i="2" s="1"/>
  <c r="A431" i="2" a="1"/>
  <c r="A431" i="2" s="1"/>
  <c r="AU430" i="2" a="1"/>
  <c r="AU430" i="2" s="1"/>
  <c r="AT430" i="2"/>
  <c r="AQ430" i="2"/>
  <c r="AN430" i="2"/>
  <c r="AK430" i="2"/>
  <c r="AH430" i="2"/>
  <c r="AE430" i="2"/>
  <c r="Y430" i="2" a="1"/>
  <c r="Y430" i="2" s="1"/>
  <c r="X430" i="2"/>
  <c r="W430" i="2"/>
  <c r="S430" i="2"/>
  <c r="O430" i="2" a="1"/>
  <c r="O430" i="2" s="1"/>
  <c r="P430" i="2" s="1"/>
  <c r="M430" i="2"/>
  <c r="I430" i="2"/>
  <c r="D430" i="2" a="1"/>
  <c r="D430" i="2" s="1"/>
  <c r="A430" i="2" a="1"/>
  <c r="A430" i="2" s="1"/>
  <c r="AU429" i="2" a="1"/>
  <c r="AU429" i="2" s="1"/>
  <c r="AT429" i="2"/>
  <c r="AQ429" i="2"/>
  <c r="AN429" i="2"/>
  <c r="AK429" i="2"/>
  <c r="AH429" i="2"/>
  <c r="AE429" i="2"/>
  <c r="Y429" i="2" a="1"/>
  <c r="Y429" i="2" s="1"/>
  <c r="E429" i="2" s="1"/>
  <c r="X429" i="2"/>
  <c r="W429" i="2"/>
  <c r="S429" i="2"/>
  <c r="O429" i="2" a="1"/>
  <c r="O429" i="2" s="1"/>
  <c r="P429" i="2" s="1"/>
  <c r="M429" i="2"/>
  <c r="I429" i="2"/>
  <c r="D429" i="2" a="1"/>
  <c r="D429" i="2" s="1"/>
  <c r="A429" i="2" a="1"/>
  <c r="A429" i="2" s="1"/>
  <c r="AU428" i="2" a="1"/>
  <c r="AU428" i="2" s="1"/>
  <c r="AT428" i="2"/>
  <c r="AQ428" i="2"/>
  <c r="AN428" i="2"/>
  <c r="AK428" i="2"/>
  <c r="AH428" i="2"/>
  <c r="AE428" i="2"/>
  <c r="Y428" i="2" a="1"/>
  <c r="Y428" i="2" s="1"/>
  <c r="X428" i="2"/>
  <c r="W428" i="2"/>
  <c r="S428" i="2"/>
  <c r="O428" i="2" a="1"/>
  <c r="O428" i="2" s="1"/>
  <c r="P428" i="2" s="1"/>
  <c r="M428" i="2"/>
  <c r="I428" i="2"/>
  <c r="D428" i="2" a="1"/>
  <c r="D428" i="2" s="1"/>
  <c r="A428" i="2" a="1"/>
  <c r="A428" i="2" s="1"/>
  <c r="AU427" i="2" a="1"/>
  <c r="AU427" i="2" s="1"/>
  <c r="AT427" i="2"/>
  <c r="AQ427" i="2"/>
  <c r="AN427" i="2"/>
  <c r="AK427" i="2"/>
  <c r="AH427" i="2"/>
  <c r="AE427" i="2"/>
  <c r="Y427" i="2" a="1"/>
  <c r="Y427" i="2" s="1"/>
  <c r="E427" i="2" s="1"/>
  <c r="X427" i="2"/>
  <c r="W427" i="2"/>
  <c r="S427" i="2"/>
  <c r="O427" i="2" a="1"/>
  <c r="O427" i="2" s="1"/>
  <c r="P427" i="2" s="1"/>
  <c r="M427" i="2"/>
  <c r="I427" i="2"/>
  <c r="D427" i="2" a="1"/>
  <c r="D427" i="2" s="1"/>
  <c r="A427" i="2" a="1"/>
  <c r="A427" i="2" s="1"/>
  <c r="AU426" i="2" a="1"/>
  <c r="AU426" i="2" s="1"/>
  <c r="AT426" i="2"/>
  <c r="AQ426" i="2"/>
  <c r="AN426" i="2"/>
  <c r="AK426" i="2"/>
  <c r="AH426" i="2"/>
  <c r="AE426" i="2"/>
  <c r="Y426" i="2" a="1"/>
  <c r="Y426" i="2" s="1"/>
  <c r="X426" i="2"/>
  <c r="W426" i="2"/>
  <c r="S426" i="2"/>
  <c r="O426" i="2" a="1"/>
  <c r="O426" i="2" s="1"/>
  <c r="P426" i="2" s="1"/>
  <c r="M426" i="2"/>
  <c r="I426" i="2"/>
  <c r="D426" i="2" a="1"/>
  <c r="D426" i="2" s="1"/>
  <c r="A426" i="2" a="1"/>
  <c r="A426" i="2" s="1"/>
  <c r="AU425" i="2" a="1"/>
  <c r="AU425" i="2" s="1"/>
  <c r="AT425" i="2"/>
  <c r="AQ425" i="2"/>
  <c r="AN425" i="2"/>
  <c r="AK425" i="2"/>
  <c r="AH425" i="2"/>
  <c r="AE425" i="2"/>
  <c r="Y425" i="2" a="1"/>
  <c r="Y425" i="2" s="1"/>
  <c r="E425" i="2" s="1"/>
  <c r="X425" i="2"/>
  <c r="W425" i="2"/>
  <c r="S425" i="2"/>
  <c r="O425" i="2" a="1"/>
  <c r="O425" i="2" s="1"/>
  <c r="P425" i="2" s="1"/>
  <c r="M425" i="2"/>
  <c r="I425" i="2"/>
  <c r="D425" i="2" a="1"/>
  <c r="D425" i="2" s="1"/>
  <c r="A425" i="2" a="1"/>
  <c r="A425" i="2" s="1"/>
  <c r="AU424" i="2" a="1"/>
  <c r="AU424" i="2" s="1"/>
  <c r="AT424" i="2"/>
  <c r="AQ424" i="2"/>
  <c r="AN424" i="2"/>
  <c r="AK424" i="2"/>
  <c r="AH424" i="2"/>
  <c r="AE424" i="2"/>
  <c r="Y424" i="2" a="1"/>
  <c r="Y424" i="2" s="1"/>
  <c r="X424" i="2"/>
  <c r="W424" i="2"/>
  <c r="S424" i="2"/>
  <c r="O424" i="2" a="1"/>
  <c r="O424" i="2" s="1"/>
  <c r="P424" i="2" s="1"/>
  <c r="M424" i="2"/>
  <c r="I424" i="2"/>
  <c r="D424" i="2" a="1"/>
  <c r="D424" i="2" s="1"/>
  <c r="A424" i="2" a="1"/>
  <c r="A424" i="2" s="1"/>
  <c r="AU423" i="2" a="1"/>
  <c r="AU423" i="2" s="1"/>
  <c r="AT423" i="2"/>
  <c r="AQ423" i="2"/>
  <c r="AN423" i="2"/>
  <c r="AK423" i="2"/>
  <c r="AH423" i="2"/>
  <c r="AE423" i="2"/>
  <c r="Y423" i="2" a="1"/>
  <c r="Y423" i="2" s="1"/>
  <c r="E423" i="2" s="1"/>
  <c r="X423" i="2"/>
  <c r="W423" i="2"/>
  <c r="S423" i="2"/>
  <c r="O423" i="2" a="1"/>
  <c r="O423" i="2" s="1"/>
  <c r="P423" i="2" s="1"/>
  <c r="M423" i="2"/>
  <c r="I423" i="2"/>
  <c r="D423" i="2" a="1"/>
  <c r="D423" i="2" s="1"/>
  <c r="A423" i="2" a="1"/>
  <c r="A423" i="2" s="1"/>
  <c r="AU422" i="2" a="1"/>
  <c r="AU422" i="2" s="1"/>
  <c r="AT422" i="2"/>
  <c r="AQ422" i="2"/>
  <c r="AN422" i="2"/>
  <c r="AK422" i="2"/>
  <c r="AH422" i="2"/>
  <c r="AE422" i="2"/>
  <c r="Y422" i="2" a="1"/>
  <c r="Y422" i="2" s="1"/>
  <c r="X422" i="2"/>
  <c r="W422" i="2"/>
  <c r="S422" i="2"/>
  <c r="O422" i="2" a="1"/>
  <c r="O422" i="2" s="1"/>
  <c r="P422" i="2" s="1"/>
  <c r="M422" i="2"/>
  <c r="I422" i="2"/>
  <c r="D422" i="2" a="1"/>
  <c r="D422" i="2" s="1"/>
  <c r="A422" i="2" a="1"/>
  <c r="A422" i="2" s="1"/>
  <c r="AU421" i="2" a="1"/>
  <c r="AU421" i="2" s="1"/>
  <c r="AT421" i="2"/>
  <c r="AQ421" i="2"/>
  <c r="AN421" i="2"/>
  <c r="AK421" i="2"/>
  <c r="AH421" i="2"/>
  <c r="AE421" i="2"/>
  <c r="Y421" i="2" a="1"/>
  <c r="Y421" i="2" s="1"/>
  <c r="E421" i="2" s="1"/>
  <c r="X421" i="2"/>
  <c r="W421" i="2"/>
  <c r="S421" i="2"/>
  <c r="O421" i="2" a="1"/>
  <c r="O421" i="2" s="1"/>
  <c r="P421" i="2" s="1"/>
  <c r="M421" i="2"/>
  <c r="I421" i="2"/>
  <c r="D421" i="2" a="1"/>
  <c r="D421" i="2" s="1"/>
  <c r="A421" i="2" a="1"/>
  <c r="A421" i="2" s="1"/>
  <c r="AU420" i="2" a="1"/>
  <c r="AU420" i="2" s="1"/>
  <c r="AT420" i="2"/>
  <c r="AQ420" i="2"/>
  <c r="AN420" i="2"/>
  <c r="AK420" i="2"/>
  <c r="AH420" i="2"/>
  <c r="AE420" i="2"/>
  <c r="Y420" i="2" a="1"/>
  <c r="Y420" i="2" s="1"/>
  <c r="X420" i="2"/>
  <c r="W420" i="2"/>
  <c r="S420" i="2"/>
  <c r="O420" i="2" a="1"/>
  <c r="O420" i="2" s="1"/>
  <c r="P420" i="2" s="1"/>
  <c r="M420" i="2"/>
  <c r="I420" i="2"/>
  <c r="D420" i="2" a="1"/>
  <c r="D420" i="2" s="1"/>
  <c r="A420" i="2" a="1"/>
  <c r="A420" i="2" s="1"/>
  <c r="AU419" i="2" a="1"/>
  <c r="AU419" i="2" s="1"/>
  <c r="AT419" i="2"/>
  <c r="AQ419" i="2"/>
  <c r="AN419" i="2"/>
  <c r="AK419" i="2"/>
  <c r="AH419" i="2"/>
  <c r="AE419" i="2"/>
  <c r="Y419" i="2" a="1"/>
  <c r="Y419" i="2" s="1"/>
  <c r="E419" i="2" s="1"/>
  <c r="X419" i="2"/>
  <c r="W419" i="2"/>
  <c r="S419" i="2"/>
  <c r="O419" i="2" a="1"/>
  <c r="O419" i="2" s="1"/>
  <c r="P419" i="2" s="1"/>
  <c r="M419" i="2"/>
  <c r="I419" i="2"/>
  <c r="D419" i="2" a="1"/>
  <c r="D419" i="2" s="1"/>
  <c r="A419" i="2" a="1"/>
  <c r="A419" i="2" s="1"/>
  <c r="AU418" i="2" a="1"/>
  <c r="AU418" i="2" s="1"/>
  <c r="AT418" i="2"/>
  <c r="AQ418" i="2"/>
  <c r="AN418" i="2"/>
  <c r="AK418" i="2"/>
  <c r="AH418" i="2"/>
  <c r="AE418" i="2"/>
  <c r="Y418" i="2" a="1"/>
  <c r="Y418" i="2" s="1"/>
  <c r="X418" i="2"/>
  <c r="W418" i="2"/>
  <c r="S418" i="2"/>
  <c r="O418" i="2" a="1"/>
  <c r="O418" i="2" s="1"/>
  <c r="P418" i="2" s="1"/>
  <c r="M418" i="2"/>
  <c r="I418" i="2"/>
  <c r="D418" i="2" a="1"/>
  <c r="D418" i="2" s="1"/>
  <c r="A418" i="2" a="1"/>
  <c r="A418" i="2" s="1"/>
  <c r="AU417" i="2" a="1"/>
  <c r="AU417" i="2" s="1"/>
  <c r="AT417" i="2"/>
  <c r="AQ417" i="2"/>
  <c r="AN417" i="2"/>
  <c r="AK417" i="2"/>
  <c r="AH417" i="2"/>
  <c r="AE417" i="2"/>
  <c r="Y417" i="2" a="1"/>
  <c r="Y417" i="2" s="1"/>
  <c r="E417" i="2" s="1"/>
  <c r="X417" i="2"/>
  <c r="W417" i="2"/>
  <c r="S417" i="2"/>
  <c r="O417" i="2" a="1"/>
  <c r="O417" i="2" s="1"/>
  <c r="P417" i="2" s="1"/>
  <c r="M417" i="2"/>
  <c r="I417" i="2"/>
  <c r="D417" i="2" a="1"/>
  <c r="D417" i="2" s="1"/>
  <c r="A417" i="2" a="1"/>
  <c r="A417" i="2" s="1"/>
  <c r="AU416" i="2" a="1"/>
  <c r="AU416" i="2" s="1"/>
  <c r="AT416" i="2"/>
  <c r="AQ416" i="2"/>
  <c r="AN416" i="2"/>
  <c r="AK416" i="2"/>
  <c r="AH416" i="2"/>
  <c r="AE416" i="2"/>
  <c r="Y416" i="2" a="1"/>
  <c r="Y416" i="2" s="1"/>
  <c r="X416" i="2"/>
  <c r="W416" i="2"/>
  <c r="S416" i="2"/>
  <c r="O416" i="2" a="1"/>
  <c r="O416" i="2" s="1"/>
  <c r="P416" i="2" s="1"/>
  <c r="M416" i="2"/>
  <c r="I416" i="2"/>
  <c r="D416" i="2" a="1"/>
  <c r="D416" i="2" s="1"/>
  <c r="A416" i="2" a="1"/>
  <c r="A416" i="2" s="1"/>
  <c r="AU415" i="2" a="1"/>
  <c r="AU415" i="2" s="1"/>
  <c r="AT415" i="2"/>
  <c r="AQ415" i="2"/>
  <c r="AN415" i="2"/>
  <c r="AK415" i="2"/>
  <c r="AH415" i="2"/>
  <c r="AE415" i="2"/>
  <c r="Y415" i="2" a="1"/>
  <c r="Y415" i="2" s="1"/>
  <c r="E415" i="2" s="1"/>
  <c r="X415" i="2"/>
  <c r="W415" i="2"/>
  <c r="S415" i="2"/>
  <c r="O415" i="2" a="1"/>
  <c r="O415" i="2" s="1"/>
  <c r="P415" i="2" s="1"/>
  <c r="M415" i="2"/>
  <c r="I415" i="2"/>
  <c r="D415" i="2" a="1"/>
  <c r="D415" i="2" s="1"/>
  <c r="A415" i="2" a="1"/>
  <c r="A415" i="2" s="1"/>
  <c r="AU414" i="2" a="1"/>
  <c r="AU414" i="2" s="1"/>
  <c r="AT414" i="2"/>
  <c r="AQ414" i="2"/>
  <c r="AN414" i="2"/>
  <c r="AK414" i="2"/>
  <c r="AH414" i="2"/>
  <c r="AE414" i="2"/>
  <c r="Y414" i="2" a="1"/>
  <c r="Y414" i="2" s="1"/>
  <c r="X414" i="2"/>
  <c r="W414" i="2"/>
  <c r="S414" i="2"/>
  <c r="O414" i="2" a="1"/>
  <c r="O414" i="2" s="1"/>
  <c r="P414" i="2" s="1"/>
  <c r="M414" i="2"/>
  <c r="I414" i="2"/>
  <c r="D414" i="2" a="1"/>
  <c r="D414" i="2" s="1"/>
  <c r="A414" i="2" a="1"/>
  <c r="A414" i="2" s="1"/>
  <c r="AU413" i="2" a="1"/>
  <c r="AU413" i="2" s="1"/>
  <c r="AT413" i="2"/>
  <c r="AQ413" i="2"/>
  <c r="AN413" i="2"/>
  <c r="AK413" i="2"/>
  <c r="AH413" i="2"/>
  <c r="AE413" i="2"/>
  <c r="Y413" i="2" a="1"/>
  <c r="Y413" i="2" s="1"/>
  <c r="E413" i="2" s="1"/>
  <c r="X413" i="2"/>
  <c r="W413" i="2"/>
  <c r="S413" i="2"/>
  <c r="O413" i="2" a="1"/>
  <c r="O413" i="2" s="1"/>
  <c r="P413" i="2" s="1"/>
  <c r="M413" i="2"/>
  <c r="I413" i="2"/>
  <c r="D413" i="2" a="1"/>
  <c r="D413" i="2" s="1"/>
  <c r="A413" i="2" a="1"/>
  <c r="A413" i="2" s="1"/>
  <c r="AU412" i="2" a="1"/>
  <c r="AU412" i="2" s="1"/>
  <c r="AT412" i="2"/>
  <c r="AQ412" i="2"/>
  <c r="AN412" i="2"/>
  <c r="AK412" i="2"/>
  <c r="AH412" i="2"/>
  <c r="AE412" i="2"/>
  <c r="Y412" i="2" a="1"/>
  <c r="Y412" i="2" s="1"/>
  <c r="X412" i="2"/>
  <c r="W412" i="2"/>
  <c r="S412" i="2"/>
  <c r="O412" i="2" a="1"/>
  <c r="O412" i="2" s="1"/>
  <c r="P412" i="2" s="1"/>
  <c r="M412" i="2"/>
  <c r="I412" i="2"/>
  <c r="D412" i="2" a="1"/>
  <c r="D412" i="2" s="1"/>
  <c r="A412" i="2" a="1"/>
  <c r="A412" i="2" s="1"/>
  <c r="AU411" i="2" a="1"/>
  <c r="AU411" i="2" s="1"/>
  <c r="AT411" i="2"/>
  <c r="AQ411" i="2"/>
  <c r="AN411" i="2"/>
  <c r="AK411" i="2"/>
  <c r="AH411" i="2"/>
  <c r="AE411" i="2"/>
  <c r="Y411" i="2" a="1"/>
  <c r="Y411" i="2" s="1"/>
  <c r="E411" i="2" s="1"/>
  <c r="X411" i="2"/>
  <c r="W411" i="2"/>
  <c r="S411" i="2"/>
  <c r="O411" i="2" a="1"/>
  <c r="O411" i="2" s="1"/>
  <c r="P411" i="2" s="1"/>
  <c r="M411" i="2"/>
  <c r="I411" i="2"/>
  <c r="D411" i="2" a="1"/>
  <c r="D411" i="2" s="1"/>
  <c r="A411" i="2" a="1"/>
  <c r="A411" i="2" s="1"/>
  <c r="AU410" i="2" a="1"/>
  <c r="AU410" i="2" s="1"/>
  <c r="AT410" i="2"/>
  <c r="AQ410" i="2"/>
  <c r="AN410" i="2"/>
  <c r="AK410" i="2"/>
  <c r="AH410" i="2"/>
  <c r="AE410" i="2"/>
  <c r="Y410" i="2" a="1"/>
  <c r="Y410" i="2" s="1"/>
  <c r="X410" i="2"/>
  <c r="W410" i="2"/>
  <c r="S410" i="2"/>
  <c r="O410" i="2" a="1"/>
  <c r="O410" i="2" s="1"/>
  <c r="P410" i="2" s="1"/>
  <c r="M410" i="2"/>
  <c r="I410" i="2"/>
  <c r="D410" i="2" a="1"/>
  <c r="D410" i="2" s="1"/>
  <c r="A410" i="2" a="1"/>
  <c r="A410" i="2" s="1"/>
  <c r="AU409" i="2" a="1"/>
  <c r="AU409" i="2" s="1"/>
  <c r="AT409" i="2"/>
  <c r="AQ409" i="2"/>
  <c r="AN409" i="2"/>
  <c r="AK409" i="2"/>
  <c r="AH409" i="2"/>
  <c r="AE409" i="2"/>
  <c r="Y409" i="2" a="1"/>
  <c r="Y409" i="2" s="1"/>
  <c r="E409" i="2" s="1"/>
  <c r="X409" i="2"/>
  <c r="W409" i="2"/>
  <c r="S409" i="2"/>
  <c r="O409" i="2" a="1"/>
  <c r="O409" i="2" s="1"/>
  <c r="P409" i="2" s="1"/>
  <c r="M409" i="2"/>
  <c r="I409" i="2"/>
  <c r="D409" i="2" a="1"/>
  <c r="D409" i="2" s="1"/>
  <c r="A409" i="2" a="1"/>
  <c r="A409" i="2" s="1"/>
  <c r="AU408" i="2" a="1"/>
  <c r="AU408" i="2" s="1"/>
  <c r="AT408" i="2"/>
  <c r="AQ408" i="2"/>
  <c r="AN408" i="2"/>
  <c r="AK408" i="2"/>
  <c r="AH408" i="2"/>
  <c r="AE408" i="2"/>
  <c r="Y408" i="2" a="1"/>
  <c r="Y408" i="2" s="1"/>
  <c r="X408" i="2"/>
  <c r="W408" i="2"/>
  <c r="S408" i="2"/>
  <c r="O408" i="2" a="1"/>
  <c r="O408" i="2" s="1"/>
  <c r="P408" i="2" s="1"/>
  <c r="M408" i="2"/>
  <c r="I408" i="2"/>
  <c r="D408" i="2" a="1"/>
  <c r="D408" i="2" s="1"/>
  <c r="A408" i="2" a="1"/>
  <c r="A408" i="2" s="1"/>
  <c r="AU407" i="2" a="1"/>
  <c r="AU407" i="2" s="1"/>
  <c r="AT407" i="2"/>
  <c r="AQ407" i="2"/>
  <c r="AN407" i="2"/>
  <c r="AK407" i="2"/>
  <c r="AH407" i="2"/>
  <c r="AE407" i="2"/>
  <c r="Y407" i="2" a="1"/>
  <c r="Y407" i="2" s="1"/>
  <c r="E407" i="2" s="1"/>
  <c r="X407" i="2"/>
  <c r="W407" i="2"/>
  <c r="S407" i="2"/>
  <c r="O407" i="2" a="1"/>
  <c r="O407" i="2" s="1"/>
  <c r="P407" i="2" s="1"/>
  <c r="M407" i="2"/>
  <c r="I407" i="2"/>
  <c r="D407" i="2" a="1"/>
  <c r="D407" i="2" s="1"/>
  <c r="A407" i="2" a="1"/>
  <c r="A407" i="2" s="1"/>
  <c r="AU406" i="2" a="1"/>
  <c r="AU406" i="2" s="1"/>
  <c r="AT406" i="2"/>
  <c r="AQ406" i="2"/>
  <c r="AN406" i="2"/>
  <c r="AK406" i="2"/>
  <c r="AH406" i="2"/>
  <c r="AE406" i="2"/>
  <c r="Y406" i="2" a="1"/>
  <c r="Y406" i="2" s="1"/>
  <c r="X406" i="2"/>
  <c r="W406" i="2"/>
  <c r="S406" i="2"/>
  <c r="O406" i="2" a="1"/>
  <c r="O406" i="2" s="1"/>
  <c r="P406" i="2" s="1"/>
  <c r="M406" i="2"/>
  <c r="I406" i="2"/>
  <c r="D406" i="2" a="1"/>
  <c r="D406" i="2" s="1"/>
  <c r="A406" i="2" a="1"/>
  <c r="A406" i="2" s="1"/>
  <c r="AU405" i="2" a="1"/>
  <c r="AU405" i="2" s="1"/>
  <c r="AT405" i="2"/>
  <c r="AQ405" i="2"/>
  <c r="AN405" i="2"/>
  <c r="AK405" i="2"/>
  <c r="AH405" i="2"/>
  <c r="AE405" i="2"/>
  <c r="Y405" i="2" a="1"/>
  <c r="Y405" i="2" s="1"/>
  <c r="E405" i="2" s="1"/>
  <c r="X405" i="2"/>
  <c r="W405" i="2"/>
  <c r="S405" i="2"/>
  <c r="O405" i="2" a="1"/>
  <c r="O405" i="2" s="1"/>
  <c r="P405" i="2" s="1"/>
  <c r="M405" i="2"/>
  <c r="I405" i="2"/>
  <c r="D405" i="2" a="1"/>
  <c r="D405" i="2" s="1"/>
  <c r="A405" i="2" a="1"/>
  <c r="A405" i="2" s="1"/>
  <c r="AU404" i="2" a="1"/>
  <c r="AU404" i="2" s="1"/>
  <c r="AT404" i="2"/>
  <c r="AQ404" i="2"/>
  <c r="AN404" i="2"/>
  <c r="AK404" i="2"/>
  <c r="AH404" i="2"/>
  <c r="AE404" i="2"/>
  <c r="Y404" i="2" a="1"/>
  <c r="Y404" i="2" s="1"/>
  <c r="X404" i="2"/>
  <c r="W404" i="2"/>
  <c r="S404" i="2"/>
  <c r="O404" i="2" a="1"/>
  <c r="O404" i="2" s="1"/>
  <c r="P404" i="2" s="1"/>
  <c r="M404" i="2"/>
  <c r="I404" i="2"/>
  <c r="D404" i="2" a="1"/>
  <c r="D404" i="2" s="1"/>
  <c r="A404" i="2" a="1"/>
  <c r="A404" i="2" s="1"/>
  <c r="AU403" i="2" a="1"/>
  <c r="AU403" i="2" s="1"/>
  <c r="AT403" i="2"/>
  <c r="AQ403" i="2"/>
  <c r="AN403" i="2"/>
  <c r="AK403" i="2"/>
  <c r="AH403" i="2"/>
  <c r="AE403" i="2"/>
  <c r="Y403" i="2" a="1"/>
  <c r="Y403" i="2" s="1"/>
  <c r="E403" i="2" s="1"/>
  <c r="X403" i="2"/>
  <c r="W403" i="2"/>
  <c r="S403" i="2"/>
  <c r="O403" i="2" a="1"/>
  <c r="O403" i="2" s="1"/>
  <c r="P403" i="2" s="1"/>
  <c r="M403" i="2"/>
  <c r="I403" i="2"/>
  <c r="D403" i="2" a="1"/>
  <c r="D403" i="2" s="1"/>
  <c r="A403" i="2" a="1"/>
  <c r="A403" i="2" s="1"/>
  <c r="AU402" i="2" a="1"/>
  <c r="AU402" i="2" s="1"/>
  <c r="AT402" i="2"/>
  <c r="AQ402" i="2"/>
  <c r="AN402" i="2"/>
  <c r="AK402" i="2"/>
  <c r="AH402" i="2"/>
  <c r="AE402" i="2"/>
  <c r="Y402" i="2" a="1"/>
  <c r="Y402" i="2" s="1"/>
  <c r="E402" i="2" s="1"/>
  <c r="X402" i="2"/>
  <c r="W402" i="2"/>
  <c r="S402" i="2"/>
  <c r="O402" i="2" a="1"/>
  <c r="O402" i="2" s="1"/>
  <c r="P402" i="2" s="1"/>
  <c r="M402" i="2"/>
  <c r="I402" i="2"/>
  <c r="D402" i="2" a="1"/>
  <c r="D402" i="2" s="1"/>
  <c r="A402" i="2" a="1"/>
  <c r="A402" i="2" s="1"/>
  <c r="AU401" i="2" a="1"/>
  <c r="AU401" i="2" s="1"/>
  <c r="AT401" i="2"/>
  <c r="AQ401" i="2"/>
  <c r="AN401" i="2"/>
  <c r="AK401" i="2"/>
  <c r="AH401" i="2"/>
  <c r="AE401" i="2"/>
  <c r="Y401" i="2" a="1"/>
  <c r="Y401" i="2" s="1"/>
  <c r="E401" i="2" s="1"/>
  <c r="X401" i="2"/>
  <c r="W401" i="2"/>
  <c r="S401" i="2"/>
  <c r="O401" i="2" a="1"/>
  <c r="O401" i="2" s="1"/>
  <c r="P401" i="2" s="1"/>
  <c r="M401" i="2"/>
  <c r="I401" i="2"/>
  <c r="D401" i="2" a="1"/>
  <c r="D401" i="2" s="1"/>
  <c r="A401" i="2" a="1"/>
  <c r="A401" i="2" s="1"/>
  <c r="AU400" i="2" a="1"/>
  <c r="AU400" i="2" s="1"/>
  <c r="AT400" i="2"/>
  <c r="AQ400" i="2"/>
  <c r="AN400" i="2"/>
  <c r="AK400" i="2"/>
  <c r="AH400" i="2"/>
  <c r="AE400" i="2"/>
  <c r="Y400" i="2" a="1"/>
  <c r="Y400" i="2" s="1"/>
  <c r="X400" i="2"/>
  <c r="W400" i="2"/>
  <c r="S400" i="2"/>
  <c r="O400" i="2" a="1"/>
  <c r="O400" i="2" s="1"/>
  <c r="P400" i="2" s="1"/>
  <c r="L400" i="2"/>
  <c r="M400" i="2" s="1"/>
  <c r="I400" i="2"/>
  <c r="D400" i="2" a="1"/>
  <c r="D400" i="2" s="1"/>
  <c r="A400" i="2" a="1"/>
  <c r="A400" i="2" s="1"/>
  <c r="AU399" i="2" a="1"/>
  <c r="AU399" i="2" s="1"/>
  <c r="AT399" i="2"/>
  <c r="AQ399" i="2"/>
  <c r="AN399" i="2"/>
  <c r="AK399" i="2"/>
  <c r="AH399" i="2"/>
  <c r="AE399" i="2"/>
  <c r="Y399" i="2" a="1"/>
  <c r="Y399" i="2" s="1"/>
  <c r="E399" i="2" s="1"/>
  <c r="X399" i="2"/>
  <c r="W399" i="2"/>
  <c r="S399" i="2"/>
  <c r="O399" i="2" a="1"/>
  <c r="O399" i="2" s="1"/>
  <c r="P399" i="2" s="1"/>
  <c r="M399" i="2"/>
  <c r="I399" i="2"/>
  <c r="A399" i="2" a="1"/>
  <c r="A399" i="2" s="1"/>
  <c r="AU398" i="2" a="1"/>
  <c r="AU398" i="2" s="1"/>
  <c r="AT398" i="2"/>
  <c r="AQ398" i="2"/>
  <c r="AN398" i="2"/>
  <c r="AK398" i="2"/>
  <c r="AH398" i="2"/>
  <c r="AE398" i="2"/>
  <c r="Y398" i="2" a="1"/>
  <c r="Y398" i="2" s="1"/>
  <c r="E398" i="2" s="1"/>
  <c r="X398" i="2"/>
  <c r="W398" i="2"/>
  <c r="S398" i="2"/>
  <c r="O398" i="2" a="1"/>
  <c r="O398" i="2" s="1"/>
  <c r="P398" i="2" s="1"/>
  <c r="M398" i="2"/>
  <c r="I398" i="2"/>
  <c r="D398" i="2" a="1"/>
  <c r="D398" i="2" s="1"/>
  <c r="A398" i="2" a="1"/>
  <c r="A398" i="2" s="1"/>
  <c r="AU397" i="2" a="1"/>
  <c r="AU397" i="2" s="1"/>
  <c r="AT397" i="2"/>
  <c r="AQ397" i="2"/>
  <c r="AN397" i="2"/>
  <c r="AK397" i="2"/>
  <c r="AH397" i="2"/>
  <c r="AE397" i="2"/>
  <c r="Y397" i="2" a="1"/>
  <c r="Y397" i="2" s="1"/>
  <c r="E397" i="2" s="1"/>
  <c r="X397" i="2"/>
  <c r="W397" i="2"/>
  <c r="S397" i="2"/>
  <c r="O397" i="2" a="1"/>
  <c r="O397" i="2" s="1"/>
  <c r="P397" i="2" s="1"/>
  <c r="M397" i="2"/>
  <c r="I397" i="2"/>
  <c r="D397" i="2" a="1"/>
  <c r="D397" i="2" s="1"/>
  <c r="A397" i="2" a="1"/>
  <c r="A397" i="2" s="1"/>
  <c r="AU396" i="2" a="1"/>
  <c r="AU396" i="2" s="1"/>
  <c r="AT396" i="2"/>
  <c r="AQ396" i="2"/>
  <c r="AN396" i="2"/>
  <c r="AK396" i="2"/>
  <c r="AH396" i="2"/>
  <c r="AE396" i="2"/>
  <c r="Y396" i="2" a="1"/>
  <c r="Y396" i="2" s="1"/>
  <c r="E396" i="2" s="1"/>
  <c r="X396" i="2"/>
  <c r="W396" i="2"/>
  <c r="S396" i="2"/>
  <c r="O396" i="2" a="1"/>
  <c r="O396" i="2" s="1"/>
  <c r="P396" i="2" s="1"/>
  <c r="M396" i="2"/>
  <c r="I396" i="2"/>
  <c r="D396" i="2" a="1"/>
  <c r="D396" i="2" s="1"/>
  <c r="A396" i="2" a="1"/>
  <c r="A396" i="2" s="1"/>
  <c r="AU395" i="2" a="1"/>
  <c r="AU395" i="2" s="1"/>
  <c r="AT395" i="2"/>
  <c r="AQ395" i="2"/>
  <c r="AN395" i="2"/>
  <c r="AK395" i="2"/>
  <c r="AH395" i="2"/>
  <c r="AE395" i="2"/>
  <c r="Y395" i="2" a="1"/>
  <c r="Y395" i="2" s="1"/>
  <c r="X395" i="2"/>
  <c r="W395" i="2"/>
  <c r="S395" i="2"/>
  <c r="O395" i="2" a="1"/>
  <c r="O395" i="2" s="1"/>
  <c r="P395" i="2" s="1"/>
  <c r="M395" i="2"/>
  <c r="I395" i="2"/>
  <c r="D395" i="2" a="1"/>
  <c r="D395" i="2" s="1"/>
  <c r="A395" i="2" a="1"/>
  <c r="A395" i="2" s="1"/>
  <c r="AU394" i="2" a="1"/>
  <c r="AU394" i="2" s="1"/>
  <c r="AT394" i="2"/>
  <c r="AQ394" i="2"/>
  <c r="AN394" i="2"/>
  <c r="AK394" i="2"/>
  <c r="AH394" i="2"/>
  <c r="AE394" i="2"/>
  <c r="Y394" i="2" a="1"/>
  <c r="Y394" i="2" s="1"/>
  <c r="E394" i="2" s="1"/>
  <c r="X394" i="2"/>
  <c r="W394" i="2"/>
  <c r="S394" i="2"/>
  <c r="O394" i="2" a="1"/>
  <c r="O394" i="2" s="1"/>
  <c r="P394" i="2" s="1"/>
  <c r="M394" i="2"/>
  <c r="I394" i="2"/>
  <c r="D394" i="2" a="1"/>
  <c r="D394" i="2" s="1"/>
  <c r="A394" i="2" a="1"/>
  <c r="A394" i="2" s="1"/>
  <c r="AU393" i="2" a="1"/>
  <c r="AU393" i="2" s="1"/>
  <c r="AT393" i="2"/>
  <c r="AQ393" i="2"/>
  <c r="AN393" i="2"/>
  <c r="AK393" i="2"/>
  <c r="AH393" i="2"/>
  <c r="AE393" i="2"/>
  <c r="Y393" i="2" a="1"/>
  <c r="Y393" i="2" s="1"/>
  <c r="X393" i="2"/>
  <c r="W393" i="2"/>
  <c r="S393" i="2"/>
  <c r="O393" i="2" a="1"/>
  <c r="O393" i="2" s="1"/>
  <c r="P393" i="2" s="1"/>
  <c r="M393" i="2"/>
  <c r="I393" i="2"/>
  <c r="D393" i="2" a="1"/>
  <c r="D393" i="2" s="1"/>
  <c r="A393" i="2" a="1"/>
  <c r="A393" i="2" s="1"/>
  <c r="AU392" i="2" a="1"/>
  <c r="AU392" i="2" s="1"/>
  <c r="AT392" i="2"/>
  <c r="AQ392" i="2"/>
  <c r="AN392" i="2"/>
  <c r="AK392" i="2"/>
  <c r="AH392" i="2"/>
  <c r="AE392" i="2"/>
  <c r="X392" i="2"/>
  <c r="Z392" i="2" s="1"/>
  <c r="W392" i="2"/>
  <c r="S392" i="2"/>
  <c r="O392" i="2" a="1"/>
  <c r="O392" i="2" s="1"/>
  <c r="P392" i="2" s="1"/>
  <c r="M392" i="2"/>
  <c r="I392" i="2"/>
  <c r="E392" i="2"/>
  <c r="D392" i="2" a="1"/>
  <c r="D392" i="2" s="1"/>
  <c r="A392" i="2" a="1"/>
  <c r="A392" i="2" s="1"/>
  <c r="AU391" i="2" a="1"/>
  <c r="AU391" i="2" s="1"/>
  <c r="AT391" i="2"/>
  <c r="AQ391" i="2"/>
  <c r="AN391" i="2"/>
  <c r="AK391" i="2"/>
  <c r="AH391" i="2"/>
  <c r="AE391" i="2"/>
  <c r="Y391" i="2" a="1"/>
  <c r="Y391" i="2" s="1"/>
  <c r="E391" i="2" s="1"/>
  <c r="X391" i="2"/>
  <c r="W391" i="2"/>
  <c r="S391" i="2"/>
  <c r="O391" i="2" a="1"/>
  <c r="O391" i="2" s="1"/>
  <c r="P391" i="2" s="1"/>
  <c r="M391" i="2"/>
  <c r="I391" i="2"/>
  <c r="D391" i="2" a="1"/>
  <c r="D391" i="2" s="1"/>
  <c r="A391" i="2" a="1"/>
  <c r="A391" i="2" s="1"/>
  <c r="AU390" i="2" a="1"/>
  <c r="AU390" i="2" s="1"/>
  <c r="AT390" i="2"/>
  <c r="AQ390" i="2"/>
  <c r="AN390" i="2"/>
  <c r="AK390" i="2"/>
  <c r="AH390" i="2"/>
  <c r="AE390" i="2"/>
  <c r="Y390" i="2" a="1"/>
  <c r="Y390" i="2" s="1"/>
  <c r="E390" i="2" s="1"/>
  <c r="X390" i="2"/>
  <c r="W390" i="2"/>
  <c r="S390" i="2"/>
  <c r="O390" i="2" a="1"/>
  <c r="O390" i="2" s="1"/>
  <c r="P390" i="2" s="1"/>
  <c r="M390" i="2"/>
  <c r="I390" i="2"/>
  <c r="D390" i="2" a="1"/>
  <c r="D390" i="2" s="1"/>
  <c r="A390" i="2" a="1"/>
  <c r="A390" i="2" s="1"/>
  <c r="AU389" i="2" a="1"/>
  <c r="AU389" i="2" s="1"/>
  <c r="AT389" i="2"/>
  <c r="AQ389" i="2"/>
  <c r="AN389" i="2"/>
  <c r="AK389" i="2"/>
  <c r="AH389" i="2"/>
  <c r="AE389" i="2"/>
  <c r="Y389" i="2" a="1"/>
  <c r="Y389" i="2" s="1"/>
  <c r="X389" i="2"/>
  <c r="W389" i="2"/>
  <c r="S389" i="2"/>
  <c r="O389" i="2" a="1"/>
  <c r="O389" i="2" s="1"/>
  <c r="P389" i="2" s="1"/>
  <c r="M389" i="2"/>
  <c r="I389" i="2"/>
  <c r="D389" i="2" a="1"/>
  <c r="D389" i="2" s="1"/>
  <c r="A389" i="2" a="1"/>
  <c r="A389" i="2" s="1"/>
  <c r="AU388" i="2" a="1"/>
  <c r="AU388" i="2" s="1"/>
  <c r="AT388" i="2"/>
  <c r="AQ388" i="2"/>
  <c r="AN388" i="2"/>
  <c r="AK388" i="2"/>
  <c r="AH388" i="2"/>
  <c r="AE388" i="2"/>
  <c r="X388" i="2"/>
  <c r="Z388" i="2" s="1"/>
  <c r="W388" i="2"/>
  <c r="S388" i="2"/>
  <c r="O388" i="2" a="1"/>
  <c r="O388" i="2" s="1"/>
  <c r="P388" i="2" s="1"/>
  <c r="M388" i="2"/>
  <c r="I388" i="2"/>
  <c r="E388" i="2"/>
  <c r="D388" i="2" a="1"/>
  <c r="D388" i="2" s="1"/>
  <c r="A388" i="2" a="1"/>
  <c r="A388" i="2" s="1"/>
  <c r="AU387" i="2" a="1"/>
  <c r="AU387" i="2" s="1"/>
  <c r="AT387" i="2"/>
  <c r="AQ387" i="2"/>
  <c r="AN387" i="2"/>
  <c r="AK387" i="2"/>
  <c r="AH387" i="2"/>
  <c r="AE387" i="2"/>
  <c r="X387" i="2"/>
  <c r="Z387" i="2" s="1"/>
  <c r="W387" i="2"/>
  <c r="S387" i="2"/>
  <c r="O387" i="2" a="1"/>
  <c r="O387" i="2" s="1"/>
  <c r="P387" i="2" s="1"/>
  <c r="M387" i="2"/>
  <c r="I387" i="2"/>
  <c r="E387" i="2"/>
  <c r="D387" i="2" a="1"/>
  <c r="D387" i="2" s="1"/>
  <c r="A387" i="2" a="1"/>
  <c r="A387" i="2" s="1"/>
  <c r="AU386" i="2" a="1"/>
  <c r="AU386" i="2" s="1"/>
  <c r="AT386" i="2"/>
  <c r="AQ386" i="2"/>
  <c r="AN386" i="2"/>
  <c r="AK386" i="2"/>
  <c r="AH386" i="2"/>
  <c r="AE386" i="2"/>
  <c r="X386" i="2"/>
  <c r="Z386" i="2" s="1"/>
  <c r="W386" i="2"/>
  <c r="S386" i="2"/>
  <c r="O386" i="2" a="1"/>
  <c r="O386" i="2" s="1"/>
  <c r="P386" i="2" s="1"/>
  <c r="M386" i="2"/>
  <c r="I386" i="2"/>
  <c r="E386" i="2"/>
  <c r="D386" i="2" a="1"/>
  <c r="D386" i="2" s="1"/>
  <c r="A386" i="2" a="1"/>
  <c r="A386" i="2" s="1"/>
  <c r="AU385" i="2" a="1"/>
  <c r="AU385" i="2" s="1"/>
  <c r="AT385" i="2"/>
  <c r="AQ385" i="2"/>
  <c r="AN385" i="2"/>
  <c r="AK385" i="2"/>
  <c r="AH385" i="2"/>
  <c r="AE385" i="2"/>
  <c r="Y385" i="2" a="1"/>
  <c r="Y385" i="2" s="1"/>
  <c r="E385" i="2" s="1"/>
  <c r="X385" i="2"/>
  <c r="W385" i="2"/>
  <c r="S385" i="2"/>
  <c r="O385" i="2" a="1"/>
  <c r="O385" i="2" s="1"/>
  <c r="P385" i="2" s="1"/>
  <c r="M385" i="2"/>
  <c r="I385" i="2"/>
  <c r="D385" i="2" a="1"/>
  <c r="D385" i="2" s="1"/>
  <c r="A385" i="2" a="1"/>
  <c r="A385" i="2" s="1"/>
  <c r="AU384" i="2" a="1"/>
  <c r="AU384" i="2" s="1"/>
  <c r="AT384" i="2"/>
  <c r="AQ384" i="2"/>
  <c r="AN384" i="2"/>
  <c r="AK384" i="2"/>
  <c r="AH384" i="2"/>
  <c r="AE384" i="2"/>
  <c r="Y384" i="2" a="1"/>
  <c r="Y384" i="2" s="1"/>
  <c r="E384" i="2" s="1"/>
  <c r="X384" i="2"/>
  <c r="W384" i="2"/>
  <c r="S384" i="2"/>
  <c r="O384" i="2" a="1"/>
  <c r="O384" i="2" s="1"/>
  <c r="P384" i="2" s="1"/>
  <c r="M384" i="2"/>
  <c r="I384" i="2"/>
  <c r="D384" i="2" a="1"/>
  <c r="D384" i="2" s="1"/>
  <c r="A384" i="2" a="1"/>
  <c r="A384" i="2" s="1"/>
  <c r="AU383" i="2" a="1"/>
  <c r="AU383" i="2" s="1"/>
  <c r="AT383" i="2"/>
  <c r="AQ383" i="2"/>
  <c r="AN383" i="2"/>
  <c r="AK383" i="2"/>
  <c r="AH383" i="2"/>
  <c r="AE383" i="2"/>
  <c r="Y383" i="2" a="1"/>
  <c r="Y383" i="2" s="1"/>
  <c r="X383" i="2"/>
  <c r="W383" i="2"/>
  <c r="S383" i="2"/>
  <c r="O383" i="2" a="1"/>
  <c r="O383" i="2" s="1"/>
  <c r="P383" i="2" s="1"/>
  <c r="M383" i="2"/>
  <c r="I383" i="2"/>
  <c r="D383" i="2" a="1"/>
  <c r="D383" i="2" s="1"/>
  <c r="A383" i="2" a="1"/>
  <c r="A383" i="2" s="1"/>
  <c r="AU382" i="2" a="1"/>
  <c r="AU382" i="2" s="1"/>
  <c r="AT382" i="2"/>
  <c r="AQ382" i="2"/>
  <c r="AN382" i="2"/>
  <c r="AK382" i="2"/>
  <c r="AH382" i="2"/>
  <c r="AE382" i="2"/>
  <c r="Y382" i="2" a="1"/>
  <c r="Y382" i="2" s="1"/>
  <c r="E382" i="2" s="1"/>
  <c r="X382" i="2"/>
  <c r="W382" i="2"/>
  <c r="S382" i="2"/>
  <c r="O382" i="2" a="1"/>
  <c r="O382" i="2" s="1"/>
  <c r="P382" i="2" s="1"/>
  <c r="M382" i="2"/>
  <c r="I382" i="2"/>
  <c r="D382" i="2" a="1"/>
  <c r="D382" i="2" s="1"/>
  <c r="A382" i="2" a="1"/>
  <c r="A382" i="2" s="1"/>
  <c r="AU381" i="2" a="1"/>
  <c r="AU381" i="2" s="1"/>
  <c r="AT381" i="2"/>
  <c r="AQ381" i="2"/>
  <c r="AN381" i="2"/>
  <c r="AK381" i="2"/>
  <c r="AH381" i="2"/>
  <c r="AE381" i="2"/>
  <c r="Y381" i="2" a="1"/>
  <c r="Y381" i="2" s="1"/>
  <c r="X381" i="2"/>
  <c r="W381" i="2"/>
  <c r="S381" i="2"/>
  <c r="O381" i="2" a="1"/>
  <c r="O381" i="2" s="1"/>
  <c r="P381" i="2" s="1"/>
  <c r="M381" i="2"/>
  <c r="I381" i="2"/>
  <c r="D381" i="2" a="1"/>
  <c r="D381" i="2" s="1"/>
  <c r="A381" i="2" a="1"/>
  <c r="A381" i="2" s="1"/>
  <c r="AU380" i="2" a="1"/>
  <c r="AU380" i="2" s="1"/>
  <c r="AT380" i="2"/>
  <c r="AQ380" i="2"/>
  <c r="AN380" i="2"/>
  <c r="AK380" i="2"/>
  <c r="AH380" i="2"/>
  <c r="AE380" i="2"/>
  <c r="Y380" i="2" a="1"/>
  <c r="Y380" i="2" s="1"/>
  <c r="E380" i="2" s="1"/>
  <c r="X380" i="2"/>
  <c r="W380" i="2"/>
  <c r="S380" i="2"/>
  <c r="O380" i="2" a="1"/>
  <c r="O380" i="2" s="1"/>
  <c r="P380" i="2" s="1"/>
  <c r="M380" i="2"/>
  <c r="I380" i="2"/>
  <c r="D380" i="2" a="1"/>
  <c r="D380" i="2" s="1"/>
  <c r="A380" i="2" a="1"/>
  <c r="A380" i="2" s="1"/>
  <c r="AU379" i="2" a="1"/>
  <c r="AU379" i="2" s="1"/>
  <c r="AT379" i="2"/>
  <c r="AQ379" i="2"/>
  <c r="AN379" i="2"/>
  <c r="AK379" i="2"/>
  <c r="AH379" i="2"/>
  <c r="AE379" i="2"/>
  <c r="Y379" i="2" a="1"/>
  <c r="Y379" i="2" s="1"/>
  <c r="E379" i="2" s="1"/>
  <c r="X379" i="2"/>
  <c r="W379" i="2"/>
  <c r="S379" i="2"/>
  <c r="O379" i="2" a="1"/>
  <c r="O379" i="2" s="1"/>
  <c r="P379" i="2" s="1"/>
  <c r="M379" i="2"/>
  <c r="I379" i="2"/>
  <c r="D379" i="2" a="1"/>
  <c r="D379" i="2" s="1"/>
  <c r="A379" i="2" a="1"/>
  <c r="A379" i="2" s="1"/>
  <c r="AU378" i="2" a="1"/>
  <c r="AU378" i="2" s="1"/>
  <c r="AT378" i="2"/>
  <c r="AQ378" i="2"/>
  <c r="AN378" i="2"/>
  <c r="AK378" i="2"/>
  <c r="AH378" i="2"/>
  <c r="AE378" i="2"/>
  <c r="Y378" i="2" a="1"/>
  <c r="Y378" i="2" s="1"/>
  <c r="E378" i="2" s="1"/>
  <c r="X378" i="2"/>
  <c r="W378" i="2"/>
  <c r="S378" i="2"/>
  <c r="O378" i="2" a="1"/>
  <c r="O378" i="2" s="1"/>
  <c r="P378" i="2" s="1"/>
  <c r="M378" i="2"/>
  <c r="I378" i="2"/>
  <c r="D378" i="2" a="1"/>
  <c r="D378" i="2" s="1"/>
  <c r="A378" i="2" a="1"/>
  <c r="A378" i="2" s="1"/>
  <c r="AU377" i="2" a="1"/>
  <c r="AU377" i="2" s="1"/>
  <c r="AT377" i="2"/>
  <c r="AQ377" i="2"/>
  <c r="AN377" i="2"/>
  <c r="AK377" i="2"/>
  <c r="AH377" i="2"/>
  <c r="AE377" i="2"/>
  <c r="Y377" i="2" a="1"/>
  <c r="Y377" i="2" s="1"/>
  <c r="E377" i="2" s="1"/>
  <c r="X377" i="2"/>
  <c r="W377" i="2"/>
  <c r="S377" i="2"/>
  <c r="O377" i="2" a="1"/>
  <c r="O377" i="2" s="1"/>
  <c r="P377" i="2" s="1"/>
  <c r="M377" i="2"/>
  <c r="I377" i="2"/>
  <c r="D377" i="2" a="1"/>
  <c r="D377" i="2" s="1"/>
  <c r="A377" i="2" a="1"/>
  <c r="A377" i="2" s="1"/>
  <c r="AU376" i="2" a="1"/>
  <c r="AU376" i="2" s="1"/>
  <c r="AT376" i="2"/>
  <c r="AQ376" i="2"/>
  <c r="AN376" i="2"/>
  <c r="AK376" i="2"/>
  <c r="AH376" i="2"/>
  <c r="AE376" i="2"/>
  <c r="Y376" i="2" a="1"/>
  <c r="Y376" i="2" s="1"/>
  <c r="E376" i="2" s="1"/>
  <c r="X376" i="2"/>
  <c r="W376" i="2"/>
  <c r="S376" i="2"/>
  <c r="O376" i="2" a="1"/>
  <c r="O376" i="2" s="1"/>
  <c r="P376" i="2" s="1"/>
  <c r="M376" i="2"/>
  <c r="I376" i="2"/>
  <c r="D376" i="2" a="1"/>
  <c r="D376" i="2" s="1"/>
  <c r="A376" i="2" a="1"/>
  <c r="A376" i="2" s="1"/>
  <c r="AU375" i="2" a="1"/>
  <c r="AU375" i="2" s="1"/>
  <c r="AT375" i="2"/>
  <c r="AQ375" i="2"/>
  <c r="AN375" i="2"/>
  <c r="AK375" i="2"/>
  <c r="AH375" i="2"/>
  <c r="AE375" i="2"/>
  <c r="Y375" i="2" a="1"/>
  <c r="Y375" i="2" s="1"/>
  <c r="E375" i="2" s="1"/>
  <c r="X375" i="2"/>
  <c r="W375" i="2"/>
  <c r="S375" i="2"/>
  <c r="O375" i="2" a="1"/>
  <c r="O375" i="2" s="1"/>
  <c r="P375" i="2" s="1"/>
  <c r="M375" i="2"/>
  <c r="I375" i="2"/>
  <c r="D375" i="2" a="1"/>
  <c r="D375" i="2" s="1"/>
  <c r="A375" i="2" a="1"/>
  <c r="A375" i="2" s="1"/>
  <c r="AU374" i="2" a="1"/>
  <c r="AU374" i="2" s="1"/>
  <c r="AT374" i="2"/>
  <c r="AQ374" i="2"/>
  <c r="AN374" i="2"/>
  <c r="AK374" i="2"/>
  <c r="AH374" i="2"/>
  <c r="AE374" i="2"/>
  <c r="Y374" i="2" a="1"/>
  <c r="Y374" i="2" s="1"/>
  <c r="E374" i="2" s="1"/>
  <c r="X374" i="2"/>
  <c r="W374" i="2"/>
  <c r="S374" i="2"/>
  <c r="O374" i="2" a="1"/>
  <c r="O374" i="2" s="1"/>
  <c r="P374" i="2" s="1"/>
  <c r="M374" i="2"/>
  <c r="I374" i="2"/>
  <c r="D374" i="2" a="1"/>
  <c r="D374" i="2" s="1"/>
  <c r="A374" i="2" a="1"/>
  <c r="A374" i="2" s="1"/>
  <c r="AU373" i="2" a="1"/>
  <c r="AU373" i="2" s="1"/>
  <c r="AT373" i="2"/>
  <c r="AQ373" i="2"/>
  <c r="AN373" i="2"/>
  <c r="AK373" i="2"/>
  <c r="AH373" i="2"/>
  <c r="AE373" i="2"/>
  <c r="Y373" i="2" a="1"/>
  <c r="Y373" i="2" s="1"/>
  <c r="E373" i="2" s="1"/>
  <c r="X373" i="2"/>
  <c r="W373" i="2"/>
  <c r="S373" i="2"/>
  <c r="O373" i="2" a="1"/>
  <c r="O373" i="2" s="1"/>
  <c r="P373" i="2" s="1"/>
  <c r="M373" i="2"/>
  <c r="I373" i="2"/>
  <c r="D373" i="2" a="1"/>
  <c r="D373" i="2" s="1"/>
  <c r="A373" i="2" a="1"/>
  <c r="A373" i="2" s="1"/>
  <c r="AU372" i="2" a="1"/>
  <c r="AU372" i="2" s="1"/>
  <c r="AT372" i="2"/>
  <c r="AQ372" i="2"/>
  <c r="AN372" i="2"/>
  <c r="AK372" i="2"/>
  <c r="AH372" i="2"/>
  <c r="AE372" i="2"/>
  <c r="Y372" i="2" a="1"/>
  <c r="Y372" i="2" s="1"/>
  <c r="E372" i="2" s="1"/>
  <c r="X372" i="2"/>
  <c r="W372" i="2"/>
  <c r="S372" i="2"/>
  <c r="O372" i="2" a="1"/>
  <c r="O372" i="2" s="1"/>
  <c r="P372" i="2" s="1"/>
  <c r="M372" i="2"/>
  <c r="I372" i="2"/>
  <c r="D372" i="2" a="1"/>
  <c r="D372" i="2" s="1"/>
  <c r="A372" i="2" a="1"/>
  <c r="A372" i="2" s="1"/>
  <c r="AU371" i="2" a="1"/>
  <c r="AU371" i="2" s="1"/>
  <c r="AT371" i="2"/>
  <c r="AQ371" i="2"/>
  <c r="AN371" i="2"/>
  <c r="AK371" i="2"/>
  <c r="AH371" i="2"/>
  <c r="AE371" i="2"/>
  <c r="Y371" i="2" a="1"/>
  <c r="Y371" i="2" s="1"/>
  <c r="E371" i="2" s="1"/>
  <c r="X371" i="2"/>
  <c r="W371" i="2"/>
  <c r="S371" i="2"/>
  <c r="O371" i="2" a="1"/>
  <c r="O371" i="2" s="1"/>
  <c r="P371" i="2" s="1"/>
  <c r="M371" i="2"/>
  <c r="I371" i="2"/>
  <c r="D371" i="2" a="1"/>
  <c r="D371" i="2" s="1"/>
  <c r="A371" i="2" a="1"/>
  <c r="A371" i="2" s="1"/>
  <c r="AU370" i="2" a="1"/>
  <c r="AU370" i="2" s="1"/>
  <c r="AT370" i="2"/>
  <c r="AQ370" i="2"/>
  <c r="AN370" i="2"/>
  <c r="AK370" i="2"/>
  <c r="AH370" i="2"/>
  <c r="AE370" i="2"/>
  <c r="Y370" i="2" a="1"/>
  <c r="Y370" i="2" s="1"/>
  <c r="E370" i="2" s="1"/>
  <c r="X370" i="2"/>
  <c r="W370" i="2"/>
  <c r="S370" i="2"/>
  <c r="O370" i="2" a="1"/>
  <c r="O370" i="2" s="1"/>
  <c r="P370" i="2" s="1"/>
  <c r="M370" i="2"/>
  <c r="I370" i="2"/>
  <c r="D370" i="2" a="1"/>
  <c r="D370" i="2" s="1"/>
  <c r="A370" i="2" a="1"/>
  <c r="A370" i="2" s="1"/>
  <c r="AU369" i="2" a="1"/>
  <c r="AU369" i="2" s="1"/>
  <c r="AT369" i="2"/>
  <c r="AQ369" i="2"/>
  <c r="AN369" i="2"/>
  <c r="AK369" i="2"/>
  <c r="AH369" i="2"/>
  <c r="AE369" i="2"/>
  <c r="Y369" i="2" a="1"/>
  <c r="Y369" i="2" s="1"/>
  <c r="X369" i="2"/>
  <c r="W369" i="2"/>
  <c r="S369" i="2"/>
  <c r="O369" i="2" a="1"/>
  <c r="O369" i="2" s="1"/>
  <c r="P369" i="2" s="1"/>
  <c r="M369" i="2"/>
  <c r="I369" i="2"/>
  <c r="D369" i="2" a="1"/>
  <c r="D369" i="2" s="1"/>
  <c r="A369" i="2" a="1"/>
  <c r="A369" i="2" s="1"/>
  <c r="AU368" i="2" a="1"/>
  <c r="AU368" i="2" s="1"/>
  <c r="AT368" i="2"/>
  <c r="AQ368" i="2"/>
  <c r="AN368" i="2"/>
  <c r="AK368" i="2"/>
  <c r="AH368" i="2"/>
  <c r="AE368" i="2"/>
  <c r="Y368" i="2" a="1"/>
  <c r="Y368" i="2" s="1"/>
  <c r="E368" i="2" s="1"/>
  <c r="X368" i="2"/>
  <c r="W368" i="2"/>
  <c r="S368" i="2"/>
  <c r="O368" i="2" a="1"/>
  <c r="O368" i="2" s="1"/>
  <c r="P368" i="2" s="1"/>
  <c r="M368" i="2"/>
  <c r="I368" i="2"/>
  <c r="D368" i="2" a="1"/>
  <c r="D368" i="2" s="1"/>
  <c r="A368" i="2" a="1"/>
  <c r="A368" i="2" s="1"/>
  <c r="AU367" i="2" a="1"/>
  <c r="AU367" i="2" s="1"/>
  <c r="AT367" i="2"/>
  <c r="AQ367" i="2"/>
  <c r="AN367" i="2"/>
  <c r="AK367" i="2"/>
  <c r="AH367" i="2"/>
  <c r="AE367" i="2"/>
  <c r="Y367" i="2" a="1"/>
  <c r="Y367" i="2" s="1"/>
  <c r="E367" i="2" s="1"/>
  <c r="X367" i="2"/>
  <c r="W367" i="2"/>
  <c r="S367" i="2"/>
  <c r="O367" i="2" a="1"/>
  <c r="O367" i="2" s="1"/>
  <c r="P367" i="2" s="1"/>
  <c r="M367" i="2"/>
  <c r="I367" i="2"/>
  <c r="D367" i="2" a="1"/>
  <c r="D367" i="2" s="1"/>
  <c r="A367" i="2" a="1"/>
  <c r="A367" i="2" s="1"/>
  <c r="AU366" i="2" a="1"/>
  <c r="AU366" i="2" s="1"/>
  <c r="AT366" i="2"/>
  <c r="AQ366" i="2"/>
  <c r="AN366" i="2"/>
  <c r="AK366" i="2"/>
  <c r="AH366" i="2"/>
  <c r="AE366" i="2"/>
  <c r="Y366" i="2" a="1"/>
  <c r="Y366" i="2" s="1"/>
  <c r="E366" i="2" s="1"/>
  <c r="X366" i="2"/>
  <c r="W366" i="2"/>
  <c r="S366" i="2"/>
  <c r="O366" i="2" a="1"/>
  <c r="O366" i="2" s="1"/>
  <c r="P366" i="2" s="1"/>
  <c r="M366" i="2"/>
  <c r="I366" i="2"/>
  <c r="D366" i="2" a="1"/>
  <c r="D366" i="2" s="1"/>
  <c r="A366" i="2" a="1"/>
  <c r="A366" i="2" s="1"/>
  <c r="AU365" i="2" a="1"/>
  <c r="AU365" i="2" s="1"/>
  <c r="AT365" i="2"/>
  <c r="AQ365" i="2"/>
  <c r="AN365" i="2"/>
  <c r="AK365" i="2"/>
  <c r="AH365" i="2"/>
  <c r="AE365" i="2"/>
  <c r="Y365" i="2" a="1"/>
  <c r="Y365" i="2" s="1"/>
  <c r="X365" i="2"/>
  <c r="W365" i="2"/>
  <c r="S365" i="2"/>
  <c r="O365" i="2" a="1"/>
  <c r="O365" i="2" s="1"/>
  <c r="P365" i="2" s="1"/>
  <c r="M365" i="2"/>
  <c r="I365" i="2"/>
  <c r="D365" i="2" a="1"/>
  <c r="D365" i="2" s="1"/>
  <c r="A365" i="2" a="1"/>
  <c r="A365" i="2" s="1"/>
  <c r="AU364" i="2" a="1"/>
  <c r="AU364" i="2" s="1"/>
  <c r="AT364" i="2"/>
  <c r="AQ364" i="2"/>
  <c r="AN364" i="2"/>
  <c r="AK364" i="2"/>
  <c r="AH364" i="2"/>
  <c r="AE364" i="2"/>
  <c r="Y364" i="2" a="1"/>
  <c r="Y364" i="2" s="1"/>
  <c r="E364" i="2" s="1"/>
  <c r="X364" i="2"/>
  <c r="W364" i="2"/>
  <c r="S364" i="2"/>
  <c r="O364" i="2" a="1"/>
  <c r="O364" i="2" s="1"/>
  <c r="P364" i="2" s="1"/>
  <c r="M364" i="2"/>
  <c r="I364" i="2"/>
  <c r="D364" i="2" a="1"/>
  <c r="D364" i="2" s="1"/>
  <c r="A364" i="2" a="1"/>
  <c r="A364" i="2" s="1"/>
  <c r="AU363" i="2" a="1"/>
  <c r="AU363" i="2" s="1"/>
  <c r="AT363" i="2"/>
  <c r="AQ363" i="2"/>
  <c r="AN363" i="2"/>
  <c r="AK363" i="2"/>
  <c r="AH363" i="2"/>
  <c r="AE363" i="2"/>
  <c r="Y363" i="2" a="1"/>
  <c r="Y363" i="2" s="1"/>
  <c r="E363" i="2" s="1"/>
  <c r="X363" i="2"/>
  <c r="W363" i="2"/>
  <c r="S363" i="2"/>
  <c r="O363" i="2" a="1"/>
  <c r="O363" i="2" s="1"/>
  <c r="P363" i="2" s="1"/>
  <c r="M363" i="2"/>
  <c r="I363" i="2"/>
  <c r="D363" i="2" a="1"/>
  <c r="D363" i="2" s="1"/>
  <c r="A363" i="2" a="1"/>
  <c r="A363" i="2" s="1"/>
  <c r="AU362" i="2" a="1"/>
  <c r="AU362" i="2" s="1"/>
  <c r="AT362" i="2"/>
  <c r="AQ362" i="2"/>
  <c r="AN362" i="2"/>
  <c r="AK362" i="2"/>
  <c r="AH362" i="2"/>
  <c r="AE362" i="2"/>
  <c r="Y362" i="2" a="1"/>
  <c r="Y362" i="2" s="1"/>
  <c r="E362" i="2" s="1"/>
  <c r="X362" i="2"/>
  <c r="W362" i="2"/>
  <c r="S362" i="2"/>
  <c r="O362" i="2" a="1"/>
  <c r="O362" i="2" s="1"/>
  <c r="P362" i="2" s="1"/>
  <c r="M362" i="2"/>
  <c r="I362" i="2"/>
  <c r="D362" i="2" a="1"/>
  <c r="D362" i="2" s="1"/>
  <c r="A362" i="2" a="1"/>
  <c r="A362" i="2" s="1"/>
  <c r="AU361" i="2" a="1"/>
  <c r="AU361" i="2" s="1"/>
  <c r="AT361" i="2"/>
  <c r="AQ361" i="2"/>
  <c r="AN361" i="2"/>
  <c r="AK361" i="2"/>
  <c r="AH361" i="2"/>
  <c r="AE361" i="2"/>
  <c r="Y361" i="2" a="1"/>
  <c r="Y361" i="2" s="1"/>
  <c r="E361" i="2" s="1"/>
  <c r="X361" i="2"/>
  <c r="W361" i="2"/>
  <c r="S361" i="2"/>
  <c r="O361" i="2" a="1"/>
  <c r="O361" i="2" s="1"/>
  <c r="P361" i="2" s="1"/>
  <c r="M361" i="2"/>
  <c r="I361" i="2"/>
  <c r="D361" i="2" a="1"/>
  <c r="D361" i="2" s="1"/>
  <c r="A361" i="2" a="1"/>
  <c r="A361" i="2" s="1"/>
  <c r="AU360" i="2" a="1"/>
  <c r="AU360" i="2" s="1"/>
  <c r="AT360" i="2"/>
  <c r="AQ360" i="2"/>
  <c r="AN360" i="2"/>
  <c r="AK360" i="2"/>
  <c r="AH360" i="2"/>
  <c r="AE360" i="2"/>
  <c r="Y360" i="2" a="1"/>
  <c r="Y360" i="2" s="1"/>
  <c r="E360" i="2" s="1"/>
  <c r="X360" i="2"/>
  <c r="W360" i="2"/>
  <c r="S360" i="2"/>
  <c r="O360" i="2" a="1"/>
  <c r="O360" i="2" s="1"/>
  <c r="P360" i="2" s="1"/>
  <c r="M360" i="2"/>
  <c r="I360" i="2"/>
  <c r="D360" i="2" a="1"/>
  <c r="D360" i="2" s="1"/>
  <c r="A360" i="2" a="1"/>
  <c r="A360" i="2" s="1"/>
  <c r="AU359" i="2" a="1"/>
  <c r="AU359" i="2" s="1"/>
  <c r="AT359" i="2"/>
  <c r="AQ359" i="2"/>
  <c r="AN359" i="2"/>
  <c r="AK359" i="2"/>
  <c r="AH359" i="2"/>
  <c r="AE359" i="2"/>
  <c r="Y359" i="2" a="1"/>
  <c r="Y359" i="2" s="1"/>
  <c r="E359" i="2" s="1"/>
  <c r="X359" i="2"/>
  <c r="W359" i="2"/>
  <c r="S359" i="2"/>
  <c r="O359" i="2" a="1"/>
  <c r="O359" i="2" s="1"/>
  <c r="P359" i="2" s="1"/>
  <c r="M359" i="2"/>
  <c r="I359" i="2"/>
  <c r="D359" i="2" a="1"/>
  <c r="D359" i="2" s="1"/>
  <c r="A359" i="2" a="1"/>
  <c r="A359" i="2" s="1"/>
  <c r="AU358" i="2" a="1"/>
  <c r="AU358" i="2" s="1"/>
  <c r="AT358" i="2"/>
  <c r="AQ358" i="2"/>
  <c r="AN358" i="2"/>
  <c r="AK358" i="2"/>
  <c r="AH358" i="2"/>
  <c r="AE358" i="2"/>
  <c r="Y358" i="2" a="1"/>
  <c r="Y358" i="2" s="1"/>
  <c r="E358" i="2" s="1"/>
  <c r="X358" i="2"/>
  <c r="W358" i="2"/>
  <c r="S358" i="2"/>
  <c r="O358" i="2" a="1"/>
  <c r="O358" i="2" s="1"/>
  <c r="P358" i="2" s="1"/>
  <c r="M358" i="2"/>
  <c r="I358" i="2"/>
  <c r="D358" i="2" a="1"/>
  <c r="D358" i="2" s="1"/>
  <c r="A358" i="2" a="1"/>
  <c r="A358" i="2" s="1"/>
  <c r="AU357" i="2" a="1"/>
  <c r="AU357" i="2" s="1"/>
  <c r="AT357" i="2"/>
  <c r="AQ357" i="2"/>
  <c r="AN357" i="2"/>
  <c r="AK357" i="2"/>
  <c r="AH357" i="2"/>
  <c r="AE357" i="2"/>
  <c r="Y357" i="2" a="1"/>
  <c r="Y357" i="2" s="1"/>
  <c r="E357" i="2" s="1"/>
  <c r="X357" i="2"/>
  <c r="W357" i="2"/>
  <c r="S357" i="2"/>
  <c r="O357" i="2" a="1"/>
  <c r="O357" i="2" s="1"/>
  <c r="P357" i="2" s="1"/>
  <c r="M357" i="2"/>
  <c r="I357" i="2"/>
  <c r="D357" i="2" a="1"/>
  <c r="D357" i="2" s="1"/>
  <c r="A357" i="2" a="1"/>
  <c r="A357" i="2" s="1"/>
  <c r="AU356" i="2" a="1"/>
  <c r="AU356" i="2" s="1"/>
  <c r="AT356" i="2"/>
  <c r="AQ356" i="2"/>
  <c r="AN356" i="2"/>
  <c r="AK356" i="2"/>
  <c r="AH356" i="2"/>
  <c r="AE356" i="2"/>
  <c r="Y356" i="2" a="1"/>
  <c r="Y356" i="2" s="1"/>
  <c r="E356" i="2" s="1"/>
  <c r="X356" i="2"/>
  <c r="W356" i="2"/>
  <c r="S356" i="2"/>
  <c r="O356" i="2" a="1"/>
  <c r="O356" i="2" s="1"/>
  <c r="P356" i="2" s="1"/>
  <c r="M356" i="2"/>
  <c r="I356" i="2"/>
  <c r="D356" i="2" a="1"/>
  <c r="D356" i="2" s="1"/>
  <c r="A356" i="2" a="1"/>
  <c r="A356" i="2" s="1"/>
  <c r="AU355" i="2" a="1"/>
  <c r="AU355" i="2" s="1"/>
  <c r="AT355" i="2"/>
  <c r="AQ355" i="2"/>
  <c r="AN355" i="2"/>
  <c r="AK355" i="2"/>
  <c r="AH355" i="2"/>
  <c r="AE355" i="2"/>
  <c r="Y355" i="2" a="1"/>
  <c r="Y355" i="2" s="1"/>
  <c r="E355" i="2" s="1"/>
  <c r="X355" i="2"/>
  <c r="W355" i="2"/>
  <c r="S355" i="2"/>
  <c r="O355" i="2" a="1"/>
  <c r="O355" i="2" s="1"/>
  <c r="P355" i="2" s="1"/>
  <c r="M355" i="2"/>
  <c r="I355" i="2"/>
  <c r="D355" i="2" a="1"/>
  <c r="D355" i="2" s="1"/>
  <c r="A355" i="2" a="1"/>
  <c r="A355" i="2" s="1"/>
  <c r="AU354" i="2" a="1"/>
  <c r="AU354" i="2" s="1"/>
  <c r="AT354" i="2"/>
  <c r="AQ354" i="2"/>
  <c r="AN354" i="2"/>
  <c r="AK354" i="2"/>
  <c r="AH354" i="2"/>
  <c r="AE354" i="2"/>
  <c r="Y354" i="2" a="1"/>
  <c r="Y354" i="2" s="1"/>
  <c r="E354" i="2" s="1"/>
  <c r="X354" i="2"/>
  <c r="W354" i="2"/>
  <c r="S354" i="2"/>
  <c r="O354" i="2" a="1"/>
  <c r="O354" i="2" s="1"/>
  <c r="P354" i="2" s="1"/>
  <c r="M354" i="2"/>
  <c r="I354" i="2"/>
  <c r="D354" i="2" a="1"/>
  <c r="D354" i="2" s="1"/>
  <c r="A354" i="2" a="1"/>
  <c r="A354" i="2" s="1"/>
  <c r="AU353" i="2" a="1"/>
  <c r="AU353" i="2" s="1"/>
  <c r="AT353" i="2"/>
  <c r="AQ353" i="2"/>
  <c r="AN353" i="2"/>
  <c r="AK353" i="2"/>
  <c r="AH353" i="2"/>
  <c r="AE353" i="2"/>
  <c r="Y353" i="2" a="1"/>
  <c r="Y353" i="2" s="1"/>
  <c r="X353" i="2"/>
  <c r="W353" i="2"/>
  <c r="S353" i="2"/>
  <c r="O353" i="2" a="1"/>
  <c r="O353" i="2" s="1"/>
  <c r="P353" i="2" s="1"/>
  <c r="M353" i="2"/>
  <c r="I353" i="2"/>
  <c r="D353" i="2" a="1"/>
  <c r="D353" i="2" s="1"/>
  <c r="A353" i="2" a="1"/>
  <c r="A353" i="2" s="1"/>
  <c r="AU352" i="2" a="1"/>
  <c r="AU352" i="2" s="1"/>
  <c r="AT352" i="2"/>
  <c r="AQ352" i="2"/>
  <c r="AN352" i="2"/>
  <c r="AK352" i="2"/>
  <c r="AH352" i="2"/>
  <c r="AE352" i="2"/>
  <c r="Y352" i="2" a="1"/>
  <c r="Y352" i="2" s="1"/>
  <c r="E352" i="2" s="1"/>
  <c r="X352" i="2"/>
  <c r="W352" i="2"/>
  <c r="S352" i="2"/>
  <c r="O352" i="2" a="1"/>
  <c r="O352" i="2" s="1"/>
  <c r="P352" i="2" s="1"/>
  <c r="M352" i="2"/>
  <c r="I352" i="2"/>
  <c r="D352" i="2" a="1"/>
  <c r="D352" i="2" s="1"/>
  <c r="A352" i="2" a="1"/>
  <c r="A352" i="2" s="1"/>
  <c r="AU351" i="2" a="1"/>
  <c r="AU351" i="2" s="1"/>
  <c r="AT351" i="2"/>
  <c r="AQ351" i="2"/>
  <c r="AN351" i="2"/>
  <c r="AK351" i="2"/>
  <c r="AH351" i="2"/>
  <c r="AE351" i="2"/>
  <c r="Y351" i="2" a="1"/>
  <c r="Y351" i="2" s="1"/>
  <c r="E351" i="2" s="1"/>
  <c r="X351" i="2"/>
  <c r="W351" i="2"/>
  <c r="S351" i="2"/>
  <c r="O351" i="2" a="1"/>
  <c r="O351" i="2" s="1"/>
  <c r="P351" i="2" s="1"/>
  <c r="M351" i="2"/>
  <c r="I351" i="2"/>
  <c r="D351" i="2" a="1"/>
  <c r="D351" i="2" s="1"/>
  <c r="A351" i="2" a="1"/>
  <c r="A351" i="2" s="1"/>
  <c r="AU350" i="2" a="1"/>
  <c r="AU350" i="2" s="1"/>
  <c r="AT350" i="2"/>
  <c r="AQ350" i="2"/>
  <c r="AN350" i="2"/>
  <c r="AK350" i="2"/>
  <c r="AH350" i="2"/>
  <c r="AE350" i="2"/>
  <c r="Y350" i="2" a="1"/>
  <c r="Y350" i="2" s="1"/>
  <c r="E350" i="2" s="1"/>
  <c r="X350" i="2"/>
  <c r="W350" i="2"/>
  <c r="S350" i="2"/>
  <c r="O350" i="2" a="1"/>
  <c r="O350" i="2" s="1"/>
  <c r="P350" i="2" s="1"/>
  <c r="M350" i="2"/>
  <c r="I350" i="2"/>
  <c r="D350" i="2" a="1"/>
  <c r="D350" i="2" s="1"/>
  <c r="A350" i="2" a="1"/>
  <c r="A350" i="2" s="1"/>
  <c r="AU349" i="2" a="1"/>
  <c r="AU349" i="2" s="1"/>
  <c r="AT349" i="2"/>
  <c r="AQ349" i="2"/>
  <c r="AN349" i="2"/>
  <c r="AK349" i="2"/>
  <c r="AH349" i="2"/>
  <c r="AE349" i="2"/>
  <c r="Y349" i="2" a="1"/>
  <c r="Y349" i="2" s="1"/>
  <c r="X349" i="2"/>
  <c r="W349" i="2"/>
  <c r="S349" i="2"/>
  <c r="O349" i="2" a="1"/>
  <c r="O349" i="2" s="1"/>
  <c r="P349" i="2" s="1"/>
  <c r="M349" i="2"/>
  <c r="I349" i="2"/>
  <c r="D349" i="2" a="1"/>
  <c r="D349" i="2" s="1"/>
  <c r="A349" i="2" a="1"/>
  <c r="A349" i="2" s="1"/>
  <c r="AU348" i="2" a="1"/>
  <c r="AU348" i="2" s="1"/>
  <c r="AT348" i="2"/>
  <c r="AQ348" i="2"/>
  <c r="AN348" i="2"/>
  <c r="AK348" i="2"/>
  <c r="AH348" i="2"/>
  <c r="AE348" i="2"/>
  <c r="Y348" i="2" a="1"/>
  <c r="Y348" i="2" s="1"/>
  <c r="E348" i="2" s="1"/>
  <c r="X348" i="2"/>
  <c r="W348" i="2"/>
  <c r="S348" i="2"/>
  <c r="O348" i="2" a="1"/>
  <c r="O348" i="2" s="1"/>
  <c r="P348" i="2" s="1"/>
  <c r="M348" i="2"/>
  <c r="I348" i="2"/>
  <c r="D348" i="2" a="1"/>
  <c r="D348" i="2" s="1"/>
  <c r="A348" i="2" a="1"/>
  <c r="A348" i="2" s="1"/>
  <c r="AU347" i="2" a="1"/>
  <c r="AU347" i="2" s="1"/>
  <c r="AT347" i="2"/>
  <c r="AQ347" i="2"/>
  <c r="AN347" i="2"/>
  <c r="AK347" i="2"/>
  <c r="AH347" i="2"/>
  <c r="AE347" i="2"/>
  <c r="Y347" i="2" a="1"/>
  <c r="Y347" i="2" s="1"/>
  <c r="E347" i="2" s="1"/>
  <c r="X347" i="2"/>
  <c r="W347" i="2"/>
  <c r="S347" i="2"/>
  <c r="O347" i="2" a="1"/>
  <c r="O347" i="2" s="1"/>
  <c r="P347" i="2" s="1"/>
  <c r="M347" i="2"/>
  <c r="I347" i="2"/>
  <c r="D347" i="2" a="1"/>
  <c r="D347" i="2" s="1"/>
  <c r="A347" i="2" a="1"/>
  <c r="A347" i="2" s="1"/>
  <c r="AU346" i="2" a="1"/>
  <c r="AU346" i="2" s="1"/>
  <c r="AT346" i="2"/>
  <c r="AQ346" i="2"/>
  <c r="AN346" i="2"/>
  <c r="AK346" i="2"/>
  <c r="AH346" i="2"/>
  <c r="AE346" i="2"/>
  <c r="Y346" i="2" a="1"/>
  <c r="Y346" i="2" s="1"/>
  <c r="E346" i="2" s="1"/>
  <c r="X346" i="2"/>
  <c r="W346" i="2"/>
  <c r="S346" i="2"/>
  <c r="O346" i="2" a="1"/>
  <c r="O346" i="2" s="1"/>
  <c r="P346" i="2" s="1"/>
  <c r="M346" i="2"/>
  <c r="I346" i="2"/>
  <c r="D346" i="2" a="1"/>
  <c r="D346" i="2" s="1"/>
  <c r="A346" i="2" a="1"/>
  <c r="A346" i="2" s="1"/>
  <c r="AU345" i="2" a="1"/>
  <c r="AU345" i="2" s="1"/>
  <c r="AT345" i="2"/>
  <c r="AQ345" i="2"/>
  <c r="AN345" i="2"/>
  <c r="AK345" i="2"/>
  <c r="AH345" i="2"/>
  <c r="AE345" i="2"/>
  <c r="Y345" i="2" a="1"/>
  <c r="Y345" i="2" s="1"/>
  <c r="X345" i="2"/>
  <c r="W345" i="2"/>
  <c r="S345" i="2"/>
  <c r="O345" i="2" a="1"/>
  <c r="O345" i="2" s="1"/>
  <c r="P345" i="2" s="1"/>
  <c r="M345" i="2"/>
  <c r="I345" i="2"/>
  <c r="D345" i="2" a="1"/>
  <c r="D345" i="2" s="1"/>
  <c r="A345" i="2" a="1"/>
  <c r="A345" i="2" s="1"/>
  <c r="AU344" i="2" a="1"/>
  <c r="AU344" i="2" s="1"/>
  <c r="AT344" i="2"/>
  <c r="AQ344" i="2"/>
  <c r="AN344" i="2"/>
  <c r="AK344" i="2"/>
  <c r="AH344" i="2"/>
  <c r="AE344" i="2"/>
  <c r="Y344" i="2" a="1"/>
  <c r="Y344" i="2" s="1"/>
  <c r="E344" i="2" s="1"/>
  <c r="X344" i="2"/>
  <c r="W344" i="2"/>
  <c r="S344" i="2"/>
  <c r="O344" i="2" a="1"/>
  <c r="O344" i="2" s="1"/>
  <c r="P344" i="2" s="1"/>
  <c r="M344" i="2"/>
  <c r="I344" i="2"/>
  <c r="D344" i="2" a="1"/>
  <c r="D344" i="2" s="1"/>
  <c r="A344" i="2" a="1"/>
  <c r="A344" i="2" s="1"/>
  <c r="AU343" i="2" a="1"/>
  <c r="AU343" i="2" s="1"/>
  <c r="AT343" i="2"/>
  <c r="AQ343" i="2"/>
  <c r="AN343" i="2"/>
  <c r="AK343" i="2"/>
  <c r="AH343" i="2"/>
  <c r="AE343" i="2"/>
  <c r="Y343" i="2" a="1"/>
  <c r="Y343" i="2" s="1"/>
  <c r="E343" i="2" s="1"/>
  <c r="X343" i="2"/>
  <c r="W343" i="2"/>
  <c r="S343" i="2"/>
  <c r="O343" i="2" a="1"/>
  <c r="O343" i="2" s="1"/>
  <c r="P343" i="2" s="1"/>
  <c r="M343" i="2"/>
  <c r="I343" i="2"/>
  <c r="D343" i="2" a="1"/>
  <c r="D343" i="2" s="1"/>
  <c r="A343" i="2" a="1"/>
  <c r="A343" i="2" s="1"/>
  <c r="AU342" i="2" a="1"/>
  <c r="AU342" i="2" s="1"/>
  <c r="AT342" i="2"/>
  <c r="AQ342" i="2"/>
  <c r="AN342" i="2"/>
  <c r="AK342" i="2"/>
  <c r="AH342" i="2"/>
  <c r="AE342" i="2"/>
  <c r="Y342" i="2" a="1"/>
  <c r="Y342" i="2" s="1"/>
  <c r="E342" i="2" s="1"/>
  <c r="X342" i="2"/>
  <c r="W342" i="2"/>
  <c r="S342" i="2"/>
  <c r="O342" i="2" a="1"/>
  <c r="O342" i="2" s="1"/>
  <c r="P342" i="2" s="1"/>
  <c r="M342" i="2"/>
  <c r="I342" i="2"/>
  <c r="D342" i="2" a="1"/>
  <c r="D342" i="2" s="1"/>
  <c r="A342" i="2" a="1"/>
  <c r="A342" i="2" s="1"/>
  <c r="AU341" i="2" a="1"/>
  <c r="AU341" i="2" s="1"/>
  <c r="AT341" i="2"/>
  <c r="AQ341" i="2"/>
  <c r="AN341" i="2"/>
  <c r="AK341" i="2"/>
  <c r="AH341" i="2"/>
  <c r="AE341" i="2"/>
  <c r="Y341" i="2" a="1"/>
  <c r="Y341" i="2" s="1"/>
  <c r="X341" i="2"/>
  <c r="W341" i="2"/>
  <c r="S341" i="2"/>
  <c r="O341" i="2" a="1"/>
  <c r="O341" i="2" s="1"/>
  <c r="P341" i="2" s="1"/>
  <c r="M341" i="2"/>
  <c r="L341" i="2"/>
  <c r="I341" i="2"/>
  <c r="D341" i="2" a="1"/>
  <c r="D341" i="2" s="1"/>
  <c r="A341" i="2" a="1"/>
  <c r="A341" i="2" s="1"/>
  <c r="AU340" i="2" a="1"/>
  <c r="AU340" i="2" s="1"/>
  <c r="AT340" i="2"/>
  <c r="AQ340" i="2"/>
  <c r="AN340" i="2"/>
  <c r="AK340" i="2"/>
  <c r="AH340" i="2"/>
  <c r="AE340" i="2"/>
  <c r="Y340" i="2" a="1"/>
  <c r="Y340" i="2" s="1"/>
  <c r="E340" i="2" s="1"/>
  <c r="X340" i="2"/>
  <c r="W340" i="2"/>
  <c r="S340" i="2"/>
  <c r="O340" i="2" a="1"/>
  <c r="O340" i="2" s="1"/>
  <c r="P340" i="2" s="1"/>
  <c r="M340" i="2"/>
  <c r="I340" i="2"/>
  <c r="D340" i="2" a="1"/>
  <c r="D340" i="2" s="1"/>
  <c r="A340" i="2" a="1"/>
  <c r="A340" i="2" s="1"/>
  <c r="AU339" i="2" a="1"/>
  <c r="AU339" i="2" s="1"/>
  <c r="AT339" i="2"/>
  <c r="AQ339" i="2"/>
  <c r="AN339" i="2"/>
  <c r="AK339" i="2"/>
  <c r="AH339" i="2"/>
  <c r="AE339" i="2"/>
  <c r="Y339" i="2" a="1"/>
  <c r="Y339" i="2" s="1"/>
  <c r="E339" i="2" s="1"/>
  <c r="X339" i="2"/>
  <c r="W339" i="2"/>
  <c r="S339" i="2"/>
  <c r="O339" i="2" a="1"/>
  <c r="O339" i="2" s="1"/>
  <c r="P339" i="2" s="1"/>
  <c r="M339" i="2"/>
  <c r="I339" i="2"/>
  <c r="D339" i="2" a="1"/>
  <c r="D339" i="2" s="1"/>
  <c r="A339" i="2" a="1"/>
  <c r="A339" i="2" s="1"/>
  <c r="AU338" i="2" a="1"/>
  <c r="AU338" i="2" s="1"/>
  <c r="AT338" i="2"/>
  <c r="AQ338" i="2"/>
  <c r="AN338" i="2"/>
  <c r="AK338" i="2"/>
  <c r="AH338" i="2"/>
  <c r="AE338" i="2"/>
  <c r="Y338" i="2" a="1"/>
  <c r="Y338" i="2" s="1"/>
  <c r="X338" i="2"/>
  <c r="W338" i="2"/>
  <c r="S338" i="2"/>
  <c r="O338" i="2" a="1"/>
  <c r="O338" i="2" s="1"/>
  <c r="P338" i="2" s="1"/>
  <c r="M338" i="2"/>
  <c r="I338" i="2"/>
  <c r="D338" i="2" a="1"/>
  <c r="D338" i="2" s="1"/>
  <c r="A338" i="2" a="1"/>
  <c r="A338" i="2" s="1"/>
  <c r="AU337" i="2" a="1"/>
  <c r="AU337" i="2" s="1"/>
  <c r="AT337" i="2"/>
  <c r="AQ337" i="2"/>
  <c r="AN337" i="2"/>
  <c r="AK337" i="2"/>
  <c r="AH337" i="2"/>
  <c r="AE337" i="2"/>
  <c r="Y337" i="2" a="1"/>
  <c r="Y337" i="2" s="1"/>
  <c r="E337" i="2" s="1"/>
  <c r="X337" i="2"/>
  <c r="W337" i="2"/>
  <c r="S337" i="2"/>
  <c r="O337" i="2" a="1"/>
  <c r="O337" i="2" s="1"/>
  <c r="P337" i="2" s="1"/>
  <c r="M337" i="2"/>
  <c r="I337" i="2"/>
  <c r="D337" i="2" a="1"/>
  <c r="D337" i="2" s="1"/>
  <c r="A337" i="2" a="1"/>
  <c r="A337" i="2" s="1"/>
  <c r="AU336" i="2" a="1"/>
  <c r="AU336" i="2" s="1"/>
  <c r="AT336" i="2"/>
  <c r="AQ336" i="2"/>
  <c r="AN336" i="2"/>
  <c r="AK336" i="2"/>
  <c r="AH336" i="2"/>
  <c r="AE336" i="2"/>
  <c r="Y336" i="2" a="1"/>
  <c r="Y336" i="2" s="1"/>
  <c r="E336" i="2" s="1"/>
  <c r="X336" i="2"/>
  <c r="W336" i="2"/>
  <c r="S336" i="2"/>
  <c r="O336" i="2" a="1"/>
  <c r="O336" i="2" s="1"/>
  <c r="P336" i="2" s="1"/>
  <c r="M336" i="2"/>
  <c r="I336" i="2"/>
  <c r="D336" i="2" a="1"/>
  <c r="D336" i="2" s="1"/>
  <c r="A336" i="2" a="1"/>
  <c r="A336" i="2" s="1"/>
  <c r="AU335" i="2" a="1"/>
  <c r="AU335" i="2" s="1"/>
  <c r="AT335" i="2"/>
  <c r="AQ335" i="2"/>
  <c r="AN335" i="2"/>
  <c r="AK335" i="2"/>
  <c r="AH335" i="2"/>
  <c r="AE335" i="2"/>
  <c r="Y335" i="2" a="1"/>
  <c r="Y335" i="2" s="1"/>
  <c r="E335" i="2" s="1"/>
  <c r="X335" i="2"/>
  <c r="W335" i="2"/>
  <c r="S335" i="2"/>
  <c r="O335" i="2" a="1"/>
  <c r="O335" i="2" s="1"/>
  <c r="P335" i="2" s="1"/>
  <c r="M335" i="2"/>
  <c r="I335" i="2"/>
  <c r="D335" i="2" a="1"/>
  <c r="D335" i="2" s="1"/>
  <c r="A335" i="2" a="1"/>
  <c r="A335" i="2" s="1"/>
  <c r="AU334" i="2" a="1"/>
  <c r="AU334" i="2" s="1"/>
  <c r="AT334" i="2"/>
  <c r="AQ334" i="2"/>
  <c r="AN334" i="2"/>
  <c r="AK334" i="2"/>
  <c r="AH334" i="2"/>
  <c r="AE334" i="2"/>
  <c r="Y334" i="2" a="1"/>
  <c r="Y334" i="2" s="1"/>
  <c r="E334" i="2" s="1"/>
  <c r="X334" i="2"/>
  <c r="W334" i="2"/>
  <c r="S334" i="2"/>
  <c r="O334" i="2" a="1"/>
  <c r="O334" i="2" s="1"/>
  <c r="P334" i="2" s="1"/>
  <c r="M334" i="2"/>
  <c r="I334" i="2"/>
  <c r="D334" i="2" a="1"/>
  <c r="D334" i="2" s="1"/>
  <c r="A334" i="2" a="1"/>
  <c r="A334" i="2" s="1"/>
  <c r="AU333" i="2" a="1"/>
  <c r="AU333" i="2" s="1"/>
  <c r="AT333" i="2"/>
  <c r="AQ333" i="2"/>
  <c r="AN333" i="2"/>
  <c r="AK333" i="2"/>
  <c r="AH333" i="2"/>
  <c r="AE333" i="2"/>
  <c r="Y333" i="2" a="1"/>
  <c r="Y333" i="2" s="1"/>
  <c r="X333" i="2"/>
  <c r="W333" i="2"/>
  <c r="S333" i="2"/>
  <c r="O333" i="2" a="1"/>
  <c r="O333" i="2" s="1"/>
  <c r="P333" i="2" s="1"/>
  <c r="M333" i="2"/>
  <c r="I333" i="2"/>
  <c r="D333" i="2" a="1"/>
  <c r="D333" i="2" s="1"/>
  <c r="A333" i="2" a="1"/>
  <c r="A333" i="2" s="1"/>
  <c r="AU332" i="2" a="1"/>
  <c r="AU332" i="2" s="1"/>
  <c r="AT332" i="2"/>
  <c r="AQ332" i="2"/>
  <c r="AN332" i="2"/>
  <c r="AK332" i="2"/>
  <c r="AH332" i="2"/>
  <c r="AE332" i="2"/>
  <c r="Y332" i="2" a="1"/>
  <c r="Y332" i="2" s="1"/>
  <c r="E332" i="2" s="1"/>
  <c r="X332" i="2"/>
  <c r="W332" i="2"/>
  <c r="S332" i="2"/>
  <c r="O332" i="2" a="1"/>
  <c r="O332" i="2" s="1"/>
  <c r="P332" i="2" s="1"/>
  <c r="M332" i="2"/>
  <c r="I332" i="2"/>
  <c r="D332" i="2" a="1"/>
  <c r="D332" i="2" s="1"/>
  <c r="A332" i="2" a="1"/>
  <c r="A332" i="2" s="1"/>
  <c r="AU331" i="2" a="1"/>
  <c r="AU331" i="2" s="1"/>
  <c r="AT331" i="2"/>
  <c r="AQ331" i="2"/>
  <c r="AN331" i="2"/>
  <c r="AK331" i="2"/>
  <c r="AH331" i="2"/>
  <c r="AE331" i="2"/>
  <c r="Y331" i="2" a="1"/>
  <c r="Y331" i="2" s="1"/>
  <c r="E331" i="2" s="1"/>
  <c r="X331" i="2"/>
  <c r="W331" i="2"/>
  <c r="S331" i="2"/>
  <c r="O331" i="2" a="1"/>
  <c r="O331" i="2" s="1"/>
  <c r="P331" i="2" s="1"/>
  <c r="M331" i="2"/>
  <c r="I331" i="2"/>
  <c r="D331" i="2" a="1"/>
  <c r="D331" i="2" s="1"/>
  <c r="A331" i="2" a="1"/>
  <c r="A331" i="2" s="1"/>
  <c r="AU330" i="2" a="1"/>
  <c r="AU330" i="2" s="1"/>
  <c r="AT330" i="2"/>
  <c r="AQ330" i="2"/>
  <c r="AN330" i="2"/>
  <c r="AK330" i="2"/>
  <c r="AH330" i="2"/>
  <c r="AE330" i="2"/>
  <c r="Y330" i="2" a="1"/>
  <c r="Y330" i="2" s="1"/>
  <c r="E330" i="2" s="1"/>
  <c r="X330" i="2"/>
  <c r="W330" i="2"/>
  <c r="S330" i="2"/>
  <c r="O330" i="2" a="1"/>
  <c r="O330" i="2" s="1"/>
  <c r="P330" i="2" s="1"/>
  <c r="M330" i="2"/>
  <c r="I330" i="2"/>
  <c r="D330" i="2" a="1"/>
  <c r="D330" i="2" s="1"/>
  <c r="A330" i="2" a="1"/>
  <c r="A330" i="2" s="1"/>
  <c r="AU329" i="2" a="1"/>
  <c r="AU329" i="2" s="1"/>
  <c r="AT329" i="2"/>
  <c r="AQ329" i="2"/>
  <c r="AN329" i="2"/>
  <c r="AK329" i="2"/>
  <c r="AH329" i="2"/>
  <c r="AE329" i="2"/>
  <c r="Y329" i="2" a="1"/>
  <c r="Y329" i="2" s="1"/>
  <c r="X329" i="2"/>
  <c r="W329" i="2"/>
  <c r="S329" i="2"/>
  <c r="O329" i="2" a="1"/>
  <c r="O329" i="2" s="1"/>
  <c r="P329" i="2" s="1"/>
  <c r="M329" i="2"/>
  <c r="I329" i="2"/>
  <c r="D329" i="2" a="1"/>
  <c r="D329" i="2" s="1"/>
  <c r="A329" i="2" a="1"/>
  <c r="A329" i="2" s="1"/>
  <c r="AU328" i="2" a="1"/>
  <c r="AU328" i="2" s="1"/>
  <c r="AT328" i="2"/>
  <c r="AQ328" i="2"/>
  <c r="AN328" i="2"/>
  <c r="AK328" i="2"/>
  <c r="AH328" i="2"/>
  <c r="AE328" i="2"/>
  <c r="Y328" i="2" a="1"/>
  <c r="Y328" i="2" s="1"/>
  <c r="E328" i="2" s="1"/>
  <c r="X328" i="2"/>
  <c r="W328" i="2"/>
  <c r="S328" i="2"/>
  <c r="O328" i="2" a="1"/>
  <c r="O328" i="2" s="1"/>
  <c r="P328" i="2" s="1"/>
  <c r="M328" i="2"/>
  <c r="I328" i="2"/>
  <c r="D328" i="2" a="1"/>
  <c r="D328" i="2" s="1"/>
  <c r="A328" i="2" a="1"/>
  <c r="A328" i="2" s="1"/>
  <c r="AU327" i="2" a="1"/>
  <c r="AU327" i="2" s="1"/>
  <c r="AT327" i="2"/>
  <c r="AQ327" i="2"/>
  <c r="AN327" i="2"/>
  <c r="AK327" i="2"/>
  <c r="AH327" i="2"/>
  <c r="AE327" i="2"/>
  <c r="Y327" i="2" a="1"/>
  <c r="Y327" i="2" s="1"/>
  <c r="E327" i="2" s="1"/>
  <c r="X327" i="2"/>
  <c r="W327" i="2"/>
  <c r="S327" i="2"/>
  <c r="O327" i="2" a="1"/>
  <c r="O327" i="2" s="1"/>
  <c r="P327" i="2" s="1"/>
  <c r="M327" i="2"/>
  <c r="I327" i="2"/>
  <c r="D327" i="2" a="1"/>
  <c r="D327" i="2" s="1"/>
  <c r="A327" i="2" a="1"/>
  <c r="A327" i="2" s="1"/>
  <c r="AU326" i="2" a="1"/>
  <c r="AU326" i="2" s="1"/>
  <c r="AT326" i="2"/>
  <c r="AQ326" i="2"/>
  <c r="AN326" i="2"/>
  <c r="AK326" i="2"/>
  <c r="AH326" i="2"/>
  <c r="AE326" i="2"/>
  <c r="Y326" i="2" a="1"/>
  <c r="Y326" i="2" s="1"/>
  <c r="E326" i="2" s="1"/>
  <c r="X326" i="2"/>
  <c r="W326" i="2"/>
  <c r="S326" i="2"/>
  <c r="O326" i="2" a="1"/>
  <c r="O326" i="2" s="1"/>
  <c r="P326" i="2" s="1"/>
  <c r="M326" i="2"/>
  <c r="I326" i="2"/>
  <c r="D326" i="2" a="1"/>
  <c r="D326" i="2" s="1"/>
  <c r="A326" i="2" a="1"/>
  <c r="A326" i="2" s="1"/>
  <c r="AU325" i="2" a="1"/>
  <c r="AU325" i="2" s="1"/>
  <c r="AT325" i="2"/>
  <c r="Y325" i="2" a="1"/>
  <c r="Y325" i="2" s="1"/>
  <c r="X325" i="2"/>
  <c r="W325" i="2"/>
  <c r="O325" i="2" a="1"/>
  <c r="O325" i="2" s="1"/>
  <c r="I325" i="2"/>
  <c r="D325" i="2" a="1"/>
  <c r="D325" i="2" s="1"/>
  <c r="A325" i="2" a="1"/>
  <c r="A325" i="2" s="1"/>
  <c r="AU324" i="2" a="1"/>
  <c r="AU324" i="2" s="1"/>
  <c r="AT324" i="2"/>
  <c r="AQ324" i="2"/>
  <c r="AN324" i="2"/>
  <c r="AK324" i="2"/>
  <c r="AH324" i="2"/>
  <c r="AE324" i="2"/>
  <c r="Y324" i="2" a="1"/>
  <c r="Y324" i="2" s="1"/>
  <c r="E324" i="2" s="1"/>
  <c r="X324" i="2"/>
  <c r="W324" i="2"/>
  <c r="S324" i="2"/>
  <c r="O324" i="2" a="1"/>
  <c r="O324" i="2" s="1"/>
  <c r="P324" i="2" s="1"/>
  <c r="M324" i="2"/>
  <c r="I324" i="2"/>
  <c r="D324" i="2" a="1"/>
  <c r="D324" i="2" s="1"/>
  <c r="A324" i="2" a="1"/>
  <c r="A324" i="2" s="1"/>
  <c r="AU323" i="2" a="1"/>
  <c r="AU323" i="2" s="1"/>
  <c r="AT323" i="2"/>
  <c r="AQ323" i="2"/>
  <c r="AN323" i="2"/>
  <c r="AK323" i="2"/>
  <c r="AH323" i="2"/>
  <c r="AE323" i="2"/>
  <c r="Y323" i="2" a="1"/>
  <c r="Y323" i="2" s="1"/>
  <c r="E323" i="2" s="1"/>
  <c r="X323" i="2"/>
  <c r="W323" i="2"/>
  <c r="S323" i="2"/>
  <c r="O323" i="2" a="1"/>
  <c r="O323" i="2" s="1"/>
  <c r="P323" i="2" s="1"/>
  <c r="M323" i="2"/>
  <c r="I323" i="2"/>
  <c r="D323" i="2" a="1"/>
  <c r="D323" i="2" s="1"/>
  <c r="A323" i="2" a="1"/>
  <c r="A323" i="2" s="1"/>
  <c r="AU322" i="2" a="1"/>
  <c r="AU322" i="2" s="1"/>
  <c r="AT322" i="2"/>
  <c r="AQ322" i="2"/>
  <c r="AN322" i="2"/>
  <c r="AK322" i="2"/>
  <c r="AH322" i="2"/>
  <c r="AE322" i="2"/>
  <c r="Y322" i="2" a="1"/>
  <c r="Y322" i="2" s="1"/>
  <c r="E322" i="2" s="1"/>
  <c r="X322" i="2"/>
  <c r="W322" i="2"/>
  <c r="S322" i="2"/>
  <c r="O322" i="2" a="1"/>
  <c r="O322" i="2" s="1"/>
  <c r="P322" i="2" s="1"/>
  <c r="M322" i="2"/>
  <c r="I322" i="2"/>
  <c r="D322" i="2" a="1"/>
  <c r="D322" i="2" s="1"/>
  <c r="A322" i="2" a="1"/>
  <c r="A322" i="2" s="1"/>
  <c r="AU321" i="2" a="1"/>
  <c r="AU321" i="2" s="1"/>
  <c r="AT321" i="2"/>
  <c r="AQ321" i="2"/>
  <c r="AN321" i="2"/>
  <c r="AK321" i="2"/>
  <c r="AH321" i="2"/>
  <c r="AE321" i="2"/>
  <c r="Y321" i="2" a="1"/>
  <c r="Y321" i="2" s="1"/>
  <c r="X321" i="2"/>
  <c r="W321" i="2"/>
  <c r="S321" i="2"/>
  <c r="O321" i="2" a="1"/>
  <c r="O321" i="2" s="1"/>
  <c r="P321" i="2" s="1"/>
  <c r="M321" i="2"/>
  <c r="I321" i="2"/>
  <c r="D321" i="2" a="1"/>
  <c r="D321" i="2" s="1"/>
  <c r="A321" i="2" a="1"/>
  <c r="A321" i="2" s="1"/>
  <c r="AU320" i="2" a="1"/>
  <c r="AU320" i="2" s="1"/>
  <c r="AT320" i="2"/>
  <c r="AQ320" i="2"/>
  <c r="AN320" i="2"/>
  <c r="AK320" i="2"/>
  <c r="AH320" i="2"/>
  <c r="AE320" i="2"/>
  <c r="Y320" i="2" a="1"/>
  <c r="Y320" i="2" s="1"/>
  <c r="E320" i="2" s="1"/>
  <c r="X320" i="2"/>
  <c r="W320" i="2"/>
  <c r="S320" i="2"/>
  <c r="O320" i="2" a="1"/>
  <c r="O320" i="2" s="1"/>
  <c r="P320" i="2" s="1"/>
  <c r="M320" i="2"/>
  <c r="I320" i="2"/>
  <c r="D320" i="2" a="1"/>
  <c r="D320" i="2" s="1"/>
  <c r="A320" i="2" a="1"/>
  <c r="A320" i="2" s="1"/>
  <c r="AU319" i="2" a="1"/>
  <c r="AU319" i="2" s="1"/>
  <c r="AT319" i="2"/>
  <c r="AQ319" i="2"/>
  <c r="AN319" i="2"/>
  <c r="AK319" i="2"/>
  <c r="AH319" i="2"/>
  <c r="AE319" i="2"/>
  <c r="Y319" i="2" a="1"/>
  <c r="Y319" i="2" s="1"/>
  <c r="E319" i="2" s="1"/>
  <c r="X319" i="2"/>
  <c r="W319" i="2"/>
  <c r="S319" i="2"/>
  <c r="O319" i="2" a="1"/>
  <c r="O319" i="2" s="1"/>
  <c r="P319" i="2" s="1"/>
  <c r="M319" i="2"/>
  <c r="I319" i="2"/>
  <c r="D319" i="2" a="1"/>
  <c r="D319" i="2" s="1"/>
  <c r="A319" i="2" a="1"/>
  <c r="A319" i="2" s="1"/>
  <c r="AU318" i="2" a="1"/>
  <c r="AU318" i="2" s="1"/>
  <c r="AT318" i="2"/>
  <c r="AQ318" i="2"/>
  <c r="AN318" i="2"/>
  <c r="AK318" i="2"/>
  <c r="AH318" i="2"/>
  <c r="AE318" i="2"/>
  <c r="Y318" i="2" a="1"/>
  <c r="Y318" i="2" s="1"/>
  <c r="E318" i="2" s="1"/>
  <c r="X318" i="2"/>
  <c r="W318" i="2"/>
  <c r="S318" i="2"/>
  <c r="O318" i="2" a="1"/>
  <c r="O318" i="2" s="1"/>
  <c r="P318" i="2" s="1"/>
  <c r="M318" i="2"/>
  <c r="I318" i="2"/>
  <c r="D318" i="2" a="1"/>
  <c r="D318" i="2" s="1"/>
  <c r="A318" i="2" a="1"/>
  <c r="A318" i="2" s="1"/>
  <c r="AU317" i="2" a="1"/>
  <c r="AU317" i="2" s="1"/>
  <c r="AT317" i="2"/>
  <c r="AQ317" i="2"/>
  <c r="AN317" i="2"/>
  <c r="AK317" i="2"/>
  <c r="AH317" i="2"/>
  <c r="AE317" i="2"/>
  <c r="Y317" i="2" a="1"/>
  <c r="Y317" i="2" s="1"/>
  <c r="X317" i="2"/>
  <c r="W317" i="2"/>
  <c r="S317" i="2"/>
  <c r="O317" i="2" a="1"/>
  <c r="O317" i="2" s="1"/>
  <c r="P317" i="2" s="1"/>
  <c r="M317" i="2"/>
  <c r="I317" i="2"/>
  <c r="D317" i="2" a="1"/>
  <c r="D317" i="2" s="1"/>
  <c r="A317" i="2" a="1"/>
  <c r="A317" i="2" s="1"/>
  <c r="AU316" i="2" a="1"/>
  <c r="AU316" i="2" s="1"/>
  <c r="AT316" i="2"/>
  <c r="AQ316" i="2"/>
  <c r="AN316" i="2"/>
  <c r="AK316" i="2"/>
  <c r="AH316" i="2"/>
  <c r="AE316" i="2"/>
  <c r="Y316" i="2" a="1"/>
  <c r="Y316" i="2" s="1"/>
  <c r="E316" i="2" s="1"/>
  <c r="X316" i="2"/>
  <c r="W316" i="2"/>
  <c r="S316" i="2"/>
  <c r="O316" i="2" a="1"/>
  <c r="O316" i="2" s="1"/>
  <c r="P316" i="2" s="1"/>
  <c r="M316" i="2"/>
  <c r="I316" i="2"/>
  <c r="D316" i="2" a="1"/>
  <c r="D316" i="2" s="1"/>
  <c r="A316" i="2" a="1"/>
  <c r="A316" i="2" s="1"/>
  <c r="AU315" i="2" a="1"/>
  <c r="AU315" i="2" s="1"/>
  <c r="AT315" i="2"/>
  <c r="AQ315" i="2"/>
  <c r="AN315" i="2"/>
  <c r="AK315" i="2"/>
  <c r="AH315" i="2"/>
  <c r="AE315" i="2"/>
  <c r="Y315" i="2" a="1"/>
  <c r="Y315" i="2" s="1"/>
  <c r="E315" i="2" s="1"/>
  <c r="X315" i="2"/>
  <c r="W315" i="2"/>
  <c r="S315" i="2"/>
  <c r="O315" i="2" a="1"/>
  <c r="O315" i="2" s="1"/>
  <c r="P315" i="2" s="1"/>
  <c r="M315" i="2"/>
  <c r="I315" i="2"/>
  <c r="D315" i="2" a="1"/>
  <c r="D315" i="2" s="1"/>
  <c r="A315" i="2" a="1"/>
  <c r="A315" i="2" s="1"/>
  <c r="AU314" i="2" a="1"/>
  <c r="AU314" i="2" s="1"/>
  <c r="AT314" i="2"/>
  <c r="AQ314" i="2"/>
  <c r="AN314" i="2"/>
  <c r="AK314" i="2"/>
  <c r="AH314" i="2"/>
  <c r="AE314" i="2"/>
  <c r="Y314" i="2" a="1"/>
  <c r="Y314" i="2" s="1"/>
  <c r="X314" i="2"/>
  <c r="W314" i="2"/>
  <c r="S314" i="2"/>
  <c r="O314" i="2" a="1"/>
  <c r="O314" i="2" s="1"/>
  <c r="P314" i="2" s="1"/>
  <c r="M314" i="2"/>
  <c r="I314" i="2"/>
  <c r="D314" i="2" a="1"/>
  <c r="D314" i="2" s="1"/>
  <c r="A314" i="2" a="1"/>
  <c r="A314" i="2" s="1"/>
  <c r="AU313" i="2" a="1"/>
  <c r="AU313" i="2" s="1"/>
  <c r="AT313" i="2"/>
  <c r="AQ313" i="2"/>
  <c r="AN313" i="2"/>
  <c r="AK313" i="2"/>
  <c r="AH313" i="2"/>
  <c r="AE313" i="2"/>
  <c r="Y313" i="2" a="1"/>
  <c r="Y313" i="2" s="1"/>
  <c r="E313" i="2" s="1"/>
  <c r="X313" i="2"/>
  <c r="W313" i="2"/>
  <c r="S313" i="2"/>
  <c r="O313" i="2" a="1"/>
  <c r="O313" i="2" s="1"/>
  <c r="P313" i="2" s="1"/>
  <c r="M313" i="2"/>
  <c r="I313" i="2"/>
  <c r="D313" i="2" a="1"/>
  <c r="D313" i="2" s="1"/>
  <c r="A313" i="2" a="1"/>
  <c r="A313" i="2" s="1"/>
  <c r="AU312" i="2" a="1"/>
  <c r="AU312" i="2" s="1"/>
  <c r="AT312" i="2"/>
  <c r="AQ312" i="2"/>
  <c r="AN312" i="2"/>
  <c r="AK312" i="2"/>
  <c r="AH312" i="2"/>
  <c r="AE312" i="2"/>
  <c r="Y312" i="2" a="1"/>
  <c r="Y312" i="2" s="1"/>
  <c r="E312" i="2" s="1"/>
  <c r="X312" i="2"/>
  <c r="W312" i="2"/>
  <c r="S312" i="2"/>
  <c r="O312" i="2" a="1"/>
  <c r="O312" i="2" s="1"/>
  <c r="P312" i="2" s="1"/>
  <c r="M312" i="2"/>
  <c r="I312" i="2"/>
  <c r="D312" i="2" a="1"/>
  <c r="D312" i="2" s="1"/>
  <c r="A312" i="2" a="1"/>
  <c r="A312" i="2" s="1"/>
  <c r="AU311" i="2" a="1"/>
  <c r="AU311" i="2" s="1"/>
  <c r="AT311" i="2"/>
  <c r="AQ311" i="2"/>
  <c r="AN311" i="2"/>
  <c r="AK311" i="2"/>
  <c r="AH311" i="2"/>
  <c r="AE311" i="2"/>
  <c r="Y311" i="2" a="1"/>
  <c r="Y311" i="2" s="1"/>
  <c r="X311" i="2"/>
  <c r="W311" i="2"/>
  <c r="S311" i="2"/>
  <c r="O311" i="2" a="1"/>
  <c r="O311" i="2" s="1"/>
  <c r="P311" i="2" s="1"/>
  <c r="M311" i="2"/>
  <c r="I311" i="2"/>
  <c r="D311" i="2" a="1"/>
  <c r="D311" i="2" s="1"/>
  <c r="A311" i="2" a="1"/>
  <c r="A311" i="2" s="1"/>
  <c r="AU310" i="2" a="1"/>
  <c r="AU310" i="2" s="1"/>
  <c r="AT310" i="2"/>
  <c r="AQ310" i="2"/>
  <c r="AN310" i="2"/>
  <c r="AK310" i="2"/>
  <c r="AH310" i="2"/>
  <c r="AE310" i="2"/>
  <c r="Y310" i="2" a="1"/>
  <c r="Y310" i="2" s="1"/>
  <c r="E310" i="2" s="1"/>
  <c r="X310" i="2"/>
  <c r="W310" i="2"/>
  <c r="S310" i="2"/>
  <c r="O310" i="2" a="1"/>
  <c r="O310" i="2" s="1"/>
  <c r="P310" i="2" s="1"/>
  <c r="M310" i="2"/>
  <c r="I310" i="2"/>
  <c r="D310" i="2" a="1"/>
  <c r="D310" i="2" s="1"/>
  <c r="A310" i="2" a="1"/>
  <c r="A310" i="2" s="1"/>
  <c r="AU309" i="2" a="1"/>
  <c r="AU309" i="2" s="1"/>
  <c r="AT309" i="2"/>
  <c r="AQ309" i="2"/>
  <c r="AN309" i="2"/>
  <c r="AK309" i="2"/>
  <c r="AH309" i="2"/>
  <c r="AE309" i="2"/>
  <c r="Y309" i="2" a="1"/>
  <c r="Y309" i="2" s="1"/>
  <c r="X309" i="2"/>
  <c r="W309" i="2"/>
  <c r="S309" i="2"/>
  <c r="O309" i="2" a="1"/>
  <c r="O309" i="2" s="1"/>
  <c r="P309" i="2" s="1"/>
  <c r="M309" i="2"/>
  <c r="I309" i="2"/>
  <c r="D309" i="2" a="1"/>
  <c r="D309" i="2" s="1"/>
  <c r="A309" i="2" a="1"/>
  <c r="A309" i="2" s="1"/>
  <c r="AU308" i="2" a="1"/>
  <c r="AU308" i="2" s="1"/>
  <c r="AT308" i="2"/>
  <c r="AQ308" i="2"/>
  <c r="AN308" i="2"/>
  <c r="AK308" i="2"/>
  <c r="AH308" i="2"/>
  <c r="AE308" i="2"/>
  <c r="Y308" i="2" a="1"/>
  <c r="Y308" i="2" s="1"/>
  <c r="E308" i="2" s="1"/>
  <c r="X308" i="2"/>
  <c r="W308" i="2"/>
  <c r="S308" i="2"/>
  <c r="O308" i="2" a="1"/>
  <c r="O308" i="2" s="1"/>
  <c r="P308" i="2" s="1"/>
  <c r="M308" i="2"/>
  <c r="I308" i="2"/>
  <c r="D308" i="2" a="1"/>
  <c r="D308" i="2" s="1"/>
  <c r="A308" i="2" a="1"/>
  <c r="A308" i="2" s="1"/>
  <c r="AU307" i="2" a="1"/>
  <c r="AU307" i="2" s="1"/>
  <c r="AT307" i="2"/>
  <c r="AQ307" i="2"/>
  <c r="AN307" i="2"/>
  <c r="AK307" i="2"/>
  <c r="AH307" i="2"/>
  <c r="AE307" i="2"/>
  <c r="Y307" i="2" a="1"/>
  <c r="Y307" i="2" s="1"/>
  <c r="E307" i="2" s="1"/>
  <c r="X307" i="2"/>
  <c r="W307" i="2"/>
  <c r="S307" i="2"/>
  <c r="O307" i="2" a="1"/>
  <c r="O307" i="2" s="1"/>
  <c r="P307" i="2" s="1"/>
  <c r="M307" i="2"/>
  <c r="I307" i="2"/>
  <c r="D307" i="2" a="1"/>
  <c r="D307" i="2" s="1"/>
  <c r="A307" i="2" a="1"/>
  <c r="A307" i="2" s="1"/>
  <c r="AU306" i="2" a="1"/>
  <c r="AU306" i="2" s="1"/>
  <c r="AT306" i="2"/>
  <c r="AQ306" i="2"/>
  <c r="AN306" i="2"/>
  <c r="AK306" i="2"/>
  <c r="AH306" i="2"/>
  <c r="AE306" i="2"/>
  <c r="Y306" i="2" a="1"/>
  <c r="Y306" i="2" s="1"/>
  <c r="E306" i="2" s="1"/>
  <c r="X306" i="2"/>
  <c r="W306" i="2"/>
  <c r="S306" i="2"/>
  <c r="O306" i="2" a="1"/>
  <c r="O306" i="2" s="1"/>
  <c r="P306" i="2" s="1"/>
  <c r="M306" i="2"/>
  <c r="I306" i="2"/>
  <c r="D306" i="2" a="1"/>
  <c r="D306" i="2" s="1"/>
  <c r="A306" i="2" a="1"/>
  <c r="A306" i="2" s="1"/>
  <c r="AU305" i="2" a="1"/>
  <c r="AU305" i="2" s="1"/>
  <c r="AT305" i="2"/>
  <c r="AQ305" i="2"/>
  <c r="AN305" i="2"/>
  <c r="AK305" i="2"/>
  <c r="AH305" i="2"/>
  <c r="AE305" i="2"/>
  <c r="Y305" i="2" a="1"/>
  <c r="Y305" i="2" s="1"/>
  <c r="X305" i="2"/>
  <c r="W305" i="2"/>
  <c r="S305" i="2"/>
  <c r="O305" i="2" a="1"/>
  <c r="O305" i="2" s="1"/>
  <c r="P305" i="2" s="1"/>
  <c r="M305" i="2"/>
  <c r="I305" i="2"/>
  <c r="D305" i="2" a="1"/>
  <c r="D305" i="2" s="1"/>
  <c r="A305" i="2" a="1"/>
  <c r="A305" i="2" s="1"/>
  <c r="AU304" i="2" a="1"/>
  <c r="AU304" i="2" s="1"/>
  <c r="AT304" i="2"/>
  <c r="AQ304" i="2"/>
  <c r="AN304" i="2"/>
  <c r="AK304" i="2"/>
  <c r="AH304" i="2"/>
  <c r="AE304" i="2"/>
  <c r="Y304" i="2" a="1"/>
  <c r="Y304" i="2" s="1"/>
  <c r="X304" i="2"/>
  <c r="W304" i="2"/>
  <c r="S304" i="2"/>
  <c r="O304" i="2" a="1"/>
  <c r="O304" i="2" s="1"/>
  <c r="P304" i="2" s="1"/>
  <c r="M304" i="2"/>
  <c r="I304" i="2"/>
  <c r="D304" i="2" a="1"/>
  <c r="D304" i="2" s="1"/>
  <c r="A304" i="2" a="1"/>
  <c r="A304" i="2" s="1"/>
  <c r="AU303" i="2" a="1"/>
  <c r="AU303" i="2" s="1"/>
  <c r="AT303" i="2"/>
  <c r="AQ303" i="2"/>
  <c r="AN303" i="2"/>
  <c r="AK303" i="2"/>
  <c r="AH303" i="2"/>
  <c r="AE303" i="2"/>
  <c r="Y303" i="2" a="1"/>
  <c r="Y303" i="2" s="1"/>
  <c r="E303" i="2" s="1"/>
  <c r="X303" i="2"/>
  <c r="W303" i="2"/>
  <c r="S303" i="2"/>
  <c r="O303" i="2" a="1"/>
  <c r="O303" i="2" s="1"/>
  <c r="P303" i="2" s="1"/>
  <c r="M303" i="2"/>
  <c r="I303" i="2"/>
  <c r="D303" i="2" a="1"/>
  <c r="D303" i="2" s="1"/>
  <c r="A303" i="2" a="1"/>
  <c r="A303" i="2" s="1"/>
  <c r="AU302" i="2" a="1"/>
  <c r="AU302" i="2" s="1"/>
  <c r="AT302" i="2"/>
  <c r="AQ302" i="2"/>
  <c r="AN302" i="2"/>
  <c r="AK302" i="2"/>
  <c r="AH302" i="2"/>
  <c r="AE302" i="2"/>
  <c r="Y302" i="2" a="1"/>
  <c r="Y302" i="2" s="1"/>
  <c r="E302" i="2" s="1"/>
  <c r="X302" i="2"/>
  <c r="W302" i="2"/>
  <c r="S302" i="2"/>
  <c r="O302" i="2" a="1"/>
  <c r="O302" i="2" s="1"/>
  <c r="P302" i="2" s="1"/>
  <c r="M302" i="2"/>
  <c r="I302" i="2"/>
  <c r="D302" i="2" a="1"/>
  <c r="D302" i="2" s="1"/>
  <c r="A302" i="2" a="1"/>
  <c r="A302" i="2" s="1"/>
  <c r="AU301" i="2" a="1"/>
  <c r="AU301" i="2" s="1"/>
  <c r="AT301" i="2"/>
  <c r="AQ301" i="2"/>
  <c r="AN301" i="2"/>
  <c r="AK301" i="2"/>
  <c r="AH301" i="2"/>
  <c r="AE301" i="2"/>
  <c r="Y301" i="2" a="1"/>
  <c r="Y301" i="2" s="1"/>
  <c r="X301" i="2"/>
  <c r="W301" i="2"/>
  <c r="S301" i="2"/>
  <c r="O301" i="2" a="1"/>
  <c r="O301" i="2" s="1"/>
  <c r="P301" i="2" s="1"/>
  <c r="M301" i="2"/>
  <c r="I301" i="2"/>
  <c r="D301" i="2" a="1"/>
  <c r="D301" i="2" s="1"/>
  <c r="A301" i="2" a="1"/>
  <c r="A301" i="2" s="1"/>
  <c r="AU300" i="2" a="1"/>
  <c r="AU300" i="2" s="1"/>
  <c r="AT300" i="2"/>
  <c r="AQ300" i="2"/>
  <c r="AN300" i="2"/>
  <c r="AK300" i="2"/>
  <c r="AH300" i="2"/>
  <c r="AE300" i="2"/>
  <c r="Y300" i="2" a="1"/>
  <c r="Y300" i="2" s="1"/>
  <c r="E300" i="2" s="1"/>
  <c r="X300" i="2"/>
  <c r="W300" i="2"/>
  <c r="S300" i="2"/>
  <c r="O300" i="2" a="1"/>
  <c r="O300" i="2" s="1"/>
  <c r="P300" i="2" s="1"/>
  <c r="M300" i="2"/>
  <c r="I300" i="2"/>
  <c r="D300" i="2" a="1"/>
  <c r="D300" i="2" s="1"/>
  <c r="A300" i="2" a="1"/>
  <c r="A300" i="2" s="1"/>
  <c r="AU299" i="2" a="1"/>
  <c r="AU299" i="2" s="1"/>
  <c r="AT299" i="2"/>
  <c r="AQ299" i="2"/>
  <c r="AN299" i="2"/>
  <c r="AK299" i="2"/>
  <c r="AH299" i="2"/>
  <c r="AE299" i="2"/>
  <c r="Y299" i="2" a="1"/>
  <c r="Y299" i="2" s="1"/>
  <c r="X299" i="2"/>
  <c r="W299" i="2"/>
  <c r="S299" i="2"/>
  <c r="O299" i="2" a="1"/>
  <c r="O299" i="2" s="1"/>
  <c r="P299" i="2" s="1"/>
  <c r="M299" i="2"/>
  <c r="I299" i="2"/>
  <c r="D299" i="2" a="1"/>
  <c r="D299" i="2" s="1"/>
  <c r="A299" i="2" a="1"/>
  <c r="A299" i="2" s="1"/>
  <c r="AU298" i="2" a="1"/>
  <c r="AU298" i="2" s="1"/>
  <c r="AT298" i="2"/>
  <c r="AQ298" i="2"/>
  <c r="AN298" i="2"/>
  <c r="AK298" i="2"/>
  <c r="AH298" i="2"/>
  <c r="AE298" i="2"/>
  <c r="Y298" i="2" a="1"/>
  <c r="Y298" i="2" s="1"/>
  <c r="E298" i="2" s="1"/>
  <c r="X298" i="2"/>
  <c r="W298" i="2"/>
  <c r="S298" i="2"/>
  <c r="O298" i="2" a="1"/>
  <c r="O298" i="2" s="1"/>
  <c r="P298" i="2" s="1"/>
  <c r="M298" i="2"/>
  <c r="I298" i="2"/>
  <c r="D298" i="2" a="1"/>
  <c r="D298" i="2" s="1"/>
  <c r="A298" i="2" a="1"/>
  <c r="A298" i="2" s="1"/>
  <c r="AU297" i="2" a="1"/>
  <c r="AU297" i="2" s="1"/>
  <c r="AT297" i="2"/>
  <c r="AQ297" i="2"/>
  <c r="AN297" i="2"/>
  <c r="AK297" i="2"/>
  <c r="AH297" i="2"/>
  <c r="AE297" i="2"/>
  <c r="Y297" i="2" a="1"/>
  <c r="Y297" i="2" s="1"/>
  <c r="X297" i="2"/>
  <c r="W297" i="2"/>
  <c r="S297" i="2"/>
  <c r="O297" i="2" a="1"/>
  <c r="O297" i="2" s="1"/>
  <c r="P297" i="2" s="1"/>
  <c r="M297" i="2"/>
  <c r="I297" i="2"/>
  <c r="D297" i="2" a="1"/>
  <c r="D297" i="2" s="1"/>
  <c r="A297" i="2" a="1"/>
  <c r="A297" i="2" s="1"/>
  <c r="AU296" i="2" a="1"/>
  <c r="AU296" i="2" s="1"/>
  <c r="AT296" i="2"/>
  <c r="AQ296" i="2"/>
  <c r="AN296" i="2"/>
  <c r="AK296" i="2"/>
  <c r="AH296" i="2"/>
  <c r="AE296" i="2"/>
  <c r="Y296" i="2" a="1"/>
  <c r="Y296" i="2" s="1"/>
  <c r="E296" i="2" s="1"/>
  <c r="X296" i="2"/>
  <c r="W296" i="2"/>
  <c r="S296" i="2"/>
  <c r="O296" i="2" a="1"/>
  <c r="O296" i="2" s="1"/>
  <c r="P296" i="2" s="1"/>
  <c r="M296" i="2"/>
  <c r="I296" i="2"/>
  <c r="D296" i="2" a="1"/>
  <c r="D296" i="2" s="1"/>
  <c r="A296" i="2" a="1"/>
  <c r="A296" i="2" s="1"/>
  <c r="AU295" i="2" a="1"/>
  <c r="AU295" i="2" s="1"/>
  <c r="AT295" i="2"/>
  <c r="AQ295" i="2"/>
  <c r="AN295" i="2"/>
  <c r="AK295" i="2"/>
  <c r="AH295" i="2"/>
  <c r="AE295" i="2"/>
  <c r="Y295" i="2" a="1"/>
  <c r="Y295" i="2" s="1"/>
  <c r="E295" i="2" s="1"/>
  <c r="X295" i="2"/>
  <c r="W295" i="2"/>
  <c r="S295" i="2"/>
  <c r="O295" i="2" a="1"/>
  <c r="O295" i="2" s="1"/>
  <c r="P295" i="2" s="1"/>
  <c r="M295" i="2"/>
  <c r="I295" i="2"/>
  <c r="D295" i="2" a="1"/>
  <c r="D295" i="2" s="1"/>
  <c r="A295" i="2" a="1"/>
  <c r="A295" i="2" s="1"/>
  <c r="AU294" i="2" a="1"/>
  <c r="AU294" i="2" s="1"/>
  <c r="AT294" i="2"/>
  <c r="AQ294" i="2"/>
  <c r="AN294" i="2"/>
  <c r="AK294" i="2"/>
  <c r="AH294" i="2"/>
  <c r="AE294" i="2"/>
  <c r="Y294" i="2" a="1"/>
  <c r="Y294" i="2" s="1"/>
  <c r="E294" i="2" s="1"/>
  <c r="X294" i="2"/>
  <c r="W294" i="2"/>
  <c r="S294" i="2"/>
  <c r="O294" i="2" a="1"/>
  <c r="O294" i="2" s="1"/>
  <c r="P294" i="2" s="1"/>
  <c r="M294" i="2"/>
  <c r="I294" i="2"/>
  <c r="D294" i="2" a="1"/>
  <c r="D294" i="2" s="1"/>
  <c r="A294" i="2" a="1"/>
  <c r="A294" i="2" s="1"/>
  <c r="AU293" i="2" a="1"/>
  <c r="AU293" i="2" s="1"/>
  <c r="AT293" i="2"/>
  <c r="AQ293" i="2"/>
  <c r="AN293" i="2"/>
  <c r="AK293" i="2"/>
  <c r="AH293" i="2"/>
  <c r="AE293" i="2"/>
  <c r="Y293" i="2" a="1"/>
  <c r="Y293" i="2" s="1"/>
  <c r="X293" i="2"/>
  <c r="W293" i="2"/>
  <c r="S293" i="2"/>
  <c r="O293" i="2" a="1"/>
  <c r="O293" i="2" s="1"/>
  <c r="P293" i="2" s="1"/>
  <c r="M293" i="2"/>
  <c r="I293" i="2"/>
  <c r="D293" i="2" a="1"/>
  <c r="D293" i="2" s="1"/>
  <c r="A293" i="2" a="1"/>
  <c r="A293" i="2" s="1"/>
  <c r="AU292" i="2" a="1"/>
  <c r="AU292" i="2" s="1"/>
  <c r="AT292" i="2"/>
  <c r="AQ292" i="2"/>
  <c r="AN292" i="2"/>
  <c r="AK292" i="2"/>
  <c r="AH292" i="2"/>
  <c r="AE292" i="2"/>
  <c r="Y292" i="2" a="1"/>
  <c r="Y292" i="2" s="1"/>
  <c r="E292" i="2" s="1"/>
  <c r="X292" i="2"/>
  <c r="W292" i="2"/>
  <c r="S292" i="2"/>
  <c r="O292" i="2" a="1"/>
  <c r="O292" i="2" s="1"/>
  <c r="P292" i="2" s="1"/>
  <c r="M292" i="2"/>
  <c r="I292" i="2"/>
  <c r="D292" i="2" a="1"/>
  <c r="D292" i="2" s="1"/>
  <c r="A292" i="2" a="1"/>
  <c r="A292" i="2" s="1"/>
  <c r="AU291" i="2" a="1"/>
  <c r="AU291" i="2" s="1"/>
  <c r="AT291" i="2"/>
  <c r="AQ291" i="2"/>
  <c r="AN291" i="2"/>
  <c r="AK291" i="2"/>
  <c r="AH291" i="2"/>
  <c r="AE291" i="2"/>
  <c r="Y291" i="2" a="1"/>
  <c r="Y291" i="2" s="1"/>
  <c r="Z291" i="2" s="1"/>
  <c r="X291" i="2"/>
  <c r="W291" i="2"/>
  <c r="S291" i="2"/>
  <c r="O291" i="2" a="1"/>
  <c r="O291" i="2" s="1"/>
  <c r="P291" i="2" s="1"/>
  <c r="M291" i="2"/>
  <c r="I291" i="2"/>
  <c r="D291" i="2" a="1"/>
  <c r="D291" i="2" s="1"/>
  <c r="A291" i="2" a="1"/>
  <c r="A291" i="2" s="1"/>
  <c r="AU290" i="2" a="1"/>
  <c r="AU290" i="2" s="1"/>
  <c r="AT290" i="2"/>
  <c r="AQ290" i="2"/>
  <c r="AN290" i="2"/>
  <c r="AK290" i="2"/>
  <c r="AH290" i="2"/>
  <c r="AE290" i="2"/>
  <c r="Y290" i="2" a="1"/>
  <c r="Y290" i="2" s="1"/>
  <c r="E290" i="2" s="1"/>
  <c r="X290" i="2"/>
  <c r="W290" i="2"/>
  <c r="S290" i="2"/>
  <c r="O290" i="2" a="1"/>
  <c r="O290" i="2" s="1"/>
  <c r="P290" i="2" s="1"/>
  <c r="M290" i="2"/>
  <c r="I290" i="2"/>
  <c r="D290" i="2" a="1"/>
  <c r="D290" i="2" s="1"/>
  <c r="A290" i="2" a="1"/>
  <c r="A290" i="2" s="1"/>
  <c r="AU289" i="2" a="1"/>
  <c r="AU289" i="2" s="1"/>
  <c r="AT289" i="2"/>
  <c r="AQ289" i="2"/>
  <c r="AN289" i="2"/>
  <c r="AK289" i="2"/>
  <c r="AH289" i="2"/>
  <c r="AE289" i="2"/>
  <c r="Y289" i="2" a="1"/>
  <c r="Y289" i="2" s="1"/>
  <c r="X289" i="2"/>
  <c r="W289" i="2"/>
  <c r="S289" i="2"/>
  <c r="O289" i="2" a="1"/>
  <c r="O289" i="2" s="1"/>
  <c r="P289" i="2" s="1"/>
  <c r="M289" i="2"/>
  <c r="I289" i="2"/>
  <c r="D289" i="2" a="1"/>
  <c r="D289" i="2" s="1"/>
  <c r="A289" i="2" a="1"/>
  <c r="A289" i="2" s="1"/>
  <c r="AU288" i="2" a="1"/>
  <c r="AU288" i="2" s="1"/>
  <c r="AT288" i="2"/>
  <c r="AQ288" i="2"/>
  <c r="AN288" i="2"/>
  <c r="AK288" i="2"/>
  <c r="AH288" i="2"/>
  <c r="AE288" i="2"/>
  <c r="Y288" i="2" a="1"/>
  <c r="Y288" i="2" s="1"/>
  <c r="E288" i="2" s="1"/>
  <c r="X288" i="2"/>
  <c r="W288" i="2"/>
  <c r="S288" i="2"/>
  <c r="O288" i="2" a="1"/>
  <c r="O288" i="2" s="1"/>
  <c r="P288" i="2" s="1"/>
  <c r="M288" i="2"/>
  <c r="I288" i="2"/>
  <c r="D288" i="2" a="1"/>
  <c r="D288" i="2" s="1"/>
  <c r="A288" i="2" a="1"/>
  <c r="A288" i="2" s="1"/>
  <c r="AU287" i="2" a="1"/>
  <c r="AU287" i="2" s="1"/>
  <c r="AT287" i="2"/>
  <c r="AQ287" i="2"/>
  <c r="AN287" i="2"/>
  <c r="AK287" i="2"/>
  <c r="AH287" i="2"/>
  <c r="AE287" i="2"/>
  <c r="Y287" i="2" a="1"/>
  <c r="Y287" i="2" s="1"/>
  <c r="E287" i="2" s="1"/>
  <c r="X287" i="2"/>
  <c r="W287" i="2"/>
  <c r="S287" i="2"/>
  <c r="O287" i="2" a="1"/>
  <c r="O287" i="2" s="1"/>
  <c r="P287" i="2" s="1"/>
  <c r="M287" i="2"/>
  <c r="I287" i="2"/>
  <c r="D287" i="2" a="1"/>
  <c r="D287" i="2" s="1"/>
  <c r="A287" i="2" a="1"/>
  <c r="A287" i="2" s="1"/>
  <c r="AU286" i="2" a="1"/>
  <c r="AU286" i="2" s="1"/>
  <c r="AT286" i="2"/>
  <c r="AQ286" i="2"/>
  <c r="AN286" i="2"/>
  <c r="AK286" i="2"/>
  <c r="AH286" i="2"/>
  <c r="AE286" i="2"/>
  <c r="Y286" i="2" a="1"/>
  <c r="Y286" i="2" s="1"/>
  <c r="E286" i="2" s="1"/>
  <c r="X286" i="2"/>
  <c r="W286" i="2"/>
  <c r="S286" i="2"/>
  <c r="P286" i="2"/>
  <c r="M286" i="2"/>
  <c r="I286" i="2"/>
  <c r="D286" i="2" a="1"/>
  <c r="D286" i="2" s="1"/>
  <c r="A286" i="2" a="1"/>
  <c r="A286" i="2" s="1"/>
  <c r="AU285" i="2" a="1"/>
  <c r="AU285" i="2" s="1"/>
  <c r="AT285" i="2"/>
  <c r="AQ285" i="2"/>
  <c r="AN285" i="2"/>
  <c r="AK285" i="2"/>
  <c r="AH285" i="2"/>
  <c r="AE285" i="2"/>
  <c r="Y285" i="2" a="1"/>
  <c r="Y285" i="2" s="1"/>
  <c r="E285" i="2" s="1"/>
  <c r="X285" i="2"/>
  <c r="W285" i="2"/>
  <c r="S285" i="2"/>
  <c r="O285" i="2" a="1"/>
  <c r="O285" i="2" s="1"/>
  <c r="P285" i="2" s="1"/>
  <c r="M285" i="2"/>
  <c r="I285" i="2"/>
  <c r="D285" i="2" a="1"/>
  <c r="D285" i="2" s="1"/>
  <c r="A285" i="2" a="1"/>
  <c r="A285" i="2" s="1"/>
  <c r="AU284" i="2" a="1"/>
  <c r="AU284" i="2" s="1"/>
  <c r="AT284" i="2"/>
  <c r="AQ284" i="2"/>
  <c r="AN284" i="2"/>
  <c r="AK284" i="2"/>
  <c r="AH284" i="2"/>
  <c r="AE284" i="2"/>
  <c r="Y284" i="2" a="1"/>
  <c r="Y284" i="2" s="1"/>
  <c r="E284" i="2" s="1"/>
  <c r="X284" i="2"/>
  <c r="W284" i="2"/>
  <c r="S284" i="2"/>
  <c r="O284" i="2" a="1"/>
  <c r="O284" i="2" s="1"/>
  <c r="P284" i="2" s="1"/>
  <c r="M284" i="2"/>
  <c r="I284" i="2"/>
  <c r="D284" i="2" a="1"/>
  <c r="D284" i="2" s="1"/>
  <c r="A284" i="2" a="1"/>
  <c r="A284" i="2" s="1"/>
  <c r="AU283" i="2" a="1"/>
  <c r="AU283" i="2" s="1"/>
  <c r="AT283" i="2"/>
  <c r="AQ283" i="2"/>
  <c r="AN283" i="2"/>
  <c r="AK283" i="2"/>
  <c r="AH283" i="2"/>
  <c r="AE283" i="2"/>
  <c r="Y283" i="2" a="1"/>
  <c r="Y283" i="2" s="1"/>
  <c r="E283" i="2" s="1"/>
  <c r="X283" i="2"/>
  <c r="W283" i="2"/>
  <c r="S283" i="2"/>
  <c r="O283" i="2" a="1"/>
  <c r="O283" i="2" s="1"/>
  <c r="P283" i="2" s="1"/>
  <c r="M283" i="2"/>
  <c r="I283" i="2"/>
  <c r="D283" i="2" a="1"/>
  <c r="D283" i="2" s="1"/>
  <c r="A283" i="2" a="1"/>
  <c r="A283" i="2" s="1"/>
  <c r="AU282" i="2" a="1"/>
  <c r="AU282" i="2" s="1"/>
  <c r="AT282" i="2"/>
  <c r="AQ282" i="2"/>
  <c r="AN282" i="2"/>
  <c r="AK282" i="2"/>
  <c r="AH282" i="2"/>
  <c r="AE282" i="2"/>
  <c r="Y282" i="2" a="1"/>
  <c r="Y282" i="2" s="1"/>
  <c r="X282" i="2"/>
  <c r="W282" i="2"/>
  <c r="S282" i="2"/>
  <c r="O282" i="2" a="1"/>
  <c r="O282" i="2" s="1"/>
  <c r="P282" i="2" s="1"/>
  <c r="M282" i="2"/>
  <c r="I282" i="2"/>
  <c r="D282" i="2" a="1"/>
  <c r="D282" i="2" s="1"/>
  <c r="A282" i="2" a="1"/>
  <c r="A282" i="2" s="1"/>
  <c r="AU281" i="2" a="1"/>
  <c r="AU281" i="2" s="1"/>
  <c r="AT281" i="2"/>
  <c r="AQ281" i="2"/>
  <c r="AN281" i="2"/>
  <c r="AK281" i="2"/>
  <c r="AH281" i="2"/>
  <c r="AE281" i="2"/>
  <c r="Y281" i="2" a="1"/>
  <c r="Y281" i="2" s="1"/>
  <c r="X281" i="2"/>
  <c r="W281" i="2"/>
  <c r="S281" i="2"/>
  <c r="O281" i="2" a="1"/>
  <c r="O281" i="2" s="1"/>
  <c r="P281" i="2" s="1"/>
  <c r="M281" i="2"/>
  <c r="I281" i="2"/>
  <c r="D281" i="2" a="1"/>
  <c r="D281" i="2" s="1"/>
  <c r="AU280" i="2" a="1"/>
  <c r="AU280" i="2" s="1"/>
  <c r="AT280" i="2"/>
  <c r="AQ280" i="2"/>
  <c r="AN280" i="2"/>
  <c r="AK280" i="2"/>
  <c r="AH280" i="2"/>
  <c r="AE280" i="2"/>
  <c r="Y280" i="2" a="1"/>
  <c r="Y280" i="2" s="1"/>
  <c r="E280" i="2" s="1"/>
  <c r="X280" i="2"/>
  <c r="W280" i="2"/>
  <c r="S280" i="2"/>
  <c r="O280" i="2" a="1"/>
  <c r="O280" i="2" s="1"/>
  <c r="P280" i="2" s="1"/>
  <c r="M280" i="2"/>
  <c r="I280" i="2"/>
  <c r="D280" i="2" a="1"/>
  <c r="D280" i="2" s="1"/>
  <c r="A280" i="2" a="1"/>
  <c r="A280" i="2" s="1"/>
  <c r="AU279" i="2" a="1"/>
  <c r="AU279" i="2" s="1"/>
  <c r="AT279" i="2"/>
  <c r="AQ279" i="2"/>
  <c r="AN279" i="2"/>
  <c r="AK279" i="2"/>
  <c r="AH279" i="2"/>
  <c r="AE279" i="2"/>
  <c r="Y279" i="2" a="1"/>
  <c r="Y279" i="2" s="1"/>
  <c r="E279" i="2" s="1"/>
  <c r="X279" i="2"/>
  <c r="W279" i="2"/>
  <c r="S279" i="2"/>
  <c r="O279" i="2" a="1"/>
  <c r="O279" i="2" s="1"/>
  <c r="P279" i="2" s="1"/>
  <c r="M279" i="2"/>
  <c r="I279" i="2"/>
  <c r="D279" i="2" a="1"/>
  <c r="D279" i="2" s="1"/>
  <c r="A279" i="2" a="1"/>
  <c r="A279" i="2" s="1"/>
  <c r="AU278" i="2" a="1"/>
  <c r="AU278" i="2" s="1"/>
  <c r="AT278" i="2"/>
  <c r="AQ278" i="2"/>
  <c r="AN278" i="2"/>
  <c r="AK278" i="2"/>
  <c r="AH278" i="2"/>
  <c r="AE278" i="2"/>
  <c r="Y278" i="2" a="1"/>
  <c r="Y278" i="2" s="1"/>
  <c r="X278" i="2"/>
  <c r="W278" i="2"/>
  <c r="S278" i="2"/>
  <c r="O278" i="2" a="1"/>
  <c r="O278" i="2" s="1"/>
  <c r="P278" i="2" s="1"/>
  <c r="M278" i="2"/>
  <c r="I278" i="2"/>
  <c r="D278" i="2" a="1"/>
  <c r="D278" i="2" s="1"/>
  <c r="A278" i="2" a="1"/>
  <c r="A278" i="2" s="1"/>
  <c r="AU277" i="2" a="1"/>
  <c r="AU277" i="2" s="1"/>
  <c r="AT277" i="2"/>
  <c r="AQ277" i="2"/>
  <c r="AN277" i="2"/>
  <c r="AK277" i="2"/>
  <c r="AH277" i="2"/>
  <c r="AE277" i="2"/>
  <c r="Y277" i="2" a="1"/>
  <c r="Y277" i="2" s="1"/>
  <c r="E277" i="2" s="1"/>
  <c r="X277" i="2"/>
  <c r="W277" i="2"/>
  <c r="S277" i="2"/>
  <c r="O277" i="2" a="1"/>
  <c r="O277" i="2" s="1"/>
  <c r="P277" i="2" s="1"/>
  <c r="M277" i="2"/>
  <c r="I277" i="2"/>
  <c r="D277" i="2" a="1"/>
  <c r="D277" i="2" s="1"/>
  <c r="A277" i="2" a="1"/>
  <c r="A277" i="2" s="1"/>
  <c r="AU276" i="2" a="1"/>
  <c r="AU276" i="2" s="1"/>
  <c r="AT276" i="2"/>
  <c r="AQ276" i="2"/>
  <c r="AN276" i="2"/>
  <c r="AK276" i="2"/>
  <c r="AH276" i="2"/>
  <c r="AE276" i="2"/>
  <c r="Y276" i="2" a="1"/>
  <c r="Y276" i="2" s="1"/>
  <c r="X276" i="2"/>
  <c r="W276" i="2"/>
  <c r="S276" i="2"/>
  <c r="O276" i="2" a="1"/>
  <c r="O276" i="2" s="1"/>
  <c r="P276" i="2" s="1"/>
  <c r="M276" i="2"/>
  <c r="I276" i="2"/>
  <c r="D276" i="2" a="1"/>
  <c r="D276" i="2" s="1"/>
  <c r="A276" i="2" a="1"/>
  <c r="A276" i="2" s="1"/>
  <c r="AU275" i="2" a="1"/>
  <c r="AU275" i="2" s="1"/>
  <c r="AT275" i="2"/>
  <c r="AQ275" i="2"/>
  <c r="AN275" i="2"/>
  <c r="AK275" i="2"/>
  <c r="AH275" i="2"/>
  <c r="AE275" i="2"/>
  <c r="Y275" i="2" a="1"/>
  <c r="Y275" i="2" s="1"/>
  <c r="E275" i="2" s="1"/>
  <c r="X275" i="2"/>
  <c r="W275" i="2"/>
  <c r="S275" i="2"/>
  <c r="O275" i="2" a="1"/>
  <c r="O275" i="2" s="1"/>
  <c r="P275" i="2" s="1"/>
  <c r="M275" i="2"/>
  <c r="I275" i="2"/>
  <c r="D275" i="2" a="1"/>
  <c r="D275" i="2" s="1"/>
  <c r="A275" i="2" a="1"/>
  <c r="A275" i="2" s="1"/>
  <c r="AU274" i="2" a="1"/>
  <c r="AU274" i="2" s="1"/>
  <c r="AT274" i="2"/>
  <c r="AQ274" i="2"/>
  <c r="AN274" i="2"/>
  <c r="AK274" i="2"/>
  <c r="AH274" i="2"/>
  <c r="AE274" i="2"/>
  <c r="Y274" i="2" a="1"/>
  <c r="Y274" i="2" s="1"/>
  <c r="X274" i="2"/>
  <c r="W274" i="2"/>
  <c r="S274" i="2"/>
  <c r="O274" i="2" a="1"/>
  <c r="O274" i="2" s="1"/>
  <c r="P274" i="2" s="1"/>
  <c r="M274" i="2"/>
  <c r="I274" i="2"/>
  <c r="D274" i="2" a="1"/>
  <c r="D274" i="2" s="1"/>
  <c r="A274" i="2" a="1"/>
  <c r="A274" i="2" s="1"/>
  <c r="AU273" i="2" a="1"/>
  <c r="AU273" i="2" s="1"/>
  <c r="AT273" i="2"/>
  <c r="AQ273" i="2"/>
  <c r="AN273" i="2"/>
  <c r="AK273" i="2"/>
  <c r="AH273" i="2"/>
  <c r="AE273" i="2"/>
  <c r="Y273" i="2" a="1"/>
  <c r="Y273" i="2" s="1"/>
  <c r="E273" i="2" s="1"/>
  <c r="X273" i="2"/>
  <c r="W273" i="2"/>
  <c r="S273" i="2"/>
  <c r="O273" i="2" a="1"/>
  <c r="O273" i="2" s="1"/>
  <c r="P273" i="2" s="1"/>
  <c r="M273" i="2"/>
  <c r="I273" i="2"/>
  <c r="D273" i="2" a="1"/>
  <c r="D273" i="2" s="1"/>
  <c r="A273" i="2" a="1"/>
  <c r="A273" i="2" s="1"/>
  <c r="AU272" i="2" a="1"/>
  <c r="AU272" i="2" s="1"/>
  <c r="AT272" i="2"/>
  <c r="AQ272" i="2"/>
  <c r="AN272" i="2"/>
  <c r="AK272" i="2"/>
  <c r="AH272" i="2"/>
  <c r="AE272" i="2"/>
  <c r="Y272" i="2" a="1"/>
  <c r="Y272" i="2" s="1"/>
  <c r="X272" i="2"/>
  <c r="W272" i="2"/>
  <c r="S272" i="2"/>
  <c r="O272" i="2" a="1"/>
  <c r="O272" i="2" s="1"/>
  <c r="P272" i="2" s="1"/>
  <c r="M272" i="2"/>
  <c r="I272" i="2"/>
  <c r="D272" i="2" a="1"/>
  <c r="D272" i="2" s="1"/>
  <c r="A272" i="2" a="1"/>
  <c r="A272" i="2" s="1"/>
  <c r="AU271" i="2" a="1"/>
  <c r="AU271" i="2" s="1"/>
  <c r="AT271" i="2"/>
  <c r="AQ271" i="2"/>
  <c r="AN271" i="2"/>
  <c r="AK271" i="2"/>
  <c r="AH271" i="2"/>
  <c r="AE271" i="2"/>
  <c r="Y271" i="2" a="1"/>
  <c r="Y271" i="2" s="1"/>
  <c r="E271" i="2" s="1"/>
  <c r="X271" i="2"/>
  <c r="W271" i="2"/>
  <c r="S271" i="2"/>
  <c r="O271" i="2" a="1"/>
  <c r="O271" i="2" s="1"/>
  <c r="P271" i="2" s="1"/>
  <c r="M271" i="2"/>
  <c r="I271" i="2"/>
  <c r="D271" i="2" a="1"/>
  <c r="D271" i="2" s="1"/>
  <c r="A271" i="2" a="1"/>
  <c r="A271" i="2" s="1"/>
  <c r="AU270" i="2" a="1"/>
  <c r="AU270" i="2" s="1"/>
  <c r="AT270" i="2"/>
  <c r="AQ270" i="2"/>
  <c r="AN270" i="2"/>
  <c r="AK270" i="2"/>
  <c r="AH270" i="2"/>
  <c r="AE270" i="2"/>
  <c r="Y270" i="2" a="1"/>
  <c r="Y270" i="2" s="1"/>
  <c r="E270" i="2" s="1"/>
  <c r="X270" i="2"/>
  <c r="W270" i="2"/>
  <c r="S270" i="2"/>
  <c r="O270" i="2" a="1"/>
  <c r="O270" i="2" s="1"/>
  <c r="P270" i="2" s="1"/>
  <c r="M270" i="2"/>
  <c r="I270" i="2"/>
  <c r="D270" i="2" a="1"/>
  <c r="D270" i="2" s="1"/>
  <c r="A270" i="2" a="1"/>
  <c r="A270" i="2" s="1"/>
  <c r="AU269" i="2" a="1"/>
  <c r="AU269" i="2" s="1"/>
  <c r="AT269" i="2"/>
  <c r="AQ269" i="2"/>
  <c r="AN269" i="2"/>
  <c r="AK269" i="2"/>
  <c r="AH269" i="2"/>
  <c r="AE269" i="2"/>
  <c r="Y269" i="2" a="1"/>
  <c r="Y269" i="2" s="1"/>
  <c r="E269" i="2" s="1"/>
  <c r="X269" i="2"/>
  <c r="W269" i="2"/>
  <c r="S269" i="2"/>
  <c r="O269" i="2" a="1"/>
  <c r="O269" i="2" s="1"/>
  <c r="P269" i="2" s="1"/>
  <c r="M269" i="2"/>
  <c r="I269" i="2"/>
  <c r="D269" i="2" a="1"/>
  <c r="D269" i="2" s="1"/>
  <c r="A269" i="2" a="1"/>
  <c r="A269" i="2" s="1"/>
  <c r="AU268" i="2" a="1"/>
  <c r="AU268" i="2" s="1"/>
  <c r="AT268" i="2"/>
  <c r="AQ268" i="2"/>
  <c r="AN268" i="2"/>
  <c r="AK268" i="2"/>
  <c r="AH268" i="2"/>
  <c r="AE268" i="2"/>
  <c r="Y268" i="2" a="1"/>
  <c r="Y268" i="2" s="1"/>
  <c r="E268" i="2" s="1"/>
  <c r="X268" i="2"/>
  <c r="W268" i="2"/>
  <c r="S268" i="2"/>
  <c r="O268" i="2" a="1"/>
  <c r="O268" i="2" s="1"/>
  <c r="P268" i="2" s="1"/>
  <c r="M268" i="2"/>
  <c r="I268" i="2"/>
  <c r="D268" i="2" a="1"/>
  <c r="D268" i="2" s="1"/>
  <c r="A268" i="2" a="1"/>
  <c r="A268" i="2" s="1"/>
  <c r="AU267" i="2" a="1"/>
  <c r="AU267" i="2" s="1"/>
  <c r="AT267" i="2"/>
  <c r="AQ267" i="2"/>
  <c r="AN267" i="2"/>
  <c r="AK267" i="2"/>
  <c r="AH267" i="2"/>
  <c r="AE267" i="2"/>
  <c r="Y267" i="2" a="1"/>
  <c r="Y267" i="2" s="1"/>
  <c r="E267" i="2" s="1"/>
  <c r="X267" i="2"/>
  <c r="W267" i="2"/>
  <c r="S267" i="2"/>
  <c r="O267" i="2" a="1"/>
  <c r="O267" i="2" s="1"/>
  <c r="P267" i="2" s="1"/>
  <c r="M267" i="2"/>
  <c r="I267" i="2"/>
  <c r="D267" i="2" a="1"/>
  <c r="D267" i="2" s="1"/>
  <c r="A267" i="2" a="1"/>
  <c r="A267" i="2" s="1"/>
  <c r="AU266" i="2" a="1"/>
  <c r="AU266" i="2" s="1"/>
  <c r="AT266" i="2"/>
  <c r="AQ266" i="2"/>
  <c r="AN266" i="2"/>
  <c r="AK266" i="2"/>
  <c r="AH266" i="2"/>
  <c r="AE266" i="2"/>
  <c r="Y266" i="2" a="1"/>
  <c r="Y266" i="2" s="1"/>
  <c r="E266" i="2" s="1"/>
  <c r="X266" i="2"/>
  <c r="W266" i="2"/>
  <c r="S266" i="2"/>
  <c r="O266" i="2" a="1"/>
  <c r="O266" i="2" s="1"/>
  <c r="P266" i="2" s="1"/>
  <c r="M266" i="2"/>
  <c r="I266" i="2"/>
  <c r="D266" i="2" a="1"/>
  <c r="D266" i="2" s="1"/>
  <c r="A266" i="2" a="1"/>
  <c r="A266" i="2" s="1"/>
  <c r="AU265" i="2" a="1"/>
  <c r="AU265" i="2" s="1"/>
  <c r="AT265" i="2"/>
  <c r="AQ265" i="2"/>
  <c r="AN265" i="2"/>
  <c r="AK265" i="2"/>
  <c r="AH265" i="2"/>
  <c r="AE265" i="2"/>
  <c r="Y265" i="2" a="1"/>
  <c r="Y265" i="2" s="1"/>
  <c r="E265" i="2" s="1"/>
  <c r="X265" i="2"/>
  <c r="W265" i="2"/>
  <c r="S265" i="2"/>
  <c r="O265" i="2" a="1"/>
  <c r="O265" i="2" s="1"/>
  <c r="P265" i="2" s="1"/>
  <c r="M265" i="2"/>
  <c r="I265" i="2"/>
  <c r="D265" i="2" a="1"/>
  <c r="D265" i="2" s="1"/>
  <c r="A265" i="2" a="1"/>
  <c r="A265" i="2" s="1"/>
  <c r="AU264" i="2" a="1"/>
  <c r="AU264" i="2" s="1"/>
  <c r="AT264" i="2"/>
  <c r="AQ264" i="2"/>
  <c r="AN264" i="2"/>
  <c r="AK264" i="2"/>
  <c r="AH264" i="2"/>
  <c r="AE264" i="2"/>
  <c r="Y264" i="2" a="1"/>
  <c r="Y264" i="2" s="1"/>
  <c r="E264" i="2" s="1"/>
  <c r="X264" i="2"/>
  <c r="W264" i="2"/>
  <c r="S264" i="2"/>
  <c r="O264" i="2" a="1"/>
  <c r="O264" i="2" s="1"/>
  <c r="P264" i="2" s="1"/>
  <c r="M264" i="2"/>
  <c r="I264" i="2"/>
  <c r="D264" i="2" a="1"/>
  <c r="D264" i="2" s="1"/>
  <c r="A264" i="2" a="1"/>
  <c r="A264" i="2" s="1"/>
  <c r="AU263" i="2" a="1"/>
  <c r="AU263" i="2" s="1"/>
  <c r="AT263" i="2"/>
  <c r="AQ263" i="2"/>
  <c r="AN263" i="2"/>
  <c r="AK263" i="2"/>
  <c r="AH263" i="2"/>
  <c r="AE263" i="2"/>
  <c r="Y263" i="2" a="1"/>
  <c r="Y263" i="2" s="1"/>
  <c r="E263" i="2" s="1"/>
  <c r="X263" i="2"/>
  <c r="W263" i="2"/>
  <c r="S263" i="2"/>
  <c r="O263" i="2" a="1"/>
  <c r="O263" i="2" s="1"/>
  <c r="P263" i="2" s="1"/>
  <c r="M263" i="2"/>
  <c r="I263" i="2"/>
  <c r="D263" i="2" a="1"/>
  <c r="D263" i="2" s="1"/>
  <c r="A263" i="2" a="1"/>
  <c r="A263" i="2" s="1"/>
  <c r="AU262" i="2" a="1"/>
  <c r="AU262" i="2" s="1"/>
  <c r="AT262" i="2"/>
  <c r="AQ262" i="2"/>
  <c r="AN262" i="2"/>
  <c r="AK262" i="2"/>
  <c r="AH262" i="2"/>
  <c r="AE262" i="2"/>
  <c r="Y262" i="2" a="1"/>
  <c r="Y262" i="2" s="1"/>
  <c r="E262" i="2" s="1"/>
  <c r="X262" i="2"/>
  <c r="W262" i="2"/>
  <c r="S262" i="2"/>
  <c r="O262" i="2" a="1"/>
  <c r="O262" i="2" s="1"/>
  <c r="P262" i="2" s="1"/>
  <c r="M262" i="2"/>
  <c r="I262" i="2"/>
  <c r="D262" i="2" a="1"/>
  <c r="D262" i="2" s="1"/>
  <c r="A262" i="2" a="1"/>
  <c r="A262" i="2" s="1"/>
  <c r="AU261" i="2" a="1"/>
  <c r="AU261" i="2" s="1"/>
  <c r="AT261" i="2"/>
  <c r="AQ261" i="2"/>
  <c r="AN261" i="2"/>
  <c r="AK261" i="2"/>
  <c r="AH261" i="2"/>
  <c r="AE261" i="2"/>
  <c r="Y261" i="2" a="1"/>
  <c r="Y261" i="2" s="1"/>
  <c r="X261" i="2"/>
  <c r="W261" i="2"/>
  <c r="S261" i="2"/>
  <c r="O261" i="2" a="1"/>
  <c r="O261" i="2" s="1"/>
  <c r="P261" i="2" s="1"/>
  <c r="M261" i="2"/>
  <c r="I261" i="2"/>
  <c r="A261" i="2" a="1"/>
  <c r="A261" i="2" s="1"/>
  <c r="AU260" i="2" a="1"/>
  <c r="AU260" i="2" s="1"/>
  <c r="AT260" i="2"/>
  <c r="AQ260" i="2"/>
  <c r="AN260" i="2"/>
  <c r="AK260" i="2"/>
  <c r="AH260" i="2"/>
  <c r="AE260" i="2"/>
  <c r="Y260" i="2" a="1"/>
  <c r="Y260" i="2" s="1"/>
  <c r="E260" i="2" s="1"/>
  <c r="X260" i="2"/>
  <c r="W260" i="2"/>
  <c r="S260" i="2"/>
  <c r="O260" i="2" a="1"/>
  <c r="O260" i="2" s="1"/>
  <c r="P260" i="2" s="1"/>
  <c r="M260" i="2"/>
  <c r="I260" i="2"/>
  <c r="D260" i="2" a="1"/>
  <c r="D260" i="2" s="1"/>
  <c r="A260" i="2" a="1"/>
  <c r="A260" i="2" s="1"/>
  <c r="AU259" i="2" a="1"/>
  <c r="AU259" i="2" s="1"/>
  <c r="AT259" i="2"/>
  <c r="AQ259" i="2"/>
  <c r="AN259" i="2"/>
  <c r="AK259" i="2"/>
  <c r="AH259" i="2"/>
  <c r="AE259" i="2"/>
  <c r="Y259" i="2" a="1"/>
  <c r="Y259" i="2" s="1"/>
  <c r="X259" i="2"/>
  <c r="W259" i="2"/>
  <c r="S259" i="2"/>
  <c r="O259" i="2" a="1"/>
  <c r="O259" i="2" s="1"/>
  <c r="P259" i="2" s="1"/>
  <c r="M259" i="2"/>
  <c r="I259" i="2"/>
  <c r="D259" i="2" a="1"/>
  <c r="D259" i="2" s="1"/>
  <c r="A259" i="2" a="1"/>
  <c r="A259" i="2" s="1"/>
  <c r="AU258" i="2" a="1"/>
  <c r="AU258" i="2" s="1"/>
  <c r="AT258" i="2"/>
  <c r="AQ258" i="2"/>
  <c r="AN258" i="2"/>
  <c r="AK258" i="2"/>
  <c r="AH258" i="2"/>
  <c r="AE258" i="2"/>
  <c r="Y258" i="2" a="1"/>
  <c r="Y258" i="2" s="1"/>
  <c r="E258" i="2" s="1"/>
  <c r="X258" i="2"/>
  <c r="W258" i="2"/>
  <c r="S258" i="2"/>
  <c r="O258" i="2" a="1"/>
  <c r="O258" i="2" s="1"/>
  <c r="P258" i="2" s="1"/>
  <c r="M258" i="2"/>
  <c r="I258" i="2"/>
  <c r="D258" i="2" a="1"/>
  <c r="D258" i="2" s="1"/>
  <c r="A258" i="2" a="1"/>
  <c r="A258" i="2" s="1"/>
  <c r="AU257" i="2" a="1"/>
  <c r="AU257" i="2" s="1"/>
  <c r="AT257" i="2"/>
  <c r="AQ257" i="2"/>
  <c r="AN257" i="2"/>
  <c r="AK257" i="2"/>
  <c r="AH257" i="2"/>
  <c r="AE257" i="2"/>
  <c r="Y257" i="2" a="1"/>
  <c r="Y257" i="2" s="1"/>
  <c r="E257" i="2" s="1"/>
  <c r="X257" i="2"/>
  <c r="W257" i="2"/>
  <c r="S257" i="2"/>
  <c r="O257" i="2" a="1"/>
  <c r="O257" i="2" s="1"/>
  <c r="P257" i="2" s="1"/>
  <c r="M257" i="2"/>
  <c r="I257" i="2"/>
  <c r="D257" i="2" a="1"/>
  <c r="D257" i="2" s="1"/>
  <c r="A257" i="2" a="1"/>
  <c r="A257" i="2" s="1"/>
  <c r="AU256" i="2" a="1"/>
  <c r="AU256" i="2" s="1"/>
  <c r="AT256" i="2"/>
  <c r="AQ256" i="2"/>
  <c r="AN256" i="2"/>
  <c r="AK256" i="2"/>
  <c r="AH256" i="2"/>
  <c r="AE256" i="2"/>
  <c r="Y256" i="2" a="1"/>
  <c r="Y256" i="2" s="1"/>
  <c r="E256" i="2" s="1"/>
  <c r="X256" i="2"/>
  <c r="W256" i="2"/>
  <c r="S256" i="2"/>
  <c r="O256" i="2" a="1"/>
  <c r="O256" i="2" s="1"/>
  <c r="P256" i="2" s="1"/>
  <c r="M256" i="2"/>
  <c r="I256" i="2"/>
  <c r="D256" i="2" a="1"/>
  <c r="D256" i="2" s="1"/>
  <c r="A256" i="2" a="1"/>
  <c r="A256" i="2" s="1"/>
  <c r="AU255" i="2" a="1"/>
  <c r="AU255" i="2" s="1"/>
  <c r="AT255" i="2"/>
  <c r="AQ255" i="2"/>
  <c r="AN255" i="2"/>
  <c r="AK255" i="2"/>
  <c r="AH255" i="2"/>
  <c r="AE255" i="2"/>
  <c r="Y255" i="2" a="1"/>
  <c r="Y255" i="2" s="1"/>
  <c r="X255" i="2"/>
  <c r="W255" i="2"/>
  <c r="S255" i="2"/>
  <c r="O255" i="2" a="1"/>
  <c r="O255" i="2" s="1"/>
  <c r="P255" i="2" s="1"/>
  <c r="M255" i="2"/>
  <c r="I255" i="2"/>
  <c r="D255" i="2" a="1"/>
  <c r="D255" i="2" s="1"/>
  <c r="A255" i="2" a="1"/>
  <c r="A255" i="2" s="1"/>
  <c r="AU254" i="2" a="1"/>
  <c r="AU254" i="2" s="1"/>
  <c r="AT254" i="2"/>
  <c r="AQ254" i="2"/>
  <c r="AN254" i="2"/>
  <c r="AK254" i="2"/>
  <c r="AH254" i="2"/>
  <c r="AE254" i="2"/>
  <c r="Y254" i="2" a="1"/>
  <c r="Y254" i="2" s="1"/>
  <c r="E254" i="2" s="1"/>
  <c r="X254" i="2"/>
  <c r="W254" i="2"/>
  <c r="S254" i="2"/>
  <c r="O254" i="2" a="1"/>
  <c r="O254" i="2" s="1"/>
  <c r="P254" i="2" s="1"/>
  <c r="M254" i="2"/>
  <c r="I254" i="2"/>
  <c r="D254" i="2" a="1"/>
  <c r="D254" i="2" s="1"/>
  <c r="A254" i="2" a="1"/>
  <c r="A254" i="2" s="1"/>
  <c r="AU253" i="2" a="1"/>
  <c r="AU253" i="2" s="1"/>
  <c r="AT253" i="2"/>
  <c r="AQ253" i="2"/>
  <c r="AN253" i="2"/>
  <c r="AK253" i="2"/>
  <c r="AH253" i="2"/>
  <c r="AE253" i="2"/>
  <c r="Y253" i="2" a="1"/>
  <c r="Y253" i="2" s="1"/>
  <c r="X253" i="2"/>
  <c r="W253" i="2"/>
  <c r="S253" i="2"/>
  <c r="O253" i="2" a="1"/>
  <c r="O253" i="2" s="1"/>
  <c r="P253" i="2" s="1"/>
  <c r="M253" i="2"/>
  <c r="I253" i="2"/>
  <c r="D253" i="2" a="1"/>
  <c r="D253" i="2" s="1"/>
  <c r="A253" i="2" a="1"/>
  <c r="A253" i="2" s="1"/>
  <c r="AU252" i="2" a="1"/>
  <c r="AU252" i="2" s="1"/>
  <c r="AT252" i="2"/>
  <c r="AQ252" i="2"/>
  <c r="AN252" i="2"/>
  <c r="AK252" i="2"/>
  <c r="AH252" i="2"/>
  <c r="AE252" i="2"/>
  <c r="Y252" i="2" a="1"/>
  <c r="Y252" i="2" s="1"/>
  <c r="E252" i="2" s="1"/>
  <c r="X252" i="2"/>
  <c r="W252" i="2"/>
  <c r="S252" i="2"/>
  <c r="O252" i="2" a="1"/>
  <c r="O252" i="2" s="1"/>
  <c r="P252" i="2" s="1"/>
  <c r="M252" i="2"/>
  <c r="I252" i="2"/>
  <c r="D252" i="2" a="1"/>
  <c r="D252" i="2" s="1"/>
  <c r="A252" i="2" a="1"/>
  <c r="A252" i="2" s="1"/>
  <c r="AU251" i="2" a="1"/>
  <c r="AU251" i="2" s="1"/>
  <c r="AT251" i="2"/>
  <c r="AQ251" i="2"/>
  <c r="AN251" i="2"/>
  <c r="AK251" i="2"/>
  <c r="AH251" i="2"/>
  <c r="AE251" i="2"/>
  <c r="Y251" i="2" a="1"/>
  <c r="Y251" i="2" s="1"/>
  <c r="X251" i="2"/>
  <c r="W251" i="2"/>
  <c r="S251" i="2"/>
  <c r="O251" i="2" a="1"/>
  <c r="O251" i="2" s="1"/>
  <c r="P251" i="2" s="1"/>
  <c r="M251" i="2"/>
  <c r="I251" i="2"/>
  <c r="D251" i="2" a="1"/>
  <c r="D251" i="2" s="1"/>
  <c r="A251" i="2" a="1"/>
  <c r="A251" i="2" s="1"/>
  <c r="AU250" i="2" a="1"/>
  <c r="AU250" i="2" s="1"/>
  <c r="AT250" i="2"/>
  <c r="AQ250" i="2"/>
  <c r="AN250" i="2"/>
  <c r="AK250" i="2"/>
  <c r="AH250" i="2"/>
  <c r="AE250" i="2"/>
  <c r="Y250" i="2" a="1"/>
  <c r="Y250" i="2" s="1"/>
  <c r="E250" i="2" s="1"/>
  <c r="X250" i="2"/>
  <c r="W250" i="2"/>
  <c r="S250" i="2"/>
  <c r="O250" i="2" a="1"/>
  <c r="O250" i="2" s="1"/>
  <c r="P250" i="2" s="1"/>
  <c r="M250" i="2"/>
  <c r="I250" i="2"/>
  <c r="D250" i="2" a="1"/>
  <c r="D250" i="2" s="1"/>
  <c r="A250" i="2" a="1"/>
  <c r="A250" i="2" s="1"/>
  <c r="AU249" i="2" a="1"/>
  <c r="AU249" i="2" s="1"/>
  <c r="AT249" i="2"/>
  <c r="AQ249" i="2"/>
  <c r="AN249" i="2"/>
  <c r="AK249" i="2"/>
  <c r="AH249" i="2"/>
  <c r="AE249" i="2"/>
  <c r="Y249" i="2" a="1"/>
  <c r="Y249" i="2" s="1"/>
  <c r="X249" i="2"/>
  <c r="W249" i="2"/>
  <c r="S249" i="2"/>
  <c r="O249" i="2" a="1"/>
  <c r="O249" i="2" s="1"/>
  <c r="P249" i="2" s="1"/>
  <c r="M249" i="2"/>
  <c r="I249" i="2"/>
  <c r="D249" i="2" a="1"/>
  <c r="D249" i="2" s="1"/>
  <c r="A249" i="2" a="1"/>
  <c r="A249" i="2" s="1"/>
  <c r="AU248" i="2" a="1"/>
  <c r="AU248" i="2" s="1"/>
  <c r="AT248" i="2"/>
  <c r="AQ248" i="2"/>
  <c r="AN248" i="2"/>
  <c r="AK248" i="2"/>
  <c r="AH248" i="2"/>
  <c r="AE248" i="2"/>
  <c r="Y248" i="2" a="1"/>
  <c r="Y248" i="2" s="1"/>
  <c r="E248" i="2" s="1"/>
  <c r="X248" i="2"/>
  <c r="W248" i="2"/>
  <c r="S248" i="2"/>
  <c r="O248" i="2" a="1"/>
  <c r="O248" i="2" s="1"/>
  <c r="P248" i="2" s="1"/>
  <c r="M248" i="2"/>
  <c r="I248" i="2"/>
  <c r="D248" i="2" a="1"/>
  <c r="D248" i="2" s="1"/>
  <c r="A248" i="2" a="1"/>
  <c r="A248" i="2" s="1"/>
  <c r="AU247" i="2" a="1"/>
  <c r="AU247" i="2" s="1"/>
  <c r="AT247" i="2"/>
  <c r="AQ247" i="2"/>
  <c r="AN247" i="2"/>
  <c r="AK247" i="2"/>
  <c r="AH247" i="2"/>
  <c r="AE247" i="2"/>
  <c r="Y247" i="2" a="1"/>
  <c r="Y247" i="2" s="1"/>
  <c r="X247" i="2"/>
  <c r="W247" i="2"/>
  <c r="S247" i="2"/>
  <c r="O247" i="2" a="1"/>
  <c r="O247" i="2" s="1"/>
  <c r="P247" i="2" s="1"/>
  <c r="M247" i="2"/>
  <c r="I247" i="2"/>
  <c r="D247" i="2" a="1"/>
  <c r="D247" i="2" s="1"/>
  <c r="A247" i="2" a="1"/>
  <c r="A247" i="2" s="1"/>
  <c r="AU246" i="2" a="1"/>
  <c r="AU246" i="2" s="1"/>
  <c r="AT246" i="2"/>
  <c r="AQ246" i="2"/>
  <c r="AN246" i="2"/>
  <c r="AK246" i="2"/>
  <c r="AH246" i="2"/>
  <c r="AE246" i="2"/>
  <c r="Y246" i="2" a="1"/>
  <c r="Y246" i="2" s="1"/>
  <c r="E246" i="2" s="1"/>
  <c r="X246" i="2"/>
  <c r="W246" i="2"/>
  <c r="S246" i="2"/>
  <c r="O246" i="2" a="1"/>
  <c r="O246" i="2" s="1"/>
  <c r="P246" i="2" s="1"/>
  <c r="M246" i="2"/>
  <c r="I246" i="2"/>
  <c r="D246" i="2" a="1"/>
  <c r="D246" i="2" s="1"/>
  <c r="A246" i="2" a="1"/>
  <c r="A246" i="2" s="1"/>
  <c r="AU245" i="2" a="1"/>
  <c r="AU245" i="2" s="1"/>
  <c r="AT245" i="2"/>
  <c r="AQ245" i="2"/>
  <c r="AN245" i="2"/>
  <c r="AK245" i="2"/>
  <c r="AH245" i="2"/>
  <c r="AE245" i="2"/>
  <c r="Y245" i="2" a="1"/>
  <c r="Y245" i="2" s="1"/>
  <c r="X245" i="2"/>
  <c r="W245" i="2"/>
  <c r="S245" i="2"/>
  <c r="O245" i="2" a="1"/>
  <c r="O245" i="2" s="1"/>
  <c r="P245" i="2" s="1"/>
  <c r="M245" i="2"/>
  <c r="I245" i="2"/>
  <c r="D245" i="2" a="1"/>
  <c r="D245" i="2" s="1"/>
  <c r="A245" i="2" a="1"/>
  <c r="A245" i="2" s="1"/>
  <c r="AU244" i="2" a="1"/>
  <c r="AU244" i="2" s="1"/>
  <c r="AT244" i="2"/>
  <c r="AQ244" i="2"/>
  <c r="AN244" i="2"/>
  <c r="AK244" i="2"/>
  <c r="AH244" i="2"/>
  <c r="AE244" i="2"/>
  <c r="Y244" i="2" a="1"/>
  <c r="Y244" i="2" s="1"/>
  <c r="E244" i="2" s="1"/>
  <c r="X244" i="2"/>
  <c r="W244" i="2"/>
  <c r="S244" i="2"/>
  <c r="O244" i="2" a="1"/>
  <c r="O244" i="2" s="1"/>
  <c r="P244" i="2" s="1"/>
  <c r="M244" i="2"/>
  <c r="I244" i="2"/>
  <c r="D244" i="2" a="1"/>
  <c r="D244" i="2" s="1"/>
  <c r="A244" i="2" a="1"/>
  <c r="A244" i="2" s="1"/>
  <c r="AU243" i="2" a="1"/>
  <c r="AU243" i="2" s="1"/>
  <c r="AT243" i="2"/>
  <c r="AQ243" i="2"/>
  <c r="AN243" i="2"/>
  <c r="AK243" i="2"/>
  <c r="AH243" i="2"/>
  <c r="AE243" i="2"/>
  <c r="Y243" i="2" a="1"/>
  <c r="Y243" i="2" s="1"/>
  <c r="X243" i="2"/>
  <c r="W243" i="2"/>
  <c r="S243" i="2"/>
  <c r="O243" i="2" a="1"/>
  <c r="O243" i="2" s="1"/>
  <c r="P243" i="2" s="1"/>
  <c r="M243" i="2"/>
  <c r="I243" i="2"/>
  <c r="D243" i="2" a="1"/>
  <c r="D243" i="2" s="1"/>
  <c r="A243" i="2" a="1"/>
  <c r="A243" i="2" s="1"/>
  <c r="AU242" i="2" a="1"/>
  <c r="AU242" i="2" s="1"/>
  <c r="AT242" i="2"/>
  <c r="AQ242" i="2"/>
  <c r="AN242" i="2"/>
  <c r="AK242" i="2"/>
  <c r="AH242" i="2"/>
  <c r="AE242" i="2"/>
  <c r="Y242" i="2" a="1"/>
  <c r="Y242" i="2" s="1"/>
  <c r="E242" i="2" s="1"/>
  <c r="X242" i="2"/>
  <c r="W242" i="2"/>
  <c r="S242" i="2"/>
  <c r="O242" i="2" a="1"/>
  <c r="O242" i="2" s="1"/>
  <c r="P242" i="2" s="1"/>
  <c r="M242" i="2"/>
  <c r="I242" i="2"/>
  <c r="D242" i="2" a="1"/>
  <c r="D242" i="2" s="1"/>
  <c r="A242" i="2" a="1"/>
  <c r="A242" i="2" s="1"/>
  <c r="AU241" i="2" a="1"/>
  <c r="AU241" i="2" s="1"/>
  <c r="AT241" i="2"/>
  <c r="AQ241" i="2"/>
  <c r="AN241" i="2"/>
  <c r="AK241" i="2"/>
  <c r="AH241" i="2"/>
  <c r="AE241" i="2"/>
  <c r="Y241" i="2" a="1"/>
  <c r="Y241" i="2" s="1"/>
  <c r="X241" i="2"/>
  <c r="W241" i="2"/>
  <c r="S241" i="2"/>
  <c r="O241" i="2" a="1"/>
  <c r="O241" i="2" s="1"/>
  <c r="P241" i="2" s="1"/>
  <c r="M241" i="2"/>
  <c r="I241" i="2"/>
  <c r="D241" i="2" a="1"/>
  <c r="D241" i="2" s="1"/>
  <c r="A241" i="2" a="1"/>
  <c r="A241" i="2" s="1"/>
  <c r="AU240" i="2" a="1"/>
  <c r="AU240" i="2" s="1"/>
  <c r="AT240" i="2"/>
  <c r="AQ240" i="2"/>
  <c r="AN240" i="2"/>
  <c r="AK240" i="2"/>
  <c r="AH240" i="2"/>
  <c r="AE240" i="2"/>
  <c r="Y240" i="2" a="1"/>
  <c r="Y240" i="2" s="1"/>
  <c r="E240" i="2" s="1"/>
  <c r="X240" i="2"/>
  <c r="W240" i="2"/>
  <c r="S240" i="2"/>
  <c r="O240" i="2" a="1"/>
  <c r="O240" i="2" s="1"/>
  <c r="P240" i="2" s="1"/>
  <c r="M240" i="2"/>
  <c r="I240" i="2"/>
  <c r="D240" i="2" a="1"/>
  <c r="D240" i="2" s="1"/>
  <c r="A240" i="2" a="1"/>
  <c r="A240" i="2" s="1"/>
  <c r="AU239" i="2" a="1"/>
  <c r="AU239" i="2" s="1"/>
  <c r="AT239" i="2"/>
  <c r="AQ239" i="2"/>
  <c r="AN239" i="2"/>
  <c r="AK239" i="2"/>
  <c r="AH239" i="2"/>
  <c r="AE239" i="2"/>
  <c r="Y239" i="2" a="1"/>
  <c r="Y239" i="2" s="1"/>
  <c r="X239" i="2"/>
  <c r="W239" i="2"/>
  <c r="S239" i="2"/>
  <c r="O239" i="2" a="1"/>
  <c r="O239" i="2" s="1"/>
  <c r="P239" i="2" s="1"/>
  <c r="M239" i="2"/>
  <c r="I239" i="2"/>
  <c r="D239" i="2" a="1"/>
  <c r="D239" i="2" s="1"/>
  <c r="A239" i="2" a="1"/>
  <c r="A239" i="2" s="1"/>
  <c r="AU238" i="2" a="1"/>
  <c r="AU238" i="2" s="1"/>
  <c r="AT238" i="2"/>
  <c r="AQ238" i="2"/>
  <c r="AN238" i="2"/>
  <c r="AK238" i="2"/>
  <c r="AH238" i="2"/>
  <c r="AE238" i="2"/>
  <c r="Y238" i="2" a="1"/>
  <c r="Y238" i="2" s="1"/>
  <c r="E238" i="2" s="1"/>
  <c r="X238" i="2"/>
  <c r="W238" i="2"/>
  <c r="S238" i="2"/>
  <c r="O238" i="2" a="1"/>
  <c r="O238" i="2" s="1"/>
  <c r="P238" i="2" s="1"/>
  <c r="M238" i="2"/>
  <c r="I238" i="2"/>
  <c r="D238" i="2" a="1"/>
  <c r="D238" i="2" s="1"/>
  <c r="A238" i="2" a="1"/>
  <c r="A238" i="2" s="1"/>
  <c r="AU237" i="2" a="1"/>
  <c r="AU237" i="2" s="1"/>
  <c r="AT237" i="2"/>
  <c r="AQ237" i="2"/>
  <c r="AN237" i="2"/>
  <c r="AK237" i="2"/>
  <c r="AH237" i="2"/>
  <c r="AE237" i="2"/>
  <c r="Y237" i="2" a="1"/>
  <c r="Y237" i="2" s="1"/>
  <c r="X237" i="2"/>
  <c r="W237" i="2"/>
  <c r="S237" i="2"/>
  <c r="O237" i="2" a="1"/>
  <c r="O237" i="2" s="1"/>
  <c r="P237" i="2" s="1"/>
  <c r="M237" i="2"/>
  <c r="I237" i="2"/>
  <c r="D237" i="2" a="1"/>
  <c r="D237" i="2" s="1"/>
  <c r="A237" i="2" a="1"/>
  <c r="A237" i="2" s="1"/>
  <c r="AU236" i="2" a="1"/>
  <c r="AU236" i="2" s="1"/>
  <c r="AT236" i="2"/>
  <c r="AQ236" i="2"/>
  <c r="AN236" i="2"/>
  <c r="AK236" i="2"/>
  <c r="AH236" i="2"/>
  <c r="AE236" i="2"/>
  <c r="Y236" i="2" a="1"/>
  <c r="Y236" i="2" s="1"/>
  <c r="E236" i="2" s="1"/>
  <c r="X236" i="2"/>
  <c r="W236" i="2"/>
  <c r="S236" i="2"/>
  <c r="O236" i="2" a="1"/>
  <c r="O236" i="2" s="1"/>
  <c r="P236" i="2" s="1"/>
  <c r="M236" i="2"/>
  <c r="I236" i="2"/>
  <c r="D236" i="2" a="1"/>
  <c r="D236" i="2" s="1"/>
  <c r="A236" i="2" a="1"/>
  <c r="A236" i="2" s="1"/>
  <c r="AU235" i="2" a="1"/>
  <c r="AU235" i="2" s="1"/>
  <c r="AT235" i="2"/>
  <c r="AQ235" i="2"/>
  <c r="AN235" i="2"/>
  <c r="AK235" i="2"/>
  <c r="AH235" i="2"/>
  <c r="AE235" i="2"/>
  <c r="Y235" i="2" a="1"/>
  <c r="Y235" i="2" s="1"/>
  <c r="X235" i="2"/>
  <c r="W235" i="2"/>
  <c r="S235" i="2"/>
  <c r="O235" i="2" a="1"/>
  <c r="O235" i="2" s="1"/>
  <c r="P235" i="2" s="1"/>
  <c r="M235" i="2"/>
  <c r="I235" i="2"/>
  <c r="D235" i="2" a="1"/>
  <c r="D235" i="2" s="1"/>
  <c r="A235" i="2" a="1"/>
  <c r="A235" i="2" s="1"/>
  <c r="AU234" i="2" a="1"/>
  <c r="AU234" i="2" s="1"/>
  <c r="AT234" i="2"/>
  <c r="AQ234" i="2"/>
  <c r="AN234" i="2"/>
  <c r="AK234" i="2"/>
  <c r="AH234" i="2"/>
  <c r="AE234" i="2"/>
  <c r="Y234" i="2" a="1"/>
  <c r="Y234" i="2" s="1"/>
  <c r="E234" i="2" s="1"/>
  <c r="X234" i="2"/>
  <c r="W234" i="2"/>
  <c r="S234" i="2"/>
  <c r="O234" i="2" a="1"/>
  <c r="O234" i="2" s="1"/>
  <c r="P234" i="2" s="1"/>
  <c r="M234" i="2"/>
  <c r="I234" i="2"/>
  <c r="D234" i="2" a="1"/>
  <c r="D234" i="2" s="1"/>
  <c r="A234" i="2" a="1"/>
  <c r="A234" i="2" s="1"/>
  <c r="AU233" i="2" a="1"/>
  <c r="AU233" i="2" s="1"/>
  <c r="AT233" i="2"/>
  <c r="AQ233" i="2"/>
  <c r="AN233" i="2"/>
  <c r="AK233" i="2"/>
  <c r="AH233" i="2"/>
  <c r="AE233" i="2"/>
  <c r="Y233" i="2" a="1"/>
  <c r="Y233" i="2" s="1"/>
  <c r="X233" i="2"/>
  <c r="W233" i="2"/>
  <c r="S233" i="2"/>
  <c r="O233" i="2" a="1"/>
  <c r="O233" i="2" s="1"/>
  <c r="P233" i="2" s="1"/>
  <c r="M233" i="2"/>
  <c r="I233" i="2"/>
  <c r="D233" i="2" a="1"/>
  <c r="D233" i="2" s="1"/>
  <c r="A233" i="2" a="1"/>
  <c r="A233" i="2" s="1"/>
  <c r="AU232" i="2" a="1"/>
  <c r="AU232" i="2" s="1"/>
  <c r="AT232" i="2"/>
  <c r="AQ232" i="2"/>
  <c r="AN232" i="2"/>
  <c r="AK232" i="2"/>
  <c r="AH232" i="2"/>
  <c r="AE232" i="2"/>
  <c r="Y232" i="2" a="1"/>
  <c r="Y232" i="2" s="1"/>
  <c r="E232" i="2" s="1"/>
  <c r="X232" i="2"/>
  <c r="W232" i="2"/>
  <c r="S232" i="2"/>
  <c r="O232" i="2" a="1"/>
  <c r="O232" i="2" s="1"/>
  <c r="P232" i="2" s="1"/>
  <c r="L232" i="2"/>
  <c r="M232" i="2" s="1"/>
  <c r="I232" i="2"/>
  <c r="D232" i="2" a="1"/>
  <c r="D232" i="2" s="1"/>
  <c r="A232" i="2" a="1"/>
  <c r="A232" i="2" s="1"/>
  <c r="AU231" i="2" a="1"/>
  <c r="AU231" i="2" s="1"/>
  <c r="AT231" i="2"/>
  <c r="AQ231" i="2"/>
  <c r="AN231" i="2"/>
  <c r="AK231" i="2"/>
  <c r="AH231" i="2"/>
  <c r="AE231" i="2"/>
  <c r="Y231" i="2" a="1"/>
  <c r="Y231" i="2" s="1"/>
  <c r="E231" i="2" s="1"/>
  <c r="X231" i="2"/>
  <c r="W231" i="2"/>
  <c r="S231" i="2"/>
  <c r="O231" i="2" a="1"/>
  <c r="O231" i="2" s="1"/>
  <c r="P231" i="2" s="1"/>
  <c r="M231" i="2"/>
  <c r="I231" i="2"/>
  <c r="D231" i="2" a="1"/>
  <c r="D231" i="2" s="1"/>
  <c r="A231" i="2" a="1"/>
  <c r="A231" i="2" s="1"/>
  <c r="AU230" i="2" a="1"/>
  <c r="AU230" i="2" s="1"/>
  <c r="AT230" i="2"/>
  <c r="AQ230" i="2"/>
  <c r="AN230" i="2"/>
  <c r="AK230" i="2"/>
  <c r="AH230" i="2"/>
  <c r="AE230" i="2"/>
  <c r="Y230" i="2" a="1"/>
  <c r="Y230" i="2" s="1"/>
  <c r="X230" i="2"/>
  <c r="W230" i="2"/>
  <c r="S230" i="2"/>
  <c r="O230" i="2" a="1"/>
  <c r="O230" i="2" s="1"/>
  <c r="P230" i="2" s="1"/>
  <c r="M230" i="2"/>
  <c r="I230" i="2"/>
  <c r="D230" i="2" a="1"/>
  <c r="D230" i="2" s="1"/>
  <c r="A230" i="2" a="1"/>
  <c r="A230" i="2" s="1"/>
  <c r="AU229" i="2" a="1"/>
  <c r="AU229" i="2" s="1"/>
  <c r="AT229" i="2"/>
  <c r="AQ229" i="2"/>
  <c r="AN229" i="2"/>
  <c r="AK229" i="2"/>
  <c r="AH229" i="2"/>
  <c r="AE229" i="2"/>
  <c r="Y229" i="2" a="1"/>
  <c r="Y229" i="2" s="1"/>
  <c r="E229" i="2" s="1"/>
  <c r="X229" i="2"/>
  <c r="W229" i="2"/>
  <c r="S229" i="2"/>
  <c r="O229" i="2" a="1"/>
  <c r="O229" i="2" s="1"/>
  <c r="P229" i="2" s="1"/>
  <c r="M229" i="2"/>
  <c r="I229" i="2"/>
  <c r="D229" i="2" a="1"/>
  <c r="D229" i="2" s="1"/>
  <c r="A229" i="2" a="1"/>
  <c r="A229" i="2" s="1"/>
  <c r="AU228" i="2" a="1"/>
  <c r="AU228" i="2" s="1"/>
  <c r="AT228" i="2"/>
  <c r="AQ228" i="2"/>
  <c r="AN228" i="2"/>
  <c r="AK228" i="2"/>
  <c r="AH228" i="2"/>
  <c r="AE228" i="2"/>
  <c r="Y228" i="2" a="1"/>
  <c r="Y228" i="2" s="1"/>
  <c r="E228" i="2" s="1"/>
  <c r="X228" i="2"/>
  <c r="W228" i="2"/>
  <c r="S228" i="2"/>
  <c r="O228" i="2" a="1"/>
  <c r="O228" i="2" s="1"/>
  <c r="P228" i="2" s="1"/>
  <c r="M228" i="2"/>
  <c r="I228" i="2"/>
  <c r="D228" i="2" a="1"/>
  <c r="D228" i="2" s="1"/>
  <c r="A228" i="2" a="1"/>
  <c r="A228" i="2" s="1"/>
  <c r="AU227" i="2" a="1"/>
  <c r="AU227" i="2" s="1"/>
  <c r="AT227" i="2"/>
  <c r="AQ227" i="2"/>
  <c r="AN227" i="2"/>
  <c r="AK227" i="2"/>
  <c r="AH227" i="2"/>
  <c r="AE227" i="2"/>
  <c r="Y227" i="2" a="1"/>
  <c r="Y227" i="2" s="1"/>
  <c r="E227" i="2" s="1"/>
  <c r="X227" i="2"/>
  <c r="W227" i="2"/>
  <c r="S227" i="2"/>
  <c r="O227" i="2" a="1"/>
  <c r="O227" i="2" s="1"/>
  <c r="P227" i="2" s="1"/>
  <c r="M227" i="2"/>
  <c r="I227" i="2"/>
  <c r="D227" i="2" a="1"/>
  <c r="D227" i="2" s="1"/>
  <c r="A227" i="2" a="1"/>
  <c r="A227" i="2" s="1"/>
  <c r="AU226" i="2" a="1"/>
  <c r="AU226" i="2" s="1"/>
  <c r="AT226" i="2"/>
  <c r="AQ226" i="2"/>
  <c r="AN226" i="2"/>
  <c r="AK226" i="2"/>
  <c r="AH226" i="2"/>
  <c r="AE226" i="2"/>
  <c r="Y226" i="2" a="1"/>
  <c r="Y226" i="2" s="1"/>
  <c r="X226" i="2"/>
  <c r="W226" i="2"/>
  <c r="S226" i="2"/>
  <c r="O226" i="2" a="1"/>
  <c r="O226" i="2" s="1"/>
  <c r="P226" i="2" s="1"/>
  <c r="M226" i="2"/>
  <c r="I226" i="2"/>
  <c r="D226" i="2" a="1"/>
  <c r="D226" i="2" s="1"/>
  <c r="A226" i="2" a="1"/>
  <c r="A226" i="2" s="1"/>
  <c r="AU225" i="2" a="1"/>
  <c r="AU225" i="2" s="1"/>
  <c r="AT225" i="2"/>
  <c r="AQ225" i="2"/>
  <c r="AN225" i="2"/>
  <c r="AK225" i="2"/>
  <c r="AH225" i="2"/>
  <c r="AE225" i="2"/>
  <c r="Y225" i="2" a="1"/>
  <c r="Y225" i="2" s="1"/>
  <c r="E225" i="2" s="1"/>
  <c r="X225" i="2"/>
  <c r="W225" i="2"/>
  <c r="S225" i="2"/>
  <c r="O225" i="2" a="1"/>
  <c r="O225" i="2" s="1"/>
  <c r="P225" i="2" s="1"/>
  <c r="M225" i="2"/>
  <c r="I225" i="2"/>
  <c r="D225" i="2" a="1"/>
  <c r="D225" i="2" s="1"/>
  <c r="A225" i="2" a="1"/>
  <c r="A225" i="2" s="1"/>
  <c r="AU224" i="2" a="1"/>
  <c r="AU224" i="2" s="1"/>
  <c r="AT224" i="2"/>
  <c r="AQ224" i="2"/>
  <c r="AN224" i="2"/>
  <c r="AK224" i="2"/>
  <c r="AH224" i="2"/>
  <c r="AE224" i="2"/>
  <c r="Y224" i="2" a="1"/>
  <c r="Y224" i="2" s="1"/>
  <c r="E224" i="2" s="1"/>
  <c r="X224" i="2"/>
  <c r="W224" i="2"/>
  <c r="S224" i="2"/>
  <c r="O224" i="2" a="1"/>
  <c r="O224" i="2" s="1"/>
  <c r="P224" i="2" s="1"/>
  <c r="M224" i="2"/>
  <c r="I224" i="2"/>
  <c r="D224" i="2" a="1"/>
  <c r="D224" i="2" s="1"/>
  <c r="A224" i="2" a="1"/>
  <c r="A224" i="2" s="1"/>
  <c r="AU223" i="2" a="1"/>
  <c r="AU223" i="2" s="1"/>
  <c r="AT223" i="2"/>
  <c r="AQ223" i="2"/>
  <c r="AN223" i="2"/>
  <c r="AK223" i="2"/>
  <c r="AH223" i="2"/>
  <c r="AE223" i="2"/>
  <c r="Y223" i="2" a="1"/>
  <c r="Y223" i="2" s="1"/>
  <c r="E223" i="2" s="1"/>
  <c r="X223" i="2"/>
  <c r="W223" i="2"/>
  <c r="S223" i="2"/>
  <c r="O223" i="2" a="1"/>
  <c r="O223" i="2" s="1"/>
  <c r="P223" i="2" s="1"/>
  <c r="M223" i="2"/>
  <c r="I223" i="2"/>
  <c r="D223" i="2" a="1"/>
  <c r="D223" i="2" s="1"/>
  <c r="A223" i="2" a="1"/>
  <c r="A223" i="2" s="1"/>
  <c r="AU222" i="2" a="1"/>
  <c r="AU222" i="2" s="1"/>
  <c r="AT222" i="2"/>
  <c r="AQ222" i="2"/>
  <c r="AN222" i="2"/>
  <c r="AK222" i="2"/>
  <c r="AH222" i="2"/>
  <c r="AE222" i="2"/>
  <c r="Y222" i="2" a="1"/>
  <c r="Y222" i="2" s="1"/>
  <c r="X222" i="2"/>
  <c r="W222" i="2"/>
  <c r="S222" i="2"/>
  <c r="O222" i="2" a="1"/>
  <c r="O222" i="2" s="1"/>
  <c r="P222" i="2" s="1"/>
  <c r="M222" i="2"/>
  <c r="I222" i="2"/>
  <c r="D222" i="2" a="1"/>
  <c r="D222" i="2" s="1"/>
  <c r="A222" i="2" a="1"/>
  <c r="A222" i="2" s="1"/>
  <c r="AU221" i="2" a="1"/>
  <c r="AU221" i="2" s="1"/>
  <c r="AT221" i="2"/>
  <c r="AQ221" i="2"/>
  <c r="AN221" i="2"/>
  <c r="AK221" i="2"/>
  <c r="AH221" i="2"/>
  <c r="AE221" i="2"/>
  <c r="Y221" i="2" a="1"/>
  <c r="Y221" i="2" s="1"/>
  <c r="E221" i="2" s="1"/>
  <c r="X221" i="2"/>
  <c r="W221" i="2"/>
  <c r="S221" i="2"/>
  <c r="O221" i="2" a="1"/>
  <c r="O221" i="2" s="1"/>
  <c r="P221" i="2" s="1"/>
  <c r="M221" i="2"/>
  <c r="I221" i="2"/>
  <c r="D221" i="2" a="1"/>
  <c r="D221" i="2" s="1"/>
  <c r="A221" i="2" a="1"/>
  <c r="A221" i="2" s="1"/>
  <c r="AU220" i="2" a="1"/>
  <c r="AU220" i="2" s="1"/>
  <c r="AT220" i="2"/>
  <c r="AQ220" i="2"/>
  <c r="AN220" i="2"/>
  <c r="AK220" i="2"/>
  <c r="AH220" i="2"/>
  <c r="AE220" i="2"/>
  <c r="Y220" i="2" a="1"/>
  <c r="Y220" i="2" s="1"/>
  <c r="E220" i="2" s="1"/>
  <c r="X220" i="2"/>
  <c r="W220" i="2"/>
  <c r="S220" i="2"/>
  <c r="O220" i="2" a="1"/>
  <c r="O220" i="2" s="1"/>
  <c r="P220" i="2" s="1"/>
  <c r="M220" i="2"/>
  <c r="I220" i="2"/>
  <c r="D220" i="2" a="1"/>
  <c r="D220" i="2" s="1"/>
  <c r="A220" i="2" a="1"/>
  <c r="A220" i="2" s="1"/>
  <c r="AU219" i="2" a="1"/>
  <c r="AU219" i="2" s="1"/>
  <c r="AT219" i="2"/>
  <c r="AQ219" i="2"/>
  <c r="AN219" i="2"/>
  <c r="AK219" i="2"/>
  <c r="AH219" i="2"/>
  <c r="AE219" i="2"/>
  <c r="Y219" i="2" a="1"/>
  <c r="Y219" i="2" s="1"/>
  <c r="E219" i="2" s="1"/>
  <c r="X219" i="2"/>
  <c r="W219" i="2"/>
  <c r="S219" i="2"/>
  <c r="O219" i="2" a="1"/>
  <c r="O219" i="2" s="1"/>
  <c r="P219" i="2" s="1"/>
  <c r="M219" i="2"/>
  <c r="I219" i="2"/>
  <c r="D219" i="2" a="1"/>
  <c r="D219" i="2" s="1"/>
  <c r="A219" i="2" a="1"/>
  <c r="A219" i="2" s="1"/>
  <c r="AU218" i="2" a="1"/>
  <c r="AU218" i="2" s="1"/>
  <c r="AT218" i="2"/>
  <c r="AQ218" i="2"/>
  <c r="AN218" i="2"/>
  <c r="AK218" i="2"/>
  <c r="AH218" i="2"/>
  <c r="AE218" i="2"/>
  <c r="Y218" i="2" a="1"/>
  <c r="Y218" i="2" s="1"/>
  <c r="X218" i="2"/>
  <c r="W218" i="2"/>
  <c r="S218" i="2"/>
  <c r="O218" i="2" a="1"/>
  <c r="O218" i="2" s="1"/>
  <c r="P218" i="2" s="1"/>
  <c r="M218" i="2"/>
  <c r="I218" i="2"/>
  <c r="D218" i="2" a="1"/>
  <c r="D218" i="2" s="1"/>
  <c r="A218" i="2" a="1"/>
  <c r="A218" i="2" s="1"/>
  <c r="AU217" i="2" a="1"/>
  <c r="AU217" i="2" s="1"/>
  <c r="AT217" i="2"/>
  <c r="AQ217" i="2"/>
  <c r="AN217" i="2"/>
  <c r="AK217" i="2"/>
  <c r="AH217" i="2"/>
  <c r="AE217" i="2"/>
  <c r="Y217" i="2" a="1"/>
  <c r="Y217" i="2" s="1"/>
  <c r="E217" i="2" s="1"/>
  <c r="X217" i="2"/>
  <c r="W217" i="2"/>
  <c r="S217" i="2"/>
  <c r="O217" i="2" a="1"/>
  <c r="O217" i="2" s="1"/>
  <c r="P217" i="2" s="1"/>
  <c r="M217" i="2"/>
  <c r="I217" i="2"/>
  <c r="D217" i="2" a="1"/>
  <c r="D217" i="2" s="1"/>
  <c r="A217" i="2" a="1"/>
  <c r="A217" i="2" s="1"/>
  <c r="AU216" i="2" a="1"/>
  <c r="AU216" i="2" s="1"/>
  <c r="AT216" i="2"/>
  <c r="AQ216" i="2"/>
  <c r="AN216" i="2"/>
  <c r="AK216" i="2"/>
  <c r="AH216" i="2"/>
  <c r="AE216" i="2"/>
  <c r="Y216" i="2" a="1"/>
  <c r="Y216" i="2" s="1"/>
  <c r="E216" i="2" s="1"/>
  <c r="X216" i="2"/>
  <c r="W216" i="2"/>
  <c r="S216" i="2"/>
  <c r="O216" i="2" a="1"/>
  <c r="O216" i="2" s="1"/>
  <c r="P216" i="2" s="1"/>
  <c r="M216" i="2"/>
  <c r="I216" i="2"/>
  <c r="D216" i="2" a="1"/>
  <c r="D216" i="2" s="1"/>
  <c r="A216" i="2" a="1"/>
  <c r="A216" i="2" s="1"/>
  <c r="AU215" i="2" a="1"/>
  <c r="AU215" i="2" s="1"/>
  <c r="AT215" i="2"/>
  <c r="AQ215" i="2"/>
  <c r="AN215" i="2"/>
  <c r="AK215" i="2"/>
  <c r="AH215" i="2"/>
  <c r="AE215" i="2"/>
  <c r="Y215" i="2" a="1"/>
  <c r="Y215" i="2" s="1"/>
  <c r="E215" i="2" s="1"/>
  <c r="X215" i="2"/>
  <c r="W215" i="2"/>
  <c r="S215" i="2"/>
  <c r="O215" i="2" a="1"/>
  <c r="O215" i="2" s="1"/>
  <c r="P215" i="2" s="1"/>
  <c r="M215" i="2"/>
  <c r="I215" i="2"/>
  <c r="D215" i="2" a="1"/>
  <c r="D215" i="2" s="1"/>
  <c r="A215" i="2" a="1"/>
  <c r="A215" i="2" s="1"/>
  <c r="AU214" i="2" a="1"/>
  <c r="AU214" i="2" s="1"/>
  <c r="AT214" i="2"/>
  <c r="AQ214" i="2"/>
  <c r="AN214" i="2"/>
  <c r="AK214" i="2"/>
  <c r="AH214" i="2"/>
  <c r="AE214" i="2"/>
  <c r="Y214" i="2" a="1"/>
  <c r="Y214" i="2" s="1"/>
  <c r="X214" i="2"/>
  <c r="W214" i="2"/>
  <c r="S214" i="2"/>
  <c r="O214" i="2" a="1"/>
  <c r="O214" i="2" s="1"/>
  <c r="P214" i="2" s="1"/>
  <c r="M214" i="2"/>
  <c r="I214" i="2"/>
  <c r="D214" i="2" a="1"/>
  <c r="D214" i="2" s="1"/>
  <c r="A214" i="2" a="1"/>
  <c r="A214" i="2" s="1"/>
  <c r="AU213" i="2" a="1"/>
  <c r="AU213" i="2" s="1"/>
  <c r="AT213" i="2"/>
  <c r="AQ213" i="2"/>
  <c r="AN213" i="2"/>
  <c r="AK213" i="2"/>
  <c r="AH213" i="2"/>
  <c r="AE213" i="2"/>
  <c r="Y213" i="2" a="1"/>
  <c r="Y213" i="2" s="1"/>
  <c r="E213" i="2" s="1"/>
  <c r="X213" i="2"/>
  <c r="W213" i="2"/>
  <c r="S213" i="2"/>
  <c r="O213" i="2" a="1"/>
  <c r="O213" i="2" s="1"/>
  <c r="P213" i="2" s="1"/>
  <c r="M213" i="2"/>
  <c r="I213" i="2"/>
  <c r="D213" i="2" a="1"/>
  <c r="D213" i="2" s="1"/>
  <c r="A213" i="2" a="1"/>
  <c r="A213" i="2" s="1"/>
  <c r="AU212" i="2" a="1"/>
  <c r="AU212" i="2" s="1"/>
  <c r="AT212" i="2"/>
  <c r="AQ212" i="2"/>
  <c r="AN212" i="2"/>
  <c r="AK212" i="2"/>
  <c r="AH212" i="2"/>
  <c r="AE212" i="2"/>
  <c r="Y212" i="2" a="1"/>
  <c r="Y212" i="2" s="1"/>
  <c r="E212" i="2" s="1"/>
  <c r="X212" i="2"/>
  <c r="W212" i="2"/>
  <c r="S212" i="2"/>
  <c r="O212" i="2" a="1"/>
  <c r="O212" i="2" s="1"/>
  <c r="P212" i="2" s="1"/>
  <c r="M212" i="2"/>
  <c r="I212" i="2"/>
  <c r="D212" i="2" a="1"/>
  <c r="D212" i="2" s="1"/>
  <c r="A212" i="2" a="1"/>
  <c r="A212" i="2" s="1"/>
  <c r="AU211" i="2" a="1"/>
  <c r="AU211" i="2" s="1"/>
  <c r="AT211" i="2"/>
  <c r="AQ211" i="2"/>
  <c r="AN211" i="2"/>
  <c r="AK211" i="2"/>
  <c r="AH211" i="2"/>
  <c r="AE211" i="2"/>
  <c r="Y211" i="2" a="1"/>
  <c r="Y211" i="2" s="1"/>
  <c r="E211" i="2" s="1"/>
  <c r="X211" i="2"/>
  <c r="W211" i="2"/>
  <c r="S211" i="2"/>
  <c r="O211" i="2" a="1"/>
  <c r="O211" i="2" s="1"/>
  <c r="P211" i="2" s="1"/>
  <c r="M211" i="2"/>
  <c r="I211" i="2"/>
  <c r="D211" i="2" a="1"/>
  <c r="D211" i="2" s="1"/>
  <c r="A211" i="2" a="1"/>
  <c r="A211" i="2" s="1"/>
  <c r="AU210" i="2" a="1"/>
  <c r="AU210" i="2" s="1"/>
  <c r="AT210" i="2"/>
  <c r="AQ210" i="2"/>
  <c r="AN210" i="2"/>
  <c r="AK210" i="2"/>
  <c r="AH210" i="2"/>
  <c r="AE210" i="2"/>
  <c r="Y210" i="2" a="1"/>
  <c r="Y210" i="2" s="1"/>
  <c r="E210" i="2" s="1"/>
  <c r="X210" i="2"/>
  <c r="W210" i="2"/>
  <c r="S210" i="2"/>
  <c r="O210" i="2" a="1"/>
  <c r="O210" i="2" s="1"/>
  <c r="P210" i="2" s="1"/>
  <c r="M210" i="2"/>
  <c r="I210" i="2"/>
  <c r="D210" i="2" a="1"/>
  <c r="D210" i="2" s="1"/>
  <c r="A210" i="2" a="1"/>
  <c r="A210" i="2" s="1"/>
  <c r="AU209" i="2" a="1"/>
  <c r="AU209" i="2" s="1"/>
  <c r="AT209" i="2"/>
  <c r="AQ209" i="2"/>
  <c r="AN209" i="2"/>
  <c r="AK209" i="2"/>
  <c r="AH209" i="2"/>
  <c r="AE209" i="2"/>
  <c r="Y209" i="2" a="1"/>
  <c r="Y209" i="2" s="1"/>
  <c r="E209" i="2" s="1"/>
  <c r="X209" i="2"/>
  <c r="W209" i="2"/>
  <c r="S209" i="2"/>
  <c r="O209" i="2" a="1"/>
  <c r="O209" i="2" s="1"/>
  <c r="P209" i="2" s="1"/>
  <c r="M209" i="2"/>
  <c r="I209" i="2"/>
  <c r="D209" i="2" a="1"/>
  <c r="D209" i="2" s="1"/>
  <c r="A209" i="2" a="1"/>
  <c r="A209" i="2" s="1"/>
  <c r="AU208" i="2" a="1"/>
  <c r="AU208" i="2" s="1"/>
  <c r="AT208" i="2"/>
  <c r="AQ208" i="2"/>
  <c r="AN208" i="2"/>
  <c r="AK208" i="2"/>
  <c r="AH208" i="2"/>
  <c r="AE208" i="2"/>
  <c r="Y208" i="2" a="1"/>
  <c r="Y208" i="2" s="1"/>
  <c r="E208" i="2" s="1"/>
  <c r="X208" i="2"/>
  <c r="W208" i="2"/>
  <c r="S208" i="2"/>
  <c r="O208" i="2" a="1"/>
  <c r="O208" i="2" s="1"/>
  <c r="P208" i="2" s="1"/>
  <c r="M208" i="2"/>
  <c r="I208" i="2"/>
  <c r="D208" i="2" a="1"/>
  <c r="D208" i="2" s="1"/>
  <c r="A208" i="2" a="1"/>
  <c r="A208" i="2" s="1"/>
  <c r="AU207" i="2" a="1"/>
  <c r="AU207" i="2" s="1"/>
  <c r="AT207" i="2"/>
  <c r="AQ207" i="2"/>
  <c r="AN207" i="2"/>
  <c r="AK207" i="2"/>
  <c r="AH207" i="2"/>
  <c r="AE207" i="2"/>
  <c r="Y207" i="2" a="1"/>
  <c r="Y207" i="2" s="1"/>
  <c r="E207" i="2" s="1"/>
  <c r="X207" i="2"/>
  <c r="W207" i="2"/>
  <c r="S207" i="2"/>
  <c r="O207" i="2" a="1"/>
  <c r="O207" i="2" s="1"/>
  <c r="P207" i="2" s="1"/>
  <c r="M207" i="2"/>
  <c r="I207" i="2"/>
  <c r="D207" i="2" a="1"/>
  <c r="D207" i="2" s="1"/>
  <c r="A207" i="2" a="1"/>
  <c r="A207" i="2" s="1"/>
  <c r="AU206" i="2" a="1"/>
  <c r="AU206" i="2" s="1"/>
  <c r="AT206" i="2"/>
  <c r="AQ206" i="2"/>
  <c r="AN206" i="2"/>
  <c r="AK206" i="2"/>
  <c r="AH206" i="2"/>
  <c r="AE206" i="2"/>
  <c r="Y206" i="2" a="1"/>
  <c r="Y206" i="2" s="1"/>
  <c r="E206" i="2" s="1"/>
  <c r="X206" i="2"/>
  <c r="W206" i="2"/>
  <c r="S206" i="2"/>
  <c r="O206" i="2" a="1"/>
  <c r="O206" i="2" s="1"/>
  <c r="P206" i="2" s="1"/>
  <c r="M206" i="2"/>
  <c r="I206" i="2"/>
  <c r="D206" i="2" a="1"/>
  <c r="D206" i="2" s="1"/>
  <c r="A206" i="2" a="1"/>
  <c r="A206" i="2" s="1"/>
  <c r="AU205" i="2" a="1"/>
  <c r="AU205" i="2" s="1"/>
  <c r="AT205" i="2"/>
  <c r="AQ205" i="2"/>
  <c r="AN205" i="2"/>
  <c r="AK205" i="2"/>
  <c r="AH205" i="2"/>
  <c r="AE205" i="2"/>
  <c r="Y205" i="2" a="1"/>
  <c r="Y205" i="2" s="1"/>
  <c r="E205" i="2" s="1"/>
  <c r="X205" i="2"/>
  <c r="W205" i="2"/>
  <c r="S205" i="2"/>
  <c r="O205" i="2" a="1"/>
  <c r="O205" i="2" s="1"/>
  <c r="P205" i="2" s="1"/>
  <c r="M205" i="2"/>
  <c r="I205" i="2"/>
  <c r="D205" i="2" a="1"/>
  <c r="D205" i="2" s="1"/>
  <c r="A205" i="2" a="1"/>
  <c r="A205" i="2" s="1"/>
  <c r="AU204" i="2" a="1"/>
  <c r="AU204" i="2" s="1"/>
  <c r="AT204" i="2"/>
  <c r="AQ204" i="2"/>
  <c r="AN204" i="2"/>
  <c r="AK204" i="2"/>
  <c r="AH204" i="2"/>
  <c r="AE204" i="2"/>
  <c r="Y204" i="2" a="1"/>
  <c r="Y204" i="2" s="1"/>
  <c r="E204" i="2" s="1"/>
  <c r="X204" i="2"/>
  <c r="W204" i="2"/>
  <c r="S204" i="2"/>
  <c r="O204" i="2" a="1"/>
  <c r="O204" i="2" s="1"/>
  <c r="P204" i="2" s="1"/>
  <c r="M204" i="2"/>
  <c r="I204" i="2"/>
  <c r="D204" i="2" a="1"/>
  <c r="D204" i="2" s="1"/>
  <c r="A204" i="2" a="1"/>
  <c r="A204" i="2" s="1"/>
  <c r="AU203" i="2" a="1"/>
  <c r="AU203" i="2" s="1"/>
  <c r="AT203" i="2"/>
  <c r="AQ203" i="2"/>
  <c r="AN203" i="2"/>
  <c r="AK203" i="2"/>
  <c r="AH203" i="2"/>
  <c r="AE203" i="2"/>
  <c r="Y203" i="2" a="1"/>
  <c r="Y203" i="2" s="1"/>
  <c r="E203" i="2" s="1"/>
  <c r="X203" i="2"/>
  <c r="W203" i="2"/>
  <c r="S203" i="2"/>
  <c r="O203" i="2" a="1"/>
  <c r="O203" i="2" s="1"/>
  <c r="P203" i="2" s="1"/>
  <c r="M203" i="2"/>
  <c r="I203" i="2"/>
  <c r="D203" i="2" a="1"/>
  <c r="D203" i="2" s="1"/>
  <c r="A203" i="2" a="1"/>
  <c r="A203" i="2" s="1"/>
  <c r="AU202" i="2" a="1"/>
  <c r="AU202" i="2" s="1"/>
  <c r="AT202" i="2"/>
  <c r="AQ202" i="2"/>
  <c r="AN202" i="2"/>
  <c r="AK202" i="2"/>
  <c r="AH202" i="2"/>
  <c r="AE202" i="2"/>
  <c r="Y202" i="2" a="1"/>
  <c r="Y202" i="2" s="1"/>
  <c r="E202" i="2" s="1"/>
  <c r="X202" i="2"/>
  <c r="W202" i="2"/>
  <c r="S202" i="2"/>
  <c r="O202" i="2" a="1"/>
  <c r="O202" i="2" s="1"/>
  <c r="P202" i="2" s="1"/>
  <c r="M202" i="2"/>
  <c r="I202" i="2"/>
  <c r="D202" i="2" a="1"/>
  <c r="D202" i="2" s="1"/>
  <c r="A202" i="2" a="1"/>
  <c r="A202" i="2" s="1"/>
  <c r="AU201" i="2" a="1"/>
  <c r="AU201" i="2" s="1"/>
  <c r="AT201" i="2"/>
  <c r="AQ201" i="2"/>
  <c r="AN201" i="2"/>
  <c r="AK201" i="2"/>
  <c r="AH201" i="2"/>
  <c r="AE201" i="2"/>
  <c r="Y201" i="2" a="1"/>
  <c r="Y201" i="2" s="1"/>
  <c r="E201" i="2" s="1"/>
  <c r="X201" i="2"/>
  <c r="W201" i="2"/>
  <c r="S201" i="2"/>
  <c r="O201" i="2" a="1"/>
  <c r="O201" i="2" s="1"/>
  <c r="P201" i="2" s="1"/>
  <c r="M201" i="2"/>
  <c r="I201" i="2"/>
  <c r="D201" i="2" a="1"/>
  <c r="D201" i="2" s="1"/>
  <c r="A201" i="2" a="1"/>
  <c r="A201" i="2" s="1"/>
  <c r="AU200" i="2" a="1"/>
  <c r="AU200" i="2" s="1"/>
  <c r="AT200" i="2"/>
  <c r="AQ200" i="2"/>
  <c r="AN200" i="2"/>
  <c r="AK200" i="2"/>
  <c r="AH200" i="2"/>
  <c r="AE200" i="2"/>
  <c r="Y200" i="2" a="1"/>
  <c r="Y200" i="2" s="1"/>
  <c r="E200" i="2" s="1"/>
  <c r="X200" i="2"/>
  <c r="W200" i="2"/>
  <c r="S200" i="2"/>
  <c r="O200" i="2" a="1"/>
  <c r="O200" i="2" s="1"/>
  <c r="P200" i="2" s="1"/>
  <c r="M200" i="2"/>
  <c r="I200" i="2"/>
  <c r="D200" i="2" a="1"/>
  <c r="D200" i="2" s="1"/>
  <c r="A200" i="2" a="1"/>
  <c r="A200" i="2" s="1"/>
  <c r="AU199" i="2" a="1"/>
  <c r="AU199" i="2" s="1"/>
  <c r="AT199" i="2"/>
  <c r="AQ199" i="2"/>
  <c r="AN199" i="2"/>
  <c r="AK199" i="2"/>
  <c r="AH199" i="2"/>
  <c r="AE199" i="2"/>
  <c r="Y199" i="2" a="1"/>
  <c r="Y199" i="2" s="1"/>
  <c r="E199" i="2" s="1"/>
  <c r="X199" i="2"/>
  <c r="W199" i="2"/>
  <c r="S199" i="2"/>
  <c r="O199" i="2" a="1"/>
  <c r="O199" i="2" s="1"/>
  <c r="P199" i="2" s="1"/>
  <c r="M199" i="2"/>
  <c r="I199" i="2"/>
  <c r="D199" i="2" a="1"/>
  <c r="D199" i="2" s="1"/>
  <c r="A199" i="2" a="1"/>
  <c r="A199" i="2" s="1"/>
  <c r="AU198" i="2" a="1"/>
  <c r="AU198" i="2" s="1"/>
  <c r="AT198" i="2"/>
  <c r="AQ198" i="2"/>
  <c r="AN198" i="2"/>
  <c r="AK198" i="2"/>
  <c r="AH198" i="2"/>
  <c r="AE198" i="2"/>
  <c r="Y198" i="2" a="1"/>
  <c r="Y198" i="2" s="1"/>
  <c r="E198" i="2" s="1"/>
  <c r="X198" i="2"/>
  <c r="W198" i="2"/>
  <c r="S198" i="2"/>
  <c r="O198" i="2" a="1"/>
  <c r="O198" i="2" s="1"/>
  <c r="P198" i="2" s="1"/>
  <c r="M198" i="2"/>
  <c r="I198" i="2"/>
  <c r="D198" i="2" a="1"/>
  <c r="D198" i="2" s="1"/>
  <c r="A198" i="2" a="1"/>
  <c r="A198" i="2" s="1"/>
  <c r="AU197" i="2" a="1"/>
  <c r="AU197" i="2" s="1"/>
  <c r="AT197" i="2"/>
  <c r="AQ197" i="2"/>
  <c r="AN197" i="2"/>
  <c r="AK197" i="2"/>
  <c r="AH197" i="2"/>
  <c r="AE197" i="2"/>
  <c r="Y197" i="2" a="1"/>
  <c r="Y197" i="2" s="1"/>
  <c r="E197" i="2" s="1"/>
  <c r="X197" i="2"/>
  <c r="W197" i="2"/>
  <c r="S197" i="2"/>
  <c r="O197" i="2" a="1"/>
  <c r="O197" i="2" s="1"/>
  <c r="P197" i="2" s="1"/>
  <c r="M197" i="2"/>
  <c r="I197" i="2"/>
  <c r="D197" i="2" a="1"/>
  <c r="D197" i="2" s="1"/>
  <c r="A197" i="2" a="1"/>
  <c r="A197" i="2" s="1"/>
  <c r="AU196" i="2" a="1"/>
  <c r="AU196" i="2" s="1"/>
  <c r="AT196" i="2"/>
  <c r="AQ196" i="2"/>
  <c r="AN196" i="2"/>
  <c r="AK196" i="2"/>
  <c r="AH196" i="2"/>
  <c r="AE196" i="2"/>
  <c r="Y196" i="2" a="1"/>
  <c r="Y196" i="2" s="1"/>
  <c r="E196" i="2" s="1"/>
  <c r="X196" i="2"/>
  <c r="W196" i="2"/>
  <c r="S196" i="2"/>
  <c r="O196" i="2" a="1"/>
  <c r="O196" i="2" s="1"/>
  <c r="P196" i="2" s="1"/>
  <c r="M196" i="2"/>
  <c r="I196" i="2"/>
  <c r="D196" i="2" a="1"/>
  <c r="D196" i="2" s="1"/>
  <c r="A196" i="2" a="1"/>
  <c r="A196" i="2" s="1"/>
  <c r="AU195" i="2" a="1"/>
  <c r="AU195" i="2" s="1"/>
  <c r="AT195" i="2"/>
  <c r="AQ195" i="2"/>
  <c r="AN195" i="2"/>
  <c r="AK195" i="2"/>
  <c r="AH195" i="2"/>
  <c r="AE195" i="2"/>
  <c r="Y195" i="2" a="1"/>
  <c r="Y195" i="2" s="1"/>
  <c r="E195" i="2" s="1"/>
  <c r="X195" i="2"/>
  <c r="W195" i="2"/>
  <c r="S195" i="2"/>
  <c r="O195" i="2" a="1"/>
  <c r="O195" i="2" s="1"/>
  <c r="P195" i="2" s="1"/>
  <c r="M195" i="2"/>
  <c r="I195" i="2"/>
  <c r="D195" i="2" a="1"/>
  <c r="D195" i="2" s="1"/>
  <c r="A195" i="2" a="1"/>
  <c r="A195" i="2" s="1"/>
  <c r="AU194" i="2" a="1"/>
  <c r="AU194" i="2" s="1"/>
  <c r="AT194" i="2"/>
  <c r="AQ194" i="2"/>
  <c r="AN194" i="2"/>
  <c r="AK194" i="2"/>
  <c r="AH194" i="2"/>
  <c r="AE194" i="2"/>
  <c r="Y194" i="2" a="1"/>
  <c r="Y194" i="2" s="1"/>
  <c r="E194" i="2" s="1"/>
  <c r="X194" i="2"/>
  <c r="W194" i="2"/>
  <c r="S194" i="2"/>
  <c r="O194" i="2" a="1"/>
  <c r="O194" i="2" s="1"/>
  <c r="P194" i="2" s="1"/>
  <c r="M194" i="2"/>
  <c r="I194" i="2"/>
  <c r="D194" i="2" a="1"/>
  <c r="D194" i="2" s="1"/>
  <c r="A194" i="2" a="1"/>
  <c r="A194" i="2" s="1"/>
  <c r="AU193" i="2" a="1"/>
  <c r="AU193" i="2" s="1"/>
  <c r="AT193" i="2"/>
  <c r="AQ193" i="2"/>
  <c r="AN193" i="2"/>
  <c r="AK193" i="2"/>
  <c r="AH193" i="2"/>
  <c r="AE193" i="2"/>
  <c r="Y193" i="2" a="1"/>
  <c r="Y193" i="2" s="1"/>
  <c r="X193" i="2"/>
  <c r="W193" i="2"/>
  <c r="S193" i="2"/>
  <c r="O193" i="2" a="1"/>
  <c r="O193" i="2" s="1"/>
  <c r="P193" i="2" s="1"/>
  <c r="M193" i="2"/>
  <c r="I193" i="2"/>
  <c r="D193" i="2" a="1"/>
  <c r="D193" i="2" s="1"/>
  <c r="AU192" i="2" a="1"/>
  <c r="AU192" i="2" s="1"/>
  <c r="AT192" i="2"/>
  <c r="AQ192" i="2"/>
  <c r="AN192" i="2"/>
  <c r="AK192" i="2"/>
  <c r="AH192" i="2"/>
  <c r="AE192" i="2"/>
  <c r="Y192" i="2" a="1"/>
  <c r="Y192" i="2" s="1"/>
  <c r="E192" i="2" s="1"/>
  <c r="X192" i="2"/>
  <c r="W192" i="2"/>
  <c r="S192" i="2"/>
  <c r="O192" i="2" a="1"/>
  <c r="O192" i="2" s="1"/>
  <c r="P192" i="2" s="1"/>
  <c r="M192" i="2"/>
  <c r="I192" i="2"/>
  <c r="D192" i="2" a="1"/>
  <c r="D192" i="2" s="1"/>
  <c r="A192" i="2" a="1"/>
  <c r="A192" i="2" s="1"/>
  <c r="AU191" i="2" a="1"/>
  <c r="AU191" i="2" s="1"/>
  <c r="AT191" i="2"/>
  <c r="AQ191" i="2"/>
  <c r="AN191" i="2"/>
  <c r="AK191" i="2"/>
  <c r="AH191" i="2"/>
  <c r="AE191" i="2"/>
  <c r="Y191" i="2" a="1"/>
  <c r="Y191" i="2" s="1"/>
  <c r="E191" i="2" s="1"/>
  <c r="X191" i="2"/>
  <c r="W191" i="2"/>
  <c r="S191" i="2"/>
  <c r="O191" i="2" a="1"/>
  <c r="O191" i="2" s="1"/>
  <c r="P191" i="2" s="1"/>
  <c r="M191" i="2"/>
  <c r="I191" i="2"/>
  <c r="D191" i="2" a="1"/>
  <c r="D191" i="2" s="1"/>
  <c r="A191" i="2" a="1"/>
  <c r="A191" i="2" s="1"/>
  <c r="AU190" i="2" a="1"/>
  <c r="AU190" i="2" s="1"/>
  <c r="AT190" i="2"/>
  <c r="AQ190" i="2"/>
  <c r="AN190" i="2"/>
  <c r="AK190" i="2"/>
  <c r="AH190" i="2"/>
  <c r="AE190" i="2"/>
  <c r="Y190" i="2" a="1"/>
  <c r="Y190" i="2" s="1"/>
  <c r="E190" i="2" s="1"/>
  <c r="W190" i="2"/>
  <c r="U190" i="2" a="1"/>
  <c r="U190" i="2" s="1"/>
  <c r="X190" i="2" s="1"/>
  <c r="S190" i="2"/>
  <c r="O190" i="2" a="1"/>
  <c r="O190" i="2" s="1"/>
  <c r="P190" i="2" s="1"/>
  <c r="M190" i="2"/>
  <c r="I190" i="2"/>
  <c r="D190" i="2" a="1"/>
  <c r="D190" i="2" s="1"/>
  <c r="A190" i="2" a="1"/>
  <c r="A190" i="2" s="1"/>
  <c r="AU189" i="2" a="1"/>
  <c r="AU189" i="2" s="1"/>
  <c r="AT189" i="2"/>
  <c r="AQ189" i="2"/>
  <c r="AN189" i="2"/>
  <c r="AK189" i="2"/>
  <c r="AH189" i="2"/>
  <c r="AE189" i="2"/>
  <c r="Y189" i="2" a="1"/>
  <c r="Y189" i="2" s="1"/>
  <c r="E189" i="2" s="1"/>
  <c r="W189" i="2"/>
  <c r="U189" i="2" a="1"/>
  <c r="U189" i="2" s="1"/>
  <c r="X189" i="2" s="1"/>
  <c r="S189" i="2"/>
  <c r="O189" i="2" a="1"/>
  <c r="O189" i="2" s="1"/>
  <c r="P189" i="2" s="1"/>
  <c r="M189" i="2"/>
  <c r="I189" i="2"/>
  <c r="D189" i="2" a="1"/>
  <c r="D189" i="2" s="1"/>
  <c r="A189" i="2" a="1"/>
  <c r="A189" i="2" s="1"/>
  <c r="AU188" i="2" a="1"/>
  <c r="AU188" i="2" s="1"/>
  <c r="AT188" i="2"/>
  <c r="AQ188" i="2"/>
  <c r="AN188" i="2"/>
  <c r="AK188" i="2"/>
  <c r="AH188" i="2"/>
  <c r="AE188" i="2"/>
  <c r="Y188" i="2" a="1"/>
  <c r="Y188" i="2" s="1"/>
  <c r="X188" i="2"/>
  <c r="W188" i="2"/>
  <c r="S188" i="2"/>
  <c r="O188" i="2" a="1"/>
  <c r="O188" i="2" s="1"/>
  <c r="P188" i="2" s="1"/>
  <c r="M188" i="2"/>
  <c r="I188" i="2"/>
  <c r="D188" i="2" a="1"/>
  <c r="D188" i="2" s="1"/>
  <c r="A188" i="2" a="1"/>
  <c r="A188" i="2" s="1"/>
  <c r="AU187" i="2" a="1"/>
  <c r="AU187" i="2" s="1"/>
  <c r="AT187" i="2"/>
  <c r="AQ187" i="2"/>
  <c r="AN187" i="2"/>
  <c r="AK187" i="2"/>
  <c r="AH187" i="2"/>
  <c r="AE187" i="2"/>
  <c r="Y187" i="2" a="1"/>
  <c r="Y187" i="2" s="1"/>
  <c r="X187" i="2"/>
  <c r="W187" i="2"/>
  <c r="S187" i="2"/>
  <c r="O187" i="2" a="1"/>
  <c r="O187" i="2" s="1"/>
  <c r="P187" i="2" s="1"/>
  <c r="M187" i="2"/>
  <c r="I187" i="2"/>
  <c r="D187" i="2" a="1"/>
  <c r="D187" i="2" s="1"/>
  <c r="A187" i="2" a="1"/>
  <c r="A187" i="2" s="1"/>
  <c r="AU186" i="2" a="1"/>
  <c r="AU186" i="2" s="1"/>
  <c r="AT186" i="2"/>
  <c r="AQ186" i="2"/>
  <c r="AN186" i="2"/>
  <c r="AK186" i="2"/>
  <c r="AH186" i="2"/>
  <c r="AE186" i="2"/>
  <c r="Y186" i="2" a="1"/>
  <c r="Y186" i="2" s="1"/>
  <c r="E186" i="2" s="1"/>
  <c r="X186" i="2"/>
  <c r="W186" i="2"/>
  <c r="S186" i="2"/>
  <c r="O186" i="2" a="1"/>
  <c r="O186" i="2" s="1"/>
  <c r="P186" i="2" s="1"/>
  <c r="M186" i="2"/>
  <c r="I186" i="2"/>
  <c r="D186" i="2" a="1"/>
  <c r="D186" i="2" s="1"/>
  <c r="A186" i="2" a="1"/>
  <c r="A186" i="2" s="1"/>
  <c r="AU185" i="2" a="1"/>
  <c r="AU185" i="2" s="1"/>
  <c r="AT185" i="2"/>
  <c r="AQ185" i="2"/>
  <c r="AN185" i="2"/>
  <c r="AK185" i="2"/>
  <c r="AH185" i="2"/>
  <c r="AE185" i="2"/>
  <c r="Y185" i="2" a="1"/>
  <c r="Y185" i="2" s="1"/>
  <c r="X185" i="2"/>
  <c r="W185" i="2"/>
  <c r="S185" i="2"/>
  <c r="O185" i="2" a="1"/>
  <c r="O185" i="2" s="1"/>
  <c r="P185" i="2" s="1"/>
  <c r="M185" i="2"/>
  <c r="I185" i="2"/>
  <c r="D185" i="2" a="1"/>
  <c r="D185" i="2" s="1"/>
  <c r="A185" i="2" a="1"/>
  <c r="A185" i="2" s="1"/>
  <c r="AU184" i="2" a="1"/>
  <c r="AU184" i="2" s="1"/>
  <c r="AT184" i="2"/>
  <c r="AQ184" i="2"/>
  <c r="AN184" i="2"/>
  <c r="AK184" i="2"/>
  <c r="AH184" i="2"/>
  <c r="AE184" i="2"/>
  <c r="Y184" i="2" a="1"/>
  <c r="Y184" i="2" s="1"/>
  <c r="X184" i="2"/>
  <c r="W184" i="2"/>
  <c r="S184" i="2"/>
  <c r="O184" i="2" a="1"/>
  <c r="O184" i="2" s="1"/>
  <c r="P184" i="2" s="1"/>
  <c r="M184" i="2"/>
  <c r="I184" i="2"/>
  <c r="D184" i="2" a="1"/>
  <c r="D184" i="2" s="1"/>
  <c r="A184" i="2" a="1"/>
  <c r="A184" i="2" s="1"/>
  <c r="AU183" i="2" a="1"/>
  <c r="AU183" i="2" s="1"/>
  <c r="AT183" i="2"/>
  <c r="AQ183" i="2"/>
  <c r="AN183" i="2"/>
  <c r="AK183" i="2"/>
  <c r="AH183" i="2"/>
  <c r="AE183" i="2"/>
  <c r="Y183" i="2" a="1"/>
  <c r="Y183" i="2" s="1"/>
  <c r="X183" i="2"/>
  <c r="W183" i="2"/>
  <c r="S183" i="2"/>
  <c r="O183" i="2" a="1"/>
  <c r="O183" i="2" s="1"/>
  <c r="P183" i="2" s="1"/>
  <c r="M183" i="2"/>
  <c r="I183" i="2"/>
  <c r="D183" i="2" a="1"/>
  <c r="D183" i="2" s="1"/>
  <c r="A183" i="2" a="1"/>
  <c r="A183" i="2" s="1"/>
  <c r="AU182" i="2" a="1"/>
  <c r="AU182" i="2" s="1"/>
  <c r="AT182" i="2"/>
  <c r="AQ182" i="2"/>
  <c r="AN182" i="2"/>
  <c r="AK182" i="2"/>
  <c r="AH182" i="2"/>
  <c r="AE182" i="2"/>
  <c r="Y182" i="2" a="1"/>
  <c r="Y182" i="2" s="1"/>
  <c r="E182" i="2" s="1"/>
  <c r="X182" i="2"/>
  <c r="W182" i="2"/>
  <c r="S182" i="2"/>
  <c r="O182" i="2" a="1"/>
  <c r="O182" i="2" s="1"/>
  <c r="P182" i="2" s="1"/>
  <c r="M182" i="2"/>
  <c r="I182" i="2"/>
  <c r="D182" i="2" a="1"/>
  <c r="D182" i="2" s="1"/>
  <c r="A182" i="2" a="1"/>
  <c r="A182" i="2" s="1"/>
  <c r="AU181" i="2" a="1"/>
  <c r="AU181" i="2" s="1"/>
  <c r="AT181" i="2"/>
  <c r="AQ181" i="2"/>
  <c r="AN181" i="2"/>
  <c r="AK181" i="2"/>
  <c r="AH181" i="2"/>
  <c r="AE181" i="2"/>
  <c r="Y181" i="2" a="1"/>
  <c r="Y181" i="2" s="1"/>
  <c r="X181" i="2"/>
  <c r="W181" i="2"/>
  <c r="S181" i="2"/>
  <c r="O181" i="2" a="1"/>
  <c r="O181" i="2" s="1"/>
  <c r="P181" i="2" s="1"/>
  <c r="M181" i="2"/>
  <c r="I181" i="2"/>
  <c r="D181" i="2" a="1"/>
  <c r="D181" i="2" s="1"/>
  <c r="A181" i="2" a="1"/>
  <c r="A181" i="2" s="1"/>
  <c r="AU180" i="2" a="1"/>
  <c r="AU180" i="2" s="1"/>
  <c r="AT180" i="2"/>
  <c r="AQ180" i="2"/>
  <c r="AN180" i="2"/>
  <c r="AK180" i="2"/>
  <c r="AH180" i="2"/>
  <c r="AE180" i="2"/>
  <c r="Y180" i="2" a="1"/>
  <c r="Y180" i="2" s="1"/>
  <c r="X180" i="2"/>
  <c r="W180" i="2"/>
  <c r="S180" i="2"/>
  <c r="O180" i="2" a="1"/>
  <c r="O180" i="2" s="1"/>
  <c r="P180" i="2" s="1"/>
  <c r="M180" i="2"/>
  <c r="I180" i="2"/>
  <c r="D180" i="2" a="1"/>
  <c r="D180" i="2" s="1"/>
  <c r="A180" i="2" a="1"/>
  <c r="A180" i="2" s="1"/>
  <c r="AU179" i="2" a="1"/>
  <c r="AU179" i="2" s="1"/>
  <c r="AT179" i="2"/>
  <c r="AQ179" i="2"/>
  <c r="AN179" i="2"/>
  <c r="AK179" i="2"/>
  <c r="AH179" i="2"/>
  <c r="AE179" i="2"/>
  <c r="Y179" i="2" a="1"/>
  <c r="Y179" i="2" s="1"/>
  <c r="X179" i="2"/>
  <c r="W179" i="2"/>
  <c r="S179" i="2"/>
  <c r="O179" i="2" a="1"/>
  <c r="O179" i="2" s="1"/>
  <c r="P179" i="2" s="1"/>
  <c r="M179" i="2"/>
  <c r="I179" i="2"/>
  <c r="D179" i="2" a="1"/>
  <c r="D179" i="2" s="1"/>
  <c r="A179" i="2" a="1"/>
  <c r="A179" i="2" s="1"/>
  <c r="AU178" i="2" a="1"/>
  <c r="AU178" i="2" s="1"/>
  <c r="AT178" i="2"/>
  <c r="AQ178" i="2"/>
  <c r="AN178" i="2"/>
  <c r="AK178" i="2"/>
  <c r="AH178" i="2"/>
  <c r="AE178" i="2"/>
  <c r="Y178" i="2" a="1"/>
  <c r="Y178" i="2" s="1"/>
  <c r="E178" i="2" s="1"/>
  <c r="X178" i="2"/>
  <c r="W178" i="2"/>
  <c r="S178" i="2"/>
  <c r="O178" i="2" a="1"/>
  <c r="O178" i="2" s="1"/>
  <c r="P178" i="2" s="1"/>
  <c r="M178" i="2"/>
  <c r="I178" i="2"/>
  <c r="D178" i="2" a="1"/>
  <c r="D178" i="2" s="1"/>
  <c r="A178" i="2" a="1"/>
  <c r="A178" i="2" s="1"/>
  <c r="AU177" i="2" a="1"/>
  <c r="AU177" i="2" s="1"/>
  <c r="AT177" i="2"/>
  <c r="AQ177" i="2"/>
  <c r="AN177" i="2"/>
  <c r="AK177" i="2"/>
  <c r="AH177" i="2"/>
  <c r="AE177" i="2"/>
  <c r="Y177" i="2" a="1"/>
  <c r="Y177" i="2" s="1"/>
  <c r="X177" i="2"/>
  <c r="W177" i="2"/>
  <c r="S177" i="2"/>
  <c r="O177" i="2" a="1"/>
  <c r="O177" i="2" s="1"/>
  <c r="P177" i="2" s="1"/>
  <c r="M177" i="2"/>
  <c r="I177" i="2"/>
  <c r="D177" i="2" a="1"/>
  <c r="D177" i="2" s="1"/>
  <c r="A177" i="2" a="1"/>
  <c r="A177" i="2" s="1"/>
  <c r="AU176" i="2" a="1"/>
  <c r="AU176" i="2" s="1"/>
  <c r="AT176" i="2"/>
  <c r="AQ176" i="2"/>
  <c r="AN176" i="2"/>
  <c r="AK176" i="2"/>
  <c r="AH176" i="2"/>
  <c r="AE176" i="2"/>
  <c r="Y176" i="2" a="1"/>
  <c r="Y176" i="2" s="1"/>
  <c r="X176" i="2"/>
  <c r="W176" i="2"/>
  <c r="S176" i="2"/>
  <c r="O176" i="2" a="1"/>
  <c r="O176" i="2" s="1"/>
  <c r="P176" i="2" s="1"/>
  <c r="M176" i="2"/>
  <c r="I176" i="2"/>
  <c r="D176" i="2" a="1"/>
  <c r="D176" i="2" s="1"/>
  <c r="A176" i="2" a="1"/>
  <c r="A176" i="2" s="1"/>
  <c r="AU175" i="2" a="1"/>
  <c r="AU175" i="2" s="1"/>
  <c r="AT175" i="2"/>
  <c r="AQ175" i="2"/>
  <c r="AN175" i="2"/>
  <c r="AK175" i="2"/>
  <c r="AH175" i="2"/>
  <c r="AE175" i="2"/>
  <c r="Y175" i="2" a="1"/>
  <c r="Y175" i="2" s="1"/>
  <c r="X175" i="2"/>
  <c r="W175" i="2"/>
  <c r="S175" i="2"/>
  <c r="O175" i="2" a="1"/>
  <c r="O175" i="2" s="1"/>
  <c r="P175" i="2" s="1"/>
  <c r="M175" i="2"/>
  <c r="I175" i="2"/>
  <c r="D175" i="2" a="1"/>
  <c r="D175" i="2" s="1"/>
  <c r="A175" i="2" a="1"/>
  <c r="A175" i="2" s="1"/>
  <c r="AU174" i="2" a="1"/>
  <c r="AU174" i="2" s="1"/>
  <c r="AT174" i="2"/>
  <c r="AQ174" i="2"/>
  <c r="AN174" i="2"/>
  <c r="AK174" i="2"/>
  <c r="AH174" i="2"/>
  <c r="AE174" i="2"/>
  <c r="Y174" i="2" a="1"/>
  <c r="Y174" i="2" s="1"/>
  <c r="E174" i="2" s="1"/>
  <c r="X174" i="2"/>
  <c r="W174" i="2"/>
  <c r="S174" i="2"/>
  <c r="O174" i="2" a="1"/>
  <c r="O174" i="2" s="1"/>
  <c r="P174" i="2" s="1"/>
  <c r="M174" i="2"/>
  <c r="I174" i="2"/>
  <c r="D174" i="2" a="1"/>
  <c r="D174" i="2" s="1"/>
  <c r="A174" i="2" a="1"/>
  <c r="A174" i="2" s="1"/>
  <c r="AU173" i="2" a="1"/>
  <c r="AU173" i="2" s="1"/>
  <c r="AT173" i="2"/>
  <c r="AQ173" i="2"/>
  <c r="AN173" i="2"/>
  <c r="AK173" i="2"/>
  <c r="AH173" i="2"/>
  <c r="AE173" i="2"/>
  <c r="Y173" i="2" a="1"/>
  <c r="Y173" i="2" s="1"/>
  <c r="X173" i="2"/>
  <c r="W173" i="2"/>
  <c r="S173" i="2"/>
  <c r="O173" i="2" a="1"/>
  <c r="O173" i="2" s="1"/>
  <c r="P173" i="2" s="1"/>
  <c r="M173" i="2"/>
  <c r="I173" i="2"/>
  <c r="D173" i="2" a="1"/>
  <c r="D173" i="2" s="1"/>
  <c r="A173" i="2" a="1"/>
  <c r="A173" i="2" s="1"/>
  <c r="AU172" i="2" a="1"/>
  <c r="AU172" i="2" s="1"/>
  <c r="AT172" i="2"/>
  <c r="AQ172" i="2"/>
  <c r="AN172" i="2"/>
  <c r="AK172" i="2"/>
  <c r="AH172" i="2"/>
  <c r="AE172" i="2"/>
  <c r="Y172" i="2" a="1"/>
  <c r="Y172" i="2" s="1"/>
  <c r="X172" i="2"/>
  <c r="W172" i="2"/>
  <c r="S172" i="2"/>
  <c r="O172" i="2" a="1"/>
  <c r="O172" i="2" s="1"/>
  <c r="P172" i="2" s="1"/>
  <c r="M172" i="2"/>
  <c r="I172" i="2"/>
  <c r="D172" i="2" a="1"/>
  <c r="D172" i="2" s="1"/>
  <c r="A172" i="2" a="1"/>
  <c r="A172" i="2" s="1"/>
  <c r="AU171" i="2" a="1"/>
  <c r="AU171" i="2" s="1"/>
  <c r="AT171" i="2"/>
  <c r="AQ171" i="2"/>
  <c r="AN171" i="2"/>
  <c r="AK171" i="2"/>
  <c r="AH171" i="2"/>
  <c r="AE171" i="2"/>
  <c r="Y171" i="2" a="1"/>
  <c r="Y171" i="2" s="1"/>
  <c r="X171" i="2"/>
  <c r="W171" i="2"/>
  <c r="S171" i="2"/>
  <c r="O171" i="2" a="1"/>
  <c r="O171" i="2" s="1"/>
  <c r="P171" i="2" s="1"/>
  <c r="M171" i="2"/>
  <c r="I171" i="2"/>
  <c r="D171" i="2" a="1"/>
  <c r="D171" i="2" s="1"/>
  <c r="A171" i="2" a="1"/>
  <c r="A171" i="2" s="1"/>
  <c r="AU170" i="2" a="1"/>
  <c r="AU170" i="2" s="1"/>
  <c r="AT170" i="2"/>
  <c r="AQ170" i="2"/>
  <c r="AN170" i="2"/>
  <c r="AK170" i="2"/>
  <c r="AH170" i="2"/>
  <c r="AE170" i="2"/>
  <c r="Y170" i="2" a="1"/>
  <c r="Y170" i="2" s="1"/>
  <c r="E170" i="2" s="1"/>
  <c r="X170" i="2"/>
  <c r="W170" i="2"/>
  <c r="S170" i="2"/>
  <c r="O170" i="2" a="1"/>
  <c r="O170" i="2" s="1"/>
  <c r="P170" i="2" s="1"/>
  <c r="M170" i="2"/>
  <c r="I170" i="2"/>
  <c r="D170" i="2" a="1"/>
  <c r="D170" i="2" s="1"/>
  <c r="A170" i="2" a="1"/>
  <c r="A170" i="2" s="1"/>
  <c r="AU169" i="2" a="1"/>
  <c r="AU169" i="2" s="1"/>
  <c r="AT169" i="2"/>
  <c r="AQ169" i="2"/>
  <c r="AN169" i="2"/>
  <c r="AK169" i="2"/>
  <c r="AH169" i="2"/>
  <c r="AE169" i="2"/>
  <c r="Y169" i="2" a="1"/>
  <c r="Y169" i="2" s="1"/>
  <c r="X169" i="2"/>
  <c r="W169" i="2"/>
  <c r="S169" i="2"/>
  <c r="O169" i="2" a="1"/>
  <c r="O169" i="2" s="1"/>
  <c r="P169" i="2" s="1"/>
  <c r="M169" i="2"/>
  <c r="I169" i="2"/>
  <c r="D169" i="2" a="1"/>
  <c r="D169" i="2" s="1"/>
  <c r="A169" i="2" a="1"/>
  <c r="A169" i="2" s="1"/>
  <c r="AU168" i="2" a="1"/>
  <c r="AU168" i="2" s="1"/>
  <c r="AT168" i="2"/>
  <c r="AQ168" i="2"/>
  <c r="AN168" i="2"/>
  <c r="AK168" i="2"/>
  <c r="AH168" i="2"/>
  <c r="AE168" i="2"/>
  <c r="Y168" i="2" a="1"/>
  <c r="Y168" i="2" s="1"/>
  <c r="X168" i="2"/>
  <c r="W168" i="2"/>
  <c r="S168" i="2"/>
  <c r="O168" i="2" a="1"/>
  <c r="O168" i="2" s="1"/>
  <c r="P168" i="2" s="1"/>
  <c r="M168" i="2"/>
  <c r="I168" i="2"/>
  <c r="D168" i="2" a="1"/>
  <c r="D168" i="2" s="1"/>
  <c r="A168" i="2" a="1"/>
  <c r="A168" i="2" s="1"/>
  <c r="AU167" i="2" a="1"/>
  <c r="AU167" i="2" s="1"/>
  <c r="AT167" i="2"/>
  <c r="AQ167" i="2"/>
  <c r="AN167" i="2"/>
  <c r="AK167" i="2"/>
  <c r="AH167" i="2"/>
  <c r="AE167" i="2"/>
  <c r="Y167" i="2" a="1"/>
  <c r="Y167" i="2" s="1"/>
  <c r="X167" i="2"/>
  <c r="W167" i="2"/>
  <c r="S167" i="2"/>
  <c r="O167" i="2" a="1"/>
  <c r="O167" i="2" s="1"/>
  <c r="P167" i="2" s="1"/>
  <c r="M167" i="2"/>
  <c r="I167" i="2"/>
  <c r="D167" i="2" a="1"/>
  <c r="D167" i="2" s="1"/>
  <c r="A167" i="2" a="1"/>
  <c r="A167" i="2" s="1"/>
  <c r="AU166" i="2" a="1"/>
  <c r="AU166" i="2" s="1"/>
  <c r="AT166" i="2"/>
  <c r="AQ166" i="2"/>
  <c r="AN166" i="2"/>
  <c r="AK166" i="2"/>
  <c r="AH166" i="2"/>
  <c r="AE166" i="2"/>
  <c r="Y166" i="2" a="1"/>
  <c r="Y166" i="2" s="1"/>
  <c r="E166" i="2" s="1"/>
  <c r="X166" i="2"/>
  <c r="W166" i="2"/>
  <c r="S166" i="2"/>
  <c r="O166" i="2" a="1"/>
  <c r="O166" i="2" s="1"/>
  <c r="P166" i="2" s="1"/>
  <c r="M166" i="2"/>
  <c r="I166" i="2"/>
  <c r="D166" i="2" a="1"/>
  <c r="D166" i="2" s="1"/>
  <c r="A166" i="2" a="1"/>
  <c r="A166" i="2" s="1"/>
  <c r="AU165" i="2" a="1"/>
  <c r="AU165" i="2" s="1"/>
  <c r="AT165" i="2"/>
  <c r="AQ165" i="2"/>
  <c r="AN165" i="2"/>
  <c r="AK165" i="2"/>
  <c r="AH165" i="2"/>
  <c r="AE165" i="2"/>
  <c r="Y165" i="2" a="1"/>
  <c r="Y165" i="2" s="1"/>
  <c r="X165" i="2"/>
  <c r="W165" i="2"/>
  <c r="S165" i="2"/>
  <c r="O165" i="2" a="1"/>
  <c r="O165" i="2" s="1"/>
  <c r="P165" i="2" s="1"/>
  <c r="M165" i="2"/>
  <c r="I165" i="2"/>
  <c r="D165" i="2" a="1"/>
  <c r="D165" i="2" s="1"/>
  <c r="A165" i="2" a="1"/>
  <c r="A165" i="2" s="1"/>
  <c r="AU164" i="2" a="1"/>
  <c r="AU164" i="2" s="1"/>
  <c r="AT164" i="2"/>
  <c r="AQ164" i="2"/>
  <c r="AN164" i="2"/>
  <c r="AK164" i="2"/>
  <c r="AH164" i="2"/>
  <c r="AE164" i="2"/>
  <c r="Y164" i="2" a="1"/>
  <c r="Y164" i="2" s="1"/>
  <c r="X164" i="2"/>
  <c r="W164" i="2"/>
  <c r="S164" i="2"/>
  <c r="O164" i="2" a="1"/>
  <c r="O164" i="2" s="1"/>
  <c r="P164" i="2" s="1"/>
  <c r="M164" i="2"/>
  <c r="I164" i="2"/>
  <c r="D164" i="2" a="1"/>
  <c r="D164" i="2" s="1"/>
  <c r="A164" i="2" a="1"/>
  <c r="A164" i="2" s="1"/>
  <c r="AU163" i="2" a="1"/>
  <c r="AU163" i="2" s="1"/>
  <c r="AT163" i="2"/>
  <c r="AQ163" i="2"/>
  <c r="AN163" i="2"/>
  <c r="AK163" i="2"/>
  <c r="AH163" i="2"/>
  <c r="AE163" i="2"/>
  <c r="Y163" i="2" a="1"/>
  <c r="Y163" i="2" s="1"/>
  <c r="X163" i="2"/>
  <c r="W163" i="2"/>
  <c r="S163" i="2"/>
  <c r="O163" i="2" a="1"/>
  <c r="O163" i="2" s="1"/>
  <c r="P163" i="2" s="1"/>
  <c r="M163" i="2"/>
  <c r="I163" i="2"/>
  <c r="D163" i="2" a="1"/>
  <c r="D163" i="2" s="1"/>
  <c r="A163" i="2" a="1"/>
  <c r="A163" i="2" s="1"/>
  <c r="AU162" i="2" a="1"/>
  <c r="AU162" i="2" s="1"/>
  <c r="AT162" i="2"/>
  <c r="AQ162" i="2"/>
  <c r="AN162" i="2"/>
  <c r="AK162" i="2"/>
  <c r="AH162" i="2"/>
  <c r="AE162" i="2"/>
  <c r="Y162" i="2" a="1"/>
  <c r="Y162" i="2" s="1"/>
  <c r="E162" i="2" s="1"/>
  <c r="X162" i="2"/>
  <c r="W162" i="2"/>
  <c r="S162" i="2"/>
  <c r="O162" i="2" a="1"/>
  <c r="O162" i="2" s="1"/>
  <c r="P162" i="2" s="1"/>
  <c r="M162" i="2"/>
  <c r="I162" i="2"/>
  <c r="D162" i="2" a="1"/>
  <c r="D162" i="2" s="1"/>
  <c r="A162" i="2" a="1"/>
  <c r="A162" i="2" s="1"/>
  <c r="AU161" i="2" a="1"/>
  <c r="AU161" i="2" s="1"/>
  <c r="AT161" i="2"/>
  <c r="AQ161" i="2"/>
  <c r="AN161" i="2"/>
  <c r="AK161" i="2"/>
  <c r="AH161" i="2"/>
  <c r="AE161" i="2"/>
  <c r="Y161" i="2" a="1"/>
  <c r="Y161" i="2" s="1"/>
  <c r="X161" i="2"/>
  <c r="W161" i="2"/>
  <c r="S161" i="2"/>
  <c r="O161" i="2" a="1"/>
  <c r="O161" i="2" s="1"/>
  <c r="P161" i="2" s="1"/>
  <c r="M161" i="2"/>
  <c r="I161" i="2"/>
  <c r="D161" i="2" a="1"/>
  <c r="D161" i="2" s="1"/>
  <c r="A161" i="2" a="1"/>
  <c r="A161" i="2" s="1"/>
  <c r="AU160" i="2" a="1"/>
  <c r="AU160" i="2" s="1"/>
  <c r="AT160" i="2"/>
  <c r="AQ160" i="2"/>
  <c r="AN160" i="2"/>
  <c r="AK160" i="2"/>
  <c r="AH160" i="2"/>
  <c r="AE160" i="2"/>
  <c r="Y160" i="2" a="1"/>
  <c r="Y160" i="2" s="1"/>
  <c r="X160" i="2"/>
  <c r="W160" i="2"/>
  <c r="S160" i="2"/>
  <c r="O160" i="2" a="1"/>
  <c r="O160" i="2" s="1"/>
  <c r="P160" i="2" s="1"/>
  <c r="M160" i="2"/>
  <c r="I160" i="2"/>
  <c r="D160" i="2" a="1"/>
  <c r="D160" i="2" s="1"/>
  <c r="A160" i="2" a="1"/>
  <c r="A160" i="2" s="1"/>
  <c r="AU159" i="2" a="1"/>
  <c r="AU159" i="2" s="1"/>
  <c r="AT159" i="2"/>
  <c r="AQ159" i="2"/>
  <c r="AN159" i="2"/>
  <c r="AK159" i="2"/>
  <c r="AH159" i="2"/>
  <c r="AE159" i="2"/>
  <c r="Y159" i="2" a="1"/>
  <c r="Y159" i="2" s="1"/>
  <c r="X159" i="2"/>
  <c r="W159" i="2"/>
  <c r="S159" i="2"/>
  <c r="O159" i="2" a="1"/>
  <c r="O159" i="2" s="1"/>
  <c r="P159" i="2" s="1"/>
  <c r="M159" i="2"/>
  <c r="I159" i="2"/>
  <c r="D159" i="2" a="1"/>
  <c r="D159" i="2" s="1"/>
  <c r="A159" i="2" a="1"/>
  <c r="A159" i="2" s="1"/>
  <c r="AU158" i="2" a="1"/>
  <c r="AU158" i="2" s="1"/>
  <c r="AT158" i="2"/>
  <c r="AQ158" i="2"/>
  <c r="AN158" i="2"/>
  <c r="AK158" i="2"/>
  <c r="AH158" i="2"/>
  <c r="AE158" i="2"/>
  <c r="Y158" i="2" a="1"/>
  <c r="Y158" i="2" s="1"/>
  <c r="E158" i="2" s="1"/>
  <c r="X158" i="2"/>
  <c r="W158" i="2"/>
  <c r="S158" i="2"/>
  <c r="O158" i="2" a="1"/>
  <c r="O158" i="2" s="1"/>
  <c r="P158" i="2" s="1"/>
  <c r="M158" i="2"/>
  <c r="I158" i="2"/>
  <c r="D158" i="2" a="1"/>
  <c r="D158" i="2" s="1"/>
  <c r="A158" i="2" a="1"/>
  <c r="A158" i="2" s="1"/>
  <c r="AU157" i="2" a="1"/>
  <c r="AU157" i="2" s="1"/>
  <c r="AT157" i="2"/>
  <c r="AQ157" i="2"/>
  <c r="AN157" i="2"/>
  <c r="AK157" i="2"/>
  <c r="AH157" i="2"/>
  <c r="AE157" i="2"/>
  <c r="Y157" i="2" a="1"/>
  <c r="Y157" i="2" s="1"/>
  <c r="X157" i="2"/>
  <c r="W157" i="2"/>
  <c r="S157" i="2"/>
  <c r="O157" i="2" a="1"/>
  <c r="O157" i="2" s="1"/>
  <c r="P157" i="2" s="1"/>
  <c r="M157" i="2"/>
  <c r="I157" i="2"/>
  <c r="D157" i="2" a="1"/>
  <c r="D157" i="2" s="1"/>
  <c r="A157" i="2" a="1"/>
  <c r="A157" i="2" s="1"/>
  <c r="AU156" i="2" a="1"/>
  <c r="AU156" i="2" s="1"/>
  <c r="AT156" i="2"/>
  <c r="AQ156" i="2"/>
  <c r="AN156" i="2"/>
  <c r="AK156" i="2"/>
  <c r="AH156" i="2"/>
  <c r="AE156" i="2"/>
  <c r="Y156" i="2" a="1"/>
  <c r="Y156" i="2" s="1"/>
  <c r="X156" i="2"/>
  <c r="W156" i="2"/>
  <c r="S156" i="2"/>
  <c r="O156" i="2" a="1"/>
  <c r="O156" i="2" s="1"/>
  <c r="P156" i="2" s="1"/>
  <c r="M156" i="2"/>
  <c r="I156" i="2"/>
  <c r="D156" i="2" a="1"/>
  <c r="D156" i="2" s="1"/>
  <c r="A156" i="2" a="1"/>
  <c r="A156" i="2" s="1"/>
  <c r="AU155" i="2" a="1"/>
  <c r="AU155" i="2" s="1"/>
  <c r="AT155" i="2"/>
  <c r="AQ155" i="2"/>
  <c r="AN155" i="2"/>
  <c r="AK155" i="2"/>
  <c r="AH155" i="2"/>
  <c r="AE155" i="2"/>
  <c r="Y155" i="2" a="1"/>
  <c r="Y155" i="2" s="1"/>
  <c r="X155" i="2"/>
  <c r="W155" i="2"/>
  <c r="S155" i="2"/>
  <c r="O155" i="2" a="1"/>
  <c r="O155" i="2" s="1"/>
  <c r="P155" i="2" s="1"/>
  <c r="M155" i="2"/>
  <c r="I155" i="2"/>
  <c r="D155" i="2" a="1"/>
  <c r="D155" i="2" s="1"/>
  <c r="A155" i="2" a="1"/>
  <c r="A155" i="2" s="1"/>
  <c r="AU154" i="2" a="1"/>
  <c r="AU154" i="2" s="1"/>
  <c r="AT154" i="2"/>
  <c r="AQ154" i="2"/>
  <c r="AN154" i="2"/>
  <c r="AK154" i="2"/>
  <c r="AH154" i="2"/>
  <c r="AE154" i="2"/>
  <c r="Y154" i="2" a="1"/>
  <c r="Y154" i="2" s="1"/>
  <c r="E154" i="2" s="1"/>
  <c r="X154" i="2"/>
  <c r="W154" i="2"/>
  <c r="S154" i="2"/>
  <c r="O154" i="2" a="1"/>
  <c r="O154" i="2" s="1"/>
  <c r="P154" i="2" s="1"/>
  <c r="M154" i="2"/>
  <c r="I154" i="2"/>
  <c r="D154" i="2" a="1"/>
  <c r="D154" i="2" s="1"/>
  <c r="A154" i="2" a="1"/>
  <c r="A154" i="2" s="1"/>
  <c r="AU153" i="2" a="1"/>
  <c r="AU153" i="2" s="1"/>
  <c r="AT153" i="2"/>
  <c r="AQ153" i="2"/>
  <c r="AN153" i="2"/>
  <c r="AK153" i="2"/>
  <c r="AH153" i="2"/>
  <c r="AE153" i="2"/>
  <c r="Y153" i="2" a="1"/>
  <c r="Y153" i="2" s="1"/>
  <c r="X153" i="2"/>
  <c r="W153" i="2"/>
  <c r="S153" i="2"/>
  <c r="O153" i="2" a="1"/>
  <c r="O153" i="2" s="1"/>
  <c r="P153" i="2" s="1"/>
  <c r="M153" i="2"/>
  <c r="I153" i="2"/>
  <c r="D153" i="2" a="1"/>
  <c r="D153" i="2" s="1"/>
  <c r="A153" i="2" a="1"/>
  <c r="A153" i="2" s="1"/>
  <c r="AU152" i="2" a="1"/>
  <c r="AU152" i="2" s="1"/>
  <c r="AT152" i="2"/>
  <c r="AQ152" i="2"/>
  <c r="AN152" i="2"/>
  <c r="AK152" i="2"/>
  <c r="AH152" i="2"/>
  <c r="AE152" i="2"/>
  <c r="Y152" i="2" a="1"/>
  <c r="Y152" i="2" s="1"/>
  <c r="X152" i="2"/>
  <c r="W152" i="2"/>
  <c r="S152" i="2"/>
  <c r="O152" i="2" a="1"/>
  <c r="O152" i="2" s="1"/>
  <c r="P152" i="2" s="1"/>
  <c r="M152" i="2"/>
  <c r="I152" i="2"/>
  <c r="D152" i="2" a="1"/>
  <c r="D152" i="2" s="1"/>
  <c r="A152" i="2" a="1"/>
  <c r="A152" i="2" s="1"/>
  <c r="AU151" i="2" a="1"/>
  <c r="AU151" i="2" s="1"/>
  <c r="AT151" i="2"/>
  <c r="AQ151" i="2"/>
  <c r="AN151" i="2"/>
  <c r="AK151" i="2"/>
  <c r="AH151" i="2"/>
  <c r="AE151" i="2"/>
  <c r="Y151" i="2" a="1"/>
  <c r="Y151" i="2" s="1"/>
  <c r="X151" i="2"/>
  <c r="W151" i="2"/>
  <c r="S151" i="2"/>
  <c r="O151" i="2" a="1"/>
  <c r="O151" i="2" s="1"/>
  <c r="P151" i="2" s="1"/>
  <c r="M151" i="2"/>
  <c r="I151" i="2"/>
  <c r="D151" i="2" a="1"/>
  <c r="D151" i="2" s="1"/>
  <c r="A151" i="2" a="1"/>
  <c r="A151" i="2" s="1"/>
  <c r="AU150" i="2" a="1"/>
  <c r="AU150" i="2" s="1"/>
  <c r="AT150" i="2"/>
  <c r="AQ150" i="2"/>
  <c r="AN150" i="2"/>
  <c r="AK150" i="2"/>
  <c r="AH150" i="2"/>
  <c r="AE150" i="2"/>
  <c r="Y150" i="2" a="1"/>
  <c r="Y150" i="2" s="1"/>
  <c r="E150" i="2" s="1"/>
  <c r="X150" i="2"/>
  <c r="W150" i="2"/>
  <c r="S150" i="2"/>
  <c r="O150" i="2" a="1"/>
  <c r="O150" i="2" s="1"/>
  <c r="P150" i="2" s="1"/>
  <c r="M150" i="2"/>
  <c r="I150" i="2"/>
  <c r="D150" i="2" a="1"/>
  <c r="D150" i="2" s="1"/>
  <c r="A150" i="2" a="1"/>
  <c r="A150" i="2" s="1"/>
  <c r="AU149" i="2" a="1"/>
  <c r="AU149" i="2" s="1"/>
  <c r="AT149" i="2"/>
  <c r="AQ149" i="2"/>
  <c r="AN149" i="2"/>
  <c r="AK149" i="2"/>
  <c r="AH149" i="2"/>
  <c r="AE149" i="2"/>
  <c r="Y149" i="2" a="1"/>
  <c r="Y149" i="2" s="1"/>
  <c r="X149" i="2"/>
  <c r="W149" i="2"/>
  <c r="S149" i="2"/>
  <c r="O149" i="2" a="1"/>
  <c r="O149" i="2" s="1"/>
  <c r="P149" i="2" s="1"/>
  <c r="M149" i="2"/>
  <c r="I149" i="2"/>
  <c r="D149" i="2" a="1"/>
  <c r="D149" i="2" s="1"/>
  <c r="A149" i="2" a="1"/>
  <c r="A149" i="2" s="1"/>
  <c r="AU148" i="2" a="1"/>
  <c r="AU148" i="2" s="1"/>
  <c r="AT148" i="2"/>
  <c r="AQ148" i="2"/>
  <c r="AN148" i="2"/>
  <c r="AK148" i="2"/>
  <c r="AH148" i="2"/>
  <c r="AE148" i="2"/>
  <c r="Y148" i="2" a="1"/>
  <c r="Y148" i="2" s="1"/>
  <c r="X148" i="2"/>
  <c r="W148" i="2"/>
  <c r="S148" i="2"/>
  <c r="O148" i="2" a="1"/>
  <c r="O148" i="2" s="1"/>
  <c r="P148" i="2" s="1"/>
  <c r="M148" i="2"/>
  <c r="I148" i="2"/>
  <c r="D148" i="2" a="1"/>
  <c r="D148" i="2" s="1"/>
  <c r="A148" i="2" a="1"/>
  <c r="A148" i="2" s="1"/>
  <c r="AU147" i="2" a="1"/>
  <c r="AU147" i="2" s="1"/>
  <c r="AT147" i="2"/>
  <c r="AQ147" i="2"/>
  <c r="AN147" i="2"/>
  <c r="AK147" i="2"/>
  <c r="AH147" i="2"/>
  <c r="AE147" i="2"/>
  <c r="Y147" i="2" a="1"/>
  <c r="Y147" i="2" s="1"/>
  <c r="X147" i="2"/>
  <c r="W147" i="2"/>
  <c r="S147" i="2"/>
  <c r="O147" i="2" a="1"/>
  <c r="O147" i="2" s="1"/>
  <c r="P147" i="2" s="1"/>
  <c r="M147" i="2"/>
  <c r="I147" i="2"/>
  <c r="D147" i="2" a="1"/>
  <c r="D147" i="2" s="1"/>
  <c r="A147" i="2" a="1"/>
  <c r="A147" i="2" s="1"/>
  <c r="AU146" i="2" a="1"/>
  <c r="AU146" i="2" s="1"/>
  <c r="AT146" i="2"/>
  <c r="AQ146" i="2"/>
  <c r="AN146" i="2"/>
  <c r="AK146" i="2"/>
  <c r="AH146" i="2"/>
  <c r="AE146" i="2"/>
  <c r="Y146" i="2" a="1"/>
  <c r="Y146" i="2" s="1"/>
  <c r="E146" i="2" s="1"/>
  <c r="X146" i="2"/>
  <c r="W146" i="2"/>
  <c r="S146" i="2"/>
  <c r="O146" i="2" a="1"/>
  <c r="O146" i="2" s="1"/>
  <c r="P146" i="2" s="1"/>
  <c r="L146" i="2"/>
  <c r="M146" i="2" s="1"/>
  <c r="I146" i="2"/>
  <c r="D146" i="2" a="1"/>
  <c r="D146" i="2" s="1"/>
  <c r="A146" i="2" a="1"/>
  <c r="A146" i="2" s="1"/>
  <c r="AU145" i="2" a="1"/>
  <c r="AU145" i="2" s="1"/>
  <c r="AT145" i="2"/>
  <c r="AQ145" i="2"/>
  <c r="AN145" i="2"/>
  <c r="AK145" i="2"/>
  <c r="AH145" i="2"/>
  <c r="AE145" i="2"/>
  <c r="Y145" i="2" a="1"/>
  <c r="Y145" i="2" s="1"/>
  <c r="X145" i="2"/>
  <c r="W145" i="2"/>
  <c r="S145" i="2"/>
  <c r="O145" i="2" a="1"/>
  <c r="O145" i="2" s="1"/>
  <c r="P145" i="2" s="1"/>
  <c r="M145" i="2"/>
  <c r="I145" i="2"/>
  <c r="D145" i="2" a="1"/>
  <c r="D145" i="2" s="1"/>
  <c r="A145" i="2" a="1"/>
  <c r="A145" i="2" s="1"/>
  <c r="AU144" i="2" a="1"/>
  <c r="AU144" i="2" s="1"/>
  <c r="AT144" i="2"/>
  <c r="AQ144" i="2"/>
  <c r="AN144" i="2"/>
  <c r="AK144" i="2"/>
  <c r="AH144" i="2"/>
  <c r="AE144" i="2"/>
  <c r="Y144" i="2" a="1"/>
  <c r="Y144" i="2" s="1"/>
  <c r="E144" i="2" s="1"/>
  <c r="X144" i="2"/>
  <c r="W144" i="2"/>
  <c r="S144" i="2"/>
  <c r="O144" i="2" a="1"/>
  <c r="O144" i="2" s="1"/>
  <c r="P144" i="2" s="1"/>
  <c r="M144" i="2"/>
  <c r="I144" i="2"/>
  <c r="D144" i="2" a="1"/>
  <c r="D144" i="2" s="1"/>
  <c r="A144" i="2" a="1"/>
  <c r="A144" i="2" s="1"/>
  <c r="AU143" i="2" a="1"/>
  <c r="AU143" i="2" s="1"/>
  <c r="AT143" i="2"/>
  <c r="AQ143" i="2"/>
  <c r="AN143" i="2"/>
  <c r="AK143" i="2"/>
  <c r="AH143" i="2"/>
  <c r="AE143" i="2"/>
  <c r="Y143" i="2" a="1"/>
  <c r="Y143" i="2" s="1"/>
  <c r="E143" i="2" s="1"/>
  <c r="X143" i="2"/>
  <c r="W143" i="2"/>
  <c r="S143" i="2"/>
  <c r="O143" i="2" a="1"/>
  <c r="O143" i="2" s="1"/>
  <c r="P143" i="2" s="1"/>
  <c r="M143" i="2"/>
  <c r="I143" i="2"/>
  <c r="D143" i="2" a="1"/>
  <c r="D143" i="2" s="1"/>
  <c r="A143" i="2" a="1"/>
  <c r="A143" i="2" s="1"/>
  <c r="AU142" i="2" a="1"/>
  <c r="AU142" i="2" s="1"/>
  <c r="AT142" i="2"/>
  <c r="AQ142" i="2"/>
  <c r="AN142" i="2"/>
  <c r="AK142" i="2"/>
  <c r="AH142" i="2"/>
  <c r="AE142" i="2"/>
  <c r="Y142" i="2" a="1"/>
  <c r="Y142" i="2" s="1"/>
  <c r="E142" i="2" s="1"/>
  <c r="X142" i="2"/>
  <c r="W142" i="2"/>
  <c r="S142" i="2"/>
  <c r="O142" i="2" a="1"/>
  <c r="O142" i="2" s="1"/>
  <c r="P142" i="2" s="1"/>
  <c r="M142" i="2"/>
  <c r="I142" i="2"/>
  <c r="D142" i="2" a="1"/>
  <c r="D142" i="2" s="1"/>
  <c r="A142" i="2" a="1"/>
  <c r="A142" i="2" s="1"/>
  <c r="AU141" i="2" a="1"/>
  <c r="AU141" i="2" s="1"/>
  <c r="AT141" i="2"/>
  <c r="AQ141" i="2"/>
  <c r="AN141" i="2"/>
  <c r="AK141" i="2"/>
  <c r="AH141" i="2"/>
  <c r="AE141" i="2"/>
  <c r="Y141" i="2" a="1"/>
  <c r="Y141" i="2" s="1"/>
  <c r="X141" i="2"/>
  <c r="W141" i="2"/>
  <c r="S141" i="2"/>
  <c r="O141" i="2" a="1"/>
  <c r="O141" i="2" s="1"/>
  <c r="P141" i="2" s="1"/>
  <c r="M141" i="2"/>
  <c r="I141" i="2"/>
  <c r="D141" i="2" a="1"/>
  <c r="D141" i="2" s="1"/>
  <c r="A141" i="2" a="1"/>
  <c r="A141" i="2" s="1"/>
  <c r="AU140" i="2" a="1"/>
  <c r="AU140" i="2" s="1"/>
  <c r="AT140" i="2"/>
  <c r="AQ140" i="2"/>
  <c r="AN140" i="2"/>
  <c r="AK140" i="2"/>
  <c r="AH140" i="2"/>
  <c r="AE140" i="2"/>
  <c r="Y140" i="2" a="1"/>
  <c r="Y140" i="2" s="1"/>
  <c r="X140" i="2"/>
  <c r="W140" i="2"/>
  <c r="S140" i="2"/>
  <c r="O140" i="2" a="1"/>
  <c r="O140" i="2" s="1"/>
  <c r="P140" i="2" s="1"/>
  <c r="M140" i="2"/>
  <c r="I140" i="2"/>
  <c r="D140" i="2" a="1"/>
  <c r="D140" i="2" s="1"/>
  <c r="A140" i="2" a="1"/>
  <c r="A140" i="2" s="1"/>
  <c r="AU139" i="2" a="1"/>
  <c r="AU139" i="2" s="1"/>
  <c r="AT139" i="2"/>
  <c r="AQ139" i="2"/>
  <c r="AN139" i="2"/>
  <c r="AK139" i="2"/>
  <c r="AH139" i="2"/>
  <c r="AE139" i="2"/>
  <c r="Y139" i="2" a="1"/>
  <c r="Y139" i="2" s="1"/>
  <c r="E139" i="2" s="1"/>
  <c r="X139" i="2"/>
  <c r="W139" i="2"/>
  <c r="S139" i="2"/>
  <c r="O139" i="2" a="1"/>
  <c r="O139" i="2" s="1"/>
  <c r="P139" i="2" s="1"/>
  <c r="M139" i="2"/>
  <c r="I139" i="2"/>
  <c r="D139" i="2" a="1"/>
  <c r="D139" i="2" s="1"/>
  <c r="A139" i="2" a="1"/>
  <c r="A139" i="2" s="1"/>
  <c r="AU138" i="2" a="1"/>
  <c r="AU138" i="2" s="1"/>
  <c r="AT138" i="2"/>
  <c r="AQ138" i="2"/>
  <c r="AN138" i="2"/>
  <c r="AK138" i="2"/>
  <c r="AH138" i="2"/>
  <c r="AE138" i="2"/>
  <c r="Y138" i="2" a="1"/>
  <c r="Y138" i="2" s="1"/>
  <c r="E138" i="2" s="1"/>
  <c r="X138" i="2"/>
  <c r="W138" i="2"/>
  <c r="S138" i="2"/>
  <c r="O138" i="2" a="1"/>
  <c r="O138" i="2" s="1"/>
  <c r="P138" i="2" s="1"/>
  <c r="M138" i="2"/>
  <c r="I138" i="2"/>
  <c r="D138" i="2" a="1"/>
  <c r="D138" i="2" s="1"/>
  <c r="A138" i="2" a="1"/>
  <c r="A138" i="2" s="1"/>
  <c r="AU137" i="2" a="1"/>
  <c r="AU137" i="2" s="1"/>
  <c r="AT137" i="2"/>
  <c r="AQ137" i="2"/>
  <c r="AN137" i="2"/>
  <c r="AK137" i="2"/>
  <c r="AH137" i="2"/>
  <c r="AE137" i="2"/>
  <c r="Y137" i="2" a="1"/>
  <c r="Y137" i="2" s="1"/>
  <c r="X137" i="2"/>
  <c r="W137" i="2"/>
  <c r="S137" i="2"/>
  <c r="O137" i="2" a="1"/>
  <c r="O137" i="2" s="1"/>
  <c r="P137" i="2" s="1"/>
  <c r="M137" i="2"/>
  <c r="I137" i="2"/>
  <c r="D137" i="2" a="1"/>
  <c r="D137" i="2" s="1"/>
  <c r="A137" i="2" a="1"/>
  <c r="A137" i="2" s="1"/>
  <c r="AU136" i="2" a="1"/>
  <c r="AU136" i="2" s="1"/>
  <c r="AT136" i="2"/>
  <c r="AQ136" i="2"/>
  <c r="AN136" i="2"/>
  <c r="AK136" i="2"/>
  <c r="AH136" i="2"/>
  <c r="AE136" i="2"/>
  <c r="Y136" i="2" a="1"/>
  <c r="Y136" i="2" s="1"/>
  <c r="E136" i="2" s="1"/>
  <c r="X136" i="2"/>
  <c r="W136" i="2"/>
  <c r="S136" i="2"/>
  <c r="O136" i="2" a="1"/>
  <c r="O136" i="2" s="1"/>
  <c r="P136" i="2" s="1"/>
  <c r="M136" i="2"/>
  <c r="I136" i="2"/>
  <c r="D136" i="2" a="1"/>
  <c r="D136" i="2" s="1"/>
  <c r="A136" i="2" a="1"/>
  <c r="A136" i="2" s="1"/>
  <c r="AU135" i="2" a="1"/>
  <c r="AU135" i="2" s="1"/>
  <c r="AT135" i="2"/>
  <c r="AQ135" i="2"/>
  <c r="AN135" i="2"/>
  <c r="AK135" i="2"/>
  <c r="AH135" i="2"/>
  <c r="AE135" i="2"/>
  <c r="Y135" i="2" a="1"/>
  <c r="Y135" i="2" s="1"/>
  <c r="E135" i="2" s="1"/>
  <c r="X135" i="2"/>
  <c r="W135" i="2"/>
  <c r="S135" i="2"/>
  <c r="O135" i="2" a="1"/>
  <c r="O135" i="2" s="1"/>
  <c r="P135" i="2" s="1"/>
  <c r="M135" i="2"/>
  <c r="I135" i="2"/>
  <c r="D135" i="2" a="1"/>
  <c r="D135" i="2" s="1"/>
  <c r="A135" i="2" a="1"/>
  <c r="A135" i="2" s="1"/>
  <c r="AU134" i="2" a="1"/>
  <c r="AU134" i="2" s="1"/>
  <c r="AT134" i="2"/>
  <c r="AQ134" i="2"/>
  <c r="AN134" i="2"/>
  <c r="AK134" i="2"/>
  <c r="AH134" i="2"/>
  <c r="AE134" i="2"/>
  <c r="Y134" i="2" a="1"/>
  <c r="Y134" i="2" s="1"/>
  <c r="E134" i="2" s="1"/>
  <c r="X134" i="2"/>
  <c r="W134" i="2"/>
  <c r="S134" i="2"/>
  <c r="O134" i="2" a="1"/>
  <c r="O134" i="2" s="1"/>
  <c r="P134" i="2" s="1"/>
  <c r="M134" i="2"/>
  <c r="I134" i="2"/>
  <c r="D134" i="2" a="1"/>
  <c r="D134" i="2" s="1"/>
  <c r="A134" i="2" a="1"/>
  <c r="A134" i="2" s="1"/>
  <c r="AU133" i="2" a="1"/>
  <c r="AU133" i="2" s="1"/>
  <c r="AT133" i="2"/>
  <c r="AQ133" i="2"/>
  <c r="AN133" i="2"/>
  <c r="AK133" i="2"/>
  <c r="AH133" i="2"/>
  <c r="AE133" i="2"/>
  <c r="Y133" i="2" a="1"/>
  <c r="Y133" i="2" s="1"/>
  <c r="X133" i="2"/>
  <c r="W133" i="2"/>
  <c r="S133" i="2"/>
  <c r="O133" i="2" a="1"/>
  <c r="O133" i="2" s="1"/>
  <c r="P133" i="2" s="1"/>
  <c r="M133" i="2"/>
  <c r="I133" i="2"/>
  <c r="D133" i="2" a="1"/>
  <c r="D133" i="2" s="1"/>
  <c r="A133" i="2" a="1"/>
  <c r="A133" i="2" s="1"/>
  <c r="AU132" i="2" a="1"/>
  <c r="AU132" i="2" s="1"/>
  <c r="AT132" i="2"/>
  <c r="AQ132" i="2"/>
  <c r="AN132" i="2"/>
  <c r="AK132" i="2"/>
  <c r="AH132" i="2"/>
  <c r="AE132" i="2"/>
  <c r="Y132" i="2" a="1"/>
  <c r="Y132" i="2" s="1"/>
  <c r="X132" i="2"/>
  <c r="W132" i="2"/>
  <c r="S132" i="2"/>
  <c r="O132" i="2" a="1"/>
  <c r="O132" i="2" s="1"/>
  <c r="P132" i="2" s="1"/>
  <c r="M132" i="2"/>
  <c r="I132" i="2"/>
  <c r="D132" i="2" a="1"/>
  <c r="D132" i="2" s="1"/>
  <c r="A132" i="2" a="1"/>
  <c r="A132" i="2" s="1"/>
  <c r="AU131" i="2" a="1"/>
  <c r="AU131" i="2" s="1"/>
  <c r="AT131" i="2"/>
  <c r="AQ131" i="2"/>
  <c r="AN131" i="2"/>
  <c r="AK131" i="2"/>
  <c r="AH131" i="2"/>
  <c r="AE131" i="2"/>
  <c r="Y131" i="2" a="1"/>
  <c r="Y131" i="2" s="1"/>
  <c r="E131" i="2" s="1"/>
  <c r="X131" i="2"/>
  <c r="W131" i="2"/>
  <c r="S131" i="2"/>
  <c r="O131" i="2" a="1"/>
  <c r="O131" i="2" s="1"/>
  <c r="P131" i="2" s="1"/>
  <c r="M131" i="2"/>
  <c r="I131" i="2"/>
  <c r="D131" i="2" a="1"/>
  <c r="D131" i="2" s="1"/>
  <c r="A131" i="2" a="1"/>
  <c r="A131" i="2" s="1"/>
  <c r="AU130" i="2" a="1"/>
  <c r="AU130" i="2" s="1"/>
  <c r="AT130" i="2"/>
  <c r="AQ130" i="2"/>
  <c r="AN130" i="2"/>
  <c r="AK130" i="2"/>
  <c r="AH130" i="2"/>
  <c r="AE130" i="2"/>
  <c r="Y130" i="2" a="1"/>
  <c r="Y130" i="2" s="1"/>
  <c r="E130" i="2" s="1"/>
  <c r="X130" i="2"/>
  <c r="W130" i="2"/>
  <c r="S130" i="2"/>
  <c r="O130" i="2" a="1"/>
  <c r="O130" i="2" s="1"/>
  <c r="P130" i="2" s="1"/>
  <c r="M130" i="2"/>
  <c r="I130" i="2"/>
  <c r="D130" i="2" a="1"/>
  <c r="D130" i="2" s="1"/>
  <c r="A130" i="2" a="1"/>
  <c r="A130" i="2" s="1"/>
  <c r="AU129" i="2" a="1"/>
  <c r="AU129" i="2" s="1"/>
  <c r="AT129" i="2"/>
  <c r="AQ129" i="2"/>
  <c r="AN129" i="2"/>
  <c r="AK129" i="2"/>
  <c r="AH129" i="2"/>
  <c r="AE129" i="2"/>
  <c r="Y129" i="2" a="1"/>
  <c r="Y129" i="2" s="1"/>
  <c r="X129" i="2"/>
  <c r="W129" i="2"/>
  <c r="S129" i="2"/>
  <c r="O129" i="2" a="1"/>
  <c r="O129" i="2" s="1"/>
  <c r="P129" i="2" s="1"/>
  <c r="M129" i="2"/>
  <c r="I129" i="2"/>
  <c r="D129" i="2" a="1"/>
  <c r="D129" i="2" s="1"/>
  <c r="A129" i="2" a="1"/>
  <c r="A129" i="2" s="1"/>
  <c r="AU128" i="2" a="1"/>
  <c r="AU128" i="2" s="1"/>
  <c r="AT128" i="2"/>
  <c r="AQ128" i="2"/>
  <c r="AN128" i="2"/>
  <c r="AK128" i="2"/>
  <c r="AH128" i="2"/>
  <c r="AE128" i="2"/>
  <c r="Y128" i="2" a="1"/>
  <c r="Y128" i="2" s="1"/>
  <c r="X128" i="2"/>
  <c r="W128" i="2"/>
  <c r="S128" i="2"/>
  <c r="O128" i="2" a="1"/>
  <c r="O128" i="2" s="1"/>
  <c r="P128" i="2" s="1"/>
  <c r="M128" i="2"/>
  <c r="I128" i="2"/>
  <c r="D128" i="2" a="1"/>
  <c r="D128" i="2" s="1"/>
  <c r="A128" i="2" a="1"/>
  <c r="A128" i="2" s="1"/>
  <c r="AU127" i="2" a="1"/>
  <c r="AU127" i="2" s="1"/>
  <c r="AT127" i="2"/>
  <c r="AQ127" i="2"/>
  <c r="AN127" i="2"/>
  <c r="AK127" i="2"/>
  <c r="AH127" i="2"/>
  <c r="AE127" i="2"/>
  <c r="Y127" i="2" a="1"/>
  <c r="Y127" i="2" s="1"/>
  <c r="E127" i="2" s="1"/>
  <c r="X127" i="2"/>
  <c r="W127" i="2"/>
  <c r="S127" i="2"/>
  <c r="O127" i="2" a="1"/>
  <c r="O127" i="2" s="1"/>
  <c r="P127" i="2" s="1"/>
  <c r="M127" i="2"/>
  <c r="I127" i="2"/>
  <c r="D127" i="2" a="1"/>
  <c r="D127" i="2" s="1"/>
  <c r="A127" i="2" a="1"/>
  <c r="A127" i="2" s="1"/>
  <c r="AU126" i="2" a="1"/>
  <c r="AU126" i="2" s="1"/>
  <c r="AT126" i="2"/>
  <c r="AQ126" i="2"/>
  <c r="AN126" i="2"/>
  <c r="AK126" i="2"/>
  <c r="AH126" i="2"/>
  <c r="AE126" i="2"/>
  <c r="Y126" i="2" a="1"/>
  <c r="Y126" i="2" s="1"/>
  <c r="E126" i="2" s="1"/>
  <c r="X126" i="2"/>
  <c r="W126" i="2"/>
  <c r="S126" i="2"/>
  <c r="O126" i="2" a="1"/>
  <c r="O126" i="2" s="1"/>
  <c r="P126" i="2" s="1"/>
  <c r="M126" i="2"/>
  <c r="I126" i="2"/>
  <c r="D126" i="2" a="1"/>
  <c r="D126" i="2" s="1"/>
  <c r="A126" i="2" a="1"/>
  <c r="A126" i="2" s="1"/>
  <c r="AU125" i="2" a="1"/>
  <c r="AU125" i="2" s="1"/>
  <c r="AT125" i="2"/>
  <c r="AQ125" i="2"/>
  <c r="AN125" i="2"/>
  <c r="AK125" i="2"/>
  <c r="AH125" i="2"/>
  <c r="AE125" i="2"/>
  <c r="Y125" i="2" a="1"/>
  <c r="Y125" i="2" s="1"/>
  <c r="E125" i="2" s="1"/>
  <c r="W125" i="2"/>
  <c r="U125" i="2" a="1"/>
  <c r="U125" i="2" s="1"/>
  <c r="X125" i="2" s="1"/>
  <c r="S125" i="2"/>
  <c r="O125" i="2" a="1"/>
  <c r="O125" i="2" s="1"/>
  <c r="P125" i="2" s="1"/>
  <c r="M125" i="2"/>
  <c r="I125" i="2"/>
  <c r="D125" i="2" a="1"/>
  <c r="D125" i="2" s="1"/>
  <c r="A125" i="2" a="1"/>
  <c r="A125" i="2" s="1"/>
  <c r="AU124" i="2" a="1"/>
  <c r="AU124" i="2" s="1"/>
  <c r="AT124" i="2"/>
  <c r="AQ124" i="2"/>
  <c r="AN124" i="2"/>
  <c r="AK124" i="2"/>
  <c r="AH124" i="2"/>
  <c r="AE124" i="2"/>
  <c r="Y124" i="2" a="1"/>
  <c r="Y124" i="2" s="1"/>
  <c r="E124" i="2" s="1"/>
  <c r="X124" i="2"/>
  <c r="W124" i="2"/>
  <c r="S124" i="2"/>
  <c r="O124" i="2" a="1"/>
  <c r="O124" i="2" s="1"/>
  <c r="P124" i="2" s="1"/>
  <c r="M124" i="2"/>
  <c r="I124" i="2"/>
  <c r="D124" i="2" a="1"/>
  <c r="D124" i="2" s="1"/>
  <c r="A124" i="2" a="1"/>
  <c r="A124" i="2" s="1"/>
  <c r="AU123" i="2" a="1"/>
  <c r="AU123" i="2" s="1"/>
  <c r="AT123" i="2"/>
  <c r="AQ123" i="2"/>
  <c r="AN123" i="2"/>
  <c r="AK123" i="2"/>
  <c r="AH123" i="2"/>
  <c r="AE123" i="2"/>
  <c r="Y123" i="2" a="1"/>
  <c r="Y123" i="2" s="1"/>
  <c r="X123" i="2"/>
  <c r="W123" i="2"/>
  <c r="S123" i="2"/>
  <c r="O123" i="2" a="1"/>
  <c r="O123" i="2" s="1"/>
  <c r="P123" i="2" s="1"/>
  <c r="M123" i="2"/>
  <c r="I123" i="2"/>
  <c r="D123" i="2" a="1"/>
  <c r="D123" i="2" s="1"/>
  <c r="A123" i="2" a="1"/>
  <c r="A123" i="2" s="1"/>
  <c r="AU122" i="2" a="1"/>
  <c r="AU122" i="2" s="1"/>
  <c r="AT122" i="2"/>
  <c r="AQ122" i="2"/>
  <c r="AN122" i="2"/>
  <c r="AK122" i="2"/>
  <c r="AH122" i="2"/>
  <c r="AE122" i="2"/>
  <c r="Y122" i="2" a="1"/>
  <c r="Y122" i="2" s="1"/>
  <c r="X122" i="2"/>
  <c r="W122" i="2"/>
  <c r="S122" i="2"/>
  <c r="O122" i="2" a="1"/>
  <c r="O122" i="2" s="1"/>
  <c r="P122" i="2" s="1"/>
  <c r="M122" i="2"/>
  <c r="I122" i="2"/>
  <c r="D122" i="2" a="1"/>
  <c r="D122" i="2" s="1"/>
  <c r="A122" i="2" a="1"/>
  <c r="A122" i="2" s="1"/>
  <c r="AU121" i="2" a="1"/>
  <c r="AU121" i="2" s="1"/>
  <c r="AT121" i="2"/>
  <c r="AQ121" i="2"/>
  <c r="AN121" i="2"/>
  <c r="AK121" i="2"/>
  <c r="AH121" i="2"/>
  <c r="AE121" i="2"/>
  <c r="Y121" i="2" a="1"/>
  <c r="Y121" i="2" s="1"/>
  <c r="E121" i="2" s="1"/>
  <c r="X121" i="2"/>
  <c r="W121" i="2"/>
  <c r="S121" i="2"/>
  <c r="O121" i="2" a="1"/>
  <c r="O121" i="2" s="1"/>
  <c r="P121" i="2" s="1"/>
  <c r="M121" i="2"/>
  <c r="I121" i="2"/>
  <c r="D121" i="2" a="1"/>
  <c r="D121" i="2" s="1"/>
  <c r="A121" i="2" a="1"/>
  <c r="A121" i="2" s="1"/>
  <c r="AU120" i="2" a="1"/>
  <c r="AU120" i="2" s="1"/>
  <c r="AT120" i="2"/>
  <c r="AQ120" i="2"/>
  <c r="AN120" i="2"/>
  <c r="AK120" i="2"/>
  <c r="AH120" i="2"/>
  <c r="AE120" i="2"/>
  <c r="Y120" i="2" a="1"/>
  <c r="Y120" i="2" s="1"/>
  <c r="E120" i="2" s="1"/>
  <c r="X120" i="2"/>
  <c r="W120" i="2"/>
  <c r="S120" i="2"/>
  <c r="O120" i="2" a="1"/>
  <c r="O120" i="2" s="1"/>
  <c r="P120" i="2" s="1"/>
  <c r="M120" i="2"/>
  <c r="I120" i="2"/>
  <c r="D120" i="2" a="1"/>
  <c r="D120" i="2" s="1"/>
  <c r="A120" i="2" a="1"/>
  <c r="A120" i="2" s="1"/>
  <c r="AU119" i="2" a="1"/>
  <c r="AU119" i="2" s="1"/>
  <c r="AT119" i="2"/>
  <c r="AQ119" i="2"/>
  <c r="AN119" i="2"/>
  <c r="AK119" i="2"/>
  <c r="AH119" i="2"/>
  <c r="AE119" i="2"/>
  <c r="Y119" i="2" a="1"/>
  <c r="Y119" i="2" s="1"/>
  <c r="X119" i="2"/>
  <c r="W119" i="2"/>
  <c r="S119" i="2"/>
  <c r="O119" i="2" a="1"/>
  <c r="O119" i="2" s="1"/>
  <c r="P119" i="2" s="1"/>
  <c r="M119" i="2"/>
  <c r="I119" i="2"/>
  <c r="D119" i="2" a="1"/>
  <c r="D119" i="2" s="1"/>
  <c r="A119" i="2" a="1"/>
  <c r="A119" i="2" s="1"/>
  <c r="AU118" i="2" a="1"/>
  <c r="AU118" i="2" s="1"/>
  <c r="AT118" i="2"/>
  <c r="AQ118" i="2"/>
  <c r="AN118" i="2"/>
  <c r="AK118" i="2"/>
  <c r="AH118" i="2"/>
  <c r="AE118" i="2"/>
  <c r="Y118" i="2" a="1"/>
  <c r="Y118" i="2" s="1"/>
  <c r="E118" i="2" s="1"/>
  <c r="X118" i="2"/>
  <c r="W118" i="2"/>
  <c r="S118" i="2"/>
  <c r="O118" i="2" a="1"/>
  <c r="O118" i="2" s="1"/>
  <c r="P118" i="2" s="1"/>
  <c r="M118" i="2"/>
  <c r="I118" i="2"/>
  <c r="D118" i="2" a="1"/>
  <c r="D118" i="2" s="1"/>
  <c r="A118" i="2" a="1"/>
  <c r="A118" i="2" s="1"/>
  <c r="AU117" i="2" a="1"/>
  <c r="AU117" i="2" s="1"/>
  <c r="AT117" i="2"/>
  <c r="AQ117" i="2"/>
  <c r="AN117" i="2"/>
  <c r="AK117" i="2"/>
  <c r="AH117" i="2"/>
  <c r="AE117" i="2"/>
  <c r="Y117" i="2" a="1"/>
  <c r="Y117" i="2" s="1"/>
  <c r="E117" i="2" s="1"/>
  <c r="X117" i="2"/>
  <c r="W117" i="2"/>
  <c r="S117" i="2"/>
  <c r="O117" i="2" a="1"/>
  <c r="O117" i="2" s="1"/>
  <c r="P117" i="2" s="1"/>
  <c r="M117" i="2"/>
  <c r="I117" i="2"/>
  <c r="D117" i="2" a="1"/>
  <c r="D117" i="2" s="1"/>
  <c r="A117" i="2" a="1"/>
  <c r="A117" i="2" s="1"/>
  <c r="AU116" i="2" a="1"/>
  <c r="AU116" i="2" s="1"/>
  <c r="AT116" i="2"/>
  <c r="AQ116" i="2"/>
  <c r="AN116" i="2"/>
  <c r="AK116" i="2"/>
  <c r="AH116" i="2"/>
  <c r="AE116" i="2"/>
  <c r="Y116" i="2" a="1"/>
  <c r="Y116" i="2" s="1"/>
  <c r="E116" i="2" s="1"/>
  <c r="X116" i="2"/>
  <c r="W116" i="2"/>
  <c r="S116" i="2"/>
  <c r="O116" i="2" a="1"/>
  <c r="O116" i="2" s="1"/>
  <c r="P116" i="2" s="1"/>
  <c r="M116" i="2"/>
  <c r="I116" i="2"/>
  <c r="D116" i="2" a="1"/>
  <c r="D116" i="2" s="1"/>
  <c r="A116" i="2" a="1"/>
  <c r="A116" i="2" s="1"/>
  <c r="AU115" i="2" a="1"/>
  <c r="AU115" i="2" s="1"/>
  <c r="AT115" i="2"/>
  <c r="AQ115" i="2"/>
  <c r="AN115" i="2"/>
  <c r="AK115" i="2"/>
  <c r="AH115" i="2"/>
  <c r="AE115" i="2"/>
  <c r="Y115" i="2" a="1"/>
  <c r="Y115" i="2" s="1"/>
  <c r="X115" i="2"/>
  <c r="W115" i="2"/>
  <c r="S115" i="2"/>
  <c r="O115" i="2" a="1"/>
  <c r="O115" i="2" s="1"/>
  <c r="P115" i="2" s="1"/>
  <c r="M115" i="2"/>
  <c r="I115" i="2"/>
  <c r="D115" i="2" a="1"/>
  <c r="D115" i="2" s="1"/>
  <c r="A115" i="2" a="1"/>
  <c r="A115" i="2" s="1"/>
  <c r="AU114" i="2" a="1"/>
  <c r="AU114" i="2" s="1"/>
  <c r="AT114" i="2"/>
  <c r="AQ114" i="2"/>
  <c r="AN114" i="2"/>
  <c r="AK114" i="2"/>
  <c r="AH114" i="2"/>
  <c r="AE114" i="2"/>
  <c r="Y114" i="2" a="1"/>
  <c r="Y114" i="2" s="1"/>
  <c r="E114" i="2" s="1"/>
  <c r="X114" i="2"/>
  <c r="W114" i="2"/>
  <c r="S114" i="2"/>
  <c r="O114" i="2" a="1"/>
  <c r="O114" i="2" s="1"/>
  <c r="P114" i="2" s="1"/>
  <c r="M114" i="2"/>
  <c r="I114" i="2"/>
  <c r="D114" i="2" a="1"/>
  <c r="D114" i="2" s="1"/>
  <c r="A114" i="2" a="1"/>
  <c r="A114" i="2" s="1"/>
  <c r="AU113" i="2" a="1"/>
  <c r="AU113" i="2" s="1"/>
  <c r="AT113" i="2"/>
  <c r="AQ113" i="2"/>
  <c r="AN113" i="2"/>
  <c r="AK113" i="2"/>
  <c r="AH113" i="2"/>
  <c r="AE113" i="2"/>
  <c r="Y113" i="2" a="1"/>
  <c r="Y113" i="2" s="1"/>
  <c r="E113" i="2" s="1"/>
  <c r="X113" i="2"/>
  <c r="W113" i="2"/>
  <c r="S113" i="2"/>
  <c r="O113" i="2" a="1"/>
  <c r="O113" i="2" s="1"/>
  <c r="P113" i="2" s="1"/>
  <c r="M113" i="2"/>
  <c r="I113" i="2"/>
  <c r="D113" i="2" a="1"/>
  <c r="D113" i="2" s="1"/>
  <c r="A113" i="2" a="1"/>
  <c r="A113" i="2" s="1"/>
  <c r="AU112" i="2" a="1"/>
  <c r="AU112" i="2" s="1"/>
  <c r="AT112" i="2"/>
  <c r="AQ112" i="2"/>
  <c r="AN112" i="2"/>
  <c r="AK112" i="2"/>
  <c r="AH112" i="2"/>
  <c r="AE112" i="2"/>
  <c r="Y112" i="2" a="1"/>
  <c r="Y112" i="2" s="1"/>
  <c r="X112" i="2"/>
  <c r="W112" i="2"/>
  <c r="S112" i="2"/>
  <c r="O112" i="2" a="1"/>
  <c r="O112" i="2" s="1"/>
  <c r="P112" i="2" s="1"/>
  <c r="M112" i="2"/>
  <c r="I112" i="2"/>
  <c r="D112" i="2" a="1"/>
  <c r="D112" i="2" s="1"/>
  <c r="A112" i="2" a="1"/>
  <c r="A112" i="2" s="1"/>
  <c r="AU111" i="2" a="1"/>
  <c r="AU111" i="2" s="1"/>
  <c r="AT111" i="2"/>
  <c r="AQ111" i="2"/>
  <c r="AN111" i="2"/>
  <c r="AK111" i="2"/>
  <c r="AH111" i="2"/>
  <c r="AE111" i="2"/>
  <c r="Y111" i="2" a="1"/>
  <c r="Y111" i="2" s="1"/>
  <c r="E111" i="2" s="1"/>
  <c r="X111" i="2"/>
  <c r="W111" i="2"/>
  <c r="S111" i="2"/>
  <c r="O111" i="2" a="1"/>
  <c r="O111" i="2" s="1"/>
  <c r="P111" i="2" s="1"/>
  <c r="M111" i="2"/>
  <c r="I111" i="2"/>
  <c r="D111" i="2" a="1"/>
  <c r="D111" i="2" s="1"/>
  <c r="A111" i="2" a="1"/>
  <c r="A111" i="2" s="1"/>
  <c r="AU110" i="2" a="1"/>
  <c r="AU110" i="2" s="1"/>
  <c r="AT110" i="2"/>
  <c r="AQ110" i="2"/>
  <c r="AN110" i="2"/>
  <c r="AK110" i="2"/>
  <c r="AH110" i="2"/>
  <c r="AE110" i="2"/>
  <c r="Y110" i="2" a="1"/>
  <c r="Y110" i="2" s="1"/>
  <c r="X110" i="2"/>
  <c r="W110" i="2"/>
  <c r="S110" i="2"/>
  <c r="O110" i="2" a="1"/>
  <c r="O110" i="2" s="1"/>
  <c r="P110" i="2" s="1"/>
  <c r="M110" i="2"/>
  <c r="I110" i="2"/>
  <c r="D110" i="2" a="1"/>
  <c r="D110" i="2" s="1"/>
  <c r="A110" i="2" a="1"/>
  <c r="A110" i="2" s="1"/>
  <c r="AU109" i="2" a="1"/>
  <c r="AU109" i="2" s="1"/>
  <c r="AT109" i="2"/>
  <c r="AQ109" i="2"/>
  <c r="AN109" i="2"/>
  <c r="AK109" i="2"/>
  <c r="AH109" i="2"/>
  <c r="AE109" i="2"/>
  <c r="Y109" i="2" a="1"/>
  <c r="Y109" i="2" s="1"/>
  <c r="E109" i="2" s="1"/>
  <c r="X109" i="2"/>
  <c r="W109" i="2"/>
  <c r="S109" i="2"/>
  <c r="O109" i="2" a="1"/>
  <c r="O109" i="2" s="1"/>
  <c r="P109" i="2" s="1"/>
  <c r="M109" i="2"/>
  <c r="I109" i="2"/>
  <c r="D109" i="2" a="1"/>
  <c r="D109" i="2" s="1"/>
  <c r="A109" i="2" a="1"/>
  <c r="A109" i="2" s="1"/>
  <c r="AU108" i="2" a="1"/>
  <c r="AU108" i="2" s="1"/>
  <c r="AT108" i="2"/>
  <c r="AQ108" i="2"/>
  <c r="AN108" i="2"/>
  <c r="AK108" i="2"/>
  <c r="AH108" i="2"/>
  <c r="AE108" i="2"/>
  <c r="Y108" i="2" a="1"/>
  <c r="Y108" i="2" s="1"/>
  <c r="X108" i="2"/>
  <c r="W108" i="2"/>
  <c r="S108" i="2"/>
  <c r="O108" i="2" a="1"/>
  <c r="O108" i="2" s="1"/>
  <c r="P108" i="2" s="1"/>
  <c r="M108" i="2"/>
  <c r="I108" i="2"/>
  <c r="D108" i="2" a="1"/>
  <c r="D108" i="2" s="1"/>
  <c r="A108" i="2" a="1"/>
  <c r="A108" i="2" s="1"/>
  <c r="AU107" i="2" a="1"/>
  <c r="AU107" i="2" s="1"/>
  <c r="AT107" i="2"/>
  <c r="AQ107" i="2"/>
  <c r="AN107" i="2"/>
  <c r="AK107" i="2"/>
  <c r="AH107" i="2"/>
  <c r="AE107" i="2"/>
  <c r="Y107" i="2" a="1"/>
  <c r="Y107" i="2" s="1"/>
  <c r="E107" i="2" s="1"/>
  <c r="X107" i="2"/>
  <c r="W107" i="2"/>
  <c r="S107" i="2"/>
  <c r="O107" i="2" a="1"/>
  <c r="O107" i="2" s="1"/>
  <c r="P107" i="2" s="1"/>
  <c r="M107" i="2"/>
  <c r="I107" i="2"/>
  <c r="D107" i="2" a="1"/>
  <c r="D107" i="2" s="1"/>
  <c r="A107" i="2" a="1"/>
  <c r="A107" i="2" s="1"/>
  <c r="AU106" i="2" a="1"/>
  <c r="AU106" i="2" s="1"/>
  <c r="AT106" i="2"/>
  <c r="AQ106" i="2"/>
  <c r="AN106" i="2"/>
  <c r="AK106" i="2"/>
  <c r="AH106" i="2"/>
  <c r="AE106" i="2"/>
  <c r="Y106" i="2" a="1"/>
  <c r="Y106" i="2" s="1"/>
  <c r="X106" i="2"/>
  <c r="W106" i="2"/>
  <c r="S106" i="2"/>
  <c r="O106" i="2" a="1"/>
  <c r="O106" i="2" s="1"/>
  <c r="P106" i="2" s="1"/>
  <c r="M106" i="2"/>
  <c r="I106" i="2"/>
  <c r="D106" i="2" a="1"/>
  <c r="D106" i="2" s="1"/>
  <c r="A106" i="2" a="1"/>
  <c r="A106" i="2" s="1"/>
  <c r="AU105" i="2" a="1"/>
  <c r="AU105" i="2" s="1"/>
  <c r="AT105" i="2"/>
  <c r="AQ105" i="2"/>
  <c r="AN105" i="2"/>
  <c r="AK105" i="2"/>
  <c r="AH105" i="2"/>
  <c r="AE105" i="2"/>
  <c r="Y105" i="2" a="1"/>
  <c r="Y105" i="2" s="1"/>
  <c r="E105" i="2" s="1"/>
  <c r="X105" i="2"/>
  <c r="W105" i="2"/>
  <c r="S105" i="2"/>
  <c r="O105" i="2" a="1"/>
  <c r="O105" i="2" s="1"/>
  <c r="P105" i="2" s="1"/>
  <c r="M105" i="2"/>
  <c r="I105" i="2"/>
  <c r="D105" i="2" a="1"/>
  <c r="D105" i="2" s="1"/>
  <c r="A105" i="2" a="1"/>
  <c r="A105" i="2" s="1"/>
  <c r="AU104" i="2" a="1"/>
  <c r="AU104" i="2" s="1"/>
  <c r="AT104" i="2"/>
  <c r="AQ104" i="2"/>
  <c r="AN104" i="2"/>
  <c r="AK104" i="2"/>
  <c r="AH104" i="2"/>
  <c r="AE104" i="2"/>
  <c r="Y104" i="2" a="1"/>
  <c r="Y104" i="2" s="1"/>
  <c r="X104" i="2"/>
  <c r="W104" i="2"/>
  <c r="S104" i="2"/>
  <c r="O104" i="2" a="1"/>
  <c r="O104" i="2" s="1"/>
  <c r="P104" i="2" s="1"/>
  <c r="M104" i="2"/>
  <c r="I104" i="2"/>
  <c r="D104" i="2" a="1"/>
  <c r="D104" i="2" s="1"/>
  <c r="A104" i="2" a="1"/>
  <c r="A104" i="2" s="1"/>
  <c r="AU103" i="2" a="1"/>
  <c r="AU103" i="2" s="1"/>
  <c r="AT103" i="2"/>
  <c r="AQ103" i="2"/>
  <c r="AN103" i="2"/>
  <c r="AK103" i="2"/>
  <c r="AH103" i="2"/>
  <c r="AE103" i="2"/>
  <c r="Y103" i="2" a="1"/>
  <c r="Y103" i="2" s="1"/>
  <c r="E103" i="2" s="1"/>
  <c r="X103" i="2"/>
  <c r="W103" i="2"/>
  <c r="S103" i="2"/>
  <c r="O103" i="2" a="1"/>
  <c r="O103" i="2" s="1"/>
  <c r="P103" i="2" s="1"/>
  <c r="M103" i="2"/>
  <c r="I103" i="2"/>
  <c r="D103" i="2" a="1"/>
  <c r="D103" i="2" s="1"/>
  <c r="A103" i="2" a="1"/>
  <c r="A103" i="2" s="1"/>
  <c r="AU102" i="2" a="1"/>
  <c r="AU102" i="2" s="1"/>
  <c r="AT102" i="2"/>
  <c r="AQ102" i="2"/>
  <c r="AN102" i="2"/>
  <c r="AK102" i="2"/>
  <c r="AH102" i="2"/>
  <c r="AE102" i="2"/>
  <c r="Y102" i="2" a="1"/>
  <c r="Y102" i="2" s="1"/>
  <c r="E102" i="2" s="1"/>
  <c r="X102" i="2"/>
  <c r="W102" i="2"/>
  <c r="S102" i="2"/>
  <c r="O102" i="2" a="1"/>
  <c r="O102" i="2" s="1"/>
  <c r="P102" i="2" s="1"/>
  <c r="M102" i="2"/>
  <c r="I102" i="2"/>
  <c r="D102" i="2" a="1"/>
  <c r="D102" i="2" s="1"/>
  <c r="A102" i="2" a="1"/>
  <c r="A102" i="2" s="1"/>
  <c r="AU101" i="2" a="1"/>
  <c r="AU101" i="2" s="1"/>
  <c r="AT101" i="2"/>
  <c r="AQ101" i="2"/>
  <c r="AN101" i="2"/>
  <c r="AK101" i="2"/>
  <c r="AH101" i="2"/>
  <c r="AE101" i="2"/>
  <c r="Y101" i="2" a="1"/>
  <c r="Y101" i="2" s="1"/>
  <c r="E101" i="2" s="1"/>
  <c r="X101" i="2"/>
  <c r="W101" i="2"/>
  <c r="S101" i="2"/>
  <c r="O101" i="2" a="1"/>
  <c r="O101" i="2" s="1"/>
  <c r="P101" i="2" s="1"/>
  <c r="M101" i="2"/>
  <c r="I101" i="2"/>
  <c r="D101" i="2" a="1"/>
  <c r="D101" i="2" s="1"/>
  <c r="A101" i="2" a="1"/>
  <c r="A101" i="2" s="1"/>
  <c r="AU100" i="2" a="1"/>
  <c r="AU100" i="2" s="1"/>
  <c r="AT100" i="2"/>
  <c r="AQ100" i="2"/>
  <c r="AN100" i="2"/>
  <c r="AK100" i="2"/>
  <c r="AH100" i="2"/>
  <c r="AE100" i="2"/>
  <c r="Y100" i="2" a="1"/>
  <c r="Y100" i="2" s="1"/>
  <c r="X100" i="2"/>
  <c r="W100" i="2"/>
  <c r="S100" i="2"/>
  <c r="O100" i="2" a="1"/>
  <c r="O100" i="2" s="1"/>
  <c r="P100" i="2" s="1"/>
  <c r="M100" i="2"/>
  <c r="I100" i="2"/>
  <c r="D100" i="2" a="1"/>
  <c r="D100" i="2" s="1"/>
  <c r="A100" i="2" a="1"/>
  <c r="A100" i="2" s="1"/>
  <c r="AU99" i="2" a="1"/>
  <c r="AU99" i="2" s="1"/>
  <c r="AT99" i="2"/>
  <c r="AQ99" i="2"/>
  <c r="AN99" i="2"/>
  <c r="AK99" i="2"/>
  <c r="AH99" i="2"/>
  <c r="AE99" i="2"/>
  <c r="Y99" i="2" a="1"/>
  <c r="Y99" i="2" s="1"/>
  <c r="E99" i="2" s="1"/>
  <c r="X99" i="2"/>
  <c r="W99" i="2"/>
  <c r="S99" i="2"/>
  <c r="O99" i="2" a="1"/>
  <c r="O99" i="2" s="1"/>
  <c r="P99" i="2" s="1"/>
  <c r="M99" i="2"/>
  <c r="I99" i="2"/>
  <c r="D99" i="2" a="1"/>
  <c r="D99" i="2" s="1"/>
  <c r="A99" i="2" a="1"/>
  <c r="A99" i="2" s="1"/>
  <c r="AU98" i="2" a="1"/>
  <c r="AU98" i="2" s="1"/>
  <c r="AT98" i="2"/>
  <c r="AQ98" i="2"/>
  <c r="AN98" i="2"/>
  <c r="AK98" i="2"/>
  <c r="AH98" i="2"/>
  <c r="AE98" i="2"/>
  <c r="Y98" i="2" a="1"/>
  <c r="Y98" i="2" s="1"/>
  <c r="E98" i="2" s="1"/>
  <c r="X98" i="2"/>
  <c r="W98" i="2"/>
  <c r="S98" i="2"/>
  <c r="O98" i="2" a="1"/>
  <c r="O98" i="2" s="1"/>
  <c r="P98" i="2" s="1"/>
  <c r="M98" i="2"/>
  <c r="I98" i="2"/>
  <c r="D98" i="2" a="1"/>
  <c r="D98" i="2" s="1"/>
  <c r="A98" i="2" a="1"/>
  <c r="A98" i="2" s="1"/>
  <c r="AU97" i="2" a="1"/>
  <c r="AU97" i="2" s="1"/>
  <c r="AT97" i="2"/>
  <c r="AQ97" i="2"/>
  <c r="AN97" i="2"/>
  <c r="AK97" i="2"/>
  <c r="AH97" i="2"/>
  <c r="AE97" i="2"/>
  <c r="Y97" i="2" a="1"/>
  <c r="Y97" i="2" s="1"/>
  <c r="E97" i="2" s="1"/>
  <c r="X97" i="2"/>
  <c r="W97" i="2"/>
  <c r="S97" i="2"/>
  <c r="O97" i="2" a="1"/>
  <c r="O97" i="2" s="1"/>
  <c r="P97" i="2" s="1"/>
  <c r="M97" i="2"/>
  <c r="I97" i="2"/>
  <c r="D97" i="2" a="1"/>
  <c r="D97" i="2" s="1"/>
  <c r="A97" i="2" a="1"/>
  <c r="A97" i="2" s="1"/>
  <c r="AU96" i="2" a="1"/>
  <c r="AU96" i="2" s="1"/>
  <c r="AT96" i="2"/>
  <c r="AQ96" i="2"/>
  <c r="AN96" i="2"/>
  <c r="AK96" i="2"/>
  <c r="AH96" i="2"/>
  <c r="AE96" i="2"/>
  <c r="Y96" i="2" a="1"/>
  <c r="Y96" i="2" s="1"/>
  <c r="X96" i="2"/>
  <c r="W96" i="2"/>
  <c r="S96" i="2"/>
  <c r="O96" i="2" a="1"/>
  <c r="O96" i="2" s="1"/>
  <c r="P96" i="2" s="1"/>
  <c r="M96" i="2"/>
  <c r="I96" i="2"/>
  <c r="D96" i="2" a="1"/>
  <c r="D96" i="2" s="1"/>
  <c r="A96" i="2" a="1"/>
  <c r="A96" i="2" s="1"/>
  <c r="AU95" i="2" a="1"/>
  <c r="AU95" i="2" s="1"/>
  <c r="AT95" i="2"/>
  <c r="AQ95" i="2"/>
  <c r="AN95" i="2"/>
  <c r="AK95" i="2"/>
  <c r="AH95" i="2"/>
  <c r="AE95" i="2"/>
  <c r="Y95" i="2" a="1"/>
  <c r="Y95" i="2" s="1"/>
  <c r="E95" i="2" s="1"/>
  <c r="X95" i="2"/>
  <c r="W95" i="2"/>
  <c r="S95" i="2"/>
  <c r="O95" i="2" a="1"/>
  <c r="O95" i="2" s="1"/>
  <c r="P95" i="2" s="1"/>
  <c r="M95" i="2"/>
  <c r="I95" i="2"/>
  <c r="D95" i="2" a="1"/>
  <c r="D95" i="2" s="1"/>
  <c r="A95" i="2" a="1"/>
  <c r="A95" i="2" s="1"/>
  <c r="AU94" i="2" a="1"/>
  <c r="AU94" i="2" s="1"/>
  <c r="AT94" i="2"/>
  <c r="AQ94" i="2"/>
  <c r="AN94" i="2"/>
  <c r="AK94" i="2"/>
  <c r="AH94" i="2"/>
  <c r="AE94" i="2"/>
  <c r="Y94" i="2" a="1"/>
  <c r="Y94" i="2" s="1"/>
  <c r="X94" i="2"/>
  <c r="W94" i="2"/>
  <c r="S94" i="2"/>
  <c r="O94" i="2" a="1"/>
  <c r="O94" i="2" s="1"/>
  <c r="P94" i="2" s="1"/>
  <c r="M94" i="2"/>
  <c r="I94" i="2"/>
  <c r="D94" i="2" a="1"/>
  <c r="D94" i="2" s="1"/>
  <c r="A94" i="2" a="1"/>
  <c r="A94" i="2" s="1"/>
  <c r="AU93" i="2" a="1"/>
  <c r="AU93" i="2" s="1"/>
  <c r="AT93" i="2"/>
  <c r="AQ93" i="2"/>
  <c r="AN93" i="2"/>
  <c r="AK93" i="2"/>
  <c r="AH93" i="2"/>
  <c r="AE93" i="2"/>
  <c r="Y93" i="2" a="1"/>
  <c r="Y93" i="2" s="1"/>
  <c r="E93" i="2" s="1"/>
  <c r="X93" i="2"/>
  <c r="W93" i="2"/>
  <c r="S93" i="2"/>
  <c r="O93" i="2" a="1"/>
  <c r="O93" i="2" s="1"/>
  <c r="P93" i="2" s="1"/>
  <c r="M93" i="2"/>
  <c r="I93" i="2"/>
  <c r="D93" i="2" a="1"/>
  <c r="D93" i="2" s="1"/>
  <c r="A93" i="2" a="1"/>
  <c r="A93" i="2" s="1"/>
  <c r="AU92" i="2" a="1"/>
  <c r="AU92" i="2" s="1"/>
  <c r="AT92" i="2"/>
  <c r="AQ92" i="2"/>
  <c r="AN92" i="2"/>
  <c r="AK92" i="2"/>
  <c r="AH92" i="2"/>
  <c r="AE92" i="2"/>
  <c r="Y92" i="2" a="1"/>
  <c r="Y92" i="2" s="1"/>
  <c r="E92" i="2" s="1"/>
  <c r="X92" i="2"/>
  <c r="W92" i="2"/>
  <c r="S92" i="2"/>
  <c r="O92" i="2" a="1"/>
  <c r="O92" i="2" s="1"/>
  <c r="P92" i="2" s="1"/>
  <c r="L92" i="2"/>
  <c r="M92" i="2" s="1"/>
  <c r="I92" i="2"/>
  <c r="D92" i="2" a="1"/>
  <c r="D92" i="2" s="1"/>
  <c r="A92" i="2" a="1"/>
  <c r="A92" i="2" s="1"/>
  <c r="AU91" i="2" a="1"/>
  <c r="AU91" i="2" s="1"/>
  <c r="AT91" i="2"/>
  <c r="AQ91" i="2"/>
  <c r="AN91" i="2"/>
  <c r="AK91" i="2"/>
  <c r="AH91" i="2"/>
  <c r="AE91" i="2"/>
  <c r="Y91" i="2" a="1"/>
  <c r="Y91" i="2" s="1"/>
  <c r="E91" i="2" s="1"/>
  <c r="X91" i="2"/>
  <c r="W91" i="2"/>
  <c r="S91" i="2"/>
  <c r="O91" i="2" a="1"/>
  <c r="O91" i="2" s="1"/>
  <c r="P91" i="2" s="1"/>
  <c r="M91" i="2"/>
  <c r="I91" i="2"/>
  <c r="D91" i="2" a="1"/>
  <c r="D91" i="2" s="1"/>
  <c r="A91" i="2" a="1"/>
  <c r="A91" i="2" s="1"/>
  <c r="AU90" i="2" a="1"/>
  <c r="AU90" i="2" s="1"/>
  <c r="AT90" i="2"/>
  <c r="AQ90" i="2"/>
  <c r="AN90" i="2"/>
  <c r="AK90" i="2"/>
  <c r="AH90" i="2"/>
  <c r="AE90" i="2"/>
  <c r="Y90" i="2" a="1"/>
  <c r="Y90" i="2" s="1"/>
  <c r="E90" i="2" s="1"/>
  <c r="X90" i="2"/>
  <c r="W90" i="2"/>
  <c r="S90" i="2"/>
  <c r="O90" i="2" a="1"/>
  <c r="O90" i="2" s="1"/>
  <c r="P90" i="2" s="1"/>
  <c r="M90" i="2"/>
  <c r="I90" i="2"/>
  <c r="D90" i="2" a="1"/>
  <c r="D90" i="2" s="1"/>
  <c r="A90" i="2" a="1"/>
  <c r="A90" i="2" s="1"/>
  <c r="AU89" i="2" a="1"/>
  <c r="AU89" i="2" s="1"/>
  <c r="AT89" i="2"/>
  <c r="AQ89" i="2"/>
  <c r="AN89" i="2"/>
  <c r="AK89" i="2"/>
  <c r="AH89" i="2"/>
  <c r="AE89" i="2"/>
  <c r="Y89" i="2" a="1"/>
  <c r="Y89" i="2" s="1"/>
  <c r="X89" i="2"/>
  <c r="W89" i="2"/>
  <c r="S89" i="2"/>
  <c r="O89" i="2" a="1"/>
  <c r="O89" i="2" s="1"/>
  <c r="P89" i="2" s="1"/>
  <c r="M89" i="2"/>
  <c r="I89" i="2"/>
  <c r="D89" i="2" a="1"/>
  <c r="D89" i="2" s="1"/>
  <c r="A89" i="2" a="1"/>
  <c r="A89" i="2" s="1"/>
  <c r="AU88" i="2" a="1"/>
  <c r="AU88" i="2" s="1"/>
  <c r="AT88" i="2"/>
  <c r="AQ88" i="2"/>
  <c r="AN88" i="2"/>
  <c r="AK88" i="2"/>
  <c r="AH88" i="2"/>
  <c r="AE88" i="2"/>
  <c r="Y88" i="2" a="1"/>
  <c r="Y88" i="2" s="1"/>
  <c r="E88" i="2" s="1"/>
  <c r="X88" i="2"/>
  <c r="W88" i="2"/>
  <c r="S88" i="2"/>
  <c r="O88" i="2" a="1"/>
  <c r="O88" i="2" s="1"/>
  <c r="P88" i="2" s="1"/>
  <c r="M88" i="2"/>
  <c r="I88" i="2"/>
  <c r="D88" i="2" a="1"/>
  <c r="D88" i="2" s="1"/>
  <c r="A88" i="2" a="1"/>
  <c r="A88" i="2" s="1"/>
  <c r="AU87" i="2" a="1"/>
  <c r="AU87" i="2" s="1"/>
  <c r="AT87" i="2"/>
  <c r="AQ87" i="2"/>
  <c r="AN87" i="2"/>
  <c r="AK87" i="2"/>
  <c r="AH87" i="2"/>
  <c r="AE87" i="2"/>
  <c r="Y87" i="2" a="1"/>
  <c r="Y87" i="2" s="1"/>
  <c r="E87" i="2" s="1"/>
  <c r="X87" i="2"/>
  <c r="W87" i="2"/>
  <c r="S87" i="2"/>
  <c r="O87" i="2" a="1"/>
  <c r="O87" i="2" s="1"/>
  <c r="P87" i="2" s="1"/>
  <c r="M87" i="2"/>
  <c r="I87" i="2"/>
  <c r="D87" i="2" a="1"/>
  <c r="D87" i="2" s="1"/>
  <c r="A87" i="2" a="1"/>
  <c r="A87" i="2" s="1"/>
  <c r="AU86" i="2" a="1"/>
  <c r="AU86" i="2" s="1"/>
  <c r="AT86" i="2"/>
  <c r="AQ86" i="2"/>
  <c r="AN86" i="2"/>
  <c r="AK86" i="2"/>
  <c r="AH86" i="2"/>
  <c r="AE86" i="2"/>
  <c r="Y86" i="2" a="1"/>
  <c r="Y86" i="2" s="1"/>
  <c r="E86" i="2" s="1"/>
  <c r="X86" i="2"/>
  <c r="W86" i="2"/>
  <c r="S86" i="2"/>
  <c r="O86" i="2" a="1"/>
  <c r="O86" i="2" s="1"/>
  <c r="P86" i="2" s="1"/>
  <c r="M86" i="2"/>
  <c r="I86" i="2"/>
  <c r="D86" i="2" a="1"/>
  <c r="D86" i="2" s="1"/>
  <c r="A86" i="2" a="1"/>
  <c r="A86" i="2" s="1"/>
  <c r="AU85" i="2" a="1"/>
  <c r="AU85" i="2" s="1"/>
  <c r="AT85" i="2"/>
  <c r="AQ85" i="2"/>
  <c r="AN85" i="2"/>
  <c r="AK85" i="2"/>
  <c r="AH85" i="2"/>
  <c r="AE85" i="2"/>
  <c r="Y85" i="2" a="1"/>
  <c r="Y85" i="2" s="1"/>
  <c r="X85" i="2"/>
  <c r="W85" i="2"/>
  <c r="S85" i="2"/>
  <c r="O85" i="2" a="1"/>
  <c r="O85" i="2" s="1"/>
  <c r="P85" i="2" s="1"/>
  <c r="M85" i="2"/>
  <c r="I85" i="2"/>
  <c r="D85" i="2" a="1"/>
  <c r="D85" i="2" s="1"/>
  <c r="A85" i="2" a="1"/>
  <c r="A85" i="2" s="1"/>
  <c r="AU84" i="2" a="1"/>
  <c r="AU84" i="2" s="1"/>
  <c r="AT84" i="2"/>
  <c r="AQ84" i="2"/>
  <c r="AN84" i="2"/>
  <c r="AK84" i="2"/>
  <c r="AH84" i="2"/>
  <c r="AE84" i="2"/>
  <c r="Y84" i="2" a="1"/>
  <c r="Y84" i="2" s="1"/>
  <c r="X84" i="2"/>
  <c r="W84" i="2"/>
  <c r="S84" i="2"/>
  <c r="O84" i="2" a="1"/>
  <c r="O84" i="2" s="1"/>
  <c r="P84" i="2" s="1"/>
  <c r="M84" i="2"/>
  <c r="I84" i="2"/>
  <c r="D84" i="2" a="1"/>
  <c r="D84" i="2" s="1"/>
  <c r="A84" i="2" a="1"/>
  <c r="A84" i="2" s="1"/>
  <c r="AU83" i="2" a="1"/>
  <c r="AU83" i="2" s="1"/>
  <c r="AT83" i="2"/>
  <c r="AQ83" i="2"/>
  <c r="AN83" i="2"/>
  <c r="AK83" i="2"/>
  <c r="AH83" i="2"/>
  <c r="AE83" i="2"/>
  <c r="Y83" i="2" a="1"/>
  <c r="Y83" i="2" s="1"/>
  <c r="X83" i="2"/>
  <c r="W83" i="2"/>
  <c r="S83" i="2"/>
  <c r="O83" i="2" a="1"/>
  <c r="O83" i="2" s="1"/>
  <c r="P83" i="2" s="1"/>
  <c r="M83" i="2"/>
  <c r="I83" i="2"/>
  <c r="D83" i="2" a="1"/>
  <c r="D83" i="2" s="1"/>
  <c r="A83" i="2" a="1"/>
  <c r="A83" i="2" s="1"/>
  <c r="AU82" i="2" a="1"/>
  <c r="AU82" i="2" s="1"/>
  <c r="AT82" i="2"/>
  <c r="AQ82" i="2"/>
  <c r="AN82" i="2"/>
  <c r="AK82" i="2"/>
  <c r="AH82" i="2"/>
  <c r="AE82" i="2"/>
  <c r="Y82" i="2" a="1"/>
  <c r="Y82" i="2" s="1"/>
  <c r="E82" i="2" s="1"/>
  <c r="X82" i="2"/>
  <c r="W82" i="2"/>
  <c r="S82" i="2"/>
  <c r="O82" i="2" a="1"/>
  <c r="O82" i="2" s="1"/>
  <c r="P82" i="2" s="1"/>
  <c r="M82" i="2"/>
  <c r="I82" i="2"/>
  <c r="D82" i="2" a="1"/>
  <c r="D82" i="2" s="1"/>
  <c r="A82" i="2" a="1"/>
  <c r="A82" i="2" s="1"/>
  <c r="AU81" i="2" a="1"/>
  <c r="AU81" i="2" s="1"/>
  <c r="AT81" i="2"/>
  <c r="AQ81" i="2"/>
  <c r="AN81" i="2"/>
  <c r="AK81" i="2"/>
  <c r="AH81" i="2"/>
  <c r="AE81" i="2"/>
  <c r="Y81" i="2" a="1"/>
  <c r="Y81" i="2" s="1"/>
  <c r="X81" i="2"/>
  <c r="W81" i="2"/>
  <c r="S81" i="2"/>
  <c r="O81" i="2" a="1"/>
  <c r="O81" i="2" s="1"/>
  <c r="P81" i="2" s="1"/>
  <c r="M81" i="2"/>
  <c r="I81" i="2"/>
  <c r="D81" i="2" a="1"/>
  <c r="D81" i="2" s="1"/>
  <c r="A81" i="2" a="1"/>
  <c r="A81" i="2" s="1"/>
  <c r="AU80" i="2" a="1"/>
  <c r="AU80" i="2" s="1"/>
  <c r="AT80" i="2"/>
  <c r="AQ80" i="2"/>
  <c r="AN80" i="2"/>
  <c r="AK80" i="2"/>
  <c r="AH80" i="2"/>
  <c r="AE80" i="2"/>
  <c r="Y80" i="2" a="1"/>
  <c r="Y80" i="2" s="1"/>
  <c r="E80" i="2" s="1"/>
  <c r="X80" i="2"/>
  <c r="W80" i="2"/>
  <c r="S80" i="2"/>
  <c r="O80" i="2" a="1"/>
  <c r="O80" i="2" s="1"/>
  <c r="P80" i="2" s="1"/>
  <c r="M80" i="2"/>
  <c r="I80" i="2"/>
  <c r="D80" i="2" a="1"/>
  <c r="D80" i="2" s="1"/>
  <c r="A80" i="2" a="1"/>
  <c r="A80" i="2" s="1"/>
  <c r="AU79" i="2" a="1"/>
  <c r="AU79" i="2" s="1"/>
  <c r="AT79" i="2"/>
  <c r="AQ79" i="2"/>
  <c r="AN79" i="2"/>
  <c r="AK79" i="2"/>
  <c r="AH79" i="2"/>
  <c r="AE79" i="2"/>
  <c r="Y79" i="2" a="1"/>
  <c r="Y79" i="2" s="1"/>
  <c r="E79" i="2" s="1"/>
  <c r="X79" i="2"/>
  <c r="W79" i="2"/>
  <c r="S79" i="2"/>
  <c r="O79" i="2" a="1"/>
  <c r="O79" i="2" s="1"/>
  <c r="P79" i="2" s="1"/>
  <c r="M79" i="2"/>
  <c r="I79" i="2"/>
  <c r="D79" i="2" a="1"/>
  <c r="D79" i="2" s="1"/>
  <c r="A79" i="2" a="1"/>
  <c r="A79" i="2" s="1"/>
  <c r="AU78" i="2" a="1"/>
  <c r="AU78" i="2" s="1"/>
  <c r="AT78" i="2"/>
  <c r="AQ78" i="2"/>
  <c r="AN78" i="2"/>
  <c r="AK78" i="2"/>
  <c r="AH78" i="2"/>
  <c r="AE78" i="2"/>
  <c r="Y78" i="2" a="1"/>
  <c r="Y78" i="2" s="1"/>
  <c r="E78" i="2" s="1"/>
  <c r="X78" i="2"/>
  <c r="W78" i="2"/>
  <c r="S78" i="2"/>
  <c r="O78" i="2" a="1"/>
  <c r="O78" i="2" s="1"/>
  <c r="P78" i="2" s="1"/>
  <c r="M78" i="2"/>
  <c r="I78" i="2"/>
  <c r="D78" i="2" a="1"/>
  <c r="D78" i="2" s="1"/>
  <c r="A78" i="2" a="1"/>
  <c r="A78" i="2" s="1"/>
  <c r="AU77" i="2" a="1"/>
  <c r="AU77" i="2" s="1"/>
  <c r="AT77" i="2"/>
  <c r="AQ77" i="2"/>
  <c r="AN77" i="2"/>
  <c r="AK77" i="2"/>
  <c r="AH77" i="2"/>
  <c r="AE77" i="2"/>
  <c r="Y77" i="2" a="1"/>
  <c r="Y77" i="2" s="1"/>
  <c r="X77" i="2"/>
  <c r="W77" i="2"/>
  <c r="S77" i="2"/>
  <c r="O77" i="2" a="1"/>
  <c r="O77" i="2" s="1"/>
  <c r="P77" i="2" s="1"/>
  <c r="M77" i="2"/>
  <c r="I77" i="2"/>
  <c r="D77" i="2" a="1"/>
  <c r="D77" i="2" s="1"/>
  <c r="A77" i="2" a="1"/>
  <c r="A77" i="2" s="1"/>
  <c r="AU76" i="2" a="1"/>
  <c r="AU76" i="2" s="1"/>
  <c r="AT76" i="2"/>
  <c r="AQ76" i="2"/>
  <c r="AN76" i="2"/>
  <c r="AK76" i="2"/>
  <c r="AH76" i="2"/>
  <c r="AE76" i="2"/>
  <c r="Y76" i="2" a="1"/>
  <c r="Y76" i="2" s="1"/>
  <c r="X76" i="2"/>
  <c r="W76" i="2"/>
  <c r="S76" i="2"/>
  <c r="O76" i="2" a="1"/>
  <c r="O76" i="2" s="1"/>
  <c r="P76" i="2" s="1"/>
  <c r="M76" i="2"/>
  <c r="I76" i="2"/>
  <c r="D76" i="2" a="1"/>
  <c r="D76" i="2" s="1"/>
  <c r="A76" i="2" a="1"/>
  <c r="A76" i="2" s="1"/>
  <c r="AU75" i="2" a="1"/>
  <c r="AU75" i="2" s="1"/>
  <c r="AT75" i="2"/>
  <c r="AQ75" i="2"/>
  <c r="AN75" i="2"/>
  <c r="AK75" i="2"/>
  <c r="AH75" i="2"/>
  <c r="AE75" i="2"/>
  <c r="Y75" i="2" a="1"/>
  <c r="Y75" i="2" s="1"/>
  <c r="E75" i="2" s="1"/>
  <c r="X75" i="2"/>
  <c r="W75" i="2"/>
  <c r="S75" i="2"/>
  <c r="O75" i="2" a="1"/>
  <c r="O75" i="2" s="1"/>
  <c r="P75" i="2" s="1"/>
  <c r="M75" i="2"/>
  <c r="I75" i="2"/>
  <c r="D75" i="2" a="1"/>
  <c r="D75" i="2" s="1"/>
  <c r="A75" i="2" a="1"/>
  <c r="A75" i="2" s="1"/>
  <c r="AU74" i="2" a="1"/>
  <c r="AU74" i="2" s="1"/>
  <c r="AT74" i="2"/>
  <c r="AQ74" i="2"/>
  <c r="AN74" i="2"/>
  <c r="AK74" i="2"/>
  <c r="AH74" i="2"/>
  <c r="AE74" i="2"/>
  <c r="Y74" i="2" a="1"/>
  <c r="Y74" i="2" s="1"/>
  <c r="E74" i="2" s="1"/>
  <c r="X74" i="2"/>
  <c r="W74" i="2"/>
  <c r="S74" i="2"/>
  <c r="O74" i="2" a="1"/>
  <c r="O74" i="2" s="1"/>
  <c r="P74" i="2" s="1"/>
  <c r="M74" i="2"/>
  <c r="I74" i="2"/>
  <c r="D74" i="2" a="1"/>
  <c r="D74" i="2" s="1"/>
  <c r="A74" i="2" a="1"/>
  <c r="A74" i="2" s="1"/>
  <c r="AU73" i="2" a="1"/>
  <c r="AU73" i="2" s="1"/>
  <c r="AT73" i="2"/>
  <c r="AQ73" i="2"/>
  <c r="AN73" i="2"/>
  <c r="AK73" i="2"/>
  <c r="AH73" i="2"/>
  <c r="AE73" i="2"/>
  <c r="Y73" i="2" a="1"/>
  <c r="Y73" i="2" s="1"/>
  <c r="X73" i="2"/>
  <c r="W73" i="2"/>
  <c r="S73" i="2"/>
  <c r="O73" i="2" a="1"/>
  <c r="O73" i="2" s="1"/>
  <c r="P73" i="2" s="1"/>
  <c r="M73" i="2"/>
  <c r="I73" i="2"/>
  <c r="D73" i="2" a="1"/>
  <c r="D73" i="2" s="1"/>
  <c r="A73" i="2" a="1"/>
  <c r="A73" i="2" s="1"/>
  <c r="AU72" i="2" a="1"/>
  <c r="AU72" i="2" s="1"/>
  <c r="AT72" i="2"/>
  <c r="AQ72" i="2"/>
  <c r="AN72" i="2"/>
  <c r="AK72" i="2"/>
  <c r="AH72" i="2"/>
  <c r="AE72" i="2"/>
  <c r="Y72" i="2" a="1"/>
  <c r="Y72" i="2" s="1"/>
  <c r="E72" i="2" s="1"/>
  <c r="X72" i="2"/>
  <c r="W72" i="2"/>
  <c r="S72" i="2"/>
  <c r="O72" i="2" a="1"/>
  <c r="O72" i="2" s="1"/>
  <c r="P72" i="2" s="1"/>
  <c r="M72" i="2"/>
  <c r="I72" i="2"/>
  <c r="D72" i="2" a="1"/>
  <c r="D72" i="2" s="1"/>
  <c r="A72" i="2" a="1"/>
  <c r="A72" i="2" s="1"/>
  <c r="AU71" i="2" a="1"/>
  <c r="AU71" i="2" s="1"/>
  <c r="AT71" i="2"/>
  <c r="AQ71" i="2"/>
  <c r="AN71" i="2"/>
  <c r="AK71" i="2"/>
  <c r="AH71" i="2"/>
  <c r="AE71" i="2"/>
  <c r="Y71" i="2" a="1"/>
  <c r="Y71" i="2" s="1"/>
  <c r="E71" i="2" s="1"/>
  <c r="X71" i="2"/>
  <c r="W71" i="2"/>
  <c r="S71" i="2"/>
  <c r="O71" i="2" a="1"/>
  <c r="O71" i="2" s="1"/>
  <c r="P71" i="2" s="1"/>
  <c r="M71" i="2"/>
  <c r="I71" i="2"/>
  <c r="D71" i="2" a="1"/>
  <c r="D71" i="2" s="1"/>
  <c r="A71" i="2" a="1"/>
  <c r="A71" i="2" s="1"/>
  <c r="AU70" i="2" a="1"/>
  <c r="AU70" i="2" s="1"/>
  <c r="AT70" i="2"/>
  <c r="AQ70" i="2"/>
  <c r="AN70" i="2"/>
  <c r="AK70" i="2"/>
  <c r="AH70" i="2"/>
  <c r="AE70" i="2"/>
  <c r="Y70" i="2" a="1"/>
  <c r="Y70" i="2" s="1"/>
  <c r="E70" i="2" s="1"/>
  <c r="X70" i="2"/>
  <c r="W70" i="2"/>
  <c r="S70" i="2"/>
  <c r="O70" i="2" a="1"/>
  <c r="O70" i="2" s="1"/>
  <c r="P70" i="2" s="1"/>
  <c r="M70" i="2"/>
  <c r="I70" i="2"/>
  <c r="D70" i="2" a="1"/>
  <c r="D70" i="2" s="1"/>
  <c r="A70" i="2" a="1"/>
  <c r="A70" i="2" s="1"/>
  <c r="AU69" i="2" a="1"/>
  <c r="AU69" i="2" s="1"/>
  <c r="AT69" i="2"/>
  <c r="AQ69" i="2"/>
  <c r="AN69" i="2"/>
  <c r="AK69" i="2"/>
  <c r="AH69" i="2"/>
  <c r="AE69" i="2"/>
  <c r="Y69" i="2" a="1"/>
  <c r="Y69" i="2" s="1"/>
  <c r="X69" i="2"/>
  <c r="W69" i="2"/>
  <c r="S69" i="2"/>
  <c r="O69" i="2" a="1"/>
  <c r="O69" i="2" s="1"/>
  <c r="P69" i="2" s="1"/>
  <c r="M69" i="2"/>
  <c r="I69" i="2"/>
  <c r="D69" i="2" a="1"/>
  <c r="D69" i="2" s="1"/>
  <c r="A69" i="2" a="1"/>
  <c r="A69" i="2" s="1"/>
  <c r="AU68" i="2" a="1"/>
  <c r="AU68" i="2" s="1"/>
  <c r="AT68" i="2"/>
  <c r="AQ68" i="2"/>
  <c r="AN68" i="2"/>
  <c r="AK68" i="2"/>
  <c r="AH68" i="2"/>
  <c r="AE68" i="2"/>
  <c r="Y68" i="2" a="1"/>
  <c r="Y68" i="2" s="1"/>
  <c r="X68" i="2"/>
  <c r="W68" i="2"/>
  <c r="S68" i="2"/>
  <c r="O68" i="2" a="1"/>
  <c r="O68" i="2" s="1"/>
  <c r="P68" i="2" s="1"/>
  <c r="M68" i="2"/>
  <c r="I68" i="2"/>
  <c r="D68" i="2" a="1"/>
  <c r="D68" i="2" s="1"/>
  <c r="A68" i="2" a="1"/>
  <c r="A68" i="2" s="1"/>
  <c r="AU67" i="2" a="1"/>
  <c r="AU67" i="2" s="1"/>
  <c r="AT67" i="2"/>
  <c r="AQ67" i="2"/>
  <c r="AN67" i="2"/>
  <c r="AK67" i="2"/>
  <c r="AH67" i="2"/>
  <c r="AE67" i="2"/>
  <c r="Y67" i="2" a="1"/>
  <c r="Y67" i="2" s="1"/>
  <c r="X67" i="2"/>
  <c r="W67" i="2"/>
  <c r="S67" i="2"/>
  <c r="O67" i="2" a="1"/>
  <c r="O67" i="2" s="1"/>
  <c r="P67" i="2" s="1"/>
  <c r="M67" i="2"/>
  <c r="I67" i="2"/>
  <c r="D67" i="2" a="1"/>
  <c r="D67" i="2" s="1"/>
  <c r="A67" i="2" a="1"/>
  <c r="A67" i="2" s="1"/>
  <c r="AU66" i="2" a="1"/>
  <c r="AU66" i="2" s="1"/>
  <c r="AT66" i="2"/>
  <c r="AQ66" i="2"/>
  <c r="AN66" i="2"/>
  <c r="AK66" i="2"/>
  <c r="AH66" i="2"/>
  <c r="AE66" i="2"/>
  <c r="Y66" i="2" a="1"/>
  <c r="Y66" i="2" s="1"/>
  <c r="E66" i="2" s="1"/>
  <c r="X66" i="2"/>
  <c r="W66" i="2"/>
  <c r="S66" i="2"/>
  <c r="O66" i="2" a="1"/>
  <c r="O66" i="2" s="1"/>
  <c r="P66" i="2" s="1"/>
  <c r="M66" i="2"/>
  <c r="I66" i="2"/>
  <c r="D66" i="2" a="1"/>
  <c r="D66" i="2" s="1"/>
  <c r="A66" i="2" a="1"/>
  <c r="A66" i="2" s="1"/>
  <c r="AU65" i="2" a="1"/>
  <c r="AU65" i="2" s="1"/>
  <c r="AT65" i="2"/>
  <c r="AQ65" i="2"/>
  <c r="AN65" i="2"/>
  <c r="AK65" i="2"/>
  <c r="AH65" i="2"/>
  <c r="AE65" i="2"/>
  <c r="Y65" i="2" a="1"/>
  <c r="Y65" i="2" s="1"/>
  <c r="X65" i="2"/>
  <c r="W65" i="2"/>
  <c r="S65" i="2"/>
  <c r="O65" i="2" a="1"/>
  <c r="O65" i="2" s="1"/>
  <c r="P65" i="2" s="1"/>
  <c r="M65" i="2"/>
  <c r="I65" i="2"/>
  <c r="D65" i="2" a="1"/>
  <c r="D65" i="2" s="1"/>
  <c r="A65" i="2" a="1"/>
  <c r="A65" i="2" s="1"/>
  <c r="AU64" i="2" a="1"/>
  <c r="AU64" i="2" s="1"/>
  <c r="AT64" i="2"/>
  <c r="AQ64" i="2"/>
  <c r="AN64" i="2"/>
  <c r="AK64" i="2"/>
  <c r="AH64" i="2"/>
  <c r="AE64" i="2"/>
  <c r="Y64" i="2" a="1"/>
  <c r="Y64" i="2" s="1"/>
  <c r="E64" i="2" s="1"/>
  <c r="X64" i="2"/>
  <c r="W64" i="2"/>
  <c r="S64" i="2"/>
  <c r="O64" i="2" a="1"/>
  <c r="O64" i="2" s="1"/>
  <c r="P64" i="2" s="1"/>
  <c r="M64" i="2"/>
  <c r="I64" i="2"/>
  <c r="D64" i="2" a="1"/>
  <c r="D64" i="2" s="1"/>
  <c r="A64" i="2" a="1"/>
  <c r="A64" i="2" s="1"/>
  <c r="AU63" i="2" a="1"/>
  <c r="AU63" i="2" s="1"/>
  <c r="AT63" i="2"/>
  <c r="AQ63" i="2"/>
  <c r="AN63" i="2"/>
  <c r="AK63" i="2"/>
  <c r="AH63" i="2"/>
  <c r="AE63" i="2"/>
  <c r="Y63" i="2" a="1"/>
  <c r="Y63" i="2" s="1"/>
  <c r="E63" i="2" s="1"/>
  <c r="X63" i="2"/>
  <c r="W63" i="2"/>
  <c r="S63" i="2"/>
  <c r="O63" i="2" a="1"/>
  <c r="O63" i="2" s="1"/>
  <c r="P63" i="2" s="1"/>
  <c r="M63" i="2"/>
  <c r="I63" i="2"/>
  <c r="D63" i="2" a="1"/>
  <c r="D63" i="2" s="1"/>
  <c r="A63" i="2" a="1"/>
  <c r="A63" i="2" s="1"/>
  <c r="AU62" i="2" a="1"/>
  <c r="AU62" i="2" s="1"/>
  <c r="AT62" i="2"/>
  <c r="AQ62" i="2"/>
  <c r="AN62" i="2"/>
  <c r="AK62" i="2"/>
  <c r="AH62" i="2"/>
  <c r="AE62" i="2"/>
  <c r="Y62" i="2" a="1"/>
  <c r="Y62" i="2" s="1"/>
  <c r="E62" i="2" s="1"/>
  <c r="X62" i="2"/>
  <c r="W62" i="2"/>
  <c r="S62" i="2"/>
  <c r="O62" i="2" a="1"/>
  <c r="O62" i="2" s="1"/>
  <c r="P62" i="2" s="1"/>
  <c r="M62" i="2"/>
  <c r="I62" i="2"/>
  <c r="D62" i="2" a="1"/>
  <c r="D62" i="2" s="1"/>
  <c r="A62" i="2" a="1"/>
  <c r="A62" i="2" s="1"/>
  <c r="AU61" i="2" a="1"/>
  <c r="AU61" i="2" s="1"/>
  <c r="AT61" i="2"/>
  <c r="AQ61" i="2"/>
  <c r="AN61" i="2"/>
  <c r="AK61" i="2"/>
  <c r="AH61" i="2"/>
  <c r="AE61" i="2"/>
  <c r="Y61" i="2" a="1"/>
  <c r="Y61" i="2" s="1"/>
  <c r="X61" i="2"/>
  <c r="W61" i="2"/>
  <c r="S61" i="2"/>
  <c r="O61" i="2" a="1"/>
  <c r="O61" i="2" s="1"/>
  <c r="P61" i="2" s="1"/>
  <c r="M61" i="2"/>
  <c r="I61" i="2"/>
  <c r="D61" i="2" a="1"/>
  <c r="D61" i="2" s="1"/>
  <c r="A61" i="2" a="1"/>
  <c r="A61" i="2" s="1"/>
  <c r="AU60" i="2" a="1"/>
  <c r="AU60" i="2" s="1"/>
  <c r="AT60" i="2"/>
  <c r="AQ60" i="2"/>
  <c r="AN60" i="2"/>
  <c r="AK60" i="2"/>
  <c r="AH60" i="2"/>
  <c r="AE60" i="2"/>
  <c r="Y60" i="2" a="1"/>
  <c r="Y60" i="2" s="1"/>
  <c r="E60" i="2" s="1"/>
  <c r="X60" i="2"/>
  <c r="W60" i="2"/>
  <c r="S60" i="2"/>
  <c r="O60" i="2" a="1"/>
  <c r="O60" i="2" s="1"/>
  <c r="P60" i="2" s="1"/>
  <c r="M60" i="2"/>
  <c r="I60" i="2"/>
  <c r="D60" i="2" a="1"/>
  <c r="D60" i="2" s="1"/>
  <c r="A60" i="2" a="1"/>
  <c r="A60" i="2" s="1"/>
  <c r="AU59" i="2" a="1"/>
  <c r="AU59" i="2" s="1"/>
  <c r="AT59" i="2"/>
  <c r="AQ59" i="2"/>
  <c r="AN59" i="2"/>
  <c r="AK59" i="2"/>
  <c r="AH59" i="2"/>
  <c r="AE59" i="2"/>
  <c r="Y59" i="2" a="1"/>
  <c r="Y59" i="2" s="1"/>
  <c r="E59" i="2" s="1"/>
  <c r="X59" i="2"/>
  <c r="W59" i="2"/>
  <c r="S59" i="2"/>
  <c r="O59" i="2" a="1"/>
  <c r="O59" i="2" s="1"/>
  <c r="P59" i="2" s="1"/>
  <c r="M59" i="2"/>
  <c r="I59" i="2"/>
  <c r="D59" i="2" a="1"/>
  <c r="D59" i="2" s="1"/>
  <c r="A59" i="2" a="1"/>
  <c r="A59" i="2" s="1"/>
  <c r="AU58" i="2" a="1"/>
  <c r="AU58" i="2" s="1"/>
  <c r="AT58" i="2"/>
  <c r="AQ58" i="2"/>
  <c r="AN58" i="2"/>
  <c r="AK58" i="2"/>
  <c r="AH58" i="2"/>
  <c r="AE58" i="2"/>
  <c r="Y58" i="2" a="1"/>
  <c r="Y58" i="2" s="1"/>
  <c r="E58" i="2" s="1"/>
  <c r="X58" i="2"/>
  <c r="W58" i="2"/>
  <c r="S58" i="2"/>
  <c r="O58" i="2" a="1"/>
  <c r="O58" i="2" s="1"/>
  <c r="P58" i="2" s="1"/>
  <c r="M58" i="2"/>
  <c r="I58" i="2"/>
  <c r="D58" i="2" a="1"/>
  <c r="D58" i="2" s="1"/>
  <c r="A58" i="2" a="1"/>
  <c r="A58" i="2" s="1"/>
  <c r="AU57" i="2" a="1"/>
  <c r="AU57" i="2" s="1"/>
  <c r="AT57" i="2"/>
  <c r="AQ57" i="2"/>
  <c r="AN57" i="2"/>
  <c r="AK57" i="2"/>
  <c r="AH57" i="2"/>
  <c r="AE57" i="2"/>
  <c r="Y57" i="2" a="1"/>
  <c r="Y57" i="2" s="1"/>
  <c r="X57" i="2"/>
  <c r="W57" i="2"/>
  <c r="S57" i="2"/>
  <c r="O57" i="2" a="1"/>
  <c r="O57" i="2" s="1"/>
  <c r="P57" i="2" s="1"/>
  <c r="M57" i="2"/>
  <c r="I57" i="2"/>
  <c r="D57" i="2" a="1"/>
  <c r="D57" i="2" s="1"/>
  <c r="A57" i="2" a="1"/>
  <c r="A57" i="2" s="1"/>
  <c r="AU56" i="2" a="1"/>
  <c r="AU56" i="2" s="1"/>
  <c r="AT56" i="2"/>
  <c r="AQ56" i="2"/>
  <c r="AN56" i="2"/>
  <c r="AK56" i="2"/>
  <c r="AH56" i="2"/>
  <c r="AE56" i="2"/>
  <c r="Y56" i="2" a="1"/>
  <c r="Y56" i="2" s="1"/>
  <c r="X56" i="2"/>
  <c r="W56" i="2"/>
  <c r="S56" i="2"/>
  <c r="O56" i="2" a="1"/>
  <c r="O56" i="2" s="1"/>
  <c r="P56" i="2" s="1"/>
  <c r="M56" i="2"/>
  <c r="I56" i="2"/>
  <c r="D56" i="2" a="1"/>
  <c r="D56" i="2" s="1"/>
  <c r="A56" i="2" a="1"/>
  <c r="A56" i="2" s="1"/>
  <c r="AU55" i="2" a="1"/>
  <c r="AU55" i="2" s="1"/>
  <c r="AT55" i="2"/>
  <c r="AQ55" i="2"/>
  <c r="AN55" i="2"/>
  <c r="AK55" i="2"/>
  <c r="AH55" i="2"/>
  <c r="AE55" i="2"/>
  <c r="Y55" i="2" a="1"/>
  <c r="Y55" i="2" s="1"/>
  <c r="E55" i="2" s="1"/>
  <c r="X55" i="2"/>
  <c r="W55" i="2"/>
  <c r="S55" i="2"/>
  <c r="O55" i="2" a="1"/>
  <c r="O55" i="2" s="1"/>
  <c r="P55" i="2" s="1"/>
  <c r="M55" i="2"/>
  <c r="I55" i="2"/>
  <c r="D55" i="2" a="1"/>
  <c r="D55" i="2" s="1"/>
  <c r="A55" i="2" a="1"/>
  <c r="A55" i="2" s="1"/>
  <c r="AU54" i="2" a="1"/>
  <c r="AU54" i="2" s="1"/>
  <c r="AT54" i="2"/>
  <c r="AQ54" i="2"/>
  <c r="AN54" i="2"/>
  <c r="AK54" i="2"/>
  <c r="AH54" i="2"/>
  <c r="AE54" i="2"/>
  <c r="Y54" i="2" a="1"/>
  <c r="Y54" i="2" s="1"/>
  <c r="E54" i="2" s="1"/>
  <c r="X54" i="2"/>
  <c r="W54" i="2"/>
  <c r="S54" i="2"/>
  <c r="O54" i="2" a="1"/>
  <c r="O54" i="2" s="1"/>
  <c r="P54" i="2" s="1"/>
  <c r="M54" i="2"/>
  <c r="I54" i="2"/>
  <c r="D54" i="2" a="1"/>
  <c r="D54" i="2" s="1"/>
  <c r="A54" i="2" a="1"/>
  <c r="A54" i="2" s="1"/>
  <c r="AU53" i="2" a="1"/>
  <c r="AU53" i="2" s="1"/>
  <c r="AT53" i="2"/>
  <c r="AQ53" i="2"/>
  <c r="AN53" i="2"/>
  <c r="AK53" i="2"/>
  <c r="AH53" i="2"/>
  <c r="AE53" i="2"/>
  <c r="Y53" i="2" a="1"/>
  <c r="Y53" i="2" s="1"/>
  <c r="X53" i="2"/>
  <c r="W53" i="2"/>
  <c r="S53" i="2"/>
  <c r="O53" i="2" a="1"/>
  <c r="O53" i="2" s="1"/>
  <c r="P53" i="2" s="1"/>
  <c r="M53" i="2"/>
  <c r="I53" i="2"/>
  <c r="D53" i="2" a="1"/>
  <c r="D53" i="2" s="1"/>
  <c r="A53" i="2" a="1"/>
  <c r="A53" i="2" s="1"/>
  <c r="AU52" i="2" a="1"/>
  <c r="AU52" i="2" s="1"/>
  <c r="AT52" i="2"/>
  <c r="AQ52" i="2"/>
  <c r="AN52" i="2"/>
  <c r="AK52" i="2"/>
  <c r="AH52" i="2"/>
  <c r="AE52" i="2"/>
  <c r="Y52" i="2" a="1"/>
  <c r="Y52" i="2" s="1"/>
  <c r="X52" i="2"/>
  <c r="W52" i="2"/>
  <c r="S52" i="2"/>
  <c r="O52" i="2" a="1"/>
  <c r="O52" i="2" s="1"/>
  <c r="P52" i="2" s="1"/>
  <c r="M52" i="2"/>
  <c r="I52" i="2"/>
  <c r="D52" i="2" a="1"/>
  <c r="D52" i="2" s="1"/>
  <c r="A52" i="2" a="1"/>
  <c r="A52" i="2" s="1"/>
  <c r="AU51" i="2" a="1"/>
  <c r="AU51" i="2" s="1"/>
  <c r="AT51" i="2"/>
  <c r="AQ51" i="2"/>
  <c r="AN51" i="2"/>
  <c r="AK51" i="2"/>
  <c r="AH51" i="2"/>
  <c r="AE51" i="2"/>
  <c r="Y51" i="2" a="1"/>
  <c r="Y51" i="2" s="1"/>
  <c r="E51" i="2" s="1"/>
  <c r="X51" i="2"/>
  <c r="W51" i="2"/>
  <c r="S51" i="2"/>
  <c r="O51" i="2" a="1"/>
  <c r="O51" i="2" s="1"/>
  <c r="P51" i="2" s="1"/>
  <c r="M51" i="2"/>
  <c r="I51" i="2"/>
  <c r="D51" i="2" a="1"/>
  <c r="D51" i="2" s="1"/>
  <c r="A51" i="2" a="1"/>
  <c r="A51" i="2" s="1"/>
  <c r="AU50" i="2" a="1"/>
  <c r="AU50" i="2" s="1"/>
  <c r="AT50" i="2"/>
  <c r="AQ50" i="2"/>
  <c r="AN50" i="2"/>
  <c r="AK50" i="2"/>
  <c r="AH50" i="2"/>
  <c r="AE50" i="2"/>
  <c r="Y50" i="2" a="1"/>
  <c r="Y50" i="2" s="1"/>
  <c r="E50" i="2" s="1"/>
  <c r="X50" i="2"/>
  <c r="W50" i="2"/>
  <c r="S50" i="2"/>
  <c r="O50" i="2" a="1"/>
  <c r="O50" i="2" s="1"/>
  <c r="P50" i="2" s="1"/>
  <c r="M50" i="2"/>
  <c r="I50" i="2"/>
  <c r="D50" i="2" a="1"/>
  <c r="D50" i="2" s="1"/>
  <c r="A50" i="2" a="1"/>
  <c r="A50" i="2" s="1"/>
  <c r="AU49" i="2" a="1"/>
  <c r="AU49" i="2" s="1"/>
  <c r="AT49" i="2"/>
  <c r="AQ49" i="2"/>
  <c r="AN49" i="2"/>
  <c r="AK49" i="2"/>
  <c r="AH49" i="2"/>
  <c r="AE49" i="2"/>
  <c r="Y49" i="2" a="1"/>
  <c r="Y49" i="2" s="1"/>
  <c r="X49" i="2"/>
  <c r="W49" i="2"/>
  <c r="S49" i="2"/>
  <c r="O49" i="2" a="1"/>
  <c r="O49" i="2" s="1"/>
  <c r="P49" i="2" s="1"/>
  <c r="M49" i="2"/>
  <c r="I49" i="2"/>
  <c r="D49" i="2" a="1"/>
  <c r="D49" i="2" s="1"/>
  <c r="A49" i="2" a="1"/>
  <c r="A49" i="2" s="1"/>
  <c r="AU48" i="2" a="1"/>
  <c r="AU48" i="2" s="1"/>
  <c r="AT48" i="2"/>
  <c r="AQ48" i="2"/>
  <c r="AN48" i="2"/>
  <c r="AK48" i="2"/>
  <c r="AH48" i="2"/>
  <c r="AE48" i="2"/>
  <c r="Y48" i="2" a="1"/>
  <c r="Y48" i="2" s="1"/>
  <c r="X48" i="2"/>
  <c r="W48" i="2"/>
  <c r="S48" i="2"/>
  <c r="O48" i="2" a="1"/>
  <c r="O48" i="2" s="1"/>
  <c r="P48" i="2" s="1"/>
  <c r="M48" i="2"/>
  <c r="I48" i="2"/>
  <c r="D48" i="2" a="1"/>
  <c r="D48" i="2" s="1"/>
  <c r="A48" i="2" a="1"/>
  <c r="A48" i="2" s="1"/>
  <c r="AU47" i="2" a="1"/>
  <c r="AU47" i="2" s="1"/>
  <c r="AT47" i="2"/>
  <c r="AQ47" i="2"/>
  <c r="AN47" i="2"/>
  <c r="AK47" i="2"/>
  <c r="AH47" i="2"/>
  <c r="AE47" i="2"/>
  <c r="Y47" i="2" a="1"/>
  <c r="Y47" i="2" s="1"/>
  <c r="E47" i="2" s="1"/>
  <c r="X47" i="2"/>
  <c r="W47" i="2"/>
  <c r="S47" i="2"/>
  <c r="O47" i="2" a="1"/>
  <c r="O47" i="2" s="1"/>
  <c r="P47" i="2" s="1"/>
  <c r="M47" i="2"/>
  <c r="I47" i="2"/>
  <c r="D47" i="2" a="1"/>
  <c r="D47" i="2" s="1"/>
  <c r="A47" i="2" a="1"/>
  <c r="A47" i="2" s="1"/>
  <c r="AU46" i="2" a="1"/>
  <c r="AU46" i="2" s="1"/>
  <c r="AT46" i="2"/>
  <c r="AQ46" i="2"/>
  <c r="AN46" i="2"/>
  <c r="AK46" i="2"/>
  <c r="AH46" i="2"/>
  <c r="AE46" i="2"/>
  <c r="Y46" i="2" a="1"/>
  <c r="Y46" i="2" s="1"/>
  <c r="E46" i="2" s="1"/>
  <c r="X46" i="2"/>
  <c r="W46" i="2"/>
  <c r="S46" i="2"/>
  <c r="O46" i="2" a="1"/>
  <c r="O46" i="2" s="1"/>
  <c r="P46" i="2" s="1"/>
  <c r="M46" i="2"/>
  <c r="I46" i="2"/>
  <c r="D46" i="2" a="1"/>
  <c r="D46" i="2" s="1"/>
  <c r="A46" i="2" a="1"/>
  <c r="A46" i="2" s="1"/>
  <c r="AU45" i="2" a="1"/>
  <c r="AU45" i="2" s="1"/>
  <c r="AT45" i="2"/>
  <c r="AQ45" i="2"/>
  <c r="AN45" i="2"/>
  <c r="AK45" i="2"/>
  <c r="AH45" i="2"/>
  <c r="AE45" i="2"/>
  <c r="Y45" i="2" a="1"/>
  <c r="Y45" i="2" s="1"/>
  <c r="E45" i="2" s="1"/>
  <c r="X45" i="2"/>
  <c r="W45" i="2"/>
  <c r="S45" i="2"/>
  <c r="O45" i="2" a="1"/>
  <c r="O45" i="2" s="1"/>
  <c r="P45" i="2" s="1"/>
  <c r="M45" i="2"/>
  <c r="I45" i="2"/>
  <c r="D45" i="2" a="1"/>
  <c r="D45" i="2" s="1"/>
  <c r="A45" i="2" a="1"/>
  <c r="A45" i="2" s="1"/>
  <c r="AU44" i="2" a="1"/>
  <c r="AU44" i="2" s="1"/>
  <c r="AT44" i="2"/>
  <c r="AQ44" i="2"/>
  <c r="AN44" i="2"/>
  <c r="AK44" i="2"/>
  <c r="AH44" i="2"/>
  <c r="AE44" i="2"/>
  <c r="Y44" i="2" a="1"/>
  <c r="Y44" i="2" s="1"/>
  <c r="X44" i="2"/>
  <c r="W44" i="2"/>
  <c r="S44" i="2"/>
  <c r="O44" i="2" a="1"/>
  <c r="O44" i="2" s="1"/>
  <c r="P44" i="2" s="1"/>
  <c r="M44" i="2"/>
  <c r="I44" i="2"/>
  <c r="D44" i="2" a="1"/>
  <c r="D44" i="2" s="1"/>
  <c r="A44" i="2" a="1"/>
  <c r="A44" i="2" s="1"/>
  <c r="AU43" i="2" a="1"/>
  <c r="AU43" i="2" s="1"/>
  <c r="AT43" i="2"/>
  <c r="AQ43" i="2"/>
  <c r="AN43" i="2"/>
  <c r="AK43" i="2"/>
  <c r="AH43" i="2"/>
  <c r="AE43" i="2"/>
  <c r="Y43" i="2" a="1"/>
  <c r="Y43" i="2" s="1"/>
  <c r="E43" i="2" s="1"/>
  <c r="X43" i="2"/>
  <c r="W43" i="2"/>
  <c r="S43" i="2"/>
  <c r="O43" i="2" a="1"/>
  <c r="O43" i="2" s="1"/>
  <c r="P43" i="2" s="1"/>
  <c r="M43" i="2"/>
  <c r="I43" i="2"/>
  <c r="D43" i="2" a="1"/>
  <c r="D43" i="2" s="1"/>
  <c r="A43" i="2" a="1"/>
  <c r="A43" i="2" s="1"/>
  <c r="AU42" i="2" a="1"/>
  <c r="AU42" i="2" s="1"/>
  <c r="AT42" i="2"/>
  <c r="AQ42" i="2"/>
  <c r="AN42" i="2"/>
  <c r="AK42" i="2"/>
  <c r="AH42" i="2"/>
  <c r="AE42" i="2"/>
  <c r="Y42" i="2" a="1"/>
  <c r="Y42" i="2" s="1"/>
  <c r="E42" i="2" s="1"/>
  <c r="X42" i="2"/>
  <c r="W42" i="2"/>
  <c r="S42" i="2"/>
  <c r="O42" i="2" a="1"/>
  <c r="O42" i="2" s="1"/>
  <c r="P42" i="2" s="1"/>
  <c r="M42" i="2"/>
  <c r="I42" i="2"/>
  <c r="D42" i="2" a="1"/>
  <c r="D42" i="2" s="1"/>
  <c r="A42" i="2" a="1"/>
  <c r="A42" i="2" s="1"/>
  <c r="AU41" i="2" a="1"/>
  <c r="AU41" i="2" s="1"/>
  <c r="AT41" i="2"/>
  <c r="AQ41" i="2"/>
  <c r="AN41" i="2"/>
  <c r="AK41" i="2"/>
  <c r="AH41" i="2"/>
  <c r="AE41" i="2"/>
  <c r="Y41" i="2" a="1"/>
  <c r="Y41" i="2" s="1"/>
  <c r="E41" i="2" s="1"/>
  <c r="X41" i="2"/>
  <c r="W41" i="2"/>
  <c r="S41" i="2"/>
  <c r="O41" i="2" a="1"/>
  <c r="O41" i="2" s="1"/>
  <c r="P41" i="2" s="1"/>
  <c r="M41" i="2"/>
  <c r="I41" i="2"/>
  <c r="D41" i="2" a="1"/>
  <c r="D41" i="2" s="1"/>
  <c r="A41" i="2" a="1"/>
  <c r="A41" i="2" s="1"/>
  <c r="AU40" i="2" a="1"/>
  <c r="AU40" i="2" s="1"/>
  <c r="AT40" i="2"/>
  <c r="AQ40" i="2"/>
  <c r="AN40" i="2"/>
  <c r="AK40" i="2"/>
  <c r="AH40" i="2"/>
  <c r="AE40" i="2"/>
  <c r="Y40" i="2" a="1"/>
  <c r="Y40" i="2" s="1"/>
  <c r="E40" i="2" s="1"/>
  <c r="X40" i="2"/>
  <c r="W40" i="2"/>
  <c r="S40" i="2"/>
  <c r="O40" i="2" a="1"/>
  <c r="O40" i="2" s="1"/>
  <c r="P40" i="2" s="1"/>
  <c r="M40" i="2"/>
  <c r="I40" i="2"/>
  <c r="D40" i="2" a="1"/>
  <c r="D40" i="2" s="1"/>
  <c r="A40" i="2" a="1"/>
  <c r="A40" i="2" s="1"/>
  <c r="AU39" i="2" a="1"/>
  <c r="AU39" i="2" s="1"/>
  <c r="AT39" i="2"/>
  <c r="AQ39" i="2"/>
  <c r="AN39" i="2"/>
  <c r="AK39" i="2"/>
  <c r="AH39" i="2"/>
  <c r="AE39" i="2"/>
  <c r="Y39" i="2" a="1"/>
  <c r="Y39" i="2" s="1"/>
  <c r="E39" i="2" s="1"/>
  <c r="X39" i="2"/>
  <c r="W39" i="2"/>
  <c r="S39" i="2"/>
  <c r="O39" i="2" a="1"/>
  <c r="O39" i="2" s="1"/>
  <c r="P39" i="2" s="1"/>
  <c r="M39" i="2"/>
  <c r="I39" i="2"/>
  <c r="D39" i="2" a="1"/>
  <c r="D39" i="2" s="1"/>
  <c r="A39" i="2" a="1"/>
  <c r="A39" i="2" s="1"/>
  <c r="AU38" i="2" a="1"/>
  <c r="AU38" i="2" s="1"/>
  <c r="AT38" i="2"/>
  <c r="AQ38" i="2"/>
  <c r="AN38" i="2"/>
  <c r="AK38" i="2"/>
  <c r="AH38" i="2"/>
  <c r="AE38" i="2"/>
  <c r="Y38" i="2" a="1"/>
  <c r="Y38" i="2" s="1"/>
  <c r="E38" i="2" s="1"/>
  <c r="X38" i="2"/>
  <c r="W38" i="2"/>
  <c r="S38" i="2"/>
  <c r="O38" i="2" a="1"/>
  <c r="O38" i="2" s="1"/>
  <c r="P38" i="2" s="1"/>
  <c r="M38" i="2"/>
  <c r="I38" i="2"/>
  <c r="D38" i="2" a="1"/>
  <c r="D38" i="2" s="1"/>
  <c r="A38" i="2" a="1"/>
  <c r="A38" i="2" s="1"/>
  <c r="AU37" i="2" a="1"/>
  <c r="AU37" i="2" s="1"/>
  <c r="AT37" i="2"/>
  <c r="AQ37" i="2"/>
  <c r="AN37" i="2"/>
  <c r="AK37" i="2"/>
  <c r="AH37" i="2"/>
  <c r="AE37" i="2"/>
  <c r="Y37" i="2" a="1"/>
  <c r="Y37" i="2" s="1"/>
  <c r="E37" i="2" s="1"/>
  <c r="X37" i="2"/>
  <c r="W37" i="2"/>
  <c r="S37" i="2"/>
  <c r="O37" i="2" a="1"/>
  <c r="O37" i="2" s="1"/>
  <c r="P37" i="2" s="1"/>
  <c r="M37" i="2"/>
  <c r="I37" i="2"/>
  <c r="D37" i="2" a="1"/>
  <c r="D37" i="2" s="1"/>
  <c r="A37" i="2" a="1"/>
  <c r="A37" i="2" s="1"/>
  <c r="AU36" i="2" a="1"/>
  <c r="AU36" i="2" s="1"/>
  <c r="AT36" i="2"/>
  <c r="AQ36" i="2"/>
  <c r="AN36" i="2"/>
  <c r="AK36" i="2"/>
  <c r="AH36" i="2"/>
  <c r="AE36" i="2"/>
  <c r="Y36" i="2" a="1"/>
  <c r="Y36" i="2" s="1"/>
  <c r="E36" i="2" s="1"/>
  <c r="X36" i="2"/>
  <c r="W36" i="2"/>
  <c r="S36" i="2"/>
  <c r="O36" i="2" a="1"/>
  <c r="O36" i="2" s="1"/>
  <c r="P36" i="2" s="1"/>
  <c r="M36" i="2"/>
  <c r="I36" i="2"/>
  <c r="D36" i="2" a="1"/>
  <c r="D36" i="2" s="1"/>
  <c r="A36" i="2" a="1"/>
  <c r="A36" i="2" s="1"/>
  <c r="AU35" i="2" a="1"/>
  <c r="AU35" i="2" s="1"/>
  <c r="AT35" i="2"/>
  <c r="AQ35" i="2"/>
  <c r="AN35" i="2"/>
  <c r="AK35" i="2"/>
  <c r="AH35" i="2"/>
  <c r="AE35" i="2"/>
  <c r="Y35" i="2" a="1"/>
  <c r="Y35" i="2" s="1"/>
  <c r="E35" i="2" s="1"/>
  <c r="X35" i="2"/>
  <c r="W35" i="2"/>
  <c r="S35" i="2"/>
  <c r="O35" i="2" a="1"/>
  <c r="O35" i="2" s="1"/>
  <c r="P35" i="2" s="1"/>
  <c r="M35" i="2"/>
  <c r="I35" i="2"/>
  <c r="D35" i="2" a="1"/>
  <c r="D35" i="2" s="1"/>
  <c r="A35" i="2" a="1"/>
  <c r="A35" i="2" s="1"/>
  <c r="AU34" i="2" a="1"/>
  <c r="AU34" i="2" s="1"/>
  <c r="AT34" i="2"/>
  <c r="AQ34" i="2"/>
  <c r="AN34" i="2"/>
  <c r="AK34" i="2"/>
  <c r="AH34" i="2"/>
  <c r="AE34" i="2"/>
  <c r="Y34" i="2" a="1"/>
  <c r="Y34" i="2" s="1"/>
  <c r="E34" i="2" s="1"/>
  <c r="X34" i="2"/>
  <c r="W34" i="2"/>
  <c r="S34" i="2"/>
  <c r="O34" i="2" a="1"/>
  <c r="O34" i="2" s="1"/>
  <c r="P34" i="2" s="1"/>
  <c r="M34" i="2"/>
  <c r="I34" i="2"/>
  <c r="D34" i="2" a="1"/>
  <c r="D34" i="2" s="1"/>
  <c r="A34" i="2" a="1"/>
  <c r="A34" i="2" s="1"/>
  <c r="AU33" i="2" a="1"/>
  <c r="AU33" i="2" s="1"/>
  <c r="AT33" i="2"/>
  <c r="AQ33" i="2"/>
  <c r="AN33" i="2"/>
  <c r="AK33" i="2"/>
  <c r="AH33" i="2"/>
  <c r="AE33" i="2"/>
  <c r="Y33" i="2" a="1"/>
  <c r="Y33" i="2" s="1"/>
  <c r="E33" i="2" s="1"/>
  <c r="X33" i="2"/>
  <c r="W33" i="2"/>
  <c r="S33" i="2"/>
  <c r="O33" i="2" a="1"/>
  <c r="O33" i="2" s="1"/>
  <c r="P33" i="2" s="1"/>
  <c r="M33" i="2"/>
  <c r="I33" i="2"/>
  <c r="D33" i="2" a="1"/>
  <c r="D33" i="2" s="1"/>
  <c r="A33" i="2" a="1"/>
  <c r="A33" i="2" s="1"/>
  <c r="AU32" i="2" a="1"/>
  <c r="AU32" i="2" s="1"/>
  <c r="AT32" i="2"/>
  <c r="AQ32" i="2"/>
  <c r="AN32" i="2"/>
  <c r="AK32" i="2"/>
  <c r="AH32" i="2"/>
  <c r="AE32" i="2"/>
  <c r="Y32" i="2" a="1"/>
  <c r="Y32" i="2" s="1"/>
  <c r="X32" i="2"/>
  <c r="W32" i="2"/>
  <c r="S32" i="2"/>
  <c r="O32" i="2" a="1"/>
  <c r="O32" i="2" s="1"/>
  <c r="P32" i="2" s="1"/>
  <c r="M32" i="2"/>
  <c r="I32" i="2"/>
  <c r="D32" i="2" a="1"/>
  <c r="D32" i="2" s="1"/>
  <c r="A32" i="2" a="1"/>
  <c r="A32" i="2" s="1"/>
  <c r="AU31" i="2" a="1"/>
  <c r="AU31" i="2" s="1"/>
  <c r="AT31" i="2"/>
  <c r="AQ31" i="2"/>
  <c r="AN31" i="2"/>
  <c r="AK31" i="2"/>
  <c r="AH31" i="2"/>
  <c r="AE31" i="2"/>
  <c r="Y31" i="2" a="1"/>
  <c r="Y31" i="2" s="1"/>
  <c r="E31" i="2" s="1"/>
  <c r="X31" i="2"/>
  <c r="W31" i="2"/>
  <c r="S31" i="2"/>
  <c r="O31" i="2" a="1"/>
  <c r="O31" i="2" s="1"/>
  <c r="P31" i="2" s="1"/>
  <c r="M31" i="2"/>
  <c r="I31" i="2"/>
  <c r="D31" i="2" a="1"/>
  <c r="D31" i="2" s="1"/>
  <c r="A31" i="2" a="1"/>
  <c r="A31" i="2" s="1"/>
  <c r="AU30" i="2" a="1"/>
  <c r="AU30" i="2" s="1"/>
  <c r="AT30" i="2"/>
  <c r="AQ30" i="2"/>
  <c r="AN30" i="2"/>
  <c r="AK30" i="2"/>
  <c r="AH30" i="2"/>
  <c r="AE30" i="2"/>
  <c r="Y30" i="2" a="1"/>
  <c r="Y30" i="2" s="1"/>
  <c r="E30" i="2" s="1"/>
  <c r="X30" i="2"/>
  <c r="W30" i="2"/>
  <c r="S30" i="2"/>
  <c r="O30" i="2" a="1"/>
  <c r="O30" i="2" s="1"/>
  <c r="P30" i="2" s="1"/>
  <c r="M30" i="2"/>
  <c r="I30" i="2"/>
  <c r="D30" i="2" a="1"/>
  <c r="D30" i="2" s="1"/>
  <c r="A30" i="2" a="1"/>
  <c r="A30" i="2" s="1"/>
  <c r="AU29" i="2" a="1"/>
  <c r="AU29" i="2" s="1"/>
  <c r="AT29" i="2"/>
  <c r="AQ29" i="2"/>
  <c r="AN29" i="2"/>
  <c r="AK29" i="2"/>
  <c r="AH29" i="2"/>
  <c r="AE29" i="2"/>
  <c r="Y29" i="2" a="1"/>
  <c r="Y29" i="2" s="1"/>
  <c r="E29" i="2" s="1"/>
  <c r="X29" i="2"/>
  <c r="W29" i="2"/>
  <c r="S29" i="2"/>
  <c r="O29" i="2" a="1"/>
  <c r="O29" i="2" s="1"/>
  <c r="P29" i="2" s="1"/>
  <c r="M29" i="2"/>
  <c r="I29" i="2"/>
  <c r="D29" i="2" a="1"/>
  <c r="D29" i="2" s="1"/>
  <c r="A29" i="2" a="1"/>
  <c r="A29" i="2" s="1"/>
  <c r="AU28" i="2" a="1"/>
  <c r="AU28" i="2" s="1"/>
  <c r="AT28" i="2"/>
  <c r="AQ28" i="2"/>
  <c r="AN28" i="2"/>
  <c r="AK28" i="2"/>
  <c r="AH28" i="2"/>
  <c r="AE28" i="2"/>
  <c r="Y28" i="2" a="1"/>
  <c r="Y28" i="2" s="1"/>
  <c r="X28" i="2"/>
  <c r="W28" i="2"/>
  <c r="S28" i="2"/>
  <c r="O28" i="2" a="1"/>
  <c r="O28" i="2" s="1"/>
  <c r="P28" i="2" s="1"/>
  <c r="M28" i="2"/>
  <c r="I28" i="2"/>
  <c r="D28" i="2" a="1"/>
  <c r="D28" i="2" s="1"/>
  <c r="A28" i="2" a="1"/>
  <c r="A28" i="2" s="1"/>
  <c r="AU27" i="2" a="1"/>
  <c r="AU27" i="2" s="1"/>
  <c r="AT27" i="2"/>
  <c r="AQ27" i="2"/>
  <c r="AN27" i="2"/>
  <c r="AK27" i="2"/>
  <c r="AH27" i="2"/>
  <c r="AE27" i="2"/>
  <c r="Y27" i="2" a="1"/>
  <c r="Y27" i="2" s="1"/>
  <c r="E27" i="2" s="1"/>
  <c r="X27" i="2"/>
  <c r="W27" i="2"/>
  <c r="S27" i="2"/>
  <c r="O27" i="2" a="1"/>
  <c r="O27" i="2" s="1"/>
  <c r="P27" i="2" s="1"/>
  <c r="M27" i="2"/>
  <c r="I27" i="2"/>
  <c r="D27" i="2" a="1"/>
  <c r="D27" i="2" s="1"/>
  <c r="A27" i="2" a="1"/>
  <c r="A27" i="2" s="1"/>
  <c r="AU26" i="2" a="1"/>
  <c r="AU26" i="2" s="1"/>
  <c r="AT26" i="2"/>
  <c r="AQ26" i="2"/>
  <c r="AN26" i="2"/>
  <c r="AK26" i="2"/>
  <c r="AH26" i="2"/>
  <c r="AE26" i="2"/>
  <c r="Y26" i="2" a="1"/>
  <c r="Y26" i="2" s="1"/>
  <c r="E26" i="2" s="1"/>
  <c r="X26" i="2"/>
  <c r="W26" i="2"/>
  <c r="S26" i="2"/>
  <c r="O26" i="2" a="1"/>
  <c r="O26" i="2" s="1"/>
  <c r="P26" i="2" s="1"/>
  <c r="M26" i="2"/>
  <c r="I26" i="2"/>
  <c r="D26" i="2" a="1"/>
  <c r="D26" i="2" s="1"/>
  <c r="A26" i="2" a="1"/>
  <c r="A26" i="2" s="1"/>
  <c r="AU25" i="2" a="1"/>
  <c r="AU25" i="2" s="1"/>
  <c r="AT25" i="2"/>
  <c r="AQ25" i="2"/>
  <c r="AN25" i="2"/>
  <c r="AK25" i="2"/>
  <c r="AH25" i="2"/>
  <c r="AE25" i="2"/>
  <c r="Y25" i="2" a="1"/>
  <c r="Y25" i="2" s="1"/>
  <c r="E25" i="2" s="1"/>
  <c r="X25" i="2"/>
  <c r="W25" i="2"/>
  <c r="S25" i="2"/>
  <c r="O25" i="2" a="1"/>
  <c r="O25" i="2" s="1"/>
  <c r="P25" i="2" s="1"/>
  <c r="M25" i="2"/>
  <c r="I25" i="2"/>
  <c r="D25" i="2" a="1"/>
  <c r="D25" i="2" s="1"/>
  <c r="A25" i="2" a="1"/>
  <c r="A25" i="2" s="1"/>
  <c r="AU24" i="2" a="1"/>
  <c r="AU24" i="2" s="1"/>
  <c r="AT24" i="2"/>
  <c r="AQ24" i="2"/>
  <c r="AN24" i="2"/>
  <c r="AK24" i="2"/>
  <c r="AH24" i="2"/>
  <c r="AE24" i="2"/>
  <c r="Y24" i="2" a="1"/>
  <c r="Y24" i="2" s="1"/>
  <c r="X24" i="2"/>
  <c r="W24" i="2"/>
  <c r="S24" i="2"/>
  <c r="O24" i="2" a="1"/>
  <c r="O24" i="2" s="1"/>
  <c r="P24" i="2" s="1"/>
  <c r="M24" i="2"/>
  <c r="I24" i="2"/>
  <c r="D24" i="2" a="1"/>
  <c r="D24" i="2" s="1"/>
  <c r="A24" i="2" a="1"/>
  <c r="A24" i="2" s="1"/>
  <c r="AU23" i="2" a="1"/>
  <c r="AU23" i="2" s="1"/>
  <c r="AT23" i="2"/>
  <c r="AQ23" i="2"/>
  <c r="AN23" i="2"/>
  <c r="AK23" i="2"/>
  <c r="AH23" i="2"/>
  <c r="AE23" i="2"/>
  <c r="Y23" i="2" a="1"/>
  <c r="Y23" i="2" s="1"/>
  <c r="E23" i="2" s="1"/>
  <c r="X23" i="2"/>
  <c r="W23" i="2"/>
  <c r="S23" i="2"/>
  <c r="O23" i="2" a="1"/>
  <c r="O23" i="2" s="1"/>
  <c r="P23" i="2" s="1"/>
  <c r="M23" i="2"/>
  <c r="I23" i="2"/>
  <c r="D23" i="2" a="1"/>
  <c r="D23" i="2" s="1"/>
  <c r="A23" i="2" a="1"/>
  <c r="A23" i="2" s="1"/>
  <c r="AU22" i="2" a="1"/>
  <c r="AU22" i="2" s="1"/>
  <c r="AT22" i="2"/>
  <c r="AQ22" i="2"/>
  <c r="AN22" i="2"/>
  <c r="AK22" i="2"/>
  <c r="AH22" i="2"/>
  <c r="AE22" i="2"/>
  <c r="Y22" i="2" a="1"/>
  <c r="Y22" i="2" s="1"/>
  <c r="E22" i="2" s="1"/>
  <c r="X22" i="2"/>
  <c r="W22" i="2"/>
  <c r="S22" i="2"/>
  <c r="O22" i="2" a="1"/>
  <c r="O22" i="2" s="1"/>
  <c r="P22" i="2" s="1"/>
  <c r="M22" i="2"/>
  <c r="I22" i="2"/>
  <c r="D22" i="2" a="1"/>
  <c r="D22" i="2" s="1"/>
  <c r="A22" i="2" a="1"/>
  <c r="A22" i="2" s="1"/>
  <c r="AU21" i="2" a="1"/>
  <c r="AU21" i="2" s="1"/>
  <c r="AT21" i="2"/>
  <c r="AQ21" i="2"/>
  <c r="AN21" i="2"/>
  <c r="AK21" i="2"/>
  <c r="AH21" i="2"/>
  <c r="AE21" i="2"/>
  <c r="Y21" i="2" a="1"/>
  <c r="Y21" i="2" s="1"/>
  <c r="E21" i="2" s="1"/>
  <c r="X21" i="2"/>
  <c r="W21" i="2"/>
  <c r="S21" i="2"/>
  <c r="O21" i="2" a="1"/>
  <c r="O21" i="2" s="1"/>
  <c r="P21" i="2" s="1"/>
  <c r="M21" i="2"/>
  <c r="I21" i="2"/>
  <c r="D21" i="2" a="1"/>
  <c r="D21" i="2" s="1"/>
  <c r="A21" i="2" a="1"/>
  <c r="A21" i="2" s="1"/>
  <c r="AU20" i="2" a="1"/>
  <c r="AU20" i="2" s="1"/>
  <c r="AT20" i="2"/>
  <c r="AQ20" i="2"/>
  <c r="AN20" i="2"/>
  <c r="AK20" i="2"/>
  <c r="AH20" i="2"/>
  <c r="AE20" i="2"/>
  <c r="Y20" i="2" a="1"/>
  <c r="Y20" i="2" s="1"/>
  <c r="E20" i="2" s="1"/>
  <c r="X20" i="2"/>
  <c r="W20" i="2"/>
  <c r="S20" i="2"/>
  <c r="O20" i="2" a="1"/>
  <c r="O20" i="2" s="1"/>
  <c r="P20" i="2" s="1"/>
  <c r="M20" i="2"/>
  <c r="I20" i="2"/>
  <c r="D20" i="2" a="1"/>
  <c r="D20" i="2" s="1"/>
  <c r="A20" i="2" a="1"/>
  <c r="A20" i="2" s="1"/>
  <c r="AU19" i="2" a="1"/>
  <c r="AU19" i="2" s="1"/>
  <c r="AT19" i="2"/>
  <c r="AQ19" i="2"/>
  <c r="AN19" i="2"/>
  <c r="AK19" i="2"/>
  <c r="AH19" i="2"/>
  <c r="AE19" i="2"/>
  <c r="Y19" i="2" a="1"/>
  <c r="Y19" i="2" s="1"/>
  <c r="E19" i="2" s="1"/>
  <c r="X19" i="2"/>
  <c r="W19" i="2"/>
  <c r="S19" i="2"/>
  <c r="O19" i="2" a="1"/>
  <c r="O19" i="2" s="1"/>
  <c r="P19" i="2" s="1"/>
  <c r="M19" i="2"/>
  <c r="I19" i="2"/>
  <c r="D19" i="2" a="1"/>
  <c r="D19" i="2" s="1"/>
  <c r="A19" i="2" a="1"/>
  <c r="A19" i="2" s="1"/>
  <c r="AU18" i="2" a="1"/>
  <c r="AU18" i="2" s="1"/>
  <c r="AT18" i="2"/>
  <c r="AQ18" i="2"/>
  <c r="AN18" i="2"/>
  <c r="AK18" i="2"/>
  <c r="AH18" i="2"/>
  <c r="AE18" i="2"/>
  <c r="Y18" i="2" a="1"/>
  <c r="Y18" i="2" s="1"/>
  <c r="E18" i="2" s="1"/>
  <c r="X18" i="2"/>
  <c r="W18" i="2"/>
  <c r="S18" i="2"/>
  <c r="O18" i="2" a="1"/>
  <c r="O18" i="2" s="1"/>
  <c r="P18" i="2" s="1"/>
  <c r="M18" i="2"/>
  <c r="I18" i="2"/>
  <c r="D18" i="2" a="1"/>
  <c r="D18" i="2" s="1"/>
  <c r="A18" i="2" a="1"/>
  <c r="A18" i="2" s="1"/>
  <c r="AU17" i="2" a="1"/>
  <c r="AU17" i="2" s="1"/>
  <c r="AT17" i="2"/>
  <c r="AQ17" i="2"/>
  <c r="AN17" i="2"/>
  <c r="AK17" i="2"/>
  <c r="AH17" i="2"/>
  <c r="AE17" i="2"/>
  <c r="Y17" i="2" a="1"/>
  <c r="Y17" i="2" s="1"/>
  <c r="E17" i="2" s="1"/>
  <c r="X17" i="2"/>
  <c r="W17" i="2"/>
  <c r="S17" i="2"/>
  <c r="O17" i="2" a="1"/>
  <c r="O17" i="2" s="1"/>
  <c r="P17" i="2" s="1"/>
  <c r="M17" i="2"/>
  <c r="I17" i="2"/>
  <c r="D17" i="2" a="1"/>
  <c r="D17" i="2" s="1"/>
  <c r="A17" i="2" a="1"/>
  <c r="A17" i="2" s="1"/>
  <c r="AU16" i="2" a="1"/>
  <c r="AU16" i="2" s="1"/>
  <c r="AT16" i="2"/>
  <c r="AQ16" i="2"/>
  <c r="AN16" i="2"/>
  <c r="AK16" i="2"/>
  <c r="AH16" i="2"/>
  <c r="AE16" i="2"/>
  <c r="Y16" i="2" a="1"/>
  <c r="Y16" i="2" s="1"/>
  <c r="X16" i="2"/>
  <c r="W16" i="2"/>
  <c r="S16" i="2"/>
  <c r="O16" i="2" a="1"/>
  <c r="O16" i="2" s="1"/>
  <c r="P16" i="2" s="1"/>
  <c r="M16" i="2"/>
  <c r="I16" i="2"/>
  <c r="D16" i="2" a="1"/>
  <c r="D16" i="2" s="1"/>
  <c r="A16" i="2" a="1"/>
  <c r="A16" i="2" s="1"/>
  <c r="AU15" i="2" a="1"/>
  <c r="AU15" i="2" s="1"/>
  <c r="AT15" i="2"/>
  <c r="AQ15" i="2"/>
  <c r="AN15" i="2"/>
  <c r="AK15" i="2"/>
  <c r="AH15" i="2"/>
  <c r="AE15" i="2"/>
  <c r="Y15" i="2" a="1"/>
  <c r="Y15" i="2" s="1"/>
  <c r="X15" i="2"/>
  <c r="W15" i="2"/>
  <c r="S15" i="2"/>
  <c r="O15" i="2" a="1"/>
  <c r="O15" i="2" s="1"/>
  <c r="P15" i="2" s="1"/>
  <c r="M15" i="2"/>
  <c r="I15" i="2"/>
  <c r="D15" i="2" a="1"/>
  <c r="D15" i="2" s="1"/>
  <c r="A15" i="2" a="1"/>
  <c r="A15" i="2" s="1"/>
  <c r="AU14" i="2" a="1"/>
  <c r="AU14" i="2" s="1"/>
  <c r="AT14" i="2"/>
  <c r="AQ14" i="2"/>
  <c r="AN14" i="2"/>
  <c r="AK14" i="2"/>
  <c r="AH14" i="2"/>
  <c r="AE14" i="2"/>
  <c r="Y14" i="2" a="1"/>
  <c r="Y14" i="2" s="1"/>
  <c r="E14" i="2" s="1"/>
  <c r="X14" i="2"/>
  <c r="W14" i="2"/>
  <c r="S14" i="2"/>
  <c r="O14" i="2" a="1"/>
  <c r="O14" i="2" s="1"/>
  <c r="P14" i="2" s="1"/>
  <c r="M14" i="2"/>
  <c r="I14" i="2"/>
  <c r="D14" i="2" a="1"/>
  <c r="D14" i="2" s="1"/>
  <c r="A14" i="2" a="1"/>
  <c r="A14" i="2" s="1"/>
  <c r="AU13" i="2" a="1"/>
  <c r="AU13" i="2" s="1"/>
  <c r="AT13" i="2"/>
  <c r="AQ13" i="2"/>
  <c r="AN13" i="2"/>
  <c r="AK13" i="2"/>
  <c r="AH13" i="2"/>
  <c r="AE13" i="2"/>
  <c r="Y13" i="2" a="1"/>
  <c r="Y13" i="2" s="1"/>
  <c r="E13" i="2" s="1"/>
  <c r="X13" i="2"/>
  <c r="W13" i="2"/>
  <c r="S13" i="2"/>
  <c r="O13" i="2" a="1"/>
  <c r="O13" i="2" s="1"/>
  <c r="P13" i="2" s="1"/>
  <c r="M13" i="2"/>
  <c r="I13" i="2"/>
  <c r="D13" i="2" a="1"/>
  <c r="D13" i="2" s="1"/>
  <c r="A13" i="2" a="1"/>
  <c r="A13" i="2" s="1"/>
  <c r="AU12" i="2" a="1"/>
  <c r="AU12" i="2" s="1"/>
  <c r="AT12" i="2"/>
  <c r="AQ12" i="2"/>
  <c r="AN12" i="2"/>
  <c r="AK12" i="2"/>
  <c r="AH12" i="2"/>
  <c r="AE12" i="2"/>
  <c r="Y12" i="2" a="1"/>
  <c r="Y12" i="2" s="1"/>
  <c r="E12" i="2" s="1"/>
  <c r="X12" i="2"/>
  <c r="W12" i="2"/>
  <c r="S12" i="2"/>
  <c r="O12" i="2" a="1"/>
  <c r="O12" i="2" s="1"/>
  <c r="P12" i="2" s="1"/>
  <c r="M12" i="2"/>
  <c r="I12" i="2"/>
  <c r="D12" i="2" a="1"/>
  <c r="D12" i="2" s="1"/>
  <c r="A12" i="2" a="1"/>
  <c r="A12" i="2" s="1"/>
  <c r="AU11" i="2" a="1"/>
  <c r="AU11" i="2" s="1"/>
  <c r="AT11" i="2"/>
  <c r="AQ11" i="2"/>
  <c r="AN11" i="2"/>
  <c r="AK11" i="2"/>
  <c r="AH11" i="2"/>
  <c r="AE11" i="2"/>
  <c r="Y11" i="2" a="1"/>
  <c r="Y11" i="2" s="1"/>
  <c r="X11" i="2"/>
  <c r="W11" i="2"/>
  <c r="S11" i="2"/>
  <c r="O11" i="2" a="1"/>
  <c r="O11" i="2" s="1"/>
  <c r="P11" i="2" s="1"/>
  <c r="M11" i="2"/>
  <c r="I11" i="2"/>
  <c r="D11" i="2" a="1"/>
  <c r="D11" i="2" s="1"/>
  <c r="A11" i="2" a="1"/>
  <c r="A11" i="2" s="1"/>
  <c r="AU10" i="2" a="1"/>
  <c r="AU10" i="2" s="1"/>
  <c r="AT10" i="2"/>
  <c r="AQ10" i="2"/>
  <c r="AN10" i="2"/>
  <c r="AK10" i="2"/>
  <c r="AH10" i="2"/>
  <c r="AE10" i="2"/>
  <c r="Y10" i="2" a="1"/>
  <c r="Y10" i="2" s="1"/>
  <c r="E10" i="2" s="1"/>
  <c r="X10" i="2"/>
  <c r="W10" i="2"/>
  <c r="S10" i="2"/>
  <c r="O10" i="2" a="1"/>
  <c r="O10" i="2" s="1"/>
  <c r="P10" i="2" s="1"/>
  <c r="M10" i="2"/>
  <c r="I10" i="2"/>
  <c r="D10" i="2" a="1"/>
  <c r="D10" i="2" s="1"/>
  <c r="A10" i="2" a="1"/>
  <c r="A10" i="2" s="1"/>
  <c r="AU9" i="2" a="1"/>
  <c r="AU9" i="2" s="1"/>
  <c r="AT9" i="2"/>
  <c r="AQ9" i="2"/>
  <c r="AN9" i="2"/>
  <c r="AK9" i="2"/>
  <c r="AH9" i="2"/>
  <c r="AE9" i="2"/>
  <c r="Y9" i="2" a="1"/>
  <c r="Y9" i="2" s="1"/>
  <c r="E9" i="2" s="1"/>
  <c r="X9" i="2"/>
  <c r="W9" i="2"/>
  <c r="S9" i="2"/>
  <c r="O9" i="2" a="1"/>
  <c r="O9" i="2" s="1"/>
  <c r="P9" i="2" s="1"/>
  <c r="M9" i="2"/>
  <c r="I9" i="2"/>
  <c r="D9" i="2" a="1"/>
  <c r="D9" i="2" s="1"/>
  <c r="A9" i="2" a="1"/>
  <c r="A9" i="2" s="1"/>
  <c r="AU8" i="2" a="1"/>
  <c r="AU8" i="2" s="1"/>
  <c r="AT8" i="2"/>
  <c r="AQ8" i="2"/>
  <c r="AN8" i="2"/>
  <c r="AK8" i="2"/>
  <c r="AH8" i="2"/>
  <c r="AE8" i="2"/>
  <c r="Y8" i="2" a="1"/>
  <c r="Y8" i="2" s="1"/>
  <c r="E8" i="2" s="1"/>
  <c r="X8" i="2"/>
  <c r="W8" i="2"/>
  <c r="S8" i="2"/>
  <c r="O8" i="2" a="1"/>
  <c r="O8" i="2" s="1"/>
  <c r="P8" i="2" s="1"/>
  <c r="M8" i="2"/>
  <c r="I8" i="2"/>
  <c r="D8" i="2" a="1"/>
  <c r="D8" i="2" s="1"/>
  <c r="A8" i="2" a="1"/>
  <c r="A8" i="2" s="1"/>
  <c r="AU7" i="2" a="1"/>
  <c r="AU7" i="2" s="1"/>
  <c r="AT7" i="2"/>
  <c r="AQ7" i="2"/>
  <c r="AN7" i="2"/>
  <c r="AK7" i="2"/>
  <c r="AH7" i="2"/>
  <c r="AE7" i="2"/>
  <c r="Y7" i="2" a="1"/>
  <c r="Y7" i="2" s="1"/>
  <c r="X7" i="2"/>
  <c r="W7" i="2"/>
  <c r="S7" i="2"/>
  <c r="O7" i="2" a="1"/>
  <c r="O7" i="2" s="1"/>
  <c r="P7" i="2" s="1"/>
  <c r="M7" i="2"/>
  <c r="I7" i="2"/>
  <c r="D7" i="2" a="1"/>
  <c r="D7" i="2" s="1"/>
  <c r="A7" i="2" a="1"/>
  <c r="A7" i="2" s="1"/>
  <c r="AU6" i="2" a="1"/>
  <c r="AU6" i="2" s="1"/>
  <c r="AT6" i="2"/>
  <c r="AQ6" i="2"/>
  <c r="AN6" i="2"/>
  <c r="AK6" i="2"/>
  <c r="AH6" i="2"/>
  <c r="AE6" i="2"/>
  <c r="Y6" i="2" a="1"/>
  <c r="Y6" i="2" s="1"/>
  <c r="E6" i="2" s="1"/>
  <c r="X6" i="2"/>
  <c r="W6" i="2"/>
  <c r="S6" i="2"/>
  <c r="O6" i="2" a="1"/>
  <c r="O6" i="2" s="1"/>
  <c r="P6" i="2" s="1"/>
  <c r="M6" i="2"/>
  <c r="I6" i="2"/>
  <c r="D6" i="2" a="1"/>
  <c r="D6" i="2" s="1"/>
  <c r="A6" i="2" a="1"/>
  <c r="A6" i="2" s="1"/>
  <c r="AU5" i="2" a="1"/>
  <c r="AU5" i="2" s="1"/>
  <c r="AT5" i="2"/>
  <c r="AQ5" i="2"/>
  <c r="AN5" i="2"/>
  <c r="AK5" i="2"/>
  <c r="AH5" i="2"/>
  <c r="AE5" i="2"/>
  <c r="Y5" i="2" a="1"/>
  <c r="Y5" i="2" s="1"/>
  <c r="E5" i="2" s="1"/>
  <c r="X5" i="2"/>
  <c r="W5" i="2"/>
  <c r="S5" i="2"/>
  <c r="O5" i="2" a="1"/>
  <c r="O5" i="2" s="1"/>
  <c r="P5" i="2" s="1"/>
  <c r="M5" i="2"/>
  <c r="I5" i="2"/>
  <c r="D5" i="2" a="1"/>
  <c r="D5" i="2" s="1"/>
  <c r="A5" i="2" a="1"/>
  <c r="A5" i="2" s="1"/>
  <c r="AU4" i="2" a="1"/>
  <c r="AU4" i="2" s="1"/>
  <c r="AT4" i="2"/>
  <c r="AQ4" i="2"/>
  <c r="AN4" i="2"/>
  <c r="AK4" i="2"/>
  <c r="AH4" i="2"/>
  <c r="AE4" i="2"/>
  <c r="Y4" i="2" a="1"/>
  <c r="Y4" i="2" s="1"/>
  <c r="E4" i="2" s="1"/>
  <c r="X4" i="2"/>
  <c r="W4" i="2"/>
  <c r="S4" i="2"/>
  <c r="O4" i="2" a="1"/>
  <c r="O4" i="2" s="1"/>
  <c r="P4" i="2" s="1"/>
  <c r="M4" i="2"/>
  <c r="I4" i="2"/>
  <c r="D4" i="2" a="1"/>
  <c r="D4" i="2" s="1"/>
  <c r="A4" i="2" a="1"/>
  <c r="A4" i="2" s="1"/>
  <c r="AU3" i="2" a="1"/>
  <c r="AU3" i="2" s="1"/>
  <c r="AT3" i="2"/>
  <c r="AQ3" i="2"/>
  <c r="AN3" i="2"/>
  <c r="AK3" i="2"/>
  <c r="AH3" i="2"/>
  <c r="AE3" i="2"/>
  <c r="Y3" i="2" a="1"/>
  <c r="Y3" i="2" s="1"/>
  <c r="E3" i="2" s="1"/>
  <c r="X3" i="2"/>
  <c r="W3" i="2"/>
  <c r="S3" i="2"/>
  <c r="O3" i="2" a="1"/>
  <c r="O3" i="2" s="1"/>
  <c r="P3" i="2" s="1"/>
  <c r="M3" i="2"/>
  <c r="I3" i="2"/>
  <c r="D3" i="2" a="1"/>
  <c r="D3" i="2" s="1"/>
  <c r="A3" i="2" a="1"/>
  <c r="A3" i="2" s="1"/>
  <c r="AU2" i="2" a="1"/>
  <c r="AU2" i="2" s="1"/>
  <c r="AT2" i="2"/>
  <c r="AQ2" i="2"/>
  <c r="AN2" i="2"/>
  <c r="AK2" i="2"/>
  <c r="AH2" i="2"/>
  <c r="AE2" i="2"/>
  <c r="Y2" i="2" a="1"/>
  <c r="Y2" i="2" s="1"/>
  <c r="E2" i="2" s="1"/>
  <c r="X2" i="2"/>
  <c r="W2" i="2"/>
  <c r="S2" i="2"/>
  <c r="O2" i="2" a="1"/>
  <c r="O2" i="2" s="1"/>
  <c r="P2" i="2" s="1"/>
  <c r="M2" i="2"/>
  <c r="I2" i="2"/>
  <c r="D2" i="2" a="1"/>
  <c r="D2" i="2" s="1"/>
  <c r="A2" i="2" a="1"/>
  <c r="A2" i="2" s="1"/>
  <c r="Z152" i="2" l="1"/>
  <c r="Z156" i="2"/>
  <c r="Z168" i="2"/>
  <c r="Z172" i="2"/>
  <c r="Z180" i="2"/>
  <c r="Z184" i="2"/>
  <c r="AB386" i="2"/>
  <c r="Z16" i="2"/>
  <c r="AB16" i="2" s="1"/>
  <c r="Z83" i="2"/>
  <c r="Z94" i="2"/>
  <c r="Z106" i="2"/>
  <c r="Z110" i="2"/>
  <c r="AB110" i="2" s="1"/>
  <c r="Z141" i="2"/>
  <c r="Z476" i="2"/>
  <c r="AB476" i="2" s="1"/>
  <c r="Z477" i="2"/>
  <c r="Z75" i="2"/>
  <c r="Z320" i="2"/>
  <c r="AB320" i="2" s="1"/>
  <c r="Z220" i="2"/>
  <c r="Z452" i="2"/>
  <c r="Z3" i="2"/>
  <c r="AB3" i="2" s="1"/>
  <c r="Z287" i="2"/>
  <c r="Z444" i="2"/>
  <c r="AB444" i="2" s="1"/>
  <c r="Z483" i="2"/>
  <c r="Z510" i="2"/>
  <c r="AB510" i="2" s="1"/>
  <c r="Z102" i="2"/>
  <c r="Z451" i="2"/>
  <c r="Z140" i="2"/>
  <c r="E140" i="2"/>
  <c r="E24" i="2"/>
  <c r="Z24" i="2"/>
  <c r="AB24" i="2" s="1"/>
  <c r="Z7" i="2"/>
  <c r="E7" i="2"/>
  <c r="E76" i="2"/>
  <c r="Z76" i="2"/>
  <c r="AB76" i="2" s="1"/>
  <c r="Z132" i="2"/>
  <c r="E132" i="2"/>
  <c r="E110" i="2"/>
  <c r="Z176" i="2"/>
  <c r="Z51" i="2"/>
  <c r="Z67" i="2"/>
  <c r="Z91" i="2"/>
  <c r="Z101" i="2"/>
  <c r="AB101" i="2" s="1"/>
  <c r="Z128" i="2"/>
  <c r="Z133" i="2"/>
  <c r="AB133" i="2" s="1"/>
  <c r="Z148" i="2"/>
  <c r="AB392" i="2"/>
  <c r="E94" i="2"/>
  <c r="Z505" i="2"/>
  <c r="AB505" i="2" s="1"/>
  <c r="E505" i="2"/>
  <c r="Z63" i="2"/>
  <c r="Z98" i="2"/>
  <c r="E106" i="2"/>
  <c r="Z137" i="2"/>
  <c r="Z145" i="2"/>
  <c r="Z160" i="2"/>
  <c r="Z164" i="2"/>
  <c r="Z281" i="2"/>
  <c r="AB516" i="2"/>
  <c r="Z447" i="2"/>
  <c r="Z188" i="2"/>
  <c r="AB188" i="2" s="1"/>
  <c r="Z282" i="2"/>
  <c r="Z306" i="2"/>
  <c r="AB306" i="2" s="1"/>
  <c r="Z325" i="2"/>
  <c r="AB388" i="2"/>
  <c r="E447" i="2"/>
  <c r="Z490" i="2"/>
  <c r="AB490" i="2" s="1"/>
  <c r="Z509" i="2"/>
  <c r="AB524" i="2"/>
  <c r="E259" i="2"/>
  <c r="Z259" i="2"/>
  <c r="AB259" i="2" s="1"/>
  <c r="Z299" i="2"/>
  <c r="E299" i="2"/>
  <c r="E519" i="2"/>
  <c r="Z519" i="2"/>
  <c r="Z40" i="2"/>
  <c r="AB40" i="2" s="1"/>
  <c r="Z60" i="2"/>
  <c r="AB60" i="2" s="1"/>
  <c r="E83" i="2"/>
  <c r="AB102" i="2"/>
  <c r="Z121" i="2"/>
  <c r="AB121" i="2" s="1"/>
  <c r="Z125" i="2"/>
  <c r="AB125" i="2" s="1"/>
  <c r="E128" i="2"/>
  <c r="Z224" i="2"/>
  <c r="AB224" i="2" s="1"/>
  <c r="Z262" i="2"/>
  <c r="AB262" i="2" s="1"/>
  <c r="E393" i="2"/>
  <c r="Z393" i="2"/>
  <c r="Z440" i="2"/>
  <c r="AB440" i="2" s="1"/>
  <c r="Z23" i="2"/>
  <c r="AB23" i="2" s="1"/>
  <c r="Z29" i="2"/>
  <c r="AB29" i="2" s="1"/>
  <c r="Z82" i="2"/>
  <c r="AB82" i="2" s="1"/>
  <c r="AB83" i="2"/>
  <c r="Z105" i="2"/>
  <c r="AB105" i="2" s="1"/>
  <c r="Z190" i="2"/>
  <c r="AB190" i="2" s="1"/>
  <c r="E338" i="2"/>
  <c r="Z338" i="2"/>
  <c r="AB338" i="2" s="1"/>
  <c r="E365" i="2"/>
  <c r="Z365" i="2"/>
  <c r="AB365" i="2" s="1"/>
  <c r="Z39" i="2"/>
  <c r="AB39" i="2" s="1"/>
  <c r="Z45" i="2"/>
  <c r="AB45" i="2" s="1"/>
  <c r="Z55" i="2"/>
  <c r="Z66" i="2"/>
  <c r="AB66" i="2" s="1"/>
  <c r="Z79" i="2"/>
  <c r="Z120" i="2"/>
  <c r="AB120" i="2" s="1"/>
  <c r="Z201" i="2"/>
  <c r="AB201" i="2" s="1"/>
  <c r="Z273" i="2"/>
  <c r="AB273" i="2" s="1"/>
  <c r="E437" i="2"/>
  <c r="Z437" i="2"/>
  <c r="Z455" i="2"/>
  <c r="E455" i="2"/>
  <c r="AB281" i="2"/>
  <c r="Z285" i="2"/>
  <c r="Z310" i="2"/>
  <c r="AB310" i="2" s="1"/>
  <c r="Z316" i="2"/>
  <c r="AB316" i="2" s="1"/>
  <c r="Z337" i="2"/>
  <c r="AB337" i="2" s="1"/>
  <c r="AB437" i="2"/>
  <c r="Z515" i="2"/>
  <c r="Z332" i="2"/>
  <c r="AB332" i="2" s="1"/>
  <c r="Z462" i="2"/>
  <c r="AB462" i="2" s="1"/>
  <c r="Z530" i="2"/>
  <c r="AB530" i="2" s="1"/>
  <c r="Z15" i="2"/>
  <c r="E15" i="2"/>
  <c r="E28" i="2"/>
  <c r="Z28" i="2"/>
  <c r="AB28" i="2" s="1"/>
  <c r="E52" i="2"/>
  <c r="Z52" i="2"/>
  <c r="AB52" i="2" s="1"/>
  <c r="Z11" i="2"/>
  <c r="E11" i="2"/>
  <c r="E44" i="2"/>
  <c r="Z44" i="2"/>
  <c r="AB44" i="2" s="1"/>
  <c r="Z122" i="2"/>
  <c r="AB122" i="2" s="1"/>
  <c r="E122" i="2"/>
  <c r="E68" i="2"/>
  <c r="Z68" i="2"/>
  <c r="E32" i="2"/>
  <c r="Z32" i="2"/>
  <c r="AB32" i="2" s="1"/>
  <c r="E48" i="2"/>
  <c r="Z48" i="2"/>
  <c r="AB48" i="2" s="1"/>
  <c r="E56" i="2"/>
  <c r="Z56" i="2"/>
  <c r="AB56" i="2" s="1"/>
  <c r="E84" i="2"/>
  <c r="Z84" i="2"/>
  <c r="AB84" i="2" s="1"/>
  <c r="AB7" i="2"/>
  <c r="Z20" i="2"/>
  <c r="AB20" i="2" s="1"/>
  <c r="Z36" i="2"/>
  <c r="AB36" i="2" s="1"/>
  <c r="AB75" i="2"/>
  <c r="Z114" i="2"/>
  <c r="AB114" i="2" s="1"/>
  <c r="AB128" i="2"/>
  <c r="Z136" i="2"/>
  <c r="Z2" i="2"/>
  <c r="AB2" i="2" s="1"/>
  <c r="AB11" i="2"/>
  <c r="Z13" i="2"/>
  <c r="AB13" i="2" s="1"/>
  <c r="Z18" i="2"/>
  <c r="AB18" i="2" s="1"/>
  <c r="Z19" i="2"/>
  <c r="AB19" i="2" s="1"/>
  <c r="Z25" i="2"/>
  <c r="AB25" i="2" s="1"/>
  <c r="Z34" i="2"/>
  <c r="AB34" i="2" s="1"/>
  <c r="Z35" i="2"/>
  <c r="AB35" i="2" s="1"/>
  <c r="Z41" i="2"/>
  <c r="AB41" i="2" s="1"/>
  <c r="Z59" i="2"/>
  <c r="E67" i="2"/>
  <c r="AB68" i="2"/>
  <c r="Z71" i="2"/>
  <c r="Z87" i="2"/>
  <c r="AB87" i="2" s="1"/>
  <c r="AB91" i="2"/>
  <c r="AB94" i="2"/>
  <c r="AB136" i="2"/>
  <c r="Z144" i="2"/>
  <c r="AB144" i="2" s="1"/>
  <c r="E261" i="2"/>
  <c r="Z261" i="2"/>
  <c r="Z6" i="2"/>
  <c r="AB6" i="2" s="1"/>
  <c r="AB15" i="2"/>
  <c r="Z17" i="2"/>
  <c r="AB17" i="2" s="1"/>
  <c r="Z21" i="2"/>
  <c r="AB21" i="2" s="1"/>
  <c r="Z30" i="2"/>
  <c r="AB30" i="2" s="1"/>
  <c r="Z31" i="2"/>
  <c r="AB31" i="2" s="1"/>
  <c r="Z37" i="2"/>
  <c r="AB37" i="2" s="1"/>
  <c r="Z46" i="2"/>
  <c r="AB46" i="2" s="1"/>
  <c r="Z47" i="2"/>
  <c r="AB47" i="2" s="1"/>
  <c r="AB55" i="2"/>
  <c r="AB63" i="2"/>
  <c r="AB67" i="2"/>
  <c r="Z74" i="2"/>
  <c r="AB74" i="2" s="1"/>
  <c r="AB79" i="2"/>
  <c r="Z90" i="2"/>
  <c r="AB90" i="2" s="1"/>
  <c r="Z97" i="2"/>
  <c r="AB97" i="2" s="1"/>
  <c r="AB98" i="2"/>
  <c r="AB106" i="2"/>
  <c r="Z109" i="2"/>
  <c r="AB109" i="2" s="1"/>
  <c r="Z117" i="2"/>
  <c r="AB117" i="2" s="1"/>
  <c r="Z126" i="2"/>
  <c r="AB126" i="2" s="1"/>
  <c r="Z127" i="2"/>
  <c r="AB127" i="2" s="1"/>
  <c r="Z27" i="2"/>
  <c r="AB27" i="2" s="1"/>
  <c r="Z33" i="2"/>
  <c r="AB33" i="2" s="1"/>
  <c r="Z43" i="2"/>
  <c r="AB43" i="2" s="1"/>
  <c r="AB140" i="2"/>
  <c r="AB145" i="2"/>
  <c r="AB152" i="2"/>
  <c r="AB168" i="2"/>
  <c r="AB184" i="2"/>
  <c r="Z200" i="2"/>
  <c r="Z207" i="2"/>
  <c r="AB207" i="2" s="1"/>
  <c r="Z215" i="2"/>
  <c r="AB215" i="2" s="1"/>
  <c r="Z219" i="2"/>
  <c r="AB219" i="2" s="1"/>
  <c r="Z238" i="2"/>
  <c r="AB238" i="2" s="1"/>
  <c r="Z244" i="2"/>
  <c r="AB244" i="2" s="1"/>
  <c r="Z254" i="2"/>
  <c r="AB254" i="2" s="1"/>
  <c r="Z266" i="2"/>
  <c r="AB266" i="2" s="1"/>
  <c r="Z277" i="2"/>
  <c r="AB277" i="2" s="1"/>
  <c r="Z279" i="2"/>
  <c r="AB279" i="2" s="1"/>
  <c r="Z333" i="2"/>
  <c r="AB333" i="2" s="1"/>
  <c r="E333" i="2"/>
  <c r="E341" i="2"/>
  <c r="Z341" i="2"/>
  <c r="AB341" i="2" s="1"/>
  <c r="AB148" i="2"/>
  <c r="AB156" i="2"/>
  <c r="AB172" i="2"/>
  <c r="Z213" i="2"/>
  <c r="AB213" i="2" s="1"/>
  <c r="Z231" i="2"/>
  <c r="AB231" i="2" s="1"/>
  <c r="Z234" i="2"/>
  <c r="AB234" i="2" s="1"/>
  <c r="Z240" i="2"/>
  <c r="AB240" i="2" s="1"/>
  <c r="Z250" i="2"/>
  <c r="AB250" i="2" s="1"/>
  <c r="Z258" i="2"/>
  <c r="AB258" i="2" s="1"/>
  <c r="Z329" i="2"/>
  <c r="AB329" i="2" s="1"/>
  <c r="E329" i="2"/>
  <c r="E369" i="2"/>
  <c r="Z369" i="2"/>
  <c r="AB369" i="2" s="1"/>
  <c r="AB132" i="2"/>
  <c r="Z134" i="2"/>
  <c r="AB134" i="2" s="1"/>
  <c r="AB137" i="2"/>
  <c r="Z139" i="2"/>
  <c r="AB139" i="2" s="1"/>
  <c r="Z150" i="2"/>
  <c r="AB150" i="2" s="1"/>
  <c r="AB160" i="2"/>
  <c r="Z162" i="2"/>
  <c r="AB162" i="2" s="1"/>
  <c r="AB176" i="2"/>
  <c r="Z178" i="2"/>
  <c r="AB178" i="2" s="1"/>
  <c r="Z191" i="2"/>
  <c r="AB191" i="2" s="1"/>
  <c r="Z199" i="2"/>
  <c r="AB199" i="2" s="1"/>
  <c r="Z208" i="2"/>
  <c r="Z223" i="2"/>
  <c r="AB223" i="2" s="1"/>
  <c r="Z228" i="2"/>
  <c r="AB228" i="2" s="1"/>
  <c r="Z229" i="2"/>
  <c r="AB229" i="2" s="1"/>
  <c r="Z236" i="2"/>
  <c r="AB236" i="2" s="1"/>
  <c r="Z246" i="2"/>
  <c r="AB246" i="2" s="1"/>
  <c r="Z252" i="2"/>
  <c r="AB252" i="2" s="1"/>
  <c r="Z260" i="2"/>
  <c r="AB260" i="2" s="1"/>
  <c r="Z265" i="2"/>
  <c r="AB265" i="2" s="1"/>
  <c r="Z267" i="2"/>
  <c r="AB267" i="2" s="1"/>
  <c r="Z269" i="2"/>
  <c r="AB269" i="2" s="1"/>
  <c r="Z271" i="2"/>
  <c r="AB271" i="2" s="1"/>
  <c r="E282" i="2"/>
  <c r="AB291" i="2"/>
  <c r="E317" i="2"/>
  <c r="Z317" i="2"/>
  <c r="Z321" i="2"/>
  <c r="AB321" i="2" s="1"/>
  <c r="E321" i="2"/>
  <c r="E345" i="2"/>
  <c r="Z345" i="2"/>
  <c r="Z189" i="2"/>
  <c r="Z192" i="2"/>
  <c r="AB192" i="2" s="1"/>
  <c r="Z193" i="2"/>
  <c r="AB193" i="2" s="1"/>
  <c r="Z209" i="2"/>
  <c r="AB209" i="2" s="1"/>
  <c r="Z211" i="2"/>
  <c r="AB211" i="2" s="1"/>
  <c r="Z221" i="2"/>
  <c r="AB221" i="2" s="1"/>
  <c r="Z227" i="2"/>
  <c r="AB227" i="2" s="1"/>
  <c r="Z232" i="2"/>
  <c r="AB232" i="2" s="1"/>
  <c r="Z242" i="2"/>
  <c r="AB242" i="2" s="1"/>
  <c r="Z248" i="2"/>
  <c r="AB248" i="2" s="1"/>
  <c r="Z256" i="2"/>
  <c r="AB256" i="2" s="1"/>
  <c r="AB261" i="2"/>
  <c r="Z264" i="2"/>
  <c r="AB264" i="2" s="1"/>
  <c r="Z275" i="2"/>
  <c r="AB275" i="2" s="1"/>
  <c r="E349" i="2"/>
  <c r="Z349" i="2"/>
  <c r="AB349" i="2" s="1"/>
  <c r="E353" i="2"/>
  <c r="Z353" i="2"/>
  <c r="AB353" i="2" s="1"/>
  <c r="AB299" i="2"/>
  <c r="AB317" i="2"/>
  <c r="Z343" i="2"/>
  <c r="AB343" i="2" s="1"/>
  <c r="Z344" i="2"/>
  <c r="AB344" i="2" s="1"/>
  <c r="Z358" i="2"/>
  <c r="AB358" i="2" s="1"/>
  <c r="Z368" i="2"/>
  <c r="AB368" i="2" s="1"/>
  <c r="Z374" i="2"/>
  <c r="AB374" i="2" s="1"/>
  <c r="Z382" i="2"/>
  <c r="AB382" i="2" s="1"/>
  <c r="Z385" i="2"/>
  <c r="Z354" i="2"/>
  <c r="AB354" i="2" s="1"/>
  <c r="Z361" i="2"/>
  <c r="AB361" i="2" s="1"/>
  <c r="Z364" i="2"/>
  <c r="AB364" i="2" s="1"/>
  <c r="Z370" i="2"/>
  <c r="AB370" i="2" s="1"/>
  <c r="Z377" i="2"/>
  <c r="AB377" i="2" s="1"/>
  <c r="E471" i="2"/>
  <c r="Z471" i="2"/>
  <c r="AB471" i="2" s="1"/>
  <c r="Z307" i="2"/>
  <c r="Z330" i="2"/>
  <c r="AB330" i="2" s="1"/>
  <c r="Z357" i="2"/>
  <c r="AB357" i="2" s="1"/>
  <c r="Z359" i="2"/>
  <c r="AB359" i="2" s="1"/>
  <c r="Z360" i="2"/>
  <c r="AB360" i="2" s="1"/>
  <c r="Z366" i="2"/>
  <c r="AB366" i="2" s="1"/>
  <c r="Z373" i="2"/>
  <c r="AB373" i="2" s="1"/>
  <c r="Z375" i="2"/>
  <c r="AB375" i="2" s="1"/>
  <c r="Z376" i="2"/>
  <c r="AB376" i="2" s="1"/>
  <c r="E383" i="2"/>
  <c r="Z383" i="2"/>
  <c r="AB383" i="2" s="1"/>
  <c r="Z280" i="2"/>
  <c r="AB280" i="2" s="1"/>
  <c r="AB282" i="2"/>
  <c r="Z284" i="2"/>
  <c r="AB284" i="2" s="1"/>
  <c r="E291" i="2"/>
  <c r="Z295" i="2"/>
  <c r="Z302" i="2"/>
  <c r="AB302" i="2" s="1"/>
  <c r="Z328" i="2"/>
  <c r="AB328" i="2" s="1"/>
  <c r="Z335" i="2"/>
  <c r="AB335" i="2" s="1"/>
  <c r="Z339" i="2"/>
  <c r="AB339" i="2" s="1"/>
  <c r="AB345" i="2"/>
  <c r="Z347" i="2"/>
  <c r="AB347" i="2" s="1"/>
  <c r="Z348" i="2"/>
  <c r="AB348" i="2" s="1"/>
  <c r="Z351" i="2"/>
  <c r="AB351" i="2" s="1"/>
  <c r="Z352" i="2"/>
  <c r="AB352" i="2" s="1"/>
  <c r="Z355" i="2"/>
  <c r="AB355" i="2" s="1"/>
  <c r="Z356" i="2"/>
  <c r="AB356" i="2" s="1"/>
  <c r="Z362" i="2"/>
  <c r="AB362" i="2" s="1"/>
  <c r="Z371" i="2"/>
  <c r="AB371" i="2" s="1"/>
  <c r="Z372" i="2"/>
  <c r="AB372" i="2" s="1"/>
  <c r="E381" i="2"/>
  <c r="Z381" i="2"/>
  <c r="AB381" i="2" s="1"/>
  <c r="Z394" i="2"/>
  <c r="AB394" i="2" s="1"/>
  <c r="Z401" i="2"/>
  <c r="AB401" i="2" s="1"/>
  <c r="Z405" i="2"/>
  <c r="AB405" i="2" s="1"/>
  <c r="Z411" i="2"/>
  <c r="AB411" i="2" s="1"/>
  <c r="Z421" i="2"/>
  <c r="AB421" i="2" s="1"/>
  <c r="Z427" i="2"/>
  <c r="AB427" i="2" s="1"/>
  <c r="Z431" i="2"/>
  <c r="AB431" i="2" s="1"/>
  <c r="Z433" i="2"/>
  <c r="AB433" i="2" s="1"/>
  <c r="AB452" i="2"/>
  <c r="Z467" i="2"/>
  <c r="AB467" i="2" s="1"/>
  <c r="Z474" i="2"/>
  <c r="AB474" i="2" s="1"/>
  <c r="Z498" i="2"/>
  <c r="AB498" i="2" s="1"/>
  <c r="Z503" i="2"/>
  <c r="AB503" i="2" s="1"/>
  <c r="Z523" i="2"/>
  <c r="AB523" i="2" s="1"/>
  <c r="Z390" i="2"/>
  <c r="AB390" i="2" s="1"/>
  <c r="AB393" i="2"/>
  <c r="Z407" i="2"/>
  <c r="AB407" i="2" s="1"/>
  <c r="Z417" i="2"/>
  <c r="AB417" i="2" s="1"/>
  <c r="Z423" i="2"/>
  <c r="AB423" i="2" s="1"/>
  <c r="Z436" i="2"/>
  <c r="AB436" i="2" s="1"/>
  <c r="Z482" i="2"/>
  <c r="AB482" i="2" s="1"/>
  <c r="Z494" i="2"/>
  <c r="AB494" i="2" s="1"/>
  <c r="Z499" i="2"/>
  <c r="AB499" i="2" s="1"/>
  <c r="Z506" i="2"/>
  <c r="AB506" i="2" s="1"/>
  <c r="Z525" i="2"/>
  <c r="AB525" i="2" s="1"/>
  <c r="Z384" i="2"/>
  <c r="AB384" i="2" s="1"/>
  <c r="Z396" i="2"/>
  <c r="AB396" i="2" s="1"/>
  <c r="Z413" i="2"/>
  <c r="AB413" i="2" s="1"/>
  <c r="Z419" i="2"/>
  <c r="AB419" i="2" s="1"/>
  <c r="Z429" i="2"/>
  <c r="AB429" i="2" s="1"/>
  <c r="Z438" i="2"/>
  <c r="AB438" i="2" s="1"/>
  <c r="AB447" i="2"/>
  <c r="Z485" i="2"/>
  <c r="Z496" i="2"/>
  <c r="AB496" i="2" s="1"/>
  <c r="Z500" i="2"/>
  <c r="AB500" i="2" s="1"/>
  <c r="E511" i="2"/>
  <c r="Z511" i="2"/>
  <c r="AB511" i="2" s="1"/>
  <c r="Z409" i="2"/>
  <c r="AB409" i="2" s="1"/>
  <c r="Z415" i="2"/>
  <c r="AB415" i="2" s="1"/>
  <c r="Z425" i="2"/>
  <c r="AB425" i="2" s="1"/>
  <c r="Z434" i="2"/>
  <c r="AB434" i="2" s="1"/>
  <c r="Z439" i="2"/>
  <c r="AB439" i="2" s="1"/>
  <c r="Z443" i="2"/>
  <c r="E463" i="2"/>
  <c r="Z463" i="2"/>
  <c r="AB463" i="2" s="1"/>
  <c r="Z512" i="2"/>
  <c r="AB512" i="2" s="1"/>
  <c r="Z536" i="2"/>
  <c r="AB536" i="2" s="1"/>
  <c r="Z442" i="2"/>
  <c r="AB442" i="2" s="1"/>
  <c r="Z454" i="2"/>
  <c r="AB454" i="2" s="1"/>
  <c r="AB455" i="2"/>
  <c r="Z465" i="2"/>
  <c r="AB465" i="2" s="1"/>
  <c r="Z466" i="2"/>
  <c r="AB466" i="2" s="1"/>
  <c r="AB483" i="2"/>
  <c r="Z484" i="2"/>
  <c r="AB484" i="2" s="1"/>
  <c r="Z492" i="2"/>
  <c r="AB492" i="2" s="1"/>
  <c r="Z534" i="2"/>
  <c r="AB534" i="2" s="1"/>
  <c r="Z538" i="2"/>
  <c r="AB538" i="2" s="1"/>
  <c r="Z522" i="2"/>
  <c r="AB522" i="2" s="1"/>
  <c r="Z529" i="2"/>
  <c r="AB529" i="2" s="1"/>
  <c r="Z532" i="2"/>
  <c r="AB532" i="2" s="1"/>
  <c r="Z540" i="2"/>
  <c r="AB540" i="2" s="1"/>
  <c r="E104" i="2"/>
  <c r="Z104" i="2"/>
  <c r="AB104" i="2" s="1"/>
  <c r="Z5" i="2"/>
  <c r="AB5" i="2" s="1"/>
  <c r="Z10" i="2"/>
  <c r="AB10" i="2" s="1"/>
  <c r="Z26" i="2"/>
  <c r="AB26" i="2" s="1"/>
  <c r="Z42" i="2"/>
  <c r="AB42" i="2" s="1"/>
  <c r="AB51" i="2"/>
  <c r="E65" i="2"/>
  <c r="Z65" i="2"/>
  <c r="AB65" i="2" s="1"/>
  <c r="E81" i="2"/>
  <c r="Z81" i="2"/>
  <c r="AB81" i="2" s="1"/>
  <c r="Z9" i="2"/>
  <c r="AB9" i="2" s="1"/>
  <c r="Z14" i="2"/>
  <c r="AB14" i="2" s="1"/>
  <c r="Z22" i="2"/>
  <c r="AB22" i="2" s="1"/>
  <c r="Z38" i="2"/>
  <c r="AB38" i="2" s="1"/>
  <c r="AB59" i="2"/>
  <c r="AB71" i="2"/>
  <c r="E96" i="2"/>
  <c r="Z96" i="2"/>
  <c r="AB96" i="2" s="1"/>
  <c r="E73" i="2"/>
  <c r="Z73" i="2"/>
  <c r="E89" i="2"/>
  <c r="Z89" i="2"/>
  <c r="AB89" i="2" s="1"/>
  <c r="E100" i="2"/>
  <c r="Z100" i="2"/>
  <c r="AB100" i="2" s="1"/>
  <c r="Z4" i="2"/>
  <c r="AB4" i="2" s="1"/>
  <c r="Z8" i="2"/>
  <c r="AB8" i="2" s="1"/>
  <c r="Z12" i="2"/>
  <c r="AB12" i="2" s="1"/>
  <c r="E49" i="2"/>
  <c r="Z49" i="2"/>
  <c r="AB49" i="2" s="1"/>
  <c r="E16" i="2"/>
  <c r="Z93" i="2"/>
  <c r="AB93" i="2" s="1"/>
  <c r="Z107" i="2"/>
  <c r="AB107" i="2" s="1"/>
  <c r="Z111" i="2"/>
  <c r="AB111" i="2" s="1"/>
  <c r="Z113" i="2"/>
  <c r="AB113" i="2" s="1"/>
  <c r="Z116" i="2"/>
  <c r="Z118" i="2"/>
  <c r="AB118" i="2" s="1"/>
  <c r="Z123" i="2"/>
  <c r="AB123" i="2" s="1"/>
  <c r="E123" i="2"/>
  <c r="Z129" i="2"/>
  <c r="AB129" i="2" s="1"/>
  <c r="E129" i="2"/>
  <c r="Z138" i="2"/>
  <c r="AB138" i="2" s="1"/>
  <c r="AB141" i="2"/>
  <c r="Z143" i="2"/>
  <c r="AB143" i="2" s="1"/>
  <c r="E147" i="2"/>
  <c r="Z147" i="2"/>
  <c r="AB147" i="2" s="1"/>
  <c r="E155" i="2"/>
  <c r="Z155" i="2"/>
  <c r="AB155" i="2" s="1"/>
  <c r="AB164" i="2"/>
  <c r="E165" i="2"/>
  <c r="Z165" i="2"/>
  <c r="AB165" i="2" s="1"/>
  <c r="Z166" i="2"/>
  <c r="AB166" i="2" s="1"/>
  <c r="E171" i="2"/>
  <c r="Z171" i="2"/>
  <c r="AB171" i="2" s="1"/>
  <c r="AB180" i="2"/>
  <c r="E181" i="2"/>
  <c r="Z181" i="2"/>
  <c r="AB181" i="2" s="1"/>
  <c r="Z182" i="2"/>
  <c r="AB182" i="2" s="1"/>
  <c r="E187" i="2"/>
  <c r="Z187" i="2"/>
  <c r="AB187" i="2" s="1"/>
  <c r="Z62" i="2"/>
  <c r="AB62" i="2" s="1"/>
  <c r="Z64" i="2"/>
  <c r="AB64" i="2" s="1"/>
  <c r="Z70" i="2"/>
  <c r="AB70" i="2" s="1"/>
  <c r="Z72" i="2"/>
  <c r="AB72" i="2" s="1"/>
  <c r="AB73" i="2"/>
  <c r="Z78" i="2"/>
  <c r="AB78" i="2" s="1"/>
  <c r="Z80" i="2"/>
  <c r="AB80" i="2" s="1"/>
  <c r="Z86" i="2"/>
  <c r="AB86" i="2" s="1"/>
  <c r="Z88" i="2"/>
  <c r="AB88" i="2" s="1"/>
  <c r="Z95" i="2"/>
  <c r="AB95" i="2" s="1"/>
  <c r="Z99" i="2"/>
  <c r="AB99" i="2" s="1"/>
  <c r="Z103" i="2"/>
  <c r="AB103" i="2" s="1"/>
  <c r="Z131" i="2"/>
  <c r="AB131" i="2" s="1"/>
  <c r="Z142" i="2"/>
  <c r="AB142" i="2" s="1"/>
  <c r="Z146" i="2"/>
  <c r="AB146" i="2" s="1"/>
  <c r="E153" i="2"/>
  <c r="Z153" i="2"/>
  <c r="AB153" i="2" s="1"/>
  <c r="Z154" i="2"/>
  <c r="AB154" i="2" s="1"/>
  <c r="E159" i="2"/>
  <c r="Z159" i="2"/>
  <c r="AB159" i="2" s="1"/>
  <c r="E169" i="2"/>
  <c r="Z169" i="2"/>
  <c r="AB169" i="2" s="1"/>
  <c r="Z170" i="2"/>
  <c r="AB170" i="2" s="1"/>
  <c r="E175" i="2"/>
  <c r="Z175" i="2"/>
  <c r="AB175" i="2" s="1"/>
  <c r="E185" i="2"/>
  <c r="Z185" i="2"/>
  <c r="AB185" i="2" s="1"/>
  <c r="Z186" i="2"/>
  <c r="AB186" i="2" s="1"/>
  <c r="Z50" i="2"/>
  <c r="AB50" i="2" s="1"/>
  <c r="E53" i="2"/>
  <c r="Z53" i="2"/>
  <c r="AB53" i="2" s="1"/>
  <c r="Z54" i="2"/>
  <c r="AB54" i="2" s="1"/>
  <c r="E57" i="2"/>
  <c r="Z57" i="2"/>
  <c r="AB57" i="2" s="1"/>
  <c r="Z58" i="2"/>
  <c r="AB58" i="2" s="1"/>
  <c r="E61" i="2"/>
  <c r="Z61" i="2"/>
  <c r="AB61" i="2" s="1"/>
  <c r="E69" i="2"/>
  <c r="Z69" i="2"/>
  <c r="AB69" i="2" s="1"/>
  <c r="E77" i="2"/>
  <c r="Z77" i="2"/>
  <c r="AB77" i="2" s="1"/>
  <c r="E85" i="2"/>
  <c r="Z85" i="2"/>
  <c r="AB85" i="2" s="1"/>
  <c r="Z92" i="2"/>
  <c r="AB92" i="2" s="1"/>
  <c r="E112" i="2"/>
  <c r="Z112" i="2"/>
  <c r="AB112" i="2" s="1"/>
  <c r="Z119" i="2"/>
  <c r="AB119" i="2" s="1"/>
  <c r="E119" i="2"/>
  <c r="Z124" i="2"/>
  <c r="AB124" i="2" s="1"/>
  <c r="Z130" i="2"/>
  <c r="AB130" i="2" s="1"/>
  <c r="Z135" i="2"/>
  <c r="AB135" i="2" s="1"/>
  <c r="E149" i="2"/>
  <c r="Z149" i="2"/>
  <c r="AB149" i="2" s="1"/>
  <c r="E151" i="2"/>
  <c r="Z151" i="2"/>
  <c r="AB151" i="2" s="1"/>
  <c r="E157" i="2"/>
  <c r="Z157" i="2"/>
  <c r="AB157" i="2" s="1"/>
  <c r="Z158" i="2"/>
  <c r="AB158" i="2" s="1"/>
  <c r="E163" i="2"/>
  <c r="Z163" i="2"/>
  <c r="AB163" i="2" s="1"/>
  <c r="E173" i="2"/>
  <c r="Z173" i="2"/>
  <c r="AB173" i="2" s="1"/>
  <c r="Z174" i="2"/>
  <c r="AB174" i="2" s="1"/>
  <c r="E179" i="2"/>
  <c r="Z179" i="2"/>
  <c r="AB179" i="2" s="1"/>
  <c r="E108" i="2"/>
  <c r="Z108" i="2"/>
  <c r="AB108" i="2" s="1"/>
  <c r="Z115" i="2"/>
  <c r="AB115" i="2" s="1"/>
  <c r="E115" i="2"/>
  <c r="AB116" i="2"/>
  <c r="E161" i="2"/>
  <c r="Z161" i="2"/>
  <c r="AB161" i="2" s="1"/>
  <c r="E167" i="2"/>
  <c r="Z167" i="2"/>
  <c r="AB167" i="2" s="1"/>
  <c r="E177" i="2"/>
  <c r="Z177" i="2"/>
  <c r="AB177" i="2" s="1"/>
  <c r="E183" i="2"/>
  <c r="Z183" i="2"/>
  <c r="AB183" i="2" s="1"/>
  <c r="E133" i="2"/>
  <c r="E137" i="2"/>
  <c r="E141" i="2"/>
  <c r="E145" i="2"/>
  <c r="E148" i="2"/>
  <c r="E152" i="2"/>
  <c r="E156" i="2"/>
  <c r="E160" i="2"/>
  <c r="E164" i="2"/>
  <c r="E168" i="2"/>
  <c r="E172" i="2"/>
  <c r="E176" i="2"/>
  <c r="E180" i="2"/>
  <c r="E184" i="2"/>
  <c r="E188" i="2"/>
  <c r="AB189" i="2"/>
  <c r="Z195" i="2"/>
  <c r="AB195" i="2" s="1"/>
  <c r="Z196" i="2"/>
  <c r="AB196" i="2" s="1"/>
  <c r="Z203" i="2"/>
  <c r="AB203" i="2" s="1"/>
  <c r="Z204" i="2"/>
  <c r="AB204" i="2" s="1"/>
  <c r="AB220" i="2"/>
  <c r="E237" i="2"/>
  <c r="Z237" i="2"/>
  <c r="AB237" i="2" s="1"/>
  <c r="E247" i="2"/>
  <c r="Z247" i="2"/>
  <c r="AB247" i="2" s="1"/>
  <c r="E253" i="2"/>
  <c r="Z253" i="2"/>
  <c r="AB253" i="2" s="1"/>
  <c r="Z263" i="2"/>
  <c r="AB263" i="2" s="1"/>
  <c r="Z197" i="2"/>
  <c r="AB197" i="2" s="1"/>
  <c r="Z198" i="2"/>
  <c r="AB198" i="2" s="1"/>
  <c r="Z205" i="2"/>
  <c r="AB205" i="2" s="1"/>
  <c r="Z206" i="2"/>
  <c r="AB206" i="2" s="1"/>
  <c r="E214" i="2"/>
  <c r="Z214" i="2"/>
  <c r="AB214" i="2" s="1"/>
  <c r="Z216" i="2"/>
  <c r="AB216" i="2" s="1"/>
  <c r="Z217" i="2"/>
  <c r="AB217" i="2" s="1"/>
  <c r="E222" i="2"/>
  <c r="Z222" i="2"/>
  <c r="AB222" i="2" s="1"/>
  <c r="Z225" i="2"/>
  <c r="AB225" i="2" s="1"/>
  <c r="E230" i="2"/>
  <c r="Z230" i="2"/>
  <c r="AB230" i="2" s="1"/>
  <c r="E233" i="2"/>
  <c r="Z233" i="2"/>
  <c r="AB233" i="2" s="1"/>
  <c r="E243" i="2"/>
  <c r="Z243" i="2"/>
  <c r="AB243" i="2" s="1"/>
  <c r="E249" i="2"/>
  <c r="Z249" i="2"/>
  <c r="AB249" i="2" s="1"/>
  <c r="Z276" i="2"/>
  <c r="AB276" i="2" s="1"/>
  <c r="E276" i="2"/>
  <c r="AB295" i="2"/>
  <c r="E239" i="2"/>
  <c r="Z239" i="2"/>
  <c r="AB239" i="2" s="1"/>
  <c r="E245" i="2"/>
  <c r="Z245" i="2"/>
  <c r="AB245" i="2" s="1"/>
  <c r="E255" i="2"/>
  <c r="Z255" i="2"/>
  <c r="AB255" i="2" s="1"/>
  <c r="Z257" i="2"/>
  <c r="AB257" i="2" s="1"/>
  <c r="Z268" i="2"/>
  <c r="AB268" i="2" s="1"/>
  <c r="Z272" i="2"/>
  <c r="AB272" i="2" s="1"/>
  <c r="E272" i="2"/>
  <c r="E278" i="2"/>
  <c r="Z278" i="2"/>
  <c r="AB278" i="2" s="1"/>
  <c r="AB285" i="2"/>
  <c r="AB287" i="2"/>
  <c r="Z194" i="2"/>
  <c r="AB194" i="2" s="1"/>
  <c r="AB200" i="2"/>
  <c r="Z202" i="2"/>
  <c r="AB202" i="2" s="1"/>
  <c r="AB208" i="2"/>
  <c r="Z210" i="2"/>
  <c r="AB210" i="2" s="1"/>
  <c r="Z212" i="2"/>
  <c r="AB212" i="2" s="1"/>
  <c r="E218" i="2"/>
  <c r="Z218" i="2"/>
  <c r="AB218" i="2" s="1"/>
  <c r="E226" i="2"/>
  <c r="Z226" i="2"/>
  <c r="AB226" i="2" s="1"/>
  <c r="E235" i="2"/>
  <c r="Z235" i="2"/>
  <c r="AB235" i="2" s="1"/>
  <c r="E241" i="2"/>
  <c r="Z241" i="2"/>
  <c r="AB241" i="2" s="1"/>
  <c r="E251" i="2"/>
  <c r="Z251" i="2"/>
  <c r="AB251" i="2" s="1"/>
  <c r="E274" i="2"/>
  <c r="Z274" i="2"/>
  <c r="AB274" i="2" s="1"/>
  <c r="E281" i="2"/>
  <c r="Z283" i="2"/>
  <c r="AB283" i="2" s="1"/>
  <c r="Z290" i="2"/>
  <c r="AB290" i="2" s="1"/>
  <c r="Z292" i="2"/>
  <c r="AB292" i="2" s="1"/>
  <c r="Z298" i="2"/>
  <c r="AB298" i="2" s="1"/>
  <c r="Z300" i="2"/>
  <c r="AB300" i="2" s="1"/>
  <c r="Z303" i="2"/>
  <c r="AB303" i="2" s="1"/>
  <c r="Z270" i="2"/>
  <c r="AB270" i="2" s="1"/>
  <c r="E289" i="2"/>
  <c r="Z289" i="2"/>
  <c r="AB289" i="2" s="1"/>
  <c r="E297" i="2"/>
  <c r="Z297" i="2"/>
  <c r="AB297" i="2" s="1"/>
  <c r="E304" i="2"/>
  <c r="Z304" i="2"/>
  <c r="AB304" i="2" s="1"/>
  <c r="Z286" i="2"/>
  <c r="AB286" i="2" s="1"/>
  <c r="Z288" i="2"/>
  <c r="AB288" i="2" s="1"/>
  <c r="Z294" i="2"/>
  <c r="AB294" i="2" s="1"/>
  <c r="Z296" i="2"/>
  <c r="AB296" i="2" s="1"/>
  <c r="E301" i="2"/>
  <c r="Z301" i="2"/>
  <c r="AB301" i="2" s="1"/>
  <c r="AB307" i="2"/>
  <c r="E311" i="2"/>
  <c r="Z311" i="2"/>
  <c r="AB311" i="2" s="1"/>
  <c r="E314" i="2"/>
  <c r="Z314" i="2"/>
  <c r="AB314" i="2" s="1"/>
  <c r="E293" i="2"/>
  <c r="Z293" i="2"/>
  <c r="AB293" i="2" s="1"/>
  <c r="E305" i="2"/>
  <c r="Z305" i="2"/>
  <c r="AB305" i="2" s="1"/>
  <c r="E309" i="2"/>
  <c r="Z309" i="2"/>
  <c r="AB309" i="2" s="1"/>
  <c r="Z323" i="2"/>
  <c r="AB323" i="2" s="1"/>
  <c r="Z342" i="2"/>
  <c r="AB342" i="2" s="1"/>
  <c r="Z346" i="2"/>
  <c r="AB346" i="2" s="1"/>
  <c r="Z350" i="2"/>
  <c r="AB350" i="2" s="1"/>
  <c r="Z363" i="2"/>
  <c r="AB363" i="2" s="1"/>
  <c r="Z308" i="2"/>
  <c r="AB308" i="2" s="1"/>
  <c r="Z312" i="2"/>
  <c r="AB312" i="2" s="1"/>
  <c r="Z313" i="2"/>
  <c r="AB313" i="2" s="1"/>
  <c r="Z319" i="2"/>
  <c r="AB319" i="2" s="1"/>
  <c r="E325" i="2"/>
  <c r="AB325" i="2"/>
  <c r="Z326" i="2"/>
  <c r="AB326" i="2" s="1"/>
  <c r="Z315" i="2"/>
  <c r="AB315" i="2" s="1"/>
  <c r="Z322" i="2"/>
  <c r="AB322" i="2" s="1"/>
  <c r="Z331" i="2"/>
  <c r="AB331" i="2" s="1"/>
  <c r="Z318" i="2"/>
  <c r="AB318" i="2" s="1"/>
  <c r="Z324" i="2"/>
  <c r="AB324" i="2" s="1"/>
  <c r="Z327" i="2"/>
  <c r="AB327" i="2" s="1"/>
  <c r="Z334" i="2"/>
  <c r="AB334" i="2" s="1"/>
  <c r="Z336" i="2"/>
  <c r="AB336" i="2" s="1"/>
  <c r="Z340" i="2"/>
  <c r="AB340" i="2" s="1"/>
  <c r="Z367" i="2"/>
  <c r="AB367" i="2" s="1"/>
  <c r="Z378" i="2"/>
  <c r="AB378" i="2" s="1"/>
  <c r="Z379" i="2"/>
  <c r="AB379" i="2" s="1"/>
  <c r="AB385" i="2"/>
  <c r="AB387" i="2"/>
  <c r="E389" i="2"/>
  <c r="Z389" i="2"/>
  <c r="AB389" i="2" s="1"/>
  <c r="Z391" i="2"/>
  <c r="AB391" i="2" s="1"/>
  <c r="E395" i="2"/>
  <c r="Z395" i="2"/>
  <c r="AB395" i="2" s="1"/>
  <c r="Z397" i="2"/>
  <c r="AB397" i="2" s="1"/>
  <c r="Z398" i="2"/>
  <c r="AB398" i="2" s="1"/>
  <c r="Z399" i="2"/>
  <c r="AB399" i="2" s="1"/>
  <c r="E410" i="2"/>
  <c r="Z410" i="2"/>
  <c r="AB410" i="2" s="1"/>
  <c r="E416" i="2"/>
  <c r="Z416" i="2"/>
  <c r="AB416" i="2" s="1"/>
  <c r="E426" i="2"/>
  <c r="Z426" i="2"/>
  <c r="AB426" i="2" s="1"/>
  <c r="Z432" i="2"/>
  <c r="AB432" i="2" s="1"/>
  <c r="Z441" i="2"/>
  <c r="AB441" i="2" s="1"/>
  <c r="Z380" i="2"/>
  <c r="AB380" i="2" s="1"/>
  <c r="Z400" i="2"/>
  <c r="AB400" i="2" s="1"/>
  <c r="E400" i="2"/>
  <c r="Z402" i="2"/>
  <c r="AB402" i="2" s="1"/>
  <c r="Z403" i="2"/>
  <c r="AB403" i="2" s="1"/>
  <c r="E406" i="2"/>
  <c r="Z406" i="2"/>
  <c r="AB406" i="2" s="1"/>
  <c r="E412" i="2"/>
  <c r="Z412" i="2"/>
  <c r="AB412" i="2" s="1"/>
  <c r="E422" i="2"/>
  <c r="Z422" i="2"/>
  <c r="AB422" i="2" s="1"/>
  <c r="E428" i="2"/>
  <c r="Z428" i="2"/>
  <c r="AB428" i="2" s="1"/>
  <c r="Z435" i="2"/>
  <c r="AB435" i="2" s="1"/>
  <c r="AB443" i="2"/>
  <c r="AB451" i="2"/>
  <c r="E408" i="2"/>
  <c r="Z408" i="2"/>
  <c r="AB408" i="2" s="1"/>
  <c r="E418" i="2"/>
  <c r="Z418" i="2"/>
  <c r="AB418" i="2" s="1"/>
  <c r="E424" i="2"/>
  <c r="Z424" i="2"/>
  <c r="AB424" i="2" s="1"/>
  <c r="E404" i="2"/>
  <c r="Z404" i="2"/>
  <c r="AB404" i="2" s="1"/>
  <c r="E414" i="2"/>
  <c r="Z414" i="2"/>
  <c r="AB414" i="2" s="1"/>
  <c r="E420" i="2"/>
  <c r="Z420" i="2"/>
  <c r="AB420" i="2" s="1"/>
  <c r="E430" i="2"/>
  <c r="Z430" i="2"/>
  <c r="AB430" i="2" s="1"/>
  <c r="E453" i="2"/>
  <c r="Z453" i="2"/>
  <c r="AB453" i="2" s="1"/>
  <c r="E449" i="2"/>
  <c r="Z449" i="2"/>
  <c r="E457" i="2"/>
  <c r="Z457" i="2"/>
  <c r="E461" i="2"/>
  <c r="Z461" i="2"/>
  <c r="AB461" i="2" s="1"/>
  <c r="Z473" i="2"/>
  <c r="AB473" i="2" s="1"/>
  <c r="Z446" i="2"/>
  <c r="AB446" i="2" s="1"/>
  <c r="Z448" i="2"/>
  <c r="AB448" i="2" s="1"/>
  <c r="AB449" i="2"/>
  <c r="Z456" i="2"/>
  <c r="AB456" i="2" s="1"/>
  <c r="AB457" i="2"/>
  <c r="E464" i="2"/>
  <c r="Z464" i="2"/>
  <c r="AB464" i="2" s="1"/>
  <c r="E445" i="2"/>
  <c r="Z445" i="2"/>
  <c r="AB445" i="2" s="1"/>
  <c r="Z458" i="2"/>
  <c r="AB458" i="2" s="1"/>
  <c r="Z460" i="2"/>
  <c r="AB460" i="2" s="1"/>
  <c r="Z469" i="2"/>
  <c r="AB469" i="2" s="1"/>
  <c r="Z470" i="2"/>
  <c r="AB470" i="2" s="1"/>
  <c r="Z450" i="2"/>
  <c r="AB450" i="2" s="1"/>
  <c r="Z459" i="2"/>
  <c r="AB459" i="2" s="1"/>
  <c r="E468" i="2"/>
  <c r="Z468" i="2"/>
  <c r="AB468" i="2" s="1"/>
  <c r="Z472" i="2"/>
  <c r="AB472" i="2" s="1"/>
  <c r="Z475" i="2"/>
  <c r="AB475" i="2" s="1"/>
  <c r="AB477" i="2"/>
  <c r="Z478" i="2"/>
  <c r="AB478" i="2" s="1"/>
  <c r="Z479" i="2"/>
  <c r="AB479" i="2" s="1"/>
  <c r="AB485" i="2"/>
  <c r="Z486" i="2"/>
  <c r="AB486" i="2" s="1"/>
  <c r="Z487" i="2"/>
  <c r="AB487" i="2" s="1"/>
  <c r="E495" i="2"/>
  <c r="Z495" i="2"/>
  <c r="AB495" i="2" s="1"/>
  <c r="Z480" i="2"/>
  <c r="AB480" i="2" s="1"/>
  <c r="Z481" i="2"/>
  <c r="AB481" i="2" s="1"/>
  <c r="Z488" i="2"/>
  <c r="AB488" i="2" s="1"/>
  <c r="Z489" i="2"/>
  <c r="AB489" i="2" s="1"/>
  <c r="Z491" i="2"/>
  <c r="AB491" i="2" s="1"/>
  <c r="E497" i="2"/>
  <c r="Z497" i="2"/>
  <c r="AB497" i="2" s="1"/>
  <c r="E493" i="2"/>
  <c r="Z493" i="2"/>
  <c r="AB493" i="2" s="1"/>
  <c r="E501" i="2"/>
  <c r="Z501" i="2"/>
  <c r="AB501" i="2" s="1"/>
  <c r="E507" i="2"/>
  <c r="Z507" i="2"/>
  <c r="AB507" i="2" s="1"/>
  <c r="AB509" i="2"/>
  <c r="E535" i="2"/>
  <c r="Z535" i="2"/>
  <c r="AB535" i="2" s="1"/>
  <c r="E539" i="2"/>
  <c r="Z539" i="2"/>
  <c r="AB539" i="2" s="1"/>
  <c r="E541" i="2"/>
  <c r="Z541" i="2"/>
  <c r="AB541" i="2" s="1"/>
  <c r="Z502" i="2"/>
  <c r="AB502" i="2" s="1"/>
  <c r="Z508" i="2"/>
  <c r="AB508" i="2" s="1"/>
  <c r="E509" i="2"/>
  <c r="Z513" i="2"/>
  <c r="AB513" i="2" s="1"/>
  <c r="Z517" i="2"/>
  <c r="AB517" i="2" s="1"/>
  <c r="E526" i="2"/>
  <c r="Z526" i="2"/>
  <c r="Z527" i="2"/>
  <c r="AB527" i="2" s="1"/>
  <c r="E527" i="2"/>
  <c r="Z528" i="2"/>
  <c r="AB528" i="2" s="1"/>
  <c r="E528" i="2"/>
  <c r="E537" i="2"/>
  <c r="Z537" i="2"/>
  <c r="AB537" i="2" s="1"/>
  <c r="Z504" i="2"/>
  <c r="AB504" i="2" s="1"/>
  <c r="Z514" i="2"/>
  <c r="AB514" i="2" s="1"/>
  <c r="Z518" i="2"/>
  <c r="AB518" i="2" s="1"/>
  <c r="E533" i="2"/>
  <c r="Z533" i="2"/>
  <c r="AB533" i="2" s="1"/>
  <c r="AB515" i="2"/>
  <c r="AB519" i="2"/>
  <c r="Z520" i="2"/>
  <c r="AB520" i="2" s="1"/>
  <c r="Z521" i="2"/>
  <c r="AB521" i="2" s="1"/>
  <c r="AB526" i="2"/>
  <c r="E531" i="2"/>
  <c r="Z531" i="2"/>
  <c r="AB531" i="2" s="1"/>
</calcChain>
</file>

<file path=xl/comments1.xml><?xml version="1.0" encoding="utf-8"?>
<comments xmlns="http://schemas.openxmlformats.org/spreadsheetml/2006/main">
  <authors>
    <author>Osama</author>
  </authors>
  <commentList>
    <comment ref="X1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  80% * قيمة سند الامر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سند الامر مقسم على العميلين
C0853 &amp; C0854</t>
        </r>
      </text>
    </comment>
    <comment ref="Z164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سند الامر مقسم على العميلين
C0853 &amp; C0854</t>
        </r>
      </text>
    </comment>
    <comment ref="Z165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سند الامر مقسم على العميلين
C0853 &amp; C0854</t>
        </r>
      </text>
    </comment>
    <comment ref="B171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تم تعديل بيانات العميل تاريخ 2023/03/28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العميل لديه استثناء من ا/ فهد الجوعى</t>
        </r>
      </text>
    </comment>
    <comment ref="AD486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غير واضح</t>
        </r>
      </text>
    </comment>
    <comment ref="AG486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غير واضح</t>
        </r>
      </text>
    </comment>
    <comment ref="AD487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Waiting for reply from manager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<sst xmlns="http://schemas.openxmlformats.org/spreadsheetml/2006/main" count="7536" uniqueCount="884">
  <si>
    <t>المجموعة</t>
  </si>
  <si>
    <t>رمز شريك الأعمال</t>
  </si>
  <si>
    <t>اسم شريك الأعمال</t>
  </si>
  <si>
    <t>نوع العميل</t>
  </si>
  <si>
    <t>اسم المالك</t>
  </si>
  <si>
    <t>الكيان القانونى</t>
  </si>
  <si>
    <t>طلب فتح حساب مصدق</t>
  </si>
  <si>
    <t>حالة طلب فتح الحساب</t>
  </si>
  <si>
    <t>السجل التجارى</t>
  </si>
  <si>
    <t>تاريخ انتهاء السجل التجارى</t>
  </si>
  <si>
    <t>مطابقة اسم العميل بالاسم بالسجل التجارى</t>
  </si>
  <si>
    <t>حالة السجل التجارى</t>
  </si>
  <si>
    <t>البطاقة الضريبية</t>
  </si>
  <si>
    <t>معرف الضريبة الحكومية</t>
  </si>
  <si>
    <t>حالة البطاقة الضريبية</t>
  </si>
  <si>
    <t>رخصة النشاط التجارى</t>
  </si>
  <si>
    <t>تاريخ انتهاء رخصة النشاط التجارى</t>
  </si>
  <si>
    <t>حالة رخصة النشاط التجارى</t>
  </si>
  <si>
    <t>سند الامر</t>
  </si>
  <si>
    <t>قيمة سند الامر او الاستثناء</t>
  </si>
  <si>
    <t>تاريخ انشاء سند الامر او الاستثناء</t>
  </si>
  <si>
    <t>تاريخ انتهاء سند الامر او الاستثناء</t>
  </si>
  <si>
    <t>قيمة سند الامر المضبوطة</t>
  </si>
  <si>
    <t>حد الائتمان على SAP</t>
  </si>
  <si>
    <t>مطابقة الحد الائتمانى</t>
  </si>
  <si>
    <t>مطابقة رقم السجل التجارى بسند الامر</t>
  </si>
  <si>
    <t>حالة سند الامر</t>
  </si>
  <si>
    <t xml:space="preserve"> صورة عن هوية المالك</t>
  </si>
  <si>
    <t>تاريخ انتهاء هوية المالك</t>
  </si>
  <si>
    <t>حالة هوية المالك</t>
  </si>
  <si>
    <t xml:space="preserve"> صورة عن هوية الضامن الاحتياطي في السند لأمر</t>
  </si>
  <si>
    <t>تاريخ انتهاء صورة عن هوية الضامن الاحتياطي في السند لأمر</t>
  </si>
  <si>
    <t>حالة  صورة عن هوية الضامن الاحتياطي في السند لأمر</t>
  </si>
  <si>
    <t xml:space="preserve"> صورة عن هوية الشاهد الاول في السند الامر</t>
  </si>
  <si>
    <t xml:space="preserve"> تاريخ انتهاء هوية الشاهد الاول في السند الامر</t>
  </si>
  <si>
    <t xml:space="preserve"> حالة هوية الشاهد الاول في السند الامر</t>
  </si>
  <si>
    <t xml:space="preserve"> صورة عن هوية الشاهد الثانى في السند الامر</t>
  </si>
  <si>
    <t xml:space="preserve"> تاريخ انتهاء هوية الشاهد الثانى في السند الامر</t>
  </si>
  <si>
    <t xml:space="preserve"> حالة هوية الشاهد الثانى في السند الامر</t>
  </si>
  <si>
    <t xml:space="preserve"> صورة عن العنوان الوطني للمؤسسة</t>
  </si>
  <si>
    <t>تاريخ انتهاء العنوان الوطنى للمؤسسة</t>
  </si>
  <si>
    <t>حالة العنوان الوطنى للمؤسسة</t>
  </si>
  <si>
    <t xml:space="preserve"> صورة عن العنوان الوطني للضامن الاحتياطي في سند الامر</t>
  </si>
  <si>
    <t>تاريخ انتهاء العنوان الوطني للضامن الاحتياطي في سند الامر</t>
  </si>
  <si>
    <t>حالة  العنوان الوطني للضامن الاحتياطي في سند الامر</t>
  </si>
  <si>
    <t>تاريخ الإنشاء</t>
  </si>
  <si>
    <t>لوكيشن العميل</t>
  </si>
  <si>
    <t>الملاحظات</t>
  </si>
  <si>
    <t>الفروع</t>
  </si>
  <si>
    <t>C0840</t>
  </si>
  <si>
    <t>فوزية سعد حماد البقعاوى</t>
  </si>
  <si>
    <t>مؤسسة</t>
  </si>
  <si>
    <t>موجود</t>
  </si>
  <si>
    <t>غير مطابق</t>
  </si>
  <si>
    <t>غير موجود</t>
  </si>
  <si>
    <t>مطابق</t>
  </si>
  <si>
    <t>الاسم غير مطابق للاسم بالسجل التجارى + الحد الائتمانى على SAP متجاوز قيمة سند الامر + العميل ليس لديه رقم ضريبى على SAP</t>
  </si>
  <si>
    <t>فردى</t>
  </si>
  <si>
    <t>D0013</t>
  </si>
  <si>
    <t>احمد محمد حمود الخميس</t>
  </si>
  <si>
    <t>الاسم غير مطابق للاسم بالسجل التجارى</t>
  </si>
  <si>
    <t>D0073</t>
  </si>
  <si>
    <t>ذات مسئولية محدودة</t>
  </si>
  <si>
    <t>الاسم به اختلافات عن الاسم بالسجل التجارى</t>
  </si>
  <si>
    <t>D0075</t>
  </si>
  <si>
    <t>عبدالله صالح جرير الحربى</t>
  </si>
  <si>
    <t>الاسم غير مطابق للاسم بالسجل التجارى تم تعديله لانوار المملكة</t>
  </si>
  <si>
    <t>فرع</t>
  </si>
  <si>
    <t>C0285</t>
  </si>
  <si>
    <t>عبدالله ابراهيم عبدالله العقيل</t>
  </si>
  <si>
    <t>C0322</t>
  </si>
  <si>
    <t/>
  </si>
  <si>
    <t>نقدى</t>
  </si>
  <si>
    <t>C0536</t>
  </si>
  <si>
    <t>C0100</t>
  </si>
  <si>
    <t>الرقم الضريبي للعميل لا يظهر علي الموقع والعميل لم يزودنا بالبطاقة الضريبية</t>
  </si>
  <si>
    <t>C0569</t>
  </si>
  <si>
    <t>C0577</t>
  </si>
  <si>
    <t>C0653</t>
  </si>
  <si>
    <t>C0687</t>
  </si>
  <si>
    <t>C0701</t>
  </si>
  <si>
    <t>C0718</t>
  </si>
  <si>
    <t>C0773</t>
  </si>
  <si>
    <t>C0678</t>
  </si>
  <si>
    <t>احمدعلى حجاج الثنيان</t>
  </si>
  <si>
    <t>الاسم غير مطابق للاسم بالسجل التجاري + العميل لديه سند امر و ليس لديه حد ائتمانى على SAP و غير نشط</t>
  </si>
  <si>
    <t>D0001</t>
  </si>
  <si>
    <t>D0003</t>
  </si>
  <si>
    <t>D0007</t>
  </si>
  <si>
    <t>D0033</t>
  </si>
  <si>
    <t>مستثنى</t>
  </si>
  <si>
    <t>D0017</t>
  </si>
  <si>
    <t>D0023</t>
  </si>
  <si>
    <t>D0025</t>
  </si>
  <si>
    <t>D0027</t>
  </si>
  <si>
    <t>D0029</t>
  </si>
  <si>
    <t>D0034</t>
  </si>
  <si>
    <t>يوجد سند امر يخص الجوعى بالاضافة ان الحد الائتماني اعلي من القيمة المضبوطة</t>
  </si>
  <si>
    <t>D0037</t>
  </si>
  <si>
    <t>D0041</t>
  </si>
  <si>
    <t>D0040</t>
  </si>
  <si>
    <t>C0845</t>
  </si>
  <si>
    <t>عبدالحميد حمد عبدالعزيز الخويطر</t>
  </si>
  <si>
    <t>العميل له حد ائتمانى على SAP بدون سند امر او استثناء</t>
  </si>
  <si>
    <t>D0095</t>
  </si>
  <si>
    <t>D0036</t>
  </si>
  <si>
    <t>محمد صالح محمد العبودي</t>
  </si>
  <si>
    <t>C0658</t>
  </si>
  <si>
    <t>D0079</t>
  </si>
  <si>
    <t>D0070</t>
  </si>
  <si>
    <t>توصية بسيطة</t>
  </si>
  <si>
    <t>تم تحديث كيان المؤسسة الي شركة</t>
  </si>
  <si>
    <t>C0820</t>
  </si>
  <si>
    <t>محمد عبدالله صالح الصقعوب</t>
  </si>
  <si>
    <t>C0203</t>
  </si>
  <si>
    <t>مساهمة مقفلة</t>
  </si>
  <si>
    <t>C0723</t>
  </si>
  <si>
    <t>D0098</t>
  </si>
  <si>
    <t>محمد عثمان محمد المزيرعى</t>
  </si>
  <si>
    <t>العميل لديه سند امر و ليس له حد ائتمانى على ساب</t>
  </si>
  <si>
    <t>D0028</t>
  </si>
  <si>
    <t xml:space="preserve">عبدلعزيز بن حسن بن محمد المقبل </t>
  </si>
  <si>
    <t>سند الامر مختوم بختم الغرفة التجارية (هل ينوب عن طلب فتح الحساب؟) + سند الامر بدون ضامن احتياطى</t>
  </si>
  <si>
    <t>C0651</t>
  </si>
  <si>
    <t>جبريل بن على بن سلمان غزوالى</t>
  </si>
  <si>
    <t>C0888</t>
  </si>
  <si>
    <t>صالحة يحيى احمد عسيرى</t>
  </si>
  <si>
    <t>D0085</t>
  </si>
  <si>
    <t>عمشاء عبدالله الحمد السحيم</t>
  </si>
  <si>
    <t>D0074</t>
  </si>
  <si>
    <t>نوره جزاع رجاء الوسيدي</t>
  </si>
  <si>
    <t>الاسم به اختلافات عن الاسم بالسجل التجارى +الحد الائتماني علي ساب ازيد من الحد الصحيح</t>
  </si>
  <si>
    <t>D0046</t>
  </si>
  <si>
    <t>عبدالله ابراهيم عبدالله الشويمان</t>
  </si>
  <si>
    <t xml:space="preserve">سند الامر بدون بند الشاهدين والضامن الاحطياطي </t>
  </si>
  <si>
    <t>C0938</t>
  </si>
  <si>
    <t>خالد محمد صالح الخليفى</t>
  </si>
  <si>
    <t>C0781</t>
  </si>
  <si>
    <t>D0012</t>
  </si>
  <si>
    <t>D0038</t>
  </si>
  <si>
    <t>متعب محمد ناصر الحسينى</t>
  </si>
  <si>
    <t>C0740</t>
  </si>
  <si>
    <t>C0985</t>
  </si>
  <si>
    <t>صالح عبدالله حمد الدليلان</t>
  </si>
  <si>
    <t>الحد الائتمانى متجاوز قيمة سند الامر</t>
  </si>
  <si>
    <t>C0202</t>
  </si>
  <si>
    <t>تم تغير كيان العميل من شركة الي مؤسسة</t>
  </si>
  <si>
    <t>C0731</t>
  </si>
  <si>
    <t>عبدالله عبدالعزيز عبدالله العبيد</t>
  </si>
  <si>
    <t>الاسم غير مطابق للاسم بالسجل التجاري (الاسم الاول و الثانى معكوسين) رقم السجل التجاري في سند الامر فارغ</t>
  </si>
  <si>
    <t>D0039</t>
  </si>
  <si>
    <t>عبدالرحمن سليمان ناصر الطيار</t>
  </si>
  <si>
    <t>C0318</t>
  </si>
  <si>
    <t>C0675</t>
  </si>
  <si>
    <t>سعود مشعان مناحى الدخيل</t>
  </si>
  <si>
    <t>D0080</t>
  </si>
  <si>
    <t>حماد احمد محمد العمرى السفيانى</t>
  </si>
  <si>
    <t>C0965</t>
  </si>
  <si>
    <t>C0310</t>
  </si>
  <si>
    <t>D0018</t>
  </si>
  <si>
    <t>D0071</t>
  </si>
  <si>
    <t>عمر مرزوق شلواح الجياشى الحارثى</t>
  </si>
  <si>
    <t>D0076</t>
  </si>
  <si>
    <t>C0825</t>
  </si>
  <si>
    <t>D0150</t>
  </si>
  <si>
    <t>D0068</t>
  </si>
  <si>
    <t>منيرة عبدالله محمد الخراشى</t>
  </si>
  <si>
    <t>الاسم غير مطابق للاسم فى السجل التجارى</t>
  </si>
  <si>
    <t>D0096</t>
  </si>
  <si>
    <t>احمد بن محمد بن عثمان الربيعه</t>
  </si>
  <si>
    <t>C0823</t>
  </si>
  <si>
    <t>C0665</t>
  </si>
  <si>
    <t>ناصر محمد ناصر الحربى</t>
  </si>
  <si>
    <t>الاسم غير مطابق للاسم بالسجل التجاري</t>
  </si>
  <si>
    <t>C0489</t>
  </si>
  <si>
    <t>C0319</t>
  </si>
  <si>
    <t>خالد عبدالرحمن عبدالكريم الخطيب</t>
  </si>
  <si>
    <t>C0893</t>
  </si>
  <si>
    <t>عبدالله ابراهيم بن محمد المخيمر</t>
  </si>
  <si>
    <t>D0090</t>
  </si>
  <si>
    <t>عبدالله فهد جريد الضبيب</t>
  </si>
  <si>
    <t>D0072</t>
  </si>
  <si>
    <t>سعد محمد ابراهيم العبود</t>
  </si>
  <si>
    <t>الاسم غير مطابق للاسم بالسجل التجارى (الكيان مكتوب في السجل التجاري مؤسسة لماذا تم تسجيلة محل ؟)</t>
  </si>
  <si>
    <t>D0020</t>
  </si>
  <si>
    <t>C1001</t>
  </si>
  <si>
    <t>C0669</t>
  </si>
  <si>
    <t>محمد حميدى محمد الثنيان</t>
  </si>
  <si>
    <t>D0091</t>
  </si>
  <si>
    <t>فراس صالح سعود الحصينى</t>
  </si>
  <si>
    <t>C0835</t>
  </si>
  <si>
    <t>ماجد غزاى سعيد الشمرى</t>
  </si>
  <si>
    <t>الاسم غير مطابق للاسم بالسجل التجارى + العميل لديه حد ائتمانى على SAP و المبلغ غير مكتوب بسند الامر</t>
  </si>
  <si>
    <t>C0821</t>
  </si>
  <si>
    <t>عبدالله سالم عبدالله الضبعان</t>
  </si>
  <si>
    <t>C0654</t>
  </si>
  <si>
    <t>C0785</t>
  </si>
  <si>
    <t>غير مصدق</t>
  </si>
  <si>
    <t>D0024</t>
  </si>
  <si>
    <t>D0022</t>
  </si>
  <si>
    <t>محمد احمد محمد الخميس</t>
  </si>
  <si>
    <t>C0885</t>
  </si>
  <si>
    <t>D0097</t>
  </si>
  <si>
    <t>C1000</t>
  </si>
  <si>
    <t>C0700</t>
  </si>
  <si>
    <t>إبراهيم عبدالله ناصر السعوى</t>
  </si>
  <si>
    <t>C0680</t>
  </si>
  <si>
    <t>ذات مسئولية محدودة مختلطة</t>
  </si>
  <si>
    <t>C0782</t>
  </si>
  <si>
    <t>C0668</t>
  </si>
  <si>
    <t>C0791</t>
  </si>
  <si>
    <t>D0081</t>
  </si>
  <si>
    <t>D0092</t>
  </si>
  <si>
    <t>D0093</t>
  </si>
  <si>
    <t>D0100</t>
  </si>
  <si>
    <t>طارق عبدالله رباح الحربي</t>
  </si>
  <si>
    <t>C0993</t>
  </si>
  <si>
    <t xml:space="preserve"> شما بنت عبدالله بنت علي الوهيبي</t>
  </si>
  <si>
    <t>D0101</t>
  </si>
  <si>
    <t>صالح علي بن حماد الحماد</t>
  </si>
  <si>
    <t>C0899</t>
  </si>
  <si>
    <t>C1012</t>
  </si>
  <si>
    <t>D0078</t>
  </si>
  <si>
    <t>C0207</t>
  </si>
  <si>
    <t>C0649</t>
  </si>
  <si>
    <t>عبدالله علي عثمان المزيني</t>
  </si>
  <si>
    <t>C0309</t>
  </si>
  <si>
    <t>C0699</t>
  </si>
  <si>
    <t>D0067</t>
  </si>
  <si>
    <t>C0949</t>
  </si>
  <si>
    <t>D0015</t>
  </si>
  <si>
    <t>D0099</t>
  </si>
  <si>
    <t>C0676</t>
  </si>
  <si>
    <t>D0030</t>
  </si>
  <si>
    <t>C0201</t>
  </si>
  <si>
    <t>C0748</t>
  </si>
  <si>
    <t>D0045</t>
  </si>
  <si>
    <t>D0077</t>
  </si>
  <si>
    <t>C0947</t>
  </si>
  <si>
    <t>C0559</t>
  </si>
  <si>
    <t>C0650</t>
  </si>
  <si>
    <t>D0047</t>
  </si>
  <si>
    <t>D0083</t>
  </si>
  <si>
    <t>C0721</t>
  </si>
  <si>
    <t>C0889</t>
  </si>
  <si>
    <t>https://maps.app.goo.gl/7x9ZzdCZuxC3tXuW7?g_st=it</t>
  </si>
  <si>
    <t>C0702</t>
  </si>
  <si>
    <t>عبدالله حسين ابراهيم آل حدور</t>
  </si>
  <si>
    <t>C0705</t>
  </si>
  <si>
    <t>سالم كرامه بن حسن مول الدويله المنهالي</t>
  </si>
  <si>
    <t>C0706</t>
  </si>
  <si>
    <t>C0707</t>
  </si>
  <si>
    <t>C0708</t>
  </si>
  <si>
    <t>عبدالله احمد عمر بايعقوب العمودي</t>
  </si>
  <si>
    <t>C0709</t>
  </si>
  <si>
    <t>محدودة اجنبية</t>
  </si>
  <si>
    <t>C0710</t>
  </si>
  <si>
    <t>محمد ناصر احمد السيد</t>
  </si>
  <si>
    <t>C0711</t>
  </si>
  <si>
    <t xml:space="preserve">محمد ناصر احمد السيد </t>
  </si>
  <si>
    <t>C0716</t>
  </si>
  <si>
    <t>حمد بن محمد بن حمد الصقر الموسي</t>
  </si>
  <si>
    <t>C0713</t>
  </si>
  <si>
    <t>C0900</t>
  </si>
  <si>
    <t>C0722</t>
  </si>
  <si>
    <t>C0714</t>
  </si>
  <si>
    <t>C0727</t>
  </si>
  <si>
    <t>C0728</t>
  </si>
  <si>
    <t>C0729</t>
  </si>
  <si>
    <t>C0747</t>
  </si>
  <si>
    <t>يوسف صالح سليمان الفوزان</t>
  </si>
  <si>
    <t>C0990</t>
  </si>
  <si>
    <t>C0774</t>
  </si>
  <si>
    <t>C0777</t>
  </si>
  <si>
    <t>https://maps.app.goo.gl/PK7Yaksh73tWff489?g_st=it</t>
  </si>
  <si>
    <t>C0778</t>
  </si>
  <si>
    <t>عبدالله صالح هادي القبالى الحارثي</t>
  </si>
  <si>
    <t>C0786</t>
  </si>
  <si>
    <t>شمسه علي حسين ناصر المصعبي</t>
  </si>
  <si>
    <t>C0790</t>
  </si>
  <si>
    <t>احمد عبدالله عبدالرحمن النصار</t>
  </si>
  <si>
    <t>C0792</t>
  </si>
  <si>
    <t>C0793</t>
  </si>
  <si>
    <t>طالال خالد عبدالواسع السقاف</t>
  </si>
  <si>
    <t>C0794</t>
  </si>
  <si>
    <t>C0795</t>
  </si>
  <si>
    <t>C0796</t>
  </si>
  <si>
    <t>محمد خالد مرزوق الرحيمي المطيري</t>
  </si>
  <si>
    <t>ختم الغرفة التجارية باسم العميل القديم +تم رفع الحد الائتماني من خلال اجتماع مجلس ادارة الي 300 الف ريال ولا يوجد اوراق بالاستثناء الجديد (محادثة مع استاّذ محمود )</t>
  </si>
  <si>
    <t>C0999</t>
  </si>
  <si>
    <t>C0797</t>
  </si>
  <si>
    <t>عبدالعزيز حمد بن محمد البريثن</t>
  </si>
  <si>
    <t>C0798</t>
  </si>
  <si>
    <t>ناصر مطلق صلال العتيبي</t>
  </si>
  <si>
    <t>C0799</t>
  </si>
  <si>
    <t>محمد عبدالعزيز محمد الرزيز العنقري</t>
  </si>
  <si>
    <t>C0800</t>
  </si>
  <si>
    <t>تم تغير كيان العميل والعميل بحاجة الي ارسال كافة اوراقة</t>
  </si>
  <si>
    <t>C0801</t>
  </si>
  <si>
    <t>C0804</t>
  </si>
  <si>
    <t>سلطان تركي شاكر العسيبلي</t>
  </si>
  <si>
    <t>C0806</t>
  </si>
  <si>
    <t>C0808</t>
  </si>
  <si>
    <t>فيصل خالد مرزوق الرحيمي المطيري</t>
  </si>
  <si>
    <t>C0813</t>
  </si>
  <si>
    <t>نهله مهناء محمد السبيعي</t>
  </si>
  <si>
    <t>C0815</t>
  </si>
  <si>
    <t>موسى ناصر حمد الموسي</t>
  </si>
  <si>
    <t>https://maps.google.com/maps?q=24.657615389743583,46.744763342048955</t>
  </si>
  <si>
    <t>C0847</t>
  </si>
  <si>
    <t>نايف عوض سعود الذيابي</t>
  </si>
  <si>
    <t>C0848</t>
  </si>
  <si>
    <t>C0853</t>
  </si>
  <si>
    <t>سليمان محمد عبد الله الزومان</t>
  </si>
  <si>
    <t>C0854</t>
  </si>
  <si>
    <t>C0880</t>
  </si>
  <si>
    <t>تم تغير كيان العميل من مؤسسة الي شركة</t>
  </si>
  <si>
    <t>C0895</t>
  </si>
  <si>
    <t>C0944</t>
  </si>
  <si>
    <t>C0851</t>
  </si>
  <si>
    <t>C0946</t>
  </si>
  <si>
    <t>كوضى هادي بن عايض القحطاني</t>
  </si>
  <si>
    <t>C0986</t>
  </si>
  <si>
    <t>C0987</t>
  </si>
  <si>
    <t>محماس بن فلاح بن محماس الهلقمي</t>
  </si>
  <si>
    <t>C1014</t>
  </si>
  <si>
    <t>خليل إبراهيم حسن مداخلي</t>
  </si>
  <si>
    <t>C0870</t>
  </si>
  <si>
    <t>C0784</t>
  </si>
  <si>
    <t>C1015</t>
  </si>
  <si>
    <t>C1016</t>
  </si>
  <si>
    <t>معتز سعيد حسين الزهراني</t>
  </si>
  <si>
    <t>C1017</t>
  </si>
  <si>
    <t>محمد ابراهيم محمد العجلان</t>
  </si>
  <si>
    <t>C1019</t>
  </si>
  <si>
    <t>عدنان محمد حمد الضبيعي</t>
  </si>
  <si>
    <t>C1020</t>
  </si>
  <si>
    <t>C1021</t>
  </si>
  <si>
    <t>الجوهره مبيريك غانم الحربى</t>
  </si>
  <si>
    <t>C1022</t>
  </si>
  <si>
    <t>محمد عيظة بن جمعان المنهالى</t>
  </si>
  <si>
    <t>C1023</t>
  </si>
  <si>
    <t>مطر محمد بن رزق الله الزهرانى</t>
  </si>
  <si>
    <t>C1024</t>
  </si>
  <si>
    <t>C1025</t>
  </si>
  <si>
    <t>محمد سليمان عبدالله الشماسى</t>
  </si>
  <si>
    <t>C1026</t>
  </si>
  <si>
    <t>عيظه كرامه محفوظ ال نهيد النهدى</t>
  </si>
  <si>
    <t>C1027</t>
  </si>
  <si>
    <t>C0876</t>
  </si>
  <si>
    <t>سليمان عبدالله المسعري الدوسري</t>
  </si>
  <si>
    <t>C1028</t>
  </si>
  <si>
    <t>C1029</t>
  </si>
  <si>
    <t>C1030</t>
  </si>
  <si>
    <t>https://maps.google.com/maps?q=24.65817721687188,46.751171771065486</t>
  </si>
  <si>
    <t>C1031</t>
  </si>
  <si>
    <t>مهاء سالم هذال الدوسري</t>
  </si>
  <si>
    <t>CS03</t>
  </si>
  <si>
    <t>C1034</t>
  </si>
  <si>
    <t>امل محمد حمد الزومان</t>
  </si>
  <si>
    <t>https://maps.google.com/?q=24.861210,46.627861</t>
  </si>
  <si>
    <t>C0824</t>
  </si>
  <si>
    <t>بيان حمد عثمان الفريح</t>
  </si>
  <si>
    <t>C1032</t>
  </si>
  <si>
    <t>https://maps.app.goo.gl/twFx5XJyPPVPUuQk9?g_st=it</t>
  </si>
  <si>
    <t>C0719</t>
  </si>
  <si>
    <t>عبدالله سعد علي القحطاني</t>
  </si>
  <si>
    <t>LB10018</t>
  </si>
  <si>
    <t>سليمان فوزان محمد الربيعه</t>
  </si>
  <si>
    <t>R0005</t>
  </si>
  <si>
    <t>R0006</t>
  </si>
  <si>
    <t>C1010</t>
  </si>
  <si>
    <t>C1011</t>
  </si>
  <si>
    <t>C0725</t>
  </si>
  <si>
    <t>C0724</t>
  </si>
  <si>
    <t>C0846</t>
  </si>
  <si>
    <t>C0812</t>
  </si>
  <si>
    <t>C0826</t>
  </si>
  <si>
    <t>C0810</t>
  </si>
  <si>
    <t>C0717</t>
  </si>
  <si>
    <t>C0715</t>
  </si>
  <si>
    <t>C0988</t>
  </si>
  <si>
    <t>C0890</t>
  </si>
  <si>
    <t>R0001</t>
  </si>
  <si>
    <t>R0004</t>
  </si>
  <si>
    <t>C0783</t>
  </si>
  <si>
    <t>C0771</t>
  </si>
  <si>
    <t>C0850</t>
  </si>
  <si>
    <t>R0002</t>
  </si>
  <si>
    <t>C0703</t>
  </si>
  <si>
    <t>C0837</t>
  </si>
  <si>
    <t>M0033</t>
  </si>
  <si>
    <t>M0034</t>
  </si>
  <si>
    <t>M0035</t>
  </si>
  <si>
    <t>M0042</t>
  </si>
  <si>
    <t>M0052</t>
  </si>
  <si>
    <t>M0057</t>
  </si>
  <si>
    <t>M0060</t>
  </si>
  <si>
    <t>M0065</t>
  </si>
  <si>
    <t>M0002</t>
  </si>
  <si>
    <t>M0005</t>
  </si>
  <si>
    <t>M0054</t>
  </si>
  <si>
    <t>M0072</t>
  </si>
  <si>
    <t>M0070</t>
  </si>
  <si>
    <t>M0067</t>
  </si>
  <si>
    <t>M0010</t>
  </si>
  <si>
    <t>مخلد جزاء مرزوق المطيري</t>
  </si>
  <si>
    <t>M0025</t>
  </si>
  <si>
    <t xml:space="preserve">محمد على ونيس الشمري </t>
  </si>
  <si>
    <t>M0055</t>
  </si>
  <si>
    <t xml:space="preserve">ظافر علي بن مانع البشري القحطاني </t>
  </si>
  <si>
    <t>M0020</t>
  </si>
  <si>
    <t>M0069</t>
  </si>
  <si>
    <t>فهد فارس سعد الصميلي السبيعي</t>
  </si>
  <si>
    <t>M0071</t>
  </si>
  <si>
    <t>شمة مفرح ثواب الحربي</t>
  </si>
  <si>
    <t>M0044</t>
  </si>
  <si>
    <t>مسلم كرامه حجيل الصريعي</t>
  </si>
  <si>
    <t>M0014</t>
  </si>
  <si>
    <t>M0074</t>
  </si>
  <si>
    <t>عبدالله عايد ظاهر العنزي</t>
  </si>
  <si>
    <t>M0073</t>
  </si>
  <si>
    <t>M0001</t>
  </si>
  <si>
    <t>M0013</t>
  </si>
  <si>
    <t>M0017</t>
  </si>
  <si>
    <t>M0075</t>
  </si>
  <si>
    <t>M0018</t>
  </si>
  <si>
    <t>M0043</t>
  </si>
  <si>
    <t>M0068</t>
  </si>
  <si>
    <t>B0006</t>
  </si>
  <si>
    <t>B0011</t>
  </si>
  <si>
    <t>B0057</t>
  </si>
  <si>
    <t>B0063</t>
  </si>
  <si>
    <t>B0002</t>
  </si>
  <si>
    <t>B0036</t>
  </si>
  <si>
    <t>B0072</t>
  </si>
  <si>
    <t>B0056</t>
  </si>
  <si>
    <t>B0001</t>
  </si>
  <si>
    <t>B0069</t>
  </si>
  <si>
    <t>B0041</t>
  </si>
  <si>
    <t>مؤسسة شافي عبد الهادي الدوسري التجارية - نقدي</t>
  </si>
  <si>
    <t>شافي عبدالهادي بتال الدوسري</t>
  </si>
  <si>
    <t>B0030</t>
  </si>
  <si>
    <t>B0028</t>
  </si>
  <si>
    <t>B0035</t>
  </si>
  <si>
    <t>B0034</t>
  </si>
  <si>
    <t>B0093</t>
  </si>
  <si>
    <t>سعد بن علي بن قنيص الخالدي</t>
  </si>
  <si>
    <t>B0092</t>
  </si>
  <si>
    <t>B0086</t>
  </si>
  <si>
    <t>B0017</t>
  </si>
  <si>
    <t>محمد عبدالله محمد الخراز</t>
  </si>
  <si>
    <t>B0003</t>
  </si>
  <si>
    <t>B0005</t>
  </si>
  <si>
    <t>حوراء احمد بن محمد آل سعيد</t>
  </si>
  <si>
    <t>B0025</t>
  </si>
  <si>
    <t>B0076</t>
  </si>
  <si>
    <t>فوائد بن محمد بن عبدالمحسن اللويمي</t>
  </si>
  <si>
    <t>B0040</t>
  </si>
  <si>
    <t>B0014</t>
  </si>
  <si>
    <t>B0100</t>
  </si>
  <si>
    <t>احمد عايش محمد النمر</t>
  </si>
  <si>
    <t>B0013</t>
  </si>
  <si>
    <t xml:space="preserve">محمد حمود محمد السهدي الهاجري </t>
  </si>
  <si>
    <t>B0012</t>
  </si>
  <si>
    <t xml:space="preserve">ماجد عبدالمحسن علي الرماح </t>
  </si>
  <si>
    <t>H0004</t>
  </si>
  <si>
    <t>B0051</t>
  </si>
  <si>
    <t>B0010</t>
  </si>
  <si>
    <t>H0002</t>
  </si>
  <si>
    <t>B0021</t>
  </si>
  <si>
    <t xml:space="preserve">سليمان حمد سليمان الفليح </t>
  </si>
  <si>
    <t>B0016</t>
  </si>
  <si>
    <t>H0007</t>
  </si>
  <si>
    <t>حسين بن محمد بن على البوعلى</t>
  </si>
  <si>
    <t>https://maps.google.com/maps?q=25.435305,49.584506&amp;ll=25.435305,49.584506&amp;z=16</t>
  </si>
  <si>
    <t>B0052</t>
  </si>
  <si>
    <t xml:space="preserve">رقم السجل التجارى بسند الامر غير مطابق لرقم السجل التجارى </t>
  </si>
  <si>
    <t>B0059</t>
  </si>
  <si>
    <t>B0090</t>
  </si>
  <si>
    <t>دخيل بن علي بن هميل الغامدي</t>
  </si>
  <si>
    <t>B0081</t>
  </si>
  <si>
    <t>C0805</t>
  </si>
  <si>
    <t>نورة حسين سلطان آل سالم</t>
  </si>
  <si>
    <t>H0005</t>
  </si>
  <si>
    <t>عبد الجليل بن صالح بن احمد ابراهيم</t>
  </si>
  <si>
    <t>B0026</t>
  </si>
  <si>
    <t>سالم علي بن سالم النابت المري</t>
  </si>
  <si>
    <t>B0027</t>
  </si>
  <si>
    <t>B0050</t>
  </si>
  <si>
    <t>B0061</t>
  </si>
  <si>
    <t>فاضل بن حبيب محمد فندم</t>
  </si>
  <si>
    <t>B0070</t>
  </si>
  <si>
    <t>B0038</t>
  </si>
  <si>
    <t>B0104</t>
  </si>
  <si>
    <t>محمود سعود محمود المروحن</t>
  </si>
  <si>
    <t>B0075</t>
  </si>
  <si>
    <t>B0066</t>
  </si>
  <si>
    <t>B0004</t>
  </si>
  <si>
    <t xml:space="preserve">ماجد سالم سليمان السليم </t>
  </si>
  <si>
    <t>H0003</t>
  </si>
  <si>
    <t>عادل  حسين بن على العاشور</t>
  </si>
  <si>
    <t>B0060</t>
  </si>
  <si>
    <t>B0099</t>
  </si>
  <si>
    <t>B0042</t>
  </si>
  <si>
    <t>محمد عبد الله  على أبو قرين</t>
  </si>
  <si>
    <t>https://www.google.com/maps/place/26%C2%B033'17.1%22N+50%C2%B000'51.3%22E/@26.5303278,49.8814377,11z/data=!4m4!3m3!8m2!3d26.55475!4d50.01425?entry=ttu</t>
  </si>
  <si>
    <t>B0044</t>
  </si>
  <si>
    <t>B0029</t>
  </si>
  <si>
    <t>عبد العزيز عبد الله محمد بن عمر</t>
  </si>
  <si>
    <t>B0015</t>
  </si>
  <si>
    <t xml:space="preserve">سويدة بنت علي جعفر الحربي </t>
  </si>
  <si>
    <t>B0009</t>
  </si>
  <si>
    <t>مصطفى بن محمود بن علوي آل طويلب</t>
  </si>
  <si>
    <t>B0095</t>
  </si>
  <si>
    <t>محمد علي بن احمد البوقرين</t>
  </si>
  <si>
    <t>B0101</t>
  </si>
  <si>
    <t>هلال بن حسن بن هلال ال شطى</t>
  </si>
  <si>
    <t>B0079</t>
  </si>
  <si>
    <t>B0039</t>
  </si>
  <si>
    <t>H0001</t>
  </si>
  <si>
    <t>اسامه عبدالله احمد موسي</t>
  </si>
  <si>
    <t>B0096</t>
  </si>
  <si>
    <t xml:space="preserve">اشرف بن حسين بن  علي المرهون </t>
  </si>
  <si>
    <t>B0046</t>
  </si>
  <si>
    <t>B0105</t>
  </si>
  <si>
    <t>سعد محمد سعد الجمعه</t>
  </si>
  <si>
    <t>B0019</t>
  </si>
  <si>
    <t>B0018</t>
  </si>
  <si>
    <t xml:space="preserve">طاهر حمد بن طاهر النمر </t>
  </si>
  <si>
    <t>B0098</t>
  </si>
  <si>
    <t>عبير احمد معتوق آل عاشور</t>
  </si>
  <si>
    <t>B0088</t>
  </si>
  <si>
    <t>محمد علي حسين الماضي</t>
  </si>
  <si>
    <t>B0089</t>
  </si>
  <si>
    <t>اسيا محمد ناصر عجيمان</t>
  </si>
  <si>
    <t>B0087</t>
  </si>
  <si>
    <t>فهد الحميدي بن مناحي العنزي</t>
  </si>
  <si>
    <t>B0033</t>
  </si>
  <si>
    <t>B0091</t>
  </si>
  <si>
    <t>عبدالعزيز توفيق سليمان العوده</t>
  </si>
  <si>
    <t>يجب اعادة طلبه</t>
  </si>
  <si>
    <t>سارى</t>
  </si>
  <si>
    <t>B0102</t>
  </si>
  <si>
    <t>سالم احمد بن عامر المهري</t>
  </si>
  <si>
    <t>B0047</t>
  </si>
  <si>
    <t>B0049</t>
  </si>
  <si>
    <t>B0062</t>
  </si>
  <si>
    <t>B0094</t>
  </si>
  <si>
    <t>B0058</t>
  </si>
  <si>
    <t>نواف وليد بن عبدالرحمن الدامغ</t>
  </si>
  <si>
    <t>B0097</t>
  </si>
  <si>
    <t>نجود عبد المحسن سليم السلمي</t>
  </si>
  <si>
    <t>B0103</t>
  </si>
  <si>
    <t>B0067</t>
  </si>
  <si>
    <t>H0006</t>
  </si>
  <si>
    <t>كلثم معتوق بن على البوعلى</t>
  </si>
  <si>
    <t>B0007</t>
  </si>
  <si>
    <t>B0008</t>
  </si>
  <si>
    <t>B0106</t>
  </si>
  <si>
    <t>ساره حسين بن على ال هتيله</t>
  </si>
  <si>
    <t>https://maps.app.goo.gl/fbSs34tEwvTyQRmw8</t>
  </si>
  <si>
    <t>B0064</t>
  </si>
  <si>
    <t>B0085</t>
  </si>
  <si>
    <t>محمد صالح سالم الطاهر</t>
  </si>
  <si>
    <t>T0001</t>
  </si>
  <si>
    <t>B0084</t>
  </si>
  <si>
    <t>منصور بن ابراهيم بن المنصور الحلال</t>
  </si>
  <si>
    <t>B0080</t>
  </si>
  <si>
    <t>B0071</t>
  </si>
  <si>
    <t>B0082</t>
  </si>
  <si>
    <t>سعيد بن حسين بن منصور المبارك</t>
  </si>
  <si>
    <t>B0078</t>
  </si>
  <si>
    <t>B0077</t>
  </si>
  <si>
    <t>زهراء عماد بن محمد حسن الصفار</t>
  </si>
  <si>
    <t>G0026</t>
  </si>
  <si>
    <t>B0074</t>
  </si>
  <si>
    <t>يوسف حسين علي الحاجي</t>
  </si>
  <si>
    <t>B0073</t>
  </si>
  <si>
    <t>B0083</t>
  </si>
  <si>
    <t>B0045</t>
  </si>
  <si>
    <t>B0037</t>
  </si>
  <si>
    <t>B0068</t>
  </si>
  <si>
    <t>B0020</t>
  </si>
  <si>
    <t>B0043</t>
  </si>
  <si>
    <t>B0048</t>
  </si>
  <si>
    <t>G0047</t>
  </si>
  <si>
    <t>G0004</t>
  </si>
  <si>
    <t>G0034</t>
  </si>
  <si>
    <t>G0001</t>
  </si>
  <si>
    <t>G0012</t>
  </si>
  <si>
    <t>G0021</t>
  </si>
  <si>
    <t>G0027</t>
  </si>
  <si>
    <t>G0038</t>
  </si>
  <si>
    <t>G0045</t>
  </si>
  <si>
    <t>G0003</t>
  </si>
  <si>
    <t>G0043</t>
  </si>
  <si>
    <t>G0035</t>
  </si>
  <si>
    <t>G0037</t>
  </si>
  <si>
    <t>G0061</t>
  </si>
  <si>
    <t>علي احمد بن احمد المهري</t>
  </si>
  <si>
    <t>G0020</t>
  </si>
  <si>
    <t>بندر خالد عبدالله بن رباع</t>
  </si>
  <si>
    <t>G0036</t>
  </si>
  <si>
    <t>العميل مكرر هو نفسة G0020  مؤسسه بندر خالد</t>
  </si>
  <si>
    <t>G0060</t>
  </si>
  <si>
    <t>G0067</t>
  </si>
  <si>
    <t>مطلوب من العميل صورة التسجيل الضريبي توضح انه فرع من فروع شركة النخبة G0060</t>
  </si>
  <si>
    <t>G0006</t>
  </si>
  <si>
    <t>G0019</t>
  </si>
  <si>
    <t>G0039</t>
  </si>
  <si>
    <t>على احمد عبد الله يحى</t>
  </si>
  <si>
    <t>G0076</t>
  </si>
  <si>
    <t>G0005</t>
  </si>
  <si>
    <t>على احمد على غروي</t>
  </si>
  <si>
    <t>مشكلة بمعرفة استاداحمد</t>
  </si>
  <si>
    <t>G0029</t>
  </si>
  <si>
    <t>G0030</t>
  </si>
  <si>
    <t>شفاء محمد عمر باجعفر</t>
  </si>
  <si>
    <t>G0071</t>
  </si>
  <si>
    <t>خالد عمر عبيد باوزير</t>
  </si>
  <si>
    <t>G0002</t>
  </si>
  <si>
    <t>خديجة بنت هاشم بنت محمد جراده</t>
  </si>
  <si>
    <t>G0072</t>
  </si>
  <si>
    <t xml:space="preserve">سعد محمد عبدالله آل زين الزهراني </t>
  </si>
  <si>
    <t>G0069</t>
  </si>
  <si>
    <t xml:space="preserve">إبراهيم احمد سعيد الغامدي </t>
  </si>
  <si>
    <t>G0022</t>
  </si>
  <si>
    <t>G0011</t>
  </si>
  <si>
    <t>صلاح بن عبدالقادر بن محمد حسرت</t>
  </si>
  <si>
    <t>G0049</t>
  </si>
  <si>
    <t>هشام زين احمد صالح</t>
  </si>
  <si>
    <t>G0010</t>
  </si>
  <si>
    <t>G0024</t>
  </si>
  <si>
    <t>G0040</t>
  </si>
  <si>
    <t>G0028</t>
  </si>
  <si>
    <t>G0033</t>
  </si>
  <si>
    <t>G0068</t>
  </si>
  <si>
    <t xml:space="preserve">فاطمة عطيه احمد الزهراني </t>
  </si>
  <si>
    <t>G0031</t>
  </si>
  <si>
    <t>G0073</t>
  </si>
  <si>
    <t>G0023</t>
  </si>
  <si>
    <t>رزق بن مرزوق بن مبيريك العمري</t>
  </si>
  <si>
    <t xml:space="preserve">الاسم غير مطابق للاسم بالسجل التجارى </t>
  </si>
  <si>
    <t>G0015</t>
  </si>
  <si>
    <t>مؤسسة روافد الطاقة التجارية - نقدي</t>
  </si>
  <si>
    <t>عباس محمد علي شتيان المستادي الرابغي</t>
  </si>
  <si>
    <t>G0018</t>
  </si>
  <si>
    <t>G0050</t>
  </si>
  <si>
    <t>سالم ابراهيم سالم سعيد</t>
  </si>
  <si>
    <t>G0016</t>
  </si>
  <si>
    <t>G0051</t>
  </si>
  <si>
    <t>سليمان نواف سليمان الميزاني المطيري</t>
  </si>
  <si>
    <t>G0053</t>
  </si>
  <si>
    <t>محمد مسفر سعد المسفر الدوسري</t>
  </si>
  <si>
    <t>G0041</t>
  </si>
  <si>
    <t>G0054</t>
  </si>
  <si>
    <t>خالد قويدر لحسن عبدالحق</t>
  </si>
  <si>
    <t>G0044</t>
  </si>
  <si>
    <t>G0048</t>
  </si>
  <si>
    <t>G0056</t>
  </si>
  <si>
    <t>G0055</t>
  </si>
  <si>
    <t>حسن عبدالله محسن العطاس</t>
  </si>
  <si>
    <t>G0057</t>
  </si>
  <si>
    <t>انوار عويض رشدان الازوري</t>
  </si>
  <si>
    <t>G0063</t>
  </si>
  <si>
    <t>اشرف زاهر  احمد الزبيدي</t>
  </si>
  <si>
    <t>G0064</t>
  </si>
  <si>
    <t>رحاب حسين صالح العمودي</t>
  </si>
  <si>
    <t>G0042</t>
  </si>
  <si>
    <t>G0065</t>
  </si>
  <si>
    <t>G0066</t>
  </si>
  <si>
    <t xml:space="preserve">سليمان عطا الله جحيش اللقماني الحربي </t>
  </si>
  <si>
    <t>G0014</t>
  </si>
  <si>
    <t>G0017</t>
  </si>
  <si>
    <t>N0007</t>
  </si>
  <si>
    <t>N0016</t>
  </si>
  <si>
    <t>رضى على محمد حسن</t>
  </si>
  <si>
    <t>N0014</t>
  </si>
  <si>
    <t>خالد مسلم بخيت كده المهرى</t>
  </si>
  <si>
    <t>N0010</t>
  </si>
  <si>
    <t>حسن نصار بريك المحمادى</t>
  </si>
  <si>
    <t>N0005</t>
  </si>
  <si>
    <t>محمد عبداللطيف بن دخيل الله الحربي</t>
  </si>
  <si>
    <t>N0011</t>
  </si>
  <si>
    <t>جميلة فرحان  محمد مهاوش</t>
  </si>
  <si>
    <t>N0003</t>
  </si>
  <si>
    <t>ياسر محمد جمعه الداوودى</t>
  </si>
  <si>
    <t>N0008</t>
  </si>
  <si>
    <t xml:space="preserve"> حمزه سعدالله حامد مر غلانى</t>
  </si>
  <si>
    <t>N0012</t>
  </si>
  <si>
    <t>سلطان بن صالح بن عايش الحربى</t>
  </si>
  <si>
    <t>N0013</t>
  </si>
  <si>
    <t>مني عياد سليم السريحي</t>
  </si>
  <si>
    <t>N0004</t>
  </si>
  <si>
    <t>ناديه فواز عبدالله الشريف</t>
  </si>
  <si>
    <t>N0009</t>
  </si>
  <si>
    <t>سيف على صقر المخلفي</t>
  </si>
  <si>
    <t>الختم على سند الامر مختلف عن السجل التجاري  ومختلف عن رقم السجل  التجاري  في البطاقة الضريبية (استادمحمود )</t>
  </si>
  <si>
    <t>N0006</t>
  </si>
  <si>
    <t>N0002</t>
  </si>
  <si>
    <t>N0015</t>
  </si>
  <si>
    <t>مكى ناصر سبنى النخلى</t>
  </si>
  <si>
    <t>N0001</t>
  </si>
  <si>
    <t>C0788</t>
  </si>
  <si>
    <t>C0789</t>
  </si>
  <si>
    <t>C0780</t>
  </si>
  <si>
    <t>C0775</t>
  </si>
  <si>
    <t>تم تغيير كيان العميل من مؤسسة لشركة و العميل بحاجة لارسال كل اوراق فح حسابه * هل سيتم تحديث الاستثناء الخاص به</t>
  </si>
  <si>
    <t>C0807</t>
  </si>
  <si>
    <t>C0811</t>
  </si>
  <si>
    <t>C0816</t>
  </si>
  <si>
    <t>C0802</t>
  </si>
  <si>
    <t>C0779</t>
  </si>
  <si>
    <t>C0881</t>
  </si>
  <si>
    <t>C0712</t>
  </si>
  <si>
    <t>C0945</t>
  </si>
  <si>
    <t>C0726</t>
  </si>
  <si>
    <t>عبدالعزيز ابراهيم سليمان السلامه</t>
  </si>
  <si>
    <t>C0822</t>
  </si>
  <si>
    <t>علي مساعد فرج علي ال شملان</t>
  </si>
  <si>
    <t>L0006</t>
  </si>
  <si>
    <t>نوره مصيرى نقيان المطيرى</t>
  </si>
  <si>
    <t>https://maps.app.goo.gl/qMRCv6uVSwYU6eka9</t>
  </si>
  <si>
    <t>L0005</t>
  </si>
  <si>
    <t>C0803</t>
  </si>
  <si>
    <t>عبدالله بن ابراهيم بن عبدالله الجربوع</t>
  </si>
  <si>
    <t>L0002</t>
  </si>
  <si>
    <t>حصه عبدالعزيز محمد الفايز</t>
  </si>
  <si>
    <t>C1018</t>
  </si>
  <si>
    <t>C0787</t>
  </si>
  <si>
    <t>C0720</t>
  </si>
  <si>
    <t>C0704</t>
  </si>
  <si>
    <t>C0901</t>
  </si>
  <si>
    <t>https://maps.app.goo.gl/6QDV5pq6Rmp1mw7z6?g_st=iw</t>
  </si>
  <si>
    <t>CS09</t>
  </si>
  <si>
    <t>C1033</t>
  </si>
  <si>
    <t>محمد فالح  حمد السبيعي</t>
  </si>
  <si>
    <t>L0007</t>
  </si>
  <si>
    <t>هياء عايض عبدالله الدوسري</t>
  </si>
  <si>
    <t>L0008</t>
  </si>
  <si>
    <t>اسماء عمر بن حسن الكربي العمودي</t>
  </si>
  <si>
    <t>L0009</t>
  </si>
  <si>
    <t>L0001</t>
  </si>
  <si>
    <t>C0746</t>
  </si>
  <si>
    <t>L0004</t>
  </si>
  <si>
    <t>C1013</t>
  </si>
  <si>
    <t>C0948</t>
  </si>
  <si>
    <t>C0814</t>
  </si>
  <si>
    <t>L0003</t>
  </si>
  <si>
    <t xml:space="preserve">عمر بن سويد بن نزال الشمولاني العنزي </t>
  </si>
  <si>
    <t>C0852</t>
  </si>
  <si>
    <t>C0776</t>
  </si>
  <si>
    <t>C0809</t>
  </si>
  <si>
    <t>لمي رياض عبدالرحمن الطريف</t>
  </si>
  <si>
    <t>C0942</t>
  </si>
  <si>
    <t>R0003</t>
  </si>
  <si>
    <t>D0069</t>
  </si>
  <si>
    <t>K0001</t>
  </si>
  <si>
    <t>احمد محمد احمد فلقي</t>
  </si>
  <si>
    <t>K0002</t>
  </si>
  <si>
    <t>ابراهيم سعيد عبدالله المدعث</t>
  </si>
  <si>
    <t>K0003</t>
  </si>
  <si>
    <t>عبداله سالم علي باعبيد</t>
  </si>
  <si>
    <t>K0004</t>
  </si>
  <si>
    <t>K0005</t>
  </si>
  <si>
    <t>شعلان محمد شعلان القرني</t>
  </si>
  <si>
    <t>K0006</t>
  </si>
  <si>
    <t>علي مهدي مبار ك الذبيان</t>
  </si>
  <si>
    <t>K0007</t>
  </si>
  <si>
    <t>K0008</t>
  </si>
  <si>
    <t>K0009</t>
  </si>
  <si>
    <t>انوار محمد بن علي ال عطشان</t>
  </si>
  <si>
    <t>K0010</t>
  </si>
  <si>
    <t>K0011</t>
  </si>
  <si>
    <t>K0012</t>
  </si>
  <si>
    <t>K0013</t>
  </si>
  <si>
    <t>حمود محمد احمد عواجي</t>
  </si>
  <si>
    <t>K0014</t>
  </si>
  <si>
    <t>K0015</t>
  </si>
  <si>
    <t>عبد الله سعيد مبارك زعمور</t>
  </si>
  <si>
    <t>K0016</t>
  </si>
  <si>
    <t>على محمد على العمرى</t>
  </si>
  <si>
    <t>k0018</t>
  </si>
  <si>
    <t xml:space="preserve">ذات مسئوليه مختلطه محدوده </t>
  </si>
  <si>
    <t>https://maps.app.goo.gl/KVVYpq1CDwBtqbJo9</t>
  </si>
  <si>
    <t>K0019</t>
  </si>
  <si>
    <t>K0020</t>
  </si>
  <si>
    <t xml:space="preserve">محمد سالم بن سعد المهري </t>
  </si>
  <si>
    <t>K0021</t>
  </si>
  <si>
    <t>علي سعد محمد المهري</t>
  </si>
  <si>
    <t>K0022</t>
  </si>
  <si>
    <t>فايز عويظان عبدون المنهالى</t>
  </si>
  <si>
    <t>K0023</t>
  </si>
  <si>
    <t>K0024</t>
  </si>
  <si>
    <t>K0025</t>
  </si>
  <si>
    <t>K0026</t>
  </si>
  <si>
    <t>محمد بن يحي بن محمد عمري</t>
  </si>
  <si>
    <t>K0027</t>
  </si>
  <si>
    <t>دانيه علي احمد بجلي</t>
  </si>
  <si>
    <t>CS12</t>
  </si>
  <si>
    <t>K0028</t>
  </si>
  <si>
    <t>مؤسسة عبدالعزيز يوسف بن عبده حزام للتجارة</t>
  </si>
  <si>
    <t xml:space="preserve"> عبدالعزيز يوسف بن عبده حزام للتجارة</t>
  </si>
  <si>
    <t>https://www.google.com/maps/place//@29.9568488,30.9302491,15z/data=!3m1!4b1?entry=ttu</t>
  </si>
  <si>
    <t>LB70023</t>
  </si>
  <si>
    <t>نايف علي محمد الشهرانى</t>
  </si>
  <si>
    <t>https://maps.app.goo.gl/EQ4rhjcUsK6aS41Y9</t>
  </si>
  <si>
    <t>S0001</t>
  </si>
  <si>
    <t>K0017</t>
  </si>
  <si>
    <t>G0032</t>
  </si>
  <si>
    <t>G0013</t>
  </si>
  <si>
    <t>G0062</t>
  </si>
  <si>
    <t>عادل محمد مصطفي قطومة</t>
  </si>
  <si>
    <t>G0059</t>
  </si>
  <si>
    <t>G0007</t>
  </si>
  <si>
    <t>احمد مرضي صويلح الخزمري الزهراني</t>
  </si>
  <si>
    <t>G0009</t>
  </si>
  <si>
    <t>عمر محمد سليمان المحمادي</t>
  </si>
  <si>
    <t xml:space="preserve"> العميل ليس له رقم ضريبى على ساب ولا بطاقة ضريبية ضمن اوراق فتح الحساب + رقم السجل التجارى باسند الامر غير مطابق رقم السجل التجارى المرسل</t>
  </si>
  <si>
    <t>LB2H016</t>
  </si>
  <si>
    <t>حمادى معلا مبيريك المحمادى</t>
  </si>
  <si>
    <t>G0070</t>
  </si>
  <si>
    <t>خديجة بنت عبدالصمد على خان خوجه</t>
  </si>
  <si>
    <t>G0025</t>
  </si>
  <si>
    <t>عادل احمد على الخياصى الغامدى</t>
  </si>
  <si>
    <t>G0077</t>
  </si>
  <si>
    <t>نبيهه احمد محمد ابوزيد</t>
  </si>
  <si>
    <t>LB2H023</t>
  </si>
  <si>
    <t>هياء محمد سالم البيشي</t>
  </si>
  <si>
    <t>https://maps.app.goo.gl/P63YLWF1roNT6org6</t>
  </si>
  <si>
    <t>G0046</t>
  </si>
  <si>
    <t>احمد محمد احمد الهندى</t>
  </si>
  <si>
    <t>G0078</t>
  </si>
  <si>
    <t>محمد على عبده الفقيه</t>
  </si>
  <si>
    <t>G0008</t>
  </si>
  <si>
    <t>نجاة سعيد احمد العمودي</t>
  </si>
  <si>
    <t>G0074</t>
  </si>
  <si>
    <t>LB2H018</t>
  </si>
  <si>
    <t>عبد الرحمن فيصل بن عابد الصحفى</t>
  </si>
  <si>
    <t>G0075</t>
  </si>
  <si>
    <t>سعد جمعان حامد الحربى</t>
  </si>
  <si>
    <t>G0052</t>
  </si>
  <si>
    <t>عبدالرحمن  عطيه بن رازن الصحفي</t>
  </si>
  <si>
    <t>LB2H022</t>
  </si>
  <si>
    <t>https://maps.app.goo.gl/udtXRiE8CXfZc61G7</t>
  </si>
  <si>
    <t>G0058</t>
  </si>
  <si>
    <t>هناء زين محمد على</t>
  </si>
  <si>
    <t>LB2H021</t>
  </si>
  <si>
    <t>https://maps.google.com/maps?q=19.1182717%2C41.086845&amp;z=17&amp;hl=en</t>
  </si>
  <si>
    <t>LB2H003</t>
  </si>
  <si>
    <t>ماجده عوض حسن المالكى</t>
  </si>
  <si>
    <t>LB20008</t>
  </si>
  <si>
    <t>LB2T001</t>
  </si>
  <si>
    <t>LB2K001</t>
  </si>
  <si>
    <t>C0875</t>
  </si>
  <si>
    <t>K0029</t>
  </si>
  <si>
    <t>زهراء علي احمد القاضي</t>
  </si>
  <si>
    <t>C1035</t>
  </si>
  <si>
    <t>CS05</t>
  </si>
  <si>
    <t>B0107</t>
  </si>
  <si>
    <t>ماجد بن احمد بن عباس الطويلب</t>
  </si>
  <si>
    <t>https://www.google.com/maps/place/26%C2%B026'40.4%22N+50%C2%B006'34.1%22E/@26.4439992,50.1099017,16.92z/data=!4m4!3m3!8m2!3d26.444548!4d50.1094651?entry=ttu</t>
  </si>
  <si>
    <t>R0007</t>
  </si>
  <si>
    <t>عبدالله احمد سالم باقازي</t>
  </si>
  <si>
    <t>CS01</t>
  </si>
  <si>
    <t>D0102</t>
  </si>
  <si>
    <t>مریم عبداللطیف صالح السمحان</t>
  </si>
  <si>
    <t>B0108</t>
  </si>
  <si>
    <t>https://maps.app.goo.gl/hboa1ZhuiKq8cEQTA</t>
  </si>
  <si>
    <t>العميل وعد بارسال سجل تجاري محدث ومطابق لرقم الرخصة يوم 08/23</t>
  </si>
  <si>
    <t>G0079</t>
  </si>
  <si>
    <t>عبدالله احمد متعب الزبيدي</t>
  </si>
  <si>
    <t>https://maps.app.goo.gl/ZJovS8TTZ7cPcqtd8</t>
  </si>
  <si>
    <t>B0109</t>
  </si>
  <si>
    <t>D0103</t>
  </si>
  <si>
    <t>سليمان بن عبدالله بن عبدالعزيز البهيجي</t>
  </si>
  <si>
    <t>C0730</t>
  </si>
  <si>
    <t>G0080</t>
  </si>
  <si>
    <t>مالك علي محمد الفقيه</t>
  </si>
  <si>
    <t>https://maps.app.goo.gl/ngsFG2rbvD3JcCd2A</t>
  </si>
  <si>
    <t>COM</t>
  </si>
  <si>
    <t>TM</t>
  </si>
  <si>
    <t>قيمة السند او الاستثناء الاجمالية للفروع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</si>
</sst>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1860000]B2yyyy/mm/dd;@"/>
    <numFmt numFmtId="165" formatCode="[$SAR]\ #,##0_);\([$SAR]\ #,##0\)"/>
    <numFmt numFmtId="166" formatCode="[$-1060000]B2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1D212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01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171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1" fillId="2" borderId="0" xfId="1" applyFont="1" applyFill="1"/>
    <xf numFmtId="164" fontId="1" fillId="2" borderId="0" xfId="1" applyNumberFormat="1" applyFont="1" applyFill="1"/>
    <xf numFmtId="14" fontId="1" fillId="2" borderId="0" xfId="1" applyNumberFormat="1" applyFont="1" applyFill="1"/>
    <xf numFmtId="0" fontId="2" fillId="0" borderId="0" xfId="1"/>
    <xf numFmtId="0" fontId="2" fillId="3" borderId="1" xfId="1" applyFill="1" applyBorder="1" applyAlignment="1">
      <alignment horizontal="right"/>
    </xf>
    <xf numFmtId="0" fontId="3" fillId="3" borderId="1" xfId="2" applyFill="1" applyBorder="1" applyAlignment="1">
      <alignment horizontal="right"/>
    </xf>
    <xf numFmtId="0" fontId="2" fillId="3" borderId="1" xfId="1" applyFill="1" applyBorder="1"/>
    <xf numFmtId="164" fontId="2" fillId="3" borderId="1" xfId="1" applyNumberFormat="1" applyFill="1" applyBorder="1"/>
    <xf numFmtId="1" fontId="2" fillId="4" borderId="1" xfId="1" applyNumberFormat="1" applyFill="1" applyBorder="1"/>
    <xf numFmtId="165" fontId="0" fillId="3" borderId="1" xfId="3" applyNumberFormat="1" applyFont="1" applyFill="1" applyBorder="1"/>
    <xf numFmtId="14" fontId="2" fillId="3" borderId="1" xfId="1" applyNumberFormat="1" applyFill="1" applyBorder="1"/>
    <xf numFmtId="0" fontId="2" fillId="4" borderId="1" xfId="1" applyFill="1" applyBorder="1" applyAlignment="1">
      <alignment horizontal="right"/>
    </xf>
    <xf numFmtId="0" fontId="3" fillId="5" borderId="1" xfId="2" applyFill="1" applyBorder="1" applyAlignment="1">
      <alignment horizontal="right"/>
    </xf>
    <xf numFmtId="0" fontId="2" fillId="4" borderId="1" xfId="1" applyFill="1" applyBorder="1"/>
    <xf numFmtId="164" fontId="2" fillId="4" borderId="1" xfId="1" applyNumberFormat="1" applyFill="1" applyBorder="1"/>
    <xf numFmtId="165" fontId="0" fillId="4" borderId="1" xfId="3" applyNumberFormat="1" applyFont="1" applyFill="1" applyBorder="1"/>
    <xf numFmtId="14" fontId="2" fillId="4" borderId="1" xfId="1" applyNumberFormat="1" applyFill="1" applyBorder="1"/>
    <xf numFmtId="0" fontId="4" fillId="4" borderId="1" xfId="1" applyFont="1" applyFill="1" applyBorder="1" applyAlignment="1">
      <alignment horizontal="right"/>
    </xf>
    <xf numFmtId="0" fontId="3" fillId="4" borderId="1" xfId="2" applyFill="1" applyBorder="1" applyAlignment="1">
      <alignment horizontal="right"/>
    </xf>
    <xf numFmtId="0" fontId="2" fillId="4" borderId="0" xfId="1" applyFill="1"/>
    <xf numFmtId="1" fontId="2" fillId="3" borderId="1" xfId="1" applyNumberFormat="1" applyFill="1" applyBorder="1"/>
    <xf numFmtId="0" fontId="2" fillId="6" borderId="1" xfId="1" applyFill="1" applyBorder="1" applyAlignment="1">
      <alignment horizontal="right"/>
    </xf>
    <xf numFmtId="0" fontId="3" fillId="6" borderId="1" xfId="2" applyFill="1" applyBorder="1" applyAlignment="1">
      <alignment horizontal="right"/>
    </xf>
    <xf numFmtId="0" fontId="2" fillId="6" borderId="1" xfId="1" applyFill="1" applyBorder="1"/>
    <xf numFmtId="164" fontId="2" fillId="6" borderId="1" xfId="1" applyNumberFormat="1" applyFill="1" applyBorder="1"/>
    <xf numFmtId="1" fontId="2" fillId="6" borderId="1" xfId="1" applyNumberFormat="1" applyFill="1" applyBorder="1"/>
    <xf numFmtId="165" fontId="0" fillId="6" borderId="1" xfId="3" applyNumberFormat="1" applyFont="1" applyFill="1" applyBorder="1"/>
    <xf numFmtId="14" fontId="2" fillId="6" borderId="1" xfId="1" applyNumberFormat="1" applyFill="1" applyBorder="1"/>
    <xf numFmtId="0" fontId="2" fillId="6" borderId="0" xfId="1" applyFill="1"/>
    <xf numFmtId="0" fontId="2" fillId="0" borderId="1" xfId="1" applyBorder="1"/>
    <xf numFmtId="0" fontId="2" fillId="7" borderId="1" xfId="1" applyFill="1" applyBorder="1" applyAlignment="1">
      <alignment horizontal="right"/>
    </xf>
    <xf numFmtId="0" fontId="4" fillId="7" borderId="1" xfId="1" applyFont="1" applyFill="1" applyBorder="1" applyAlignment="1">
      <alignment horizontal="right"/>
    </xf>
    <xf numFmtId="0" fontId="2" fillId="7" borderId="1" xfId="1" applyFill="1" applyBorder="1"/>
    <xf numFmtId="164" fontId="2" fillId="7" borderId="1" xfId="1" applyNumberFormat="1" applyFill="1" applyBorder="1"/>
    <xf numFmtId="1" fontId="2" fillId="7" borderId="1" xfId="1" applyNumberFormat="1" applyFill="1" applyBorder="1"/>
    <xf numFmtId="165" fontId="0" fillId="7" borderId="1" xfId="3" applyNumberFormat="1" applyFont="1" applyFill="1" applyBorder="1"/>
    <xf numFmtId="14" fontId="2" fillId="7" borderId="1" xfId="1" applyNumberFormat="1" applyFill="1" applyBorder="1"/>
    <xf numFmtId="0" fontId="3" fillId="7" borderId="1" xfId="2" applyFill="1" applyBorder="1" applyAlignment="1">
      <alignment horizontal="right"/>
    </xf>
    <xf numFmtId="0" fontId="3" fillId="7" borderId="1" xfId="2" applyFill="1" applyBorder="1"/>
    <xf numFmtId="164" fontId="5" fillId="4" borderId="1" xfId="1" applyNumberFormat="1" applyFont="1" applyFill="1" applyBorder="1"/>
    <xf numFmtId="1" fontId="2" fillId="0" borderId="1" xfId="1" applyNumberFormat="1" applyBorder="1"/>
    <xf numFmtId="164" fontId="2" fillId="0" borderId="1" xfId="1" applyNumberFormat="1" applyBorder="1"/>
    <xf numFmtId="0" fontId="2" fillId="4" borderId="2" xfId="1" applyFill="1" applyBorder="1"/>
    <xf numFmtId="0" fontId="2" fillId="8" borderId="1" xfId="1" applyFill="1" applyBorder="1" applyAlignment="1">
      <alignment horizontal="right"/>
    </xf>
    <xf numFmtId="0" fontId="3" fillId="8" borderId="1" xfId="2" applyFill="1" applyBorder="1" applyAlignment="1">
      <alignment horizontal="right"/>
    </xf>
    <xf numFmtId="0" fontId="2" fillId="8" borderId="1" xfId="1" applyFill="1" applyBorder="1"/>
    <xf numFmtId="164" fontId="2" fillId="8" borderId="1" xfId="1" applyNumberFormat="1" applyFill="1" applyBorder="1"/>
    <xf numFmtId="1" fontId="2" fillId="8" borderId="1" xfId="1" applyNumberFormat="1" applyFill="1" applyBorder="1"/>
    <xf numFmtId="165" fontId="0" fillId="8" borderId="1" xfId="3" applyNumberFormat="1" applyFont="1" applyFill="1" applyBorder="1"/>
    <xf numFmtId="14" fontId="2" fillId="8" borderId="1" xfId="1" applyNumberFormat="1" applyFill="1" applyBorder="1"/>
    <xf numFmtId="166" fontId="2" fillId="4" borderId="1" xfId="1" applyNumberFormat="1" applyFill="1" applyBorder="1"/>
    <xf numFmtId="166" fontId="2" fillId="6" borderId="1" xfId="1" applyNumberFormat="1" applyFill="1" applyBorder="1"/>
    <xf numFmtId="0" fontId="3" fillId="4" borderId="1" xfId="2" applyFill="1" applyBorder="1"/>
    <xf numFmtId="166" fontId="2" fillId="7" borderId="1" xfId="1" applyNumberFormat="1" applyFill="1" applyBorder="1"/>
    <xf numFmtId="0" fontId="4" fillId="6" borderId="1" xfId="1" applyFont="1" applyFill="1" applyBorder="1" applyAlignment="1">
      <alignment horizontal="right"/>
    </xf>
    <xf numFmtId="0" fontId="2" fillId="9" borderId="1" xfId="1" applyFill="1" applyBorder="1" applyAlignment="1">
      <alignment horizontal="right"/>
    </xf>
    <xf numFmtId="0" fontId="3" fillId="9" borderId="1" xfId="2" applyFill="1" applyBorder="1" applyAlignment="1">
      <alignment horizontal="right"/>
    </xf>
    <xf numFmtId="0" fontId="2" fillId="9" borderId="1" xfId="1" applyFill="1" applyBorder="1"/>
    <xf numFmtId="164" fontId="2" fillId="9" borderId="1" xfId="1" applyNumberFormat="1" applyFill="1" applyBorder="1"/>
    <xf numFmtId="1" fontId="2" fillId="9" borderId="1" xfId="1" applyNumberFormat="1" applyFill="1" applyBorder="1"/>
    <xf numFmtId="165" fontId="0" fillId="9" borderId="1" xfId="3" applyNumberFormat="1" applyFont="1" applyFill="1" applyBorder="1"/>
    <xf numFmtId="14" fontId="2" fillId="9" borderId="1" xfId="1" applyNumberFormat="1" applyFill="1" applyBorder="1"/>
    <xf numFmtId="16" fontId="2" fillId="4" borderId="1" xfId="1" applyNumberFormat="1" applyFill="1" applyBorder="1"/>
    <xf numFmtId="0" fontId="2" fillId="4" borderId="1" xfId="1" applyFill="1" applyBorder="1" applyAlignment="1">
      <alignment wrapText="1"/>
    </xf>
    <xf numFmtId="14" fontId="3" fillId="4" borderId="1" xfId="2" applyNumberFormat="1" applyFill="1" applyBorder="1"/>
    <xf numFmtId="0" fontId="2" fillId="0" borderId="3" xfId="1" applyBorder="1" applyAlignment="1">
      <alignment horizontal="right"/>
    </xf>
    <xf numFmtId="0" fontId="2" fillId="0" borderId="3" xfId="1" applyBorder="1"/>
    <xf numFmtId="164" fontId="2" fillId="0" borderId="3" xfId="1" applyNumberFormat="1" applyBorder="1"/>
    <xf numFmtId="14" fontId="2" fillId="0" borderId="3" xfId="1" applyNumberFormat="1" applyBorder="1"/>
    <xf numFmtId="165" fontId="0" fillId="0" borderId="3" xfId="3" applyNumberFormat="1" applyFont="1" applyBorder="1"/>
    <xf numFmtId="1" fontId="2" fillId="0" borderId="3" xfId="1" applyNumberFormat="1" applyBorder="1"/>
    <xf numFmtId="0" fontId="2" fillId="4" borderId="3" xfId="1" applyFill="1" applyBorder="1" applyAlignment="1">
      <alignment horizontal="right"/>
    </xf>
    <xf numFmtId="0" fontId="3" fillId="4" borderId="3" xfId="2" applyFill="1" applyBorder="1" applyAlignment="1">
      <alignment horizontal="right"/>
    </xf>
    <xf numFmtId="0" fontId="2" fillId="4" borderId="3" xfId="1" applyFill="1" applyBorder="1"/>
    <xf numFmtId="0" fontId="3" fillId="0" borderId="3" xfId="2" applyBorder="1" applyAlignment="1">
      <alignment horizontal="right"/>
    </xf>
    <xf numFmtId="14" fontId="3" fillId="0" borderId="3" xfId="2" applyNumberFormat="1" applyBorder="1"/>
    <xf numFmtId="0" fontId="2" fillId="4" borderId="1" xfId="1" applyFill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6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1860000]B2yyyy/mm/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SAR]\ #,##0_);\([$SAR]\ 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860000]B2yyyy/mm/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860000]B2yyyy/mm/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theme="1"/>
        </patternFill>
      </fill>
    </dxf>
    <dxf>
      <font>
        <b/>
        <i val="0"/>
        <strike val="0"/>
        <color rgb="FF1D8C1D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A0C0C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lor rgb="FF1D8C1D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A0C0C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rgb="FF1D8C1D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A0C0C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rgb="FF1D8C1D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A0C0C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rgb="FF1D8C1D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A0C0C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lor rgb="FF1D8C1D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A0C0C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c.1/Desktop/&#1575;&#1604;&#1593;&#1605;&#1604;&#1575;&#1569;/All%20customers%20-%20TM%2007-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ata"/>
      <sheetName val="Summary"/>
      <sheetName val="Other Data"/>
      <sheetName val="Legend"/>
      <sheetName val="SAP Customer Data"/>
      <sheetName val="All customers - TM 07-09"/>
    </sheetNames>
    <sheetDataSet>
      <sheetData sheetId="0"/>
      <sheetData sheetId="1"/>
      <sheetData sheetId="2">
        <row r="23">
          <cell r="B23">
            <v>0</v>
          </cell>
        </row>
      </sheetData>
      <sheetData sheetId="3"/>
      <sheetData sheetId="4">
        <row r="1">
          <cell r="A1" t="str">
            <v>GroupName</v>
          </cell>
          <cell r="B1" t="str">
            <v>CardCode</v>
          </cell>
          <cell r="C1" t="str">
            <v>CardName</v>
          </cell>
          <cell r="D1" t="str">
            <v>LicTradNum</v>
          </cell>
          <cell r="E1" t="str">
            <v>CreateDate</v>
          </cell>
          <cell r="F1" t="str">
            <v>PymntGroup</v>
          </cell>
          <cell r="G1" t="str">
            <v>CreditLine</v>
          </cell>
          <cell r="H1" t="str">
            <v>Balance</v>
          </cell>
          <cell r="I1" t="str">
            <v>Due Amount</v>
          </cell>
          <cell r="J1" t="str">
            <v>Due Period</v>
          </cell>
          <cell r="K1" t="str">
            <v>Avaliable CreditLine</v>
          </cell>
          <cell r="L1" t="str">
            <v>Free_Text</v>
          </cell>
          <cell r="M1" t="str">
            <v>GroupNum</v>
          </cell>
          <cell r="N1" t="str">
            <v>Creditline State</v>
          </cell>
          <cell r="O1" t="str">
            <v>DueAmount State</v>
          </cell>
        </row>
        <row r="2">
          <cell r="A2" t="str">
            <v>CS05</v>
          </cell>
          <cell r="B2" t="str">
            <v>B0001</v>
          </cell>
          <cell r="C2" t="str">
            <v>مؤسسة جوهرة الانارة التجارية - نقدي</v>
          </cell>
          <cell r="D2" t="str">
            <v>300579576100003</v>
          </cell>
          <cell r="E2">
            <v>44195</v>
          </cell>
          <cell r="F2" t="str">
            <v>- Cash Basic -</v>
          </cell>
          <cell r="G2">
            <v>0</v>
          </cell>
          <cell r="H2">
            <v>794</v>
          </cell>
          <cell r="I2">
            <v>0</v>
          </cell>
          <cell r="J2">
            <v>0</v>
          </cell>
          <cell r="K2">
            <v>0</v>
          </cell>
          <cell r="L2" t="str">
            <v>محمد عثمان  من 30.12.2020 الى 28.03.2021 CS05 / محمود يوسف  من 28.03.2021 الى  CS05</v>
          </cell>
          <cell r="M2">
            <v>-1</v>
          </cell>
          <cell r="N2" t="str">
            <v>غير متجاوز الحد الائتماني</v>
          </cell>
          <cell r="O2" t="str">
            <v>غير متجاوز الفترة الائتمانية</v>
          </cell>
        </row>
        <row r="3">
          <cell r="A3" t="str">
            <v>CS05</v>
          </cell>
          <cell r="B3" t="str">
            <v>B0002</v>
          </cell>
          <cell r="C3" t="str">
            <v>مؤسسة زكريا عبدالعزيز الدبيخي التجارية - نقدي</v>
          </cell>
          <cell r="D3" t="str">
            <v>300396895900003</v>
          </cell>
          <cell r="E3">
            <v>44195</v>
          </cell>
          <cell r="F3" t="str">
            <v>- Cash Basic -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 t="str">
            <v>محمد عثمان  من 30.12.2020 الى 28.03.2021 CS05 / محمود يوسف  من 28.03.2021 الى  CS05</v>
          </cell>
          <cell r="M3">
            <v>-1</v>
          </cell>
          <cell r="N3" t="str">
            <v>غير متجاوز الحد الائتماني</v>
          </cell>
          <cell r="O3" t="str">
            <v>غير متجاوز الفترة الائتمانية</v>
          </cell>
        </row>
        <row r="4">
          <cell r="A4" t="str">
            <v>CS05</v>
          </cell>
          <cell r="B4" t="str">
            <v>B0003</v>
          </cell>
          <cell r="C4" t="str">
            <v>مؤسسة مجال الاختصاص للتجارة</v>
          </cell>
          <cell r="D4" t="str">
            <v/>
          </cell>
          <cell r="E4">
            <v>44205</v>
          </cell>
          <cell r="F4" t="str">
            <v>60 Days</v>
          </cell>
          <cell r="G4">
            <v>20000</v>
          </cell>
          <cell r="H4">
            <v>1548</v>
          </cell>
          <cell r="I4">
            <v>1548</v>
          </cell>
          <cell r="J4">
            <v>167</v>
          </cell>
          <cell r="K4">
            <v>18452</v>
          </cell>
          <cell r="L4" t="str">
            <v>محمد عثمان  من 09.01.2021 الى 28.03.2021 CS05 / محمود يوسف  من 28.03.2021 الى  CS05</v>
          </cell>
          <cell r="M4">
            <v>4</v>
          </cell>
          <cell r="N4" t="str">
            <v>غير متجاوز الحد الائتماني</v>
          </cell>
          <cell r="O4" t="str">
            <v>متجاوز الفترة الائتمانية بمبلغ 1,548.00</v>
          </cell>
        </row>
        <row r="5">
          <cell r="A5" t="str">
            <v>CS05</v>
          </cell>
          <cell r="B5" t="str">
            <v>B0004</v>
          </cell>
          <cell r="C5" t="str">
            <v>مؤسسة الانارة الجديدة التجارية</v>
          </cell>
          <cell r="D5" t="str">
            <v>301048174800003</v>
          </cell>
          <cell r="E5">
            <v>44205</v>
          </cell>
          <cell r="F5" t="str">
            <v>60 Days</v>
          </cell>
          <cell r="G5">
            <v>40000</v>
          </cell>
          <cell r="H5">
            <v>-1018</v>
          </cell>
          <cell r="I5">
            <v>-1018</v>
          </cell>
          <cell r="J5">
            <v>140</v>
          </cell>
          <cell r="K5">
            <v>40000</v>
          </cell>
          <cell r="L5" t="str">
            <v>محمد عثمان  من 09.01.2021 الى 28.03.2021 CS05 / محمود يوسف  من 28.03.2021 الى  CS05</v>
          </cell>
          <cell r="M5">
            <v>4</v>
          </cell>
          <cell r="N5" t="str">
            <v>غير متجاوز الحد الائتماني</v>
          </cell>
          <cell r="O5" t="str">
            <v>غير متجاوز الفترة الائتمانية</v>
          </cell>
        </row>
        <row r="6">
          <cell r="A6" t="str">
            <v>CS05</v>
          </cell>
          <cell r="B6" t="str">
            <v>B0005</v>
          </cell>
          <cell r="C6" t="str">
            <v>مؤسسة النجم المرتفع التجارية</v>
          </cell>
          <cell r="D6" t="str">
            <v/>
          </cell>
          <cell r="E6">
            <v>44219</v>
          </cell>
          <cell r="F6" t="str">
            <v>60 Days</v>
          </cell>
          <cell r="G6">
            <v>60000</v>
          </cell>
          <cell r="H6">
            <v>-187</v>
          </cell>
          <cell r="I6">
            <v>0</v>
          </cell>
          <cell r="J6">
            <v>0</v>
          </cell>
          <cell r="K6">
            <v>60000</v>
          </cell>
          <cell r="L6" t="str">
            <v>محمد عثمان  من 23.01.2021 الى 28.03.2021 CS05 / محمود يوسف  من 28.03.2021 الى  CS05</v>
          </cell>
          <cell r="M6">
            <v>4</v>
          </cell>
          <cell r="N6" t="str">
            <v>غير متجاوز الحد الائتماني</v>
          </cell>
          <cell r="O6" t="str">
            <v>غير متجاوز الفترة الائتمانية</v>
          </cell>
        </row>
        <row r="7">
          <cell r="A7" t="str">
            <v>CS05</v>
          </cell>
          <cell r="B7" t="str">
            <v>B0006</v>
          </cell>
          <cell r="C7" t="str">
            <v>مؤسسة عبدالله محمد عبدالله اليحى للادوات الصحية - نقدي</v>
          </cell>
          <cell r="D7" t="str">
            <v/>
          </cell>
          <cell r="E7">
            <v>44221</v>
          </cell>
          <cell r="F7" t="str">
            <v>- Cash Basic -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محمد عثمان  من 25.01.2021 الى 28.03.2021 CS05 / محمود يوسف  من 28.03.2021 الى  CS05</v>
          </cell>
          <cell r="M7">
            <v>-1</v>
          </cell>
          <cell r="N7" t="str">
            <v>غير متجاوز الحد الائتماني</v>
          </cell>
          <cell r="O7" t="str">
            <v>غير متجاوز الفترة الائتمانية</v>
          </cell>
        </row>
        <row r="8">
          <cell r="A8" t="str">
            <v>CS05</v>
          </cell>
          <cell r="B8" t="str">
            <v>B0007</v>
          </cell>
          <cell r="C8" t="str">
            <v>شركة الاضاءة المتقدمة للكهرباء شركة شخص واحد</v>
          </cell>
          <cell r="D8" t="str">
            <v>311286333400003</v>
          </cell>
          <cell r="E8">
            <v>44241</v>
          </cell>
          <cell r="F8" t="str">
            <v>60 Days</v>
          </cell>
          <cell r="G8">
            <v>80000</v>
          </cell>
          <cell r="H8">
            <v>0</v>
          </cell>
          <cell r="I8">
            <v>0</v>
          </cell>
          <cell r="J8">
            <v>0</v>
          </cell>
          <cell r="K8">
            <v>80000</v>
          </cell>
          <cell r="L8" t="str">
            <v>محمد عثمان  من 14.02.2021 الى 28.03.2021 CS05 / محمود يوسف  من 28.03.2021 الى  CS05</v>
          </cell>
          <cell r="M8">
            <v>4</v>
          </cell>
          <cell r="N8" t="str">
            <v>غير متجاوز الحد الائتماني</v>
          </cell>
          <cell r="O8" t="str">
            <v>غير متجاوز الفترة الائتمانية</v>
          </cell>
        </row>
        <row r="9">
          <cell r="A9" t="str">
            <v>CS05</v>
          </cell>
          <cell r="B9" t="str">
            <v>B0008</v>
          </cell>
          <cell r="C9" t="str">
            <v>شركة دوحة الانارة التجارية (ش الملك عبدالعزيز ) - نقدي</v>
          </cell>
          <cell r="D9" t="str">
            <v>311306214100003</v>
          </cell>
          <cell r="E9">
            <v>44242</v>
          </cell>
          <cell r="F9" t="str">
            <v>- Cash Basic -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محمد عثمان  من 15.02.2021 الى 28.03.2021 CS05 / محمود يوسف  من 28.03.2021 الى  CS05</v>
          </cell>
          <cell r="M9">
            <v>-1</v>
          </cell>
          <cell r="N9" t="str">
            <v>غير متجاوز الحد الائتماني</v>
          </cell>
          <cell r="O9" t="str">
            <v>غير متجاوز الفترة الائتمانية</v>
          </cell>
        </row>
        <row r="10">
          <cell r="A10" t="str">
            <v>CS05</v>
          </cell>
          <cell r="B10" t="str">
            <v>B0009</v>
          </cell>
          <cell r="C10" t="str">
            <v>مؤسسة سحر الشمعة المتخصصة التجارية</v>
          </cell>
          <cell r="D10" t="str">
            <v>302228452500003</v>
          </cell>
          <cell r="E10">
            <v>44244</v>
          </cell>
          <cell r="F10" t="str">
            <v>60 Days</v>
          </cell>
          <cell r="G10">
            <v>48000</v>
          </cell>
          <cell r="H10">
            <v>0</v>
          </cell>
          <cell r="I10">
            <v>0</v>
          </cell>
          <cell r="J10">
            <v>0</v>
          </cell>
          <cell r="K10">
            <v>48000</v>
          </cell>
          <cell r="L10" t="str">
            <v>محمد عثمان  من 17.02.2021 الى 28.03.2021 CS05 / محمود يوسف  من 28.03.2021 الى  CS05</v>
          </cell>
          <cell r="M10">
            <v>4</v>
          </cell>
          <cell r="N10" t="str">
            <v>غير متجاوز الحد الائتماني</v>
          </cell>
          <cell r="O10" t="str">
            <v>غير متجاوز الفترة الائتمانية</v>
          </cell>
        </row>
        <row r="11">
          <cell r="A11" t="str">
            <v>CS05</v>
          </cell>
          <cell r="B11" t="str">
            <v>B0010</v>
          </cell>
          <cell r="C11" t="str">
            <v>مؤسسة اتحاد الوسطاء التجارية</v>
          </cell>
          <cell r="D11" t="str">
            <v>300450704900003</v>
          </cell>
          <cell r="E11">
            <v>44242</v>
          </cell>
          <cell r="F11" t="str">
            <v>60 Days</v>
          </cell>
          <cell r="G11">
            <v>20000</v>
          </cell>
          <cell r="H11">
            <v>1221</v>
          </cell>
          <cell r="I11">
            <v>1221</v>
          </cell>
          <cell r="J11">
            <v>99</v>
          </cell>
          <cell r="K11">
            <v>18779</v>
          </cell>
          <cell r="L11" t="str">
            <v>محمد عثمان  من 15.02.2021 الى 28.03.2021 CS05 / محمود يوسف  من 28.03.2021 الى  CS05</v>
          </cell>
          <cell r="M11">
            <v>4</v>
          </cell>
          <cell r="N11" t="str">
            <v>غير متجاوز الحد الائتماني</v>
          </cell>
          <cell r="O11" t="str">
            <v>متجاوز الفترة الائتمانية بمبلغ 1,221.00</v>
          </cell>
        </row>
        <row r="12">
          <cell r="A12" t="str">
            <v>CS05</v>
          </cell>
          <cell r="B12" t="str">
            <v>B0011</v>
          </cell>
          <cell r="C12" t="str">
            <v>مؤسسة مشاريع الخبر للتجارة - نقدي</v>
          </cell>
          <cell r="D12" t="str">
            <v/>
          </cell>
          <cell r="E12">
            <v>44248</v>
          </cell>
          <cell r="F12" t="str">
            <v>- Cash Basic -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 t="str">
            <v>محمد عثمان  من 21.02.2021 الى 28.03.2021 CS05 / محمود يوسف  من 28.03.2021 الى  CS05</v>
          </cell>
          <cell r="M12">
            <v>-1</v>
          </cell>
          <cell r="N12" t="str">
            <v>غير متجاوز الحد الائتماني</v>
          </cell>
          <cell r="O12" t="str">
            <v>غير متجاوز الفترة الائتمانية</v>
          </cell>
        </row>
        <row r="13">
          <cell r="A13" t="str">
            <v>CS05</v>
          </cell>
          <cell r="B13" t="str">
            <v>B0012</v>
          </cell>
          <cell r="C13" t="str">
            <v>مؤسسة ماجد عبدالمحسن الرماح للمقاولات</v>
          </cell>
          <cell r="D13" t="str">
            <v>300423683100003</v>
          </cell>
          <cell r="E13">
            <v>44248</v>
          </cell>
          <cell r="F13" t="str">
            <v>60 Days</v>
          </cell>
          <cell r="G13">
            <v>40000</v>
          </cell>
          <cell r="H13">
            <v>1265</v>
          </cell>
          <cell r="I13">
            <v>0</v>
          </cell>
          <cell r="J13">
            <v>0</v>
          </cell>
          <cell r="K13">
            <v>40000</v>
          </cell>
          <cell r="L13" t="str">
            <v>محمد عثمان  من 21.02.2021 الى 28.03.2021 CS05 / محمود يوسف  من 28.03.2021 الى  CS05</v>
          </cell>
          <cell r="M13">
            <v>4</v>
          </cell>
          <cell r="N13" t="str">
            <v>غير متجاوز الحد الائتماني</v>
          </cell>
          <cell r="O13" t="str">
            <v>غير متجاوز الفترة الائتمانية</v>
          </cell>
        </row>
        <row r="14">
          <cell r="A14" t="str">
            <v>CS05</v>
          </cell>
          <cell r="B14" t="str">
            <v>B0013</v>
          </cell>
          <cell r="C14" t="str">
            <v>مؤسسة السهدي التجارية - نقدي</v>
          </cell>
          <cell r="D14" t="str">
            <v>300412784500003</v>
          </cell>
          <cell r="E14">
            <v>44250</v>
          </cell>
          <cell r="F14" t="str">
            <v>- Cash Basic -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محمد عثمان  من 23.02.2021 الى 28.03.2021 CS05 / محمود يوسف  من 28.03.2021 الى  CS05</v>
          </cell>
          <cell r="M14">
            <v>-1</v>
          </cell>
          <cell r="N14" t="str">
            <v>غير متجاوز الحد الائتماني</v>
          </cell>
          <cell r="O14" t="str">
            <v>غير متجاوز الفترة الائتمانية</v>
          </cell>
        </row>
        <row r="15">
          <cell r="A15" t="str">
            <v>CS05</v>
          </cell>
          <cell r="B15" t="str">
            <v>B0014</v>
          </cell>
          <cell r="C15" t="str">
            <v>مؤسسة إنارة التجارية</v>
          </cell>
          <cell r="D15" t="str">
            <v>31014242500003</v>
          </cell>
          <cell r="E15">
            <v>44252</v>
          </cell>
          <cell r="F15" t="str">
            <v>60 Days</v>
          </cell>
          <cell r="G15">
            <v>16000</v>
          </cell>
          <cell r="H15">
            <v>0</v>
          </cell>
          <cell r="I15">
            <v>0</v>
          </cell>
          <cell r="J15">
            <v>0</v>
          </cell>
          <cell r="K15">
            <v>16000</v>
          </cell>
          <cell r="L15" t="str">
            <v>محمد عثمان  من 25.02.2021 الى 28.03.2021 CS05 / محمود يوسف  من 28.03.2021 الى  CS05</v>
          </cell>
          <cell r="M15">
            <v>4</v>
          </cell>
          <cell r="N15" t="str">
            <v>غير متجاوز الحد الائتماني</v>
          </cell>
          <cell r="O15" t="str">
            <v>غير متجاوز الفترة الائتمانية</v>
          </cell>
        </row>
        <row r="16">
          <cell r="A16" t="str">
            <v>CS05</v>
          </cell>
          <cell r="B16" t="str">
            <v>B0015</v>
          </cell>
          <cell r="C16" t="str">
            <v>مؤسسة اضواء وطن التجارية-نقدي</v>
          </cell>
          <cell r="D16" t="str">
            <v>302128241300003</v>
          </cell>
          <cell r="E16">
            <v>44258</v>
          </cell>
          <cell r="F16" t="str">
            <v>- Cash Basic -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محمود يوسف  من 03.03.2021 الى  CS05</v>
          </cell>
          <cell r="M16">
            <v>-1</v>
          </cell>
          <cell r="N16" t="str">
            <v>غير متجاوز الحد الائتماني</v>
          </cell>
          <cell r="O16" t="str">
            <v>غير متجاوز الفترة الائتمانية</v>
          </cell>
        </row>
        <row r="17">
          <cell r="A17" t="str">
            <v>CS05</v>
          </cell>
          <cell r="B17" t="str">
            <v>B0016</v>
          </cell>
          <cell r="C17" t="str">
            <v>مؤسسة حسين عبدالحميد المرهون لمواد البناء</v>
          </cell>
          <cell r="D17" t="str">
            <v>300489131400003</v>
          </cell>
          <cell r="E17">
            <v>44265</v>
          </cell>
          <cell r="F17" t="str">
            <v>60 Days</v>
          </cell>
          <cell r="G17">
            <v>24000</v>
          </cell>
          <cell r="H17">
            <v>7376</v>
          </cell>
          <cell r="I17">
            <v>1333</v>
          </cell>
          <cell r="J17">
            <v>85</v>
          </cell>
          <cell r="K17">
            <v>16624</v>
          </cell>
          <cell r="L17" t="str">
            <v>محمود يوسف  من 10.03.2021 الى  CS05</v>
          </cell>
          <cell r="M17">
            <v>4</v>
          </cell>
          <cell r="N17" t="str">
            <v>غير متجاوز الحد الائتماني</v>
          </cell>
          <cell r="O17" t="str">
            <v>متجاوز الفترة الائتمانية بمبلغ 1,333.00</v>
          </cell>
        </row>
        <row r="18">
          <cell r="A18" t="str">
            <v>CS05</v>
          </cell>
          <cell r="B18" t="str">
            <v>B0017</v>
          </cell>
          <cell r="C18" t="str">
            <v>مؤسسة منة الانارة الحديثة التجارية-نقدي</v>
          </cell>
          <cell r="D18" t="str">
            <v>310327074300003</v>
          </cell>
          <cell r="E18">
            <v>44270</v>
          </cell>
          <cell r="F18" t="str">
            <v>- Cash Basic -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محمود يوسف  من 15.03.2021 الى  CS05</v>
          </cell>
          <cell r="M18">
            <v>-1</v>
          </cell>
          <cell r="N18" t="str">
            <v>غير متجاوز الحد الائتماني</v>
          </cell>
          <cell r="O18" t="str">
            <v>غير متجاوز الفترة الائتمانية</v>
          </cell>
        </row>
        <row r="19">
          <cell r="A19" t="str">
            <v>CS05</v>
          </cell>
          <cell r="B19" t="str">
            <v>B0018</v>
          </cell>
          <cell r="C19" t="str">
            <v>مؤسسة طاهر حمد النمر التجارية</v>
          </cell>
          <cell r="D19" t="str">
            <v>310622202300003</v>
          </cell>
          <cell r="E19">
            <v>44272</v>
          </cell>
          <cell r="F19" t="str">
            <v>60 Days</v>
          </cell>
          <cell r="G19">
            <v>12000</v>
          </cell>
          <cell r="H19">
            <v>7001</v>
          </cell>
          <cell r="I19">
            <v>7001</v>
          </cell>
          <cell r="J19">
            <v>155</v>
          </cell>
          <cell r="K19">
            <v>4999</v>
          </cell>
          <cell r="L19" t="str">
            <v>محمود يوسف  من 17.03.2021 الى  CS05</v>
          </cell>
          <cell r="M19">
            <v>4</v>
          </cell>
          <cell r="N19" t="str">
            <v>غير متجاوز الحد الائتماني</v>
          </cell>
          <cell r="O19" t="str">
            <v>متجاوز الفترة الائتمانية بمبلغ 7,001.00</v>
          </cell>
        </row>
        <row r="20">
          <cell r="A20" t="str">
            <v>CS05</v>
          </cell>
          <cell r="B20" t="str">
            <v>B0019</v>
          </cell>
          <cell r="C20" t="str">
            <v>شركة بريق الانارة للتجارة</v>
          </cell>
          <cell r="D20" t="str">
            <v>310561788600003</v>
          </cell>
          <cell r="E20">
            <v>44290</v>
          </cell>
          <cell r="F20" t="str">
            <v>60 Days</v>
          </cell>
          <cell r="G20">
            <v>80000</v>
          </cell>
          <cell r="H20">
            <v>0</v>
          </cell>
          <cell r="I20">
            <v>0</v>
          </cell>
          <cell r="J20">
            <v>0</v>
          </cell>
          <cell r="K20">
            <v>80000</v>
          </cell>
          <cell r="L20" t="str">
            <v>محمود يوسف  من 04.04.2021 الى  CS05</v>
          </cell>
          <cell r="M20">
            <v>4</v>
          </cell>
          <cell r="N20" t="str">
            <v>غير متجاوز الحد الائتماني</v>
          </cell>
          <cell r="O20" t="str">
            <v>غير متجاوز الفترة الائتمانية</v>
          </cell>
        </row>
        <row r="21">
          <cell r="A21" t="str">
            <v>CS05</v>
          </cell>
          <cell r="B21" t="str">
            <v>B0020</v>
          </cell>
          <cell r="C21" t="str">
            <v>شركة الخبير العربي التجارية  - نقدي</v>
          </cell>
          <cell r="D21" t="str">
            <v>310733992500003</v>
          </cell>
          <cell r="E21">
            <v>44313</v>
          </cell>
          <cell r="F21" t="str">
            <v>- Cash Basic -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محمود يوسف  من 27.04.2021 الى  CS05</v>
          </cell>
          <cell r="M21">
            <v>-1</v>
          </cell>
          <cell r="N21" t="str">
            <v>غير متجاوز الحد الائتماني</v>
          </cell>
          <cell r="O21" t="str">
            <v>غير متجاوز الفترة الائتمانية</v>
          </cell>
        </row>
        <row r="22">
          <cell r="A22" t="str">
            <v>CS05</v>
          </cell>
          <cell r="B22" t="str">
            <v>B0021</v>
          </cell>
          <cell r="C22" t="str">
            <v>مؤسسة اصداف الخليج للادوات الصحية-نقدي</v>
          </cell>
          <cell r="D22" t="str">
            <v>300483711900003</v>
          </cell>
          <cell r="E22">
            <v>44836</v>
          </cell>
          <cell r="F22" t="str">
            <v>- Cash Basic -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محمود يوسف  من 02.10.2022 الى  CS05</v>
          </cell>
          <cell r="M22">
            <v>-1</v>
          </cell>
          <cell r="N22" t="str">
            <v>غير متجاوز الحد الائتماني</v>
          </cell>
          <cell r="O22" t="str">
            <v>غير متجاوز الفترة الائتمانية</v>
          </cell>
        </row>
        <row r="23">
          <cell r="A23" t="str">
            <v>CS05</v>
          </cell>
          <cell r="B23" t="str">
            <v>B0025</v>
          </cell>
          <cell r="C23" t="str">
            <v>مؤسسة جعفر علي مرار للتجارة</v>
          </cell>
          <cell r="D23" t="str">
            <v/>
          </cell>
          <cell r="E23">
            <v>44315</v>
          </cell>
          <cell r="F23" t="str">
            <v>60 Days</v>
          </cell>
          <cell r="G23">
            <v>24000</v>
          </cell>
          <cell r="H23">
            <v>0</v>
          </cell>
          <cell r="I23">
            <v>0</v>
          </cell>
          <cell r="J23">
            <v>0</v>
          </cell>
          <cell r="K23">
            <v>24000</v>
          </cell>
          <cell r="L23" t="str">
            <v>محمود يوسف  من 29.04.2021 الى  CS05</v>
          </cell>
          <cell r="M23">
            <v>4</v>
          </cell>
          <cell r="N23" t="str">
            <v>غير متجاوز الحد الائتماني</v>
          </cell>
          <cell r="O23" t="str">
            <v>غير متجاوز الفترة الائتمانية</v>
          </cell>
        </row>
        <row r="24">
          <cell r="A24" t="str">
            <v>CS05</v>
          </cell>
          <cell r="B24" t="str">
            <v>B0026</v>
          </cell>
          <cell r="C24" t="str">
            <v>مؤسسة البيت العامر للادوات الصحية</v>
          </cell>
          <cell r="D24" t="str">
            <v>300627957200003</v>
          </cell>
          <cell r="E24">
            <v>44352</v>
          </cell>
          <cell r="F24" t="str">
            <v>60 Days</v>
          </cell>
          <cell r="G24">
            <v>24000</v>
          </cell>
          <cell r="H24">
            <v>123</v>
          </cell>
          <cell r="I24">
            <v>0</v>
          </cell>
          <cell r="J24">
            <v>0</v>
          </cell>
          <cell r="K24">
            <v>24000</v>
          </cell>
          <cell r="L24" t="str">
            <v>محمود يوسف  من 05.06.2021 الى  CS05</v>
          </cell>
          <cell r="M24">
            <v>4</v>
          </cell>
          <cell r="N24" t="str">
            <v>غير متجاوز الحد الائتماني</v>
          </cell>
          <cell r="O24" t="str">
            <v>غير متجاوز الفترة الائتمانية</v>
          </cell>
        </row>
        <row r="25">
          <cell r="A25" t="str">
            <v>CS05</v>
          </cell>
          <cell r="B25" t="str">
            <v>B0027</v>
          </cell>
          <cell r="C25" t="str">
            <v>شركة فهد سعد المنقور وشركاه للتجارة</v>
          </cell>
          <cell r="D25" t="str">
            <v>300689974700003</v>
          </cell>
          <cell r="E25">
            <v>44381</v>
          </cell>
          <cell r="F25" t="str">
            <v>60 Days</v>
          </cell>
          <cell r="G25">
            <v>50000</v>
          </cell>
          <cell r="H25">
            <v>0</v>
          </cell>
          <cell r="I25">
            <v>0</v>
          </cell>
          <cell r="J25">
            <v>0</v>
          </cell>
          <cell r="K25">
            <v>50000</v>
          </cell>
          <cell r="L25" t="str">
            <v>محمود يوسف  من 04.07.2021 الى  CS05</v>
          </cell>
          <cell r="M25">
            <v>4</v>
          </cell>
          <cell r="N25" t="str">
            <v>غير متجاوز الحد الائتماني</v>
          </cell>
          <cell r="O25" t="str">
            <v>غير متجاوز الفترة الائتمانية</v>
          </cell>
        </row>
        <row r="26">
          <cell r="A26" t="str">
            <v>CS05</v>
          </cell>
          <cell r="B26" t="str">
            <v>B0028</v>
          </cell>
          <cell r="C26" t="str">
            <v>مؤسسة محمد راشد البوعينين التجارية - نقدي</v>
          </cell>
          <cell r="D26" t="str">
            <v>300758371900003</v>
          </cell>
          <cell r="E26">
            <v>44391</v>
          </cell>
          <cell r="F26" t="str">
            <v>- Cash Basic -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 t="str">
            <v>محمود يوسف  من 14.07.2021 الى  CS05</v>
          </cell>
          <cell r="M26">
            <v>-1</v>
          </cell>
          <cell r="N26" t="str">
            <v>غير متجاوز الحد الائتماني</v>
          </cell>
          <cell r="O26" t="str">
            <v>غير متجاوز الفترة الائتمانية</v>
          </cell>
        </row>
        <row r="27">
          <cell r="A27" t="str">
            <v>CS05</v>
          </cell>
          <cell r="B27" t="str">
            <v>B0029</v>
          </cell>
          <cell r="C27" t="str">
            <v>مؤسسة عبدالعزيز عبدالله عمر التجارية</v>
          </cell>
          <cell r="D27" t="str">
            <v>302038812500003</v>
          </cell>
          <cell r="E27">
            <v>44410</v>
          </cell>
          <cell r="F27" t="str">
            <v>60 Days</v>
          </cell>
          <cell r="G27">
            <v>8000</v>
          </cell>
          <cell r="H27">
            <v>2252</v>
          </cell>
          <cell r="I27">
            <v>2252</v>
          </cell>
          <cell r="J27">
            <v>326</v>
          </cell>
          <cell r="K27">
            <v>5748</v>
          </cell>
          <cell r="L27" t="str">
            <v>محمود يوسف  من 02.08.2021 الى  CS05</v>
          </cell>
          <cell r="M27">
            <v>4</v>
          </cell>
          <cell r="N27" t="str">
            <v>غير متجاوز الحد الائتماني</v>
          </cell>
          <cell r="O27" t="str">
            <v>متجاوز الفترة الائتمانية بمبلغ 2,252.00</v>
          </cell>
        </row>
        <row r="28">
          <cell r="A28" t="str">
            <v>CS05</v>
          </cell>
          <cell r="B28" t="str">
            <v>B0030</v>
          </cell>
          <cell r="C28" t="str">
            <v>مؤسسة سكب الدانة للادوات الصحية- نقدي</v>
          </cell>
          <cell r="D28" t="str">
            <v>300736221700003</v>
          </cell>
          <cell r="E28">
            <v>44412</v>
          </cell>
          <cell r="F28" t="str">
            <v>- Cash Basic -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محمود يوسف  من 04.08.2021 الى  CS05</v>
          </cell>
          <cell r="M28">
            <v>-1</v>
          </cell>
          <cell r="N28" t="str">
            <v>غير متجاوز الحد الائتماني</v>
          </cell>
          <cell r="O28" t="str">
            <v>غير متجاوز الفترة الائتمانية</v>
          </cell>
        </row>
        <row r="29">
          <cell r="A29" t="str">
            <v>CS05</v>
          </cell>
          <cell r="B29" t="str">
            <v>B0033</v>
          </cell>
          <cell r="C29" t="str">
            <v>مؤسسة فكرة ضوء التجارية- نقدي</v>
          </cell>
          <cell r="D29" t="str">
            <v>310695414900003</v>
          </cell>
          <cell r="E29">
            <v>44424</v>
          </cell>
          <cell r="F29" t="str">
            <v>- Cash Basic -</v>
          </cell>
          <cell r="G29">
            <v>0</v>
          </cell>
          <cell r="H29">
            <v>1426</v>
          </cell>
          <cell r="I29">
            <v>0</v>
          </cell>
          <cell r="J29">
            <v>0</v>
          </cell>
          <cell r="K29">
            <v>0</v>
          </cell>
          <cell r="L29" t="str">
            <v>محمود يوسف  من 16.08.2021 الى  CS05</v>
          </cell>
          <cell r="M29">
            <v>-1</v>
          </cell>
          <cell r="N29" t="str">
            <v>غير متجاوز الحد الائتماني</v>
          </cell>
          <cell r="O29" t="str">
            <v>غير متجاوز الفترة الائتمانية</v>
          </cell>
        </row>
        <row r="30">
          <cell r="A30" t="str">
            <v>CS05</v>
          </cell>
          <cell r="B30" t="str">
            <v>B0034</v>
          </cell>
          <cell r="C30" t="str">
            <v>فرع مؤسسة محمد مفرح العجمي التجارية- نقدي</v>
          </cell>
          <cell r="D30" t="str">
            <v>300831304900003</v>
          </cell>
          <cell r="E30">
            <v>44424</v>
          </cell>
          <cell r="F30" t="str">
            <v>- Cash Basic -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محمود يوسف  من 16.08.2021 الى  CS05</v>
          </cell>
          <cell r="M30">
            <v>-1</v>
          </cell>
          <cell r="N30" t="str">
            <v>غير متجاوز الحد الائتماني</v>
          </cell>
          <cell r="O30" t="str">
            <v>غير متجاوز الفترة الائتمانية</v>
          </cell>
        </row>
        <row r="31">
          <cell r="A31" t="str">
            <v>CS05</v>
          </cell>
          <cell r="B31" t="str">
            <v>B0035</v>
          </cell>
          <cell r="C31" t="str">
            <v>مؤسسة انوار الشروق للتجارة- نقدي</v>
          </cell>
          <cell r="D31" t="str">
            <v>300812962800003</v>
          </cell>
          <cell r="E31">
            <v>44427</v>
          </cell>
          <cell r="F31" t="str">
            <v>- Cash Basic -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 t="str">
            <v>محمود يوسف  من 19.08.2021 الى  CS05</v>
          </cell>
          <cell r="M31">
            <v>-1</v>
          </cell>
          <cell r="N31" t="str">
            <v>غير متجاوز الحد الائتماني</v>
          </cell>
          <cell r="O31" t="str">
            <v>غير متجاوز الفترة الائتمانية</v>
          </cell>
        </row>
        <row r="32">
          <cell r="A32" t="str">
            <v>CS05</v>
          </cell>
          <cell r="B32" t="str">
            <v>B0036</v>
          </cell>
          <cell r="C32" t="str">
            <v>سفر للخدمات الصناعية- نقدي</v>
          </cell>
          <cell r="D32" t="str">
            <v>300503269800003</v>
          </cell>
          <cell r="E32">
            <v>44445</v>
          </cell>
          <cell r="F32" t="str">
            <v>- Cash Basic -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محمود يوسف  من 06.09.2021 الى  CS05</v>
          </cell>
          <cell r="M32">
            <v>-1</v>
          </cell>
          <cell r="N32" t="str">
            <v>غير متجاوز الحد الائتماني</v>
          </cell>
          <cell r="O32" t="str">
            <v>غير متجاوز الفترة الائتمانية</v>
          </cell>
        </row>
        <row r="33">
          <cell r="A33" t="str">
            <v>CS05</v>
          </cell>
          <cell r="B33" t="str">
            <v>B0037</v>
          </cell>
          <cell r="C33" t="str">
            <v>مؤسسة الاتجاهات الشرقية للتجارة- نقدي</v>
          </cell>
          <cell r="D33" t="str">
            <v>310414622100003</v>
          </cell>
          <cell r="E33">
            <v>44455</v>
          </cell>
          <cell r="F33" t="str">
            <v>- Cash Basic -</v>
          </cell>
          <cell r="G33">
            <v>0</v>
          </cell>
          <cell r="H33">
            <v>-26</v>
          </cell>
          <cell r="I33">
            <v>-26</v>
          </cell>
          <cell r="J33">
            <v>344</v>
          </cell>
          <cell r="K33">
            <v>0</v>
          </cell>
          <cell r="L33" t="str">
            <v>محمود يوسف  من 16.09.2021 الى  CS05</v>
          </cell>
          <cell r="M33">
            <v>-1</v>
          </cell>
          <cell r="N33" t="str">
            <v>غير متجاوز الحد الائتماني</v>
          </cell>
          <cell r="O33" t="str">
            <v>غير متجاوز الفترة الائتمانية</v>
          </cell>
        </row>
        <row r="34">
          <cell r="A34" t="str">
            <v>CS05</v>
          </cell>
          <cell r="B34" t="str">
            <v>B0038</v>
          </cell>
          <cell r="C34" t="str">
            <v>مؤسسة عالم البناء الراقي التجارية- نقدي</v>
          </cell>
          <cell r="D34" t="str">
            <v>300820785900003</v>
          </cell>
          <cell r="E34">
            <v>44455</v>
          </cell>
          <cell r="F34" t="str">
            <v>- Cash Basic -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محمود يوسف  من 16.09.2021 الى  CS05</v>
          </cell>
          <cell r="M34">
            <v>-1</v>
          </cell>
          <cell r="N34" t="str">
            <v>غير متجاوز الحد الائتماني</v>
          </cell>
          <cell r="O34" t="str">
            <v>غير متجاوز الفترة الائتمانية</v>
          </cell>
        </row>
        <row r="35">
          <cell r="A35" t="str">
            <v>CS05</v>
          </cell>
          <cell r="B35" t="str">
            <v>B0039</v>
          </cell>
          <cell r="C35" t="str">
            <v>شركة منار للتجارة والمقاولات - نقدي</v>
          </cell>
          <cell r="D35" t="str">
            <v>302004341500003</v>
          </cell>
          <cell r="E35">
            <v>44471</v>
          </cell>
          <cell r="F35" t="str">
            <v>- Cash Basic -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محمود يوسف  من 02.10.2021 الى  CS05</v>
          </cell>
          <cell r="M35">
            <v>-1</v>
          </cell>
          <cell r="N35" t="str">
            <v>غير متجاوز الحد الائتماني</v>
          </cell>
          <cell r="O35" t="str">
            <v>غير متجاوز الفترة الائتمانية</v>
          </cell>
        </row>
        <row r="36">
          <cell r="A36" t="str">
            <v>CS05</v>
          </cell>
          <cell r="B36" t="str">
            <v>B0040</v>
          </cell>
          <cell r="C36" t="str">
            <v>مؤسسة عبر النور التجارية</v>
          </cell>
          <cell r="D36" t="str">
            <v>300917765400003</v>
          </cell>
          <cell r="E36">
            <v>44472</v>
          </cell>
          <cell r="F36" t="str">
            <v>60 Days</v>
          </cell>
          <cell r="G36">
            <v>50000</v>
          </cell>
          <cell r="H36">
            <v>1546</v>
          </cell>
          <cell r="I36">
            <v>0</v>
          </cell>
          <cell r="J36">
            <v>0</v>
          </cell>
          <cell r="K36">
            <v>50000</v>
          </cell>
          <cell r="L36" t="str">
            <v>محمد طارق من 03.10.2021 الى 07.02.2023 CS09 / محمود يوسف  من 07.02.2023 الى  CS05</v>
          </cell>
          <cell r="M36">
            <v>4</v>
          </cell>
          <cell r="N36" t="str">
            <v>غير متجاوز الحد الائتماني</v>
          </cell>
          <cell r="O36" t="str">
            <v>غير متجاوز الفترة الائتمانية</v>
          </cell>
        </row>
        <row r="37">
          <cell r="A37" t="str">
            <v>CS05</v>
          </cell>
          <cell r="B37" t="str">
            <v>B0041</v>
          </cell>
          <cell r="C37" t="str">
            <v>مؤسسة شافي عبد الهادي الدوسري التجارية - نقدي</v>
          </cell>
          <cell r="D37" t="str">
            <v>302031185300003</v>
          </cell>
          <cell r="E37">
            <v>44474</v>
          </cell>
          <cell r="F37" t="str">
            <v>- Cash Basic -</v>
          </cell>
          <cell r="G37">
            <v>0</v>
          </cell>
          <cell r="H37">
            <v>5893</v>
          </cell>
          <cell r="I37">
            <v>0</v>
          </cell>
          <cell r="J37">
            <v>0</v>
          </cell>
          <cell r="K37">
            <v>0</v>
          </cell>
          <cell r="L37" t="str">
            <v>محمود يوسف  من 05.10.2021 الى  CS05</v>
          </cell>
          <cell r="M37">
            <v>-1</v>
          </cell>
          <cell r="N37" t="str">
            <v>غير متجاوز الحد الائتماني</v>
          </cell>
          <cell r="O37" t="str">
            <v>غير متجاوز الفترة الائتمانية</v>
          </cell>
        </row>
        <row r="38">
          <cell r="A38" t="str">
            <v>CS05</v>
          </cell>
          <cell r="B38" t="str">
            <v>B0042</v>
          </cell>
          <cell r="C38" t="str">
            <v>مؤسسة الليالي المضيئة للأجهزة المنزلية - نقدي</v>
          </cell>
          <cell r="D38" t="str">
            <v>301314721900003</v>
          </cell>
          <cell r="E38">
            <v>44475</v>
          </cell>
          <cell r="F38" t="str">
            <v>- Cash Basic -</v>
          </cell>
          <cell r="G38">
            <v>0</v>
          </cell>
          <cell r="H38">
            <v>563</v>
          </cell>
          <cell r="I38">
            <v>0</v>
          </cell>
          <cell r="J38">
            <v>0</v>
          </cell>
          <cell r="K38">
            <v>0</v>
          </cell>
          <cell r="L38" t="str">
            <v>محمود يوسف  من 06.10.2021 الى  CS05</v>
          </cell>
          <cell r="M38">
            <v>-1</v>
          </cell>
          <cell r="N38" t="str">
            <v>غير متجاوز الحد الائتماني</v>
          </cell>
          <cell r="O38" t="str">
            <v>غير متجاوز الفترة الائتمانية</v>
          </cell>
        </row>
        <row r="39">
          <cell r="A39" t="str">
            <v>CS05</v>
          </cell>
          <cell r="B39" t="str">
            <v>B0043</v>
          </cell>
          <cell r="C39" t="str">
            <v>مؤسسة رمز الاداء للتجارة- نقدي</v>
          </cell>
          <cell r="D39" t="str">
            <v>310875758500003</v>
          </cell>
          <cell r="E39">
            <v>44481</v>
          </cell>
          <cell r="F39" t="str">
            <v>- Cash Basic -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محمود يوسف  من 12.10.2021 الى  CS05</v>
          </cell>
          <cell r="M39">
            <v>-1</v>
          </cell>
          <cell r="N39" t="str">
            <v>غير متجاوز الحد الائتماني</v>
          </cell>
          <cell r="O39" t="str">
            <v>غير متجاوز الفترة الائتمانية</v>
          </cell>
        </row>
        <row r="40">
          <cell r="A40" t="str">
            <v>CS05</v>
          </cell>
          <cell r="B40" t="str">
            <v>B0044</v>
          </cell>
          <cell r="C40" t="str">
            <v>مؤسسة معالم الاصدار للمقاولات</v>
          </cell>
          <cell r="D40" t="str">
            <v>302027334300003</v>
          </cell>
          <cell r="E40">
            <v>44489</v>
          </cell>
          <cell r="F40" t="str">
            <v>60 Days</v>
          </cell>
          <cell r="G40">
            <v>16000</v>
          </cell>
          <cell r="H40">
            <v>1787</v>
          </cell>
          <cell r="I40">
            <v>1787</v>
          </cell>
          <cell r="J40">
            <v>223</v>
          </cell>
          <cell r="K40">
            <v>14213</v>
          </cell>
          <cell r="L40" t="str">
            <v>محمود يوسف  من 20.10.2021 الى  CS05</v>
          </cell>
          <cell r="M40">
            <v>4</v>
          </cell>
          <cell r="N40" t="str">
            <v>غير متجاوز الحد الائتماني</v>
          </cell>
          <cell r="O40" t="str">
            <v>متجاوز الفترة الائتمانية بمبلغ 1,787.00</v>
          </cell>
        </row>
        <row r="41">
          <cell r="A41" t="str">
            <v>CS05</v>
          </cell>
          <cell r="B41" t="str">
            <v>B0045</v>
          </cell>
          <cell r="C41" t="str">
            <v>مؤسسة مشكاة الشرقية - نقدي</v>
          </cell>
          <cell r="D41" t="str">
            <v>310414467700003</v>
          </cell>
          <cell r="E41">
            <v>44497</v>
          </cell>
          <cell r="F41" t="str">
            <v>- Cash Basic -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محمود يوسف  من 28.10.2021 الى  CS05</v>
          </cell>
          <cell r="M41">
            <v>-1</v>
          </cell>
          <cell r="N41" t="str">
            <v>غير متجاوز الحد الائتماني</v>
          </cell>
          <cell r="O41" t="str">
            <v>غير متجاوز الفترة الائتمانية</v>
          </cell>
        </row>
        <row r="42">
          <cell r="A42" t="str">
            <v>CS05</v>
          </cell>
          <cell r="B42" t="str">
            <v>B0046</v>
          </cell>
          <cell r="C42" t="str">
            <v>مؤسسة لوازم الفنيين التجارية - نقدي</v>
          </cell>
          <cell r="D42" t="str">
            <v>302018676700003</v>
          </cell>
          <cell r="E42">
            <v>44497</v>
          </cell>
          <cell r="F42" t="str">
            <v>- Cash Basic -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محمود يوسف  من 28.10.2021 الى  CS05</v>
          </cell>
          <cell r="M42">
            <v>-1</v>
          </cell>
          <cell r="N42" t="str">
            <v>غير متجاوز الحد الائتماني</v>
          </cell>
          <cell r="O42" t="str">
            <v>غير متجاوز الفترة الائتمانية</v>
          </cell>
        </row>
        <row r="43">
          <cell r="A43" t="str">
            <v>CS05</v>
          </cell>
          <cell r="B43" t="str">
            <v>B0047</v>
          </cell>
          <cell r="C43" t="str">
            <v>مؤسسة نور الشمس الشرق الاوسط التجارية</v>
          </cell>
          <cell r="D43" t="str">
            <v>310861261500003</v>
          </cell>
          <cell r="E43">
            <v>44504</v>
          </cell>
          <cell r="F43" t="str">
            <v>60 Days</v>
          </cell>
          <cell r="G43">
            <v>18000</v>
          </cell>
          <cell r="H43">
            <v>3589</v>
          </cell>
          <cell r="I43">
            <v>0</v>
          </cell>
          <cell r="J43">
            <v>0</v>
          </cell>
          <cell r="K43">
            <v>18000</v>
          </cell>
          <cell r="L43" t="str">
            <v>محمود يوسف  من 04.11.2021 الى  CS05</v>
          </cell>
          <cell r="M43">
            <v>4</v>
          </cell>
          <cell r="N43" t="str">
            <v>غير متجاوز الحد الائتماني</v>
          </cell>
          <cell r="O43" t="str">
            <v>غير متجاوز الفترة الائتمانية</v>
          </cell>
        </row>
        <row r="44">
          <cell r="A44" t="str">
            <v>CS05</v>
          </cell>
          <cell r="B44" t="str">
            <v>B0048</v>
          </cell>
          <cell r="C44" t="str">
            <v>مؤسسة روبي البداية لمواد البناء - نقدي</v>
          </cell>
          <cell r="D44" t="str">
            <v>310988333300003</v>
          </cell>
          <cell r="E44">
            <v>44510</v>
          </cell>
          <cell r="F44" t="str">
            <v>- Cash Basic -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محمود يوسف  من 10.11.2021 الى  CS05</v>
          </cell>
          <cell r="M44">
            <v>-1</v>
          </cell>
          <cell r="N44" t="str">
            <v>غير متجاوز الحد الائتماني</v>
          </cell>
          <cell r="O44" t="str">
            <v>غير متجاوز الفترة الائتمانية</v>
          </cell>
        </row>
        <row r="45">
          <cell r="A45" t="str">
            <v>CS05</v>
          </cell>
          <cell r="B45" t="str">
            <v>B0049</v>
          </cell>
          <cell r="C45" t="str">
            <v>مؤسسة أصول الاضاءة التجارية - نقدي</v>
          </cell>
          <cell r="D45" t="str">
            <v>302170129500003</v>
          </cell>
          <cell r="E45">
            <v>44514</v>
          </cell>
          <cell r="F45" t="str">
            <v>- Cash Basic -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محمود يوسف  من 14.11.2021 الى  CS05</v>
          </cell>
          <cell r="M45">
            <v>-1</v>
          </cell>
          <cell r="N45" t="str">
            <v>غير متجاوز الحد الائتماني</v>
          </cell>
          <cell r="O45" t="str">
            <v>غير متجاوز الفترة الائتمانية</v>
          </cell>
        </row>
        <row r="46">
          <cell r="A46" t="str">
            <v>CS05</v>
          </cell>
          <cell r="B46" t="str">
            <v>B0050</v>
          </cell>
          <cell r="C46" t="str">
            <v>معرض باهمام التجارية</v>
          </cell>
          <cell r="D46" t="str">
            <v>300692498100003</v>
          </cell>
          <cell r="E46">
            <v>44514</v>
          </cell>
          <cell r="F46" t="str">
            <v>60 Days</v>
          </cell>
          <cell r="G46">
            <v>20000</v>
          </cell>
          <cell r="H46">
            <v>2277</v>
          </cell>
          <cell r="I46">
            <v>0</v>
          </cell>
          <cell r="J46">
            <v>0</v>
          </cell>
          <cell r="K46">
            <v>20000</v>
          </cell>
          <cell r="L46" t="str">
            <v>محمود يوسف  من 14.11.2021 الى  CS05</v>
          </cell>
          <cell r="M46">
            <v>4</v>
          </cell>
          <cell r="N46" t="str">
            <v>غير متجاوز الحد الائتماني</v>
          </cell>
          <cell r="O46" t="str">
            <v>غير متجاوز الفترة الائتمانية</v>
          </cell>
        </row>
        <row r="47">
          <cell r="A47" t="str">
            <v>CS05</v>
          </cell>
          <cell r="B47" t="str">
            <v>B0051</v>
          </cell>
          <cell r="C47" t="str">
            <v>مؤسسة اصول الخليج التجارية</v>
          </cell>
          <cell r="D47" t="str">
            <v>300450238100003</v>
          </cell>
          <cell r="E47">
            <v>44516</v>
          </cell>
          <cell r="F47" t="str">
            <v>60 Days</v>
          </cell>
          <cell r="G47">
            <v>80000</v>
          </cell>
          <cell r="H47">
            <v>2503</v>
          </cell>
          <cell r="I47">
            <v>0</v>
          </cell>
          <cell r="J47">
            <v>0</v>
          </cell>
          <cell r="K47">
            <v>80000</v>
          </cell>
          <cell r="L47" t="str">
            <v>محمود يوسف  من 16.11.2021 الى  CS05</v>
          </cell>
          <cell r="M47">
            <v>4</v>
          </cell>
          <cell r="N47" t="str">
            <v>غير متجاوز الحد الائتماني</v>
          </cell>
          <cell r="O47" t="str">
            <v>غير متجاوز الفترة الائتمانية</v>
          </cell>
        </row>
        <row r="48">
          <cell r="A48" t="str">
            <v>CS05</v>
          </cell>
          <cell r="B48" t="str">
            <v>B0052</v>
          </cell>
          <cell r="C48" t="str">
            <v>شركة الاعمال والتجارة المحدودة-وداكو</v>
          </cell>
          <cell r="D48" t="str">
            <v>300521457200003</v>
          </cell>
          <cell r="E48">
            <v>44521</v>
          </cell>
          <cell r="F48" t="str">
            <v>60 Days</v>
          </cell>
          <cell r="G48">
            <v>50000</v>
          </cell>
          <cell r="H48">
            <v>0</v>
          </cell>
          <cell r="I48">
            <v>0</v>
          </cell>
          <cell r="J48">
            <v>0</v>
          </cell>
          <cell r="K48">
            <v>50000</v>
          </cell>
          <cell r="L48" t="str">
            <v>محمود يوسف  من 21.11.2021 الى  CS05</v>
          </cell>
          <cell r="M48">
            <v>4</v>
          </cell>
          <cell r="N48" t="str">
            <v>غير متجاوز الحد الائتماني</v>
          </cell>
          <cell r="O48" t="str">
            <v>غير متجاوز الفترة الائتمانية</v>
          </cell>
        </row>
        <row r="49">
          <cell r="A49" t="str">
            <v>CS05</v>
          </cell>
          <cell r="B49" t="str">
            <v>B0056</v>
          </cell>
          <cell r="C49" t="str">
            <v>مؤسسة المحيط الهادي للادوات الكهربائية - نقدي</v>
          </cell>
          <cell r="D49" t="str">
            <v>300562168100003</v>
          </cell>
          <cell r="E49">
            <v>44528</v>
          </cell>
          <cell r="F49" t="str">
            <v>- Cash Basic -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محمود يوسف  من 28.11.2021 الى  CS05</v>
          </cell>
          <cell r="M49">
            <v>-1</v>
          </cell>
          <cell r="N49" t="str">
            <v>غير متجاوز الحد الائتماني</v>
          </cell>
          <cell r="O49" t="str">
            <v>غير متجاوز الفترة الائتمانية</v>
          </cell>
        </row>
        <row r="50">
          <cell r="A50" t="str">
            <v>CS05</v>
          </cell>
          <cell r="B50" t="str">
            <v>B0057</v>
          </cell>
          <cell r="C50" t="str">
            <v>مؤسسة محمد حمد طاهر النمر للادوات الصحية - نقدي</v>
          </cell>
          <cell r="D50" t="str">
            <v/>
          </cell>
          <cell r="E50">
            <v>44528</v>
          </cell>
          <cell r="F50" t="str">
            <v>- Cash Basic -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محمود يوسف  من 28.11.2021 الى  CS05</v>
          </cell>
          <cell r="M50">
            <v>-1</v>
          </cell>
          <cell r="N50" t="str">
            <v>غير متجاوز الحد الائتماني</v>
          </cell>
          <cell r="O50" t="str">
            <v>غير متجاوز الفترة الائتمانية</v>
          </cell>
        </row>
        <row r="51">
          <cell r="A51" t="str">
            <v>CS05</v>
          </cell>
          <cell r="B51" t="str">
            <v>B0058</v>
          </cell>
          <cell r="C51" t="str">
            <v>مؤسسة انارة و اكثر للتجارة  - نقدي</v>
          </cell>
          <cell r="D51" t="str">
            <v>310964490900003</v>
          </cell>
          <cell r="E51">
            <v>44534</v>
          </cell>
          <cell r="F51" t="str">
            <v>- Cash Basic -</v>
          </cell>
          <cell r="G51">
            <v>0</v>
          </cell>
          <cell r="H51">
            <v>920</v>
          </cell>
          <cell r="I51">
            <v>0</v>
          </cell>
          <cell r="J51">
            <v>0</v>
          </cell>
          <cell r="K51">
            <v>0</v>
          </cell>
          <cell r="L51" t="str">
            <v>محمود يوسف  من 04.12.2021 الى  CS05</v>
          </cell>
          <cell r="M51">
            <v>-1</v>
          </cell>
          <cell r="N51" t="str">
            <v>غير متجاوز الحد الائتماني</v>
          </cell>
          <cell r="O51" t="str">
            <v>غير متجاوز الفترة الائتمانية</v>
          </cell>
        </row>
        <row r="52">
          <cell r="A52" t="str">
            <v>CS05</v>
          </cell>
          <cell r="B52" t="str">
            <v>B0059</v>
          </cell>
          <cell r="C52" t="str">
            <v>شركة عبدالعزيز حسن حسن الدهان وشركاه</v>
          </cell>
          <cell r="D52" t="str">
            <v>300524274400003</v>
          </cell>
          <cell r="E52">
            <v>44534</v>
          </cell>
          <cell r="F52" t="str">
            <v>60 Days</v>
          </cell>
          <cell r="G52">
            <v>16000</v>
          </cell>
          <cell r="H52">
            <v>5052</v>
          </cell>
          <cell r="I52">
            <v>0</v>
          </cell>
          <cell r="J52">
            <v>0</v>
          </cell>
          <cell r="K52">
            <v>16000</v>
          </cell>
          <cell r="L52" t="str">
            <v>محمود يوسف  من 04.12.2021 الى  CS05</v>
          </cell>
          <cell r="M52">
            <v>4</v>
          </cell>
          <cell r="N52" t="str">
            <v>غير متجاوز الحد الائتماني</v>
          </cell>
          <cell r="O52" t="str">
            <v>غير متجاوز الفترة الائتمانية</v>
          </cell>
        </row>
        <row r="53">
          <cell r="A53" t="str">
            <v>CS05</v>
          </cell>
          <cell r="B53" t="str">
            <v>B0060</v>
          </cell>
          <cell r="C53" t="str">
            <v>مؤسسة مبارك عبدالله فهاد الدوسري التجارية - نقدي</v>
          </cell>
          <cell r="D53" t="str">
            <v>301239573700003</v>
          </cell>
          <cell r="E53">
            <v>44545</v>
          </cell>
          <cell r="F53" t="str">
            <v>- Cash Basic -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 t="str">
            <v>محمود يوسف  من 15.12.2021 الى  CS05</v>
          </cell>
          <cell r="M53">
            <v>-1</v>
          </cell>
          <cell r="N53" t="str">
            <v>غير متجاوز الحد الائتماني</v>
          </cell>
          <cell r="O53" t="str">
            <v>غير متجاوز الفترة الائتمانية</v>
          </cell>
        </row>
        <row r="54">
          <cell r="A54" t="str">
            <v>CS05</v>
          </cell>
          <cell r="B54" t="str">
            <v>B0061</v>
          </cell>
          <cell r="C54" t="str">
            <v>مؤسسة فاضل بن حبيب محمد فندم التجارية</v>
          </cell>
          <cell r="D54" t="str">
            <v>300750522900003</v>
          </cell>
          <cell r="E54">
            <v>44545</v>
          </cell>
          <cell r="F54" t="str">
            <v>60 Days</v>
          </cell>
          <cell r="G54">
            <v>8000</v>
          </cell>
          <cell r="H54">
            <v>2062</v>
          </cell>
          <cell r="I54">
            <v>637</v>
          </cell>
          <cell r="J54">
            <v>67</v>
          </cell>
          <cell r="K54">
            <v>5938</v>
          </cell>
          <cell r="L54" t="str">
            <v>محمود يوسف  من 15.12.2021 الى  CS05</v>
          </cell>
          <cell r="M54">
            <v>4</v>
          </cell>
          <cell r="N54" t="str">
            <v>غير متجاوز الحد الائتماني</v>
          </cell>
          <cell r="O54" t="str">
            <v>متجاوز الفترة الائتمانية بمبلغ 637.00</v>
          </cell>
        </row>
        <row r="55">
          <cell r="A55" t="str">
            <v>CS05</v>
          </cell>
          <cell r="B55" t="str">
            <v>B0062</v>
          </cell>
          <cell r="C55" t="str">
            <v>مؤسسة تلال العزيزية التجارية - نقدي</v>
          </cell>
          <cell r="D55" t="str">
            <v>302176800900003</v>
          </cell>
          <cell r="E55">
            <v>44546</v>
          </cell>
          <cell r="F55" t="str">
            <v>- Cash Basic -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 t="str">
            <v>محمود يوسف  من 16.12.2021 الى  CS05</v>
          </cell>
          <cell r="M55">
            <v>-1</v>
          </cell>
          <cell r="N55" t="str">
            <v>غير متجاوز الحد الائتماني</v>
          </cell>
          <cell r="O55" t="str">
            <v>غير متجاوز الفترة الائتمانية</v>
          </cell>
        </row>
        <row r="56">
          <cell r="A56" t="str">
            <v>CS05</v>
          </cell>
          <cell r="B56" t="str">
            <v>B0063</v>
          </cell>
          <cell r="C56" t="str">
            <v>مؤسسة البناء الدائم التجارية - نقدي</v>
          </cell>
          <cell r="D56" t="str">
            <v>300394039600003</v>
          </cell>
          <cell r="E56">
            <v>44546</v>
          </cell>
          <cell r="F56" t="str">
            <v>- Cash Basic -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 t="str">
            <v>محمود يوسف  من 16.12.2021 الى  CS05</v>
          </cell>
          <cell r="M56">
            <v>-1</v>
          </cell>
          <cell r="N56" t="str">
            <v>غير متجاوز الحد الائتماني</v>
          </cell>
          <cell r="O56" t="str">
            <v>غير متجاوز الفترة الائتمانية</v>
          </cell>
        </row>
        <row r="57">
          <cell r="A57" t="str">
            <v>CS05</v>
          </cell>
          <cell r="B57" t="str">
            <v>B0064</v>
          </cell>
          <cell r="C57" t="str">
            <v>مؤسسة الساحل الشرقي لمواد البناء  - نقدي</v>
          </cell>
          <cell r="D57" t="str">
            <v>302284416400003</v>
          </cell>
          <cell r="E57">
            <v>44546</v>
          </cell>
          <cell r="F57" t="str">
            <v>- Cash Basic -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 t="str">
            <v>محمود يوسف  من 16.12.2021 الى  CS05</v>
          </cell>
          <cell r="M57">
            <v>-1</v>
          </cell>
          <cell r="N57" t="str">
            <v>غير متجاوز الحد الائتماني</v>
          </cell>
          <cell r="O57" t="str">
            <v>غير متجاوز الفترة الائتمانية</v>
          </cell>
        </row>
        <row r="58">
          <cell r="A58" t="str">
            <v>CS05</v>
          </cell>
          <cell r="B58" t="str">
            <v>B0066</v>
          </cell>
          <cell r="C58" t="str">
            <v>مؤسسة انارة المشكاة للتجارة</v>
          </cell>
          <cell r="D58" t="str">
            <v>300998875600003</v>
          </cell>
          <cell r="E58">
            <v>44548</v>
          </cell>
          <cell r="F58" t="str">
            <v>60 Days</v>
          </cell>
          <cell r="G58">
            <v>40000</v>
          </cell>
          <cell r="H58">
            <v>1585</v>
          </cell>
          <cell r="I58">
            <v>1585</v>
          </cell>
          <cell r="J58">
            <v>102</v>
          </cell>
          <cell r="K58">
            <v>38415</v>
          </cell>
          <cell r="L58" t="str">
            <v>محمود يوسف  من 18.12.2021 الى  CS05</v>
          </cell>
          <cell r="M58">
            <v>4</v>
          </cell>
          <cell r="N58" t="str">
            <v>غير متجاوز الحد الائتماني</v>
          </cell>
          <cell r="O58" t="str">
            <v>متجاوز الفترة الائتمانية بمبلغ 1,585.00</v>
          </cell>
        </row>
        <row r="59">
          <cell r="A59" t="str">
            <v>CS05</v>
          </cell>
          <cell r="B59" t="str">
            <v>B0067</v>
          </cell>
          <cell r="C59" t="str">
            <v>شركة مسار التعمير التجارية شركة شخص واحد - نقدى</v>
          </cell>
          <cell r="D59" t="str">
            <v>311215435200003</v>
          </cell>
          <cell r="E59">
            <v>44549</v>
          </cell>
          <cell r="F59" t="str">
            <v>- Cash Basic -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 t="str">
            <v>محمود يوسف  من 19.12.2021 الى  CS05</v>
          </cell>
          <cell r="M59">
            <v>-1</v>
          </cell>
          <cell r="N59" t="str">
            <v>غير متجاوز الحد الائتماني</v>
          </cell>
          <cell r="O59" t="str">
            <v>غير متجاوز الفترة الائتمانية</v>
          </cell>
        </row>
        <row r="60">
          <cell r="A60" t="str">
            <v>CS05</v>
          </cell>
          <cell r="B60" t="str">
            <v>B0068</v>
          </cell>
          <cell r="C60" t="str">
            <v>مؤسسة نقطة الانارة التجارية  - نقدي</v>
          </cell>
          <cell r="D60" t="str">
            <v>310705169600003</v>
          </cell>
          <cell r="E60">
            <v>44550</v>
          </cell>
          <cell r="F60" t="str">
            <v>- Cash Basic -</v>
          </cell>
          <cell r="G60">
            <v>0</v>
          </cell>
          <cell r="H60">
            <v>-4</v>
          </cell>
          <cell r="I60">
            <v>0</v>
          </cell>
          <cell r="J60">
            <v>0</v>
          </cell>
          <cell r="K60">
            <v>0</v>
          </cell>
          <cell r="L60" t="str">
            <v>محمود يوسف  من 20.12.2021 الى  CS05</v>
          </cell>
          <cell r="M60">
            <v>-1</v>
          </cell>
          <cell r="N60" t="str">
            <v>غير متجاوز الحد الائتماني</v>
          </cell>
          <cell r="O60" t="str">
            <v>غير متجاوز الفترة الائتمانية</v>
          </cell>
        </row>
        <row r="61">
          <cell r="A61" t="str">
            <v>CS05</v>
          </cell>
          <cell r="B61" t="str">
            <v>B0069</v>
          </cell>
          <cell r="C61" t="str">
            <v>مؤسسة كهرباء العاصمه للادوات الكهربائية - نقدي</v>
          </cell>
          <cell r="D61" t="str">
            <v>300634058900003</v>
          </cell>
          <cell r="E61">
            <v>44553</v>
          </cell>
          <cell r="F61" t="str">
            <v>- Cash Basic -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 t="str">
            <v>محمود يوسف  من 23.12.2021 الى  CS05</v>
          </cell>
          <cell r="M61">
            <v>-1</v>
          </cell>
          <cell r="N61" t="str">
            <v>غير متجاوز الحد الائتماني</v>
          </cell>
          <cell r="O61" t="str">
            <v>غير متجاوز الفترة الائتمانية</v>
          </cell>
        </row>
        <row r="62">
          <cell r="A62" t="str">
            <v>CS05</v>
          </cell>
          <cell r="B62" t="str">
            <v>B0070</v>
          </cell>
          <cell r="C62" t="str">
            <v>مؤسسة عبدالعزيز راشد البوعينين للادوات الكهربائية</v>
          </cell>
          <cell r="D62" t="str">
            <v>300764092400003</v>
          </cell>
          <cell r="E62">
            <v>44553</v>
          </cell>
          <cell r="F62" t="str">
            <v>60 Days</v>
          </cell>
          <cell r="G62">
            <v>24000</v>
          </cell>
          <cell r="H62">
            <v>7870</v>
          </cell>
          <cell r="I62">
            <v>3069</v>
          </cell>
          <cell r="J62">
            <v>98</v>
          </cell>
          <cell r="K62">
            <v>16130</v>
          </cell>
          <cell r="L62" t="str">
            <v>محمود يوسف  من 23.12.2021 الى  CS05</v>
          </cell>
          <cell r="M62">
            <v>4</v>
          </cell>
          <cell r="N62" t="str">
            <v>غير متجاوز الحد الائتماني</v>
          </cell>
          <cell r="O62" t="str">
            <v>متجاوز الفترة الائتمانية بمبلغ 3,069.00</v>
          </cell>
        </row>
        <row r="63">
          <cell r="A63" t="str">
            <v>CS05</v>
          </cell>
          <cell r="B63" t="str">
            <v>B0071</v>
          </cell>
          <cell r="C63" t="str">
            <v>مؤسسة مزيال التجارية-نقدي</v>
          </cell>
          <cell r="D63" t="str">
            <v>310070220500003</v>
          </cell>
          <cell r="E63">
            <v>44555</v>
          </cell>
          <cell r="F63" t="str">
            <v>- Cash Basic -</v>
          </cell>
          <cell r="G63">
            <v>0</v>
          </cell>
          <cell r="H63">
            <v>1209</v>
          </cell>
          <cell r="I63">
            <v>0</v>
          </cell>
          <cell r="J63">
            <v>0</v>
          </cell>
          <cell r="K63">
            <v>0</v>
          </cell>
          <cell r="L63" t="str">
            <v>محمود يوسف  من 25.12.2021 الى  CS05</v>
          </cell>
          <cell r="M63">
            <v>-1</v>
          </cell>
          <cell r="N63" t="str">
            <v>غير متجاوز الحد الائتماني</v>
          </cell>
          <cell r="O63" t="str">
            <v>غير متجاوز الفترة الائتمانية</v>
          </cell>
        </row>
        <row r="64">
          <cell r="A64" t="str">
            <v>CS05</v>
          </cell>
          <cell r="B64" t="str">
            <v>B0072</v>
          </cell>
          <cell r="C64" t="str">
            <v>مؤسسة احمد حمود الزهراني التجارية - نقدي</v>
          </cell>
          <cell r="D64" t="str">
            <v>300515541300003</v>
          </cell>
          <cell r="E64">
            <v>44559</v>
          </cell>
          <cell r="F64" t="str">
            <v>- Cash Basic -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 t="str">
            <v>محمود يوسف  من 29.12.2021 الى  CS05</v>
          </cell>
          <cell r="M64">
            <v>-1</v>
          </cell>
          <cell r="N64" t="str">
            <v>غير متجاوز الحد الائتماني</v>
          </cell>
          <cell r="O64" t="str">
            <v>غير متجاوز الفترة الائتمانية</v>
          </cell>
        </row>
        <row r="65">
          <cell r="A65" t="str">
            <v>CS05</v>
          </cell>
          <cell r="B65" t="str">
            <v>B0073</v>
          </cell>
          <cell r="C65" t="str">
            <v>شركة عبدالله سليمان الشارخ للتجارة والمقاولات-نقدي</v>
          </cell>
          <cell r="D65" t="str">
            <v>300733572600003</v>
          </cell>
          <cell r="E65">
            <v>44565</v>
          </cell>
          <cell r="F65" t="str">
            <v>- Cash Basic -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 t="str">
            <v>محمود يوسف  من 04.01.2022 الى  CS05</v>
          </cell>
          <cell r="M65">
            <v>-1</v>
          </cell>
          <cell r="N65" t="str">
            <v>غير متجاوز الحد الائتماني</v>
          </cell>
          <cell r="O65" t="str">
            <v>غير متجاوز الفترة الائتمانية</v>
          </cell>
        </row>
        <row r="66">
          <cell r="A66" t="str">
            <v>CS05</v>
          </cell>
          <cell r="B66" t="str">
            <v>B0074</v>
          </cell>
          <cell r="C66" t="str">
            <v>مؤسسة البيت المتكامل التجارية -نقدي</v>
          </cell>
          <cell r="D66" t="str">
            <v>302095091900003</v>
          </cell>
          <cell r="E66">
            <v>44567</v>
          </cell>
          <cell r="F66" t="str">
            <v>- Cash Basic -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 t="str">
            <v>محمود يوسف  من 06.01.2022 الى  CS05</v>
          </cell>
          <cell r="M66">
            <v>-1</v>
          </cell>
          <cell r="N66" t="str">
            <v>غير متجاوز الحد الائتماني</v>
          </cell>
          <cell r="O66" t="str">
            <v>غير متجاوز الفترة الائتمانية</v>
          </cell>
        </row>
        <row r="67">
          <cell r="A67" t="str">
            <v>CS05</v>
          </cell>
          <cell r="B67" t="str">
            <v>B0075</v>
          </cell>
          <cell r="C67" t="str">
            <v>مؤسسة الكهرباء الامنة التجاريه</v>
          </cell>
          <cell r="D67" t="str">
            <v>300891682900003</v>
          </cell>
          <cell r="E67">
            <v>44571</v>
          </cell>
          <cell r="F67" t="str">
            <v>60 Days</v>
          </cell>
          <cell r="G67">
            <v>40000</v>
          </cell>
          <cell r="H67">
            <v>0</v>
          </cell>
          <cell r="I67">
            <v>0</v>
          </cell>
          <cell r="J67">
            <v>0</v>
          </cell>
          <cell r="K67">
            <v>40000</v>
          </cell>
          <cell r="L67" t="str">
            <v>محمود يوسف  من 10.01.2022 الى  CS05</v>
          </cell>
          <cell r="M67">
            <v>4</v>
          </cell>
          <cell r="N67" t="str">
            <v>غير متجاوز الحد الائتماني</v>
          </cell>
          <cell r="O67" t="str">
            <v>غير متجاوز الفترة الائتمانية</v>
          </cell>
        </row>
        <row r="68">
          <cell r="A68" t="str">
            <v>CS05</v>
          </cell>
          <cell r="B68" t="str">
            <v>B0076</v>
          </cell>
          <cell r="C68" t="str">
            <v>مؤسسة فؤاد محمدعبدالمحسن اللويمي</v>
          </cell>
          <cell r="D68" t="str">
            <v/>
          </cell>
          <cell r="E68">
            <v>44572</v>
          </cell>
          <cell r="F68" t="str">
            <v>60 Days</v>
          </cell>
          <cell r="G68">
            <v>8000</v>
          </cell>
          <cell r="H68">
            <v>0</v>
          </cell>
          <cell r="I68">
            <v>0</v>
          </cell>
          <cell r="J68">
            <v>0</v>
          </cell>
          <cell r="K68">
            <v>8000</v>
          </cell>
          <cell r="L68" t="str">
            <v>محمود يوسف  من 11.01.2022 الى  CS05</v>
          </cell>
          <cell r="M68">
            <v>4</v>
          </cell>
          <cell r="N68" t="str">
            <v>غير متجاوز الحد الائتماني</v>
          </cell>
          <cell r="O68" t="str">
            <v>غير متجاوز الفترة الائتمانية</v>
          </cell>
        </row>
        <row r="69">
          <cell r="A69" t="str">
            <v>CS05</v>
          </cell>
          <cell r="B69" t="str">
            <v>B0077</v>
          </cell>
          <cell r="C69" t="str">
            <v>مؤسسة نماء الابداع التجارية -نقدي</v>
          </cell>
          <cell r="D69" t="str">
            <v>310885936700003</v>
          </cell>
          <cell r="E69">
            <v>44572</v>
          </cell>
          <cell r="F69" t="str">
            <v>- Cash Basic -</v>
          </cell>
          <cell r="G69">
            <v>0</v>
          </cell>
          <cell r="H69">
            <v>1</v>
          </cell>
          <cell r="I69">
            <v>0</v>
          </cell>
          <cell r="J69">
            <v>0</v>
          </cell>
          <cell r="K69">
            <v>0</v>
          </cell>
          <cell r="L69" t="str">
            <v>محمود يوسف  من 11.01.2022 الى  CS05</v>
          </cell>
          <cell r="M69">
            <v>-1</v>
          </cell>
          <cell r="N69" t="str">
            <v>غير متجاوز الحد الائتماني</v>
          </cell>
          <cell r="O69" t="str">
            <v>غير متجاوز الفترة الائتمانية</v>
          </cell>
        </row>
        <row r="70">
          <cell r="A70" t="str">
            <v>CS05</v>
          </cell>
          <cell r="B70" t="str">
            <v>B0078</v>
          </cell>
          <cell r="C70" t="str">
            <v>مؤسسة القوة التعاونية</v>
          </cell>
          <cell r="D70" t="str">
            <v>300645489500003</v>
          </cell>
          <cell r="E70">
            <v>44577</v>
          </cell>
          <cell r="F70" t="str">
            <v>60 Days</v>
          </cell>
          <cell r="G70">
            <v>8000</v>
          </cell>
          <cell r="H70">
            <v>8260</v>
          </cell>
          <cell r="I70">
            <v>0</v>
          </cell>
          <cell r="J70">
            <v>0</v>
          </cell>
          <cell r="K70">
            <v>8000</v>
          </cell>
          <cell r="L70" t="str">
            <v>محمود يوسف  من 16.01.2022 الى  CS05</v>
          </cell>
          <cell r="M70">
            <v>4</v>
          </cell>
          <cell r="N70" t="str">
            <v>غير متجاوز الحد الائتماني</v>
          </cell>
          <cell r="O70" t="str">
            <v>غير متجاوز الفترة الائتمانية</v>
          </cell>
        </row>
        <row r="71">
          <cell r="A71" t="str">
            <v>CS05</v>
          </cell>
          <cell r="B71" t="str">
            <v>B0079</v>
          </cell>
          <cell r="C71" t="str">
            <v>شركة واجهة الخبر للتجارة والمقاولات العامة</v>
          </cell>
          <cell r="D71" t="str">
            <v>310054685400003</v>
          </cell>
          <cell r="E71">
            <v>44578</v>
          </cell>
          <cell r="F71" t="str">
            <v>60 Days</v>
          </cell>
          <cell r="G71">
            <v>80000</v>
          </cell>
          <cell r="H71">
            <v>0</v>
          </cell>
          <cell r="I71">
            <v>0</v>
          </cell>
          <cell r="J71">
            <v>0</v>
          </cell>
          <cell r="K71">
            <v>80000</v>
          </cell>
          <cell r="L71" t="str">
            <v>محمود يوسف  من 17.01.2022 الى  CS05</v>
          </cell>
          <cell r="M71">
            <v>4</v>
          </cell>
          <cell r="N71" t="str">
            <v>غير متجاوز الحد الائتماني</v>
          </cell>
          <cell r="O71" t="str">
            <v>غير متجاوز الفترة الائتمانية</v>
          </cell>
        </row>
        <row r="72">
          <cell r="A72" t="str">
            <v>CS05</v>
          </cell>
          <cell r="B72" t="str">
            <v>B0080</v>
          </cell>
          <cell r="C72" t="str">
            <v>شركة مدي الشرقية للتطوير العقاري-نقدي</v>
          </cell>
          <cell r="D72" t="str">
            <v>300391907500003</v>
          </cell>
          <cell r="E72">
            <v>44595</v>
          </cell>
          <cell r="F72" t="str">
            <v>- Cash Basic -</v>
          </cell>
          <cell r="G72">
            <v>0</v>
          </cell>
          <cell r="H72">
            <v>-9</v>
          </cell>
          <cell r="I72">
            <v>-9</v>
          </cell>
          <cell r="J72">
            <v>314</v>
          </cell>
          <cell r="K72">
            <v>0</v>
          </cell>
          <cell r="L72" t="str">
            <v>محمود يوسف  من 03.02.2022 الى  CS05</v>
          </cell>
          <cell r="M72">
            <v>-1</v>
          </cell>
          <cell r="N72" t="str">
            <v>غير متجاوز الحد الائتماني</v>
          </cell>
          <cell r="O72" t="str">
            <v>غير متجاوز الفترة الائتمانية</v>
          </cell>
        </row>
        <row r="73">
          <cell r="A73" t="str">
            <v>CS05</v>
          </cell>
          <cell r="B73" t="str">
            <v>B0081</v>
          </cell>
          <cell r="C73" t="str">
            <v>مؤسسة لبيد نجيب المانع للتجارة-نقدي</v>
          </cell>
          <cell r="D73" t="str">
            <v>300548884200003</v>
          </cell>
          <cell r="E73">
            <v>44595</v>
          </cell>
          <cell r="F73" t="str">
            <v>- Cash Basic -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 t="str">
            <v>محمود يوسف  من 03.02.2022 الى  CS05</v>
          </cell>
          <cell r="M73">
            <v>-1</v>
          </cell>
          <cell r="N73" t="str">
            <v>غير متجاوز الحد الائتماني</v>
          </cell>
          <cell r="O73" t="str">
            <v>غير متجاوز الفترة الائتمانية</v>
          </cell>
        </row>
        <row r="74">
          <cell r="A74" t="str">
            <v>CS05</v>
          </cell>
          <cell r="B74" t="str">
            <v>B0082</v>
          </cell>
          <cell r="C74" t="str">
            <v>بنشر ركن الصدارة لخدمات السيارات-نقدي</v>
          </cell>
          <cell r="D74" t="str">
            <v>311006292200003</v>
          </cell>
          <cell r="E74">
            <v>44595</v>
          </cell>
          <cell r="F74" t="str">
            <v>- Cash Basic -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 t="str">
            <v>محمود يوسف  من 03.02.2022 الى  CS05</v>
          </cell>
          <cell r="M74">
            <v>-1</v>
          </cell>
          <cell r="N74" t="str">
            <v>غير متجاوز الحد الائتماني</v>
          </cell>
          <cell r="O74" t="str">
            <v>غير متجاوز الفترة الائتمانية</v>
          </cell>
        </row>
        <row r="75">
          <cell r="A75" t="str">
            <v>CS05</v>
          </cell>
          <cell r="B75" t="str">
            <v>B0083</v>
          </cell>
          <cell r="C75" t="str">
            <v>مؤسسة تفاصيل الاضاءة للتجارة -نقدي</v>
          </cell>
          <cell r="D75" t="str">
            <v>310376468100003</v>
          </cell>
          <cell r="E75">
            <v>44601</v>
          </cell>
          <cell r="F75" t="str">
            <v>- Cash Basic -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 t="str">
            <v>محمود يوسف  من 09.02.2022 الى  CS05</v>
          </cell>
          <cell r="M75">
            <v>-1</v>
          </cell>
          <cell r="N75" t="str">
            <v>غير متجاوز الحد الائتماني</v>
          </cell>
          <cell r="O75" t="str">
            <v>غير متجاوز الفترة الائتمانية</v>
          </cell>
        </row>
        <row r="76">
          <cell r="A76" t="str">
            <v>CS05</v>
          </cell>
          <cell r="B76" t="str">
            <v>B0084</v>
          </cell>
          <cell r="C76" t="str">
            <v>مؤسسة منصور ابراهيم الحلال التجارية -نقدي</v>
          </cell>
          <cell r="D76" t="str">
            <v>302077618300003</v>
          </cell>
          <cell r="E76">
            <v>44609</v>
          </cell>
          <cell r="F76" t="str">
            <v>- Cash Basic -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 t="str">
            <v>محمود يوسف  من 17.02.2022 الى  CS05</v>
          </cell>
          <cell r="M76">
            <v>-1</v>
          </cell>
          <cell r="N76" t="str">
            <v>غير متجاوز الحد الائتماني</v>
          </cell>
          <cell r="O76" t="str">
            <v>غير متجاوز الفترة الائتمانية</v>
          </cell>
        </row>
        <row r="77">
          <cell r="A77" t="str">
            <v>CS05</v>
          </cell>
          <cell r="B77" t="str">
            <v>B0085</v>
          </cell>
          <cell r="C77" t="str">
            <v>محل نهر الانارة للتجارة - نقدي</v>
          </cell>
          <cell r="D77" t="str">
            <v>311484851400003</v>
          </cell>
          <cell r="E77">
            <v>44619</v>
          </cell>
          <cell r="F77" t="str">
            <v>- Cash Basic -</v>
          </cell>
          <cell r="G77">
            <v>0</v>
          </cell>
          <cell r="H77">
            <v>2408</v>
          </cell>
          <cell r="I77">
            <v>0</v>
          </cell>
          <cell r="J77">
            <v>0</v>
          </cell>
          <cell r="K77">
            <v>0</v>
          </cell>
          <cell r="L77" t="str">
            <v>محمد طارق من 27.02.2022 الى 07.02.2023 CS09 / محمود يوسف  من 07.02.2023 الى  CS05</v>
          </cell>
          <cell r="M77">
            <v>-1</v>
          </cell>
          <cell r="N77" t="str">
            <v>غير متجاوز الحد الائتماني</v>
          </cell>
          <cell r="O77" t="str">
            <v>غير متجاوز الفترة الائتمانية</v>
          </cell>
        </row>
        <row r="78">
          <cell r="A78" t="str">
            <v>CS05</v>
          </cell>
          <cell r="B78" t="str">
            <v>B0086</v>
          </cell>
          <cell r="C78" t="str">
            <v>محل الصقر الابيض التجارية -نقدي</v>
          </cell>
          <cell r="D78" t="str">
            <v>300883979600003</v>
          </cell>
          <cell r="E78">
            <v>44628</v>
          </cell>
          <cell r="F78" t="str">
            <v>- Cash Basic -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 t="str">
            <v>محمود يوسف  من 08.03.2022 الى  CS05</v>
          </cell>
          <cell r="M78">
            <v>-1</v>
          </cell>
          <cell r="N78" t="str">
            <v>غير متجاوز الحد الائتماني</v>
          </cell>
          <cell r="O78" t="str">
            <v>غير متجاوز الفترة الائتمانية</v>
          </cell>
        </row>
        <row r="79">
          <cell r="A79" t="str">
            <v>CS05</v>
          </cell>
          <cell r="B79" t="str">
            <v>B0087</v>
          </cell>
          <cell r="C79" t="str">
            <v>مؤسسة ديم ستور التجارية -نقدي</v>
          </cell>
          <cell r="D79" t="str">
            <v>300830919300003</v>
          </cell>
          <cell r="E79">
            <v>44632</v>
          </cell>
          <cell r="F79" t="str">
            <v>- Cash Basic -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 t="str">
            <v>محمود يوسف  من 12.03.2022 الى  CS05</v>
          </cell>
          <cell r="M79">
            <v>-1</v>
          </cell>
          <cell r="N79" t="str">
            <v>غير متجاوز الحد الائتماني</v>
          </cell>
          <cell r="O79" t="str">
            <v>غير متجاوز الفترة الائتمانية</v>
          </cell>
        </row>
        <row r="80">
          <cell r="A80" t="str">
            <v>CS05</v>
          </cell>
          <cell r="B80" t="str">
            <v>B0088</v>
          </cell>
          <cell r="C80" t="str">
            <v>مؤسسة مساكب الشرقية التجارية -نقدي</v>
          </cell>
          <cell r="D80" t="str">
            <v>302062070800003</v>
          </cell>
          <cell r="E80">
            <v>44637</v>
          </cell>
          <cell r="F80" t="str">
            <v>- Cash Basic -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 t="str">
            <v>محمود يوسف  من 17.03.2022 الى  CS05</v>
          </cell>
          <cell r="M80">
            <v>-1</v>
          </cell>
          <cell r="N80" t="str">
            <v>غير متجاوز الحد الائتماني</v>
          </cell>
          <cell r="O80" t="str">
            <v>غير متجاوز الفترة الائتمانية</v>
          </cell>
        </row>
        <row r="81">
          <cell r="A81" t="str">
            <v>CS05</v>
          </cell>
          <cell r="B81" t="str">
            <v>B0089</v>
          </cell>
          <cell r="C81" t="str">
            <v>مؤسسة اسيا محمد ناصر عجيمان التجارية</v>
          </cell>
          <cell r="D81" t="str">
            <v>310665306600003</v>
          </cell>
          <cell r="E81">
            <v>44643</v>
          </cell>
          <cell r="F81" t="str">
            <v>60 Days</v>
          </cell>
          <cell r="G81">
            <v>16000</v>
          </cell>
          <cell r="H81">
            <v>0</v>
          </cell>
          <cell r="I81">
            <v>0</v>
          </cell>
          <cell r="J81">
            <v>0</v>
          </cell>
          <cell r="K81">
            <v>16000</v>
          </cell>
          <cell r="L81" t="str">
            <v>محمود يوسف  من 23.03.2022 الى  CS05</v>
          </cell>
          <cell r="M81">
            <v>4</v>
          </cell>
          <cell r="N81" t="str">
            <v>غير متجاوز الحد الائتماني</v>
          </cell>
          <cell r="O81" t="str">
            <v>غير متجاوز الفترة الائتمانية</v>
          </cell>
        </row>
        <row r="82">
          <cell r="A82" t="str">
            <v>CS05</v>
          </cell>
          <cell r="B82" t="str">
            <v>B0090</v>
          </cell>
          <cell r="C82" t="str">
            <v>مؤسسة جمال المذهله التجارية</v>
          </cell>
          <cell r="D82" t="str">
            <v>311171591400003</v>
          </cell>
          <cell r="E82">
            <v>44665</v>
          </cell>
          <cell r="F82" t="str">
            <v>60 Days</v>
          </cell>
          <cell r="G82">
            <v>16000</v>
          </cell>
          <cell r="H82">
            <v>1835</v>
          </cell>
          <cell r="I82">
            <v>0</v>
          </cell>
          <cell r="J82">
            <v>0</v>
          </cell>
          <cell r="K82">
            <v>16000</v>
          </cell>
          <cell r="L82" t="str">
            <v>محمود يوسف  من 14.04.2022 الى  CS05</v>
          </cell>
          <cell r="M82">
            <v>4</v>
          </cell>
          <cell r="N82" t="str">
            <v>غير متجاوز الحد الائتماني</v>
          </cell>
          <cell r="O82" t="str">
            <v>غير متجاوز الفترة الائتمانية</v>
          </cell>
        </row>
        <row r="83">
          <cell r="A83" t="str">
            <v>CS05</v>
          </cell>
          <cell r="B83" t="str">
            <v>B0091</v>
          </cell>
          <cell r="C83" t="str">
            <v>مؤسسة عبدالعزيز توفيق سليمان العودة التجارية</v>
          </cell>
          <cell r="D83" t="str">
            <v>310795330800003</v>
          </cell>
          <cell r="E83">
            <v>44710</v>
          </cell>
          <cell r="F83" t="str">
            <v>60 Days</v>
          </cell>
          <cell r="G83">
            <v>16000</v>
          </cell>
          <cell r="H83">
            <v>0</v>
          </cell>
          <cell r="I83">
            <v>0</v>
          </cell>
          <cell r="J83">
            <v>0</v>
          </cell>
          <cell r="K83">
            <v>16000</v>
          </cell>
          <cell r="L83" t="str">
            <v>محمود يوسف  من 29.05.2022 الى  CS05</v>
          </cell>
          <cell r="M83">
            <v>4</v>
          </cell>
          <cell r="N83" t="str">
            <v>غير متجاوز الحد الائتماني</v>
          </cell>
          <cell r="O83" t="str">
            <v>غير متجاوز الفترة الائتمانية</v>
          </cell>
        </row>
        <row r="84">
          <cell r="A84" t="str">
            <v>CS05</v>
          </cell>
          <cell r="B84" t="str">
            <v>B0092</v>
          </cell>
          <cell r="C84" t="str">
            <v>مؤسسة حبر الشرقية التجارية - نقدي</v>
          </cell>
          <cell r="D84" t="str">
            <v>310888962900003</v>
          </cell>
          <cell r="E84">
            <v>44713</v>
          </cell>
          <cell r="F84" t="str">
            <v>- Cash Basic -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 t="str">
            <v>محمود يوسف  من 01.06.2022 الى  CS05</v>
          </cell>
          <cell r="M84">
            <v>-1</v>
          </cell>
          <cell r="N84" t="str">
            <v>غير متجاوز الحد الائتماني</v>
          </cell>
          <cell r="O84" t="str">
            <v>غير متجاوز الفترة الائتمانية</v>
          </cell>
        </row>
        <row r="85">
          <cell r="A85" t="str">
            <v>CS05</v>
          </cell>
          <cell r="B85" t="str">
            <v>B0093</v>
          </cell>
          <cell r="C85" t="str">
            <v>مؤسسة المنزل المثالي التجارية-نقدي</v>
          </cell>
          <cell r="D85" t="str">
            <v>311237272800003</v>
          </cell>
          <cell r="E85">
            <v>44716</v>
          </cell>
          <cell r="F85" t="str">
            <v>- Cash Basic -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 t="str">
            <v>محمود يوسف  من 04.06.2022 الى  CS05</v>
          </cell>
          <cell r="M85">
            <v>-1</v>
          </cell>
          <cell r="N85" t="str">
            <v>غير متجاوز الحد الائتماني</v>
          </cell>
          <cell r="O85" t="str">
            <v>غير متجاوز الفترة الائتمانية</v>
          </cell>
        </row>
        <row r="86">
          <cell r="A86" t="str">
            <v>CS05</v>
          </cell>
          <cell r="B86" t="str">
            <v>B0094</v>
          </cell>
          <cell r="C86" t="str">
            <v>شركة نورسين التجارية - نقدي</v>
          </cell>
          <cell r="D86" t="str">
            <v>310866377200003</v>
          </cell>
          <cell r="E86">
            <v>44724</v>
          </cell>
          <cell r="F86" t="str">
            <v>- Cash Basic -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 t="str">
            <v>محمود يوسف  من 12.06.2022 الى  CS05</v>
          </cell>
          <cell r="M86">
            <v>-1</v>
          </cell>
          <cell r="N86" t="str">
            <v>غير متجاوز الحد الائتماني</v>
          </cell>
          <cell r="O86" t="str">
            <v>غير متجاوز الفترة الائتمانية</v>
          </cell>
        </row>
        <row r="87">
          <cell r="A87" t="str">
            <v>CS05</v>
          </cell>
          <cell r="B87" t="str">
            <v>B0095</v>
          </cell>
          <cell r="C87" t="str">
            <v>مؤسسة ادال للتجارة -نقدي</v>
          </cell>
          <cell r="D87" t="str">
            <v>310009944600003</v>
          </cell>
          <cell r="E87">
            <v>44738</v>
          </cell>
          <cell r="F87" t="str">
            <v>- Cash Basic -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 t="str">
            <v>محمود يوسف  من 26.06.2022 الى  CS05</v>
          </cell>
          <cell r="M87">
            <v>-1</v>
          </cell>
          <cell r="N87" t="str">
            <v>غير متجاوز الحد الائتماني</v>
          </cell>
          <cell r="O87" t="str">
            <v>غير متجاوز الفترة الائتمانية</v>
          </cell>
        </row>
        <row r="88">
          <cell r="A88" t="str">
            <v>CS05</v>
          </cell>
          <cell r="B88" t="str">
            <v>B0096</v>
          </cell>
          <cell r="C88" t="str">
            <v>مؤسسة اسرار الانارة التجارية</v>
          </cell>
          <cell r="D88" t="str">
            <v>310218033700003</v>
          </cell>
          <cell r="E88">
            <v>44761</v>
          </cell>
          <cell r="F88" t="str">
            <v>60 Days</v>
          </cell>
          <cell r="G88">
            <v>40000</v>
          </cell>
          <cell r="H88">
            <v>0</v>
          </cell>
          <cell r="I88">
            <v>0</v>
          </cell>
          <cell r="J88">
            <v>0</v>
          </cell>
          <cell r="K88">
            <v>40000</v>
          </cell>
          <cell r="L88" t="str">
            <v>محمد طارق من 19.07.2022 الى 07.02.2023 CS09 / محمود يوسف  من 07.02.2023 الى  CS05</v>
          </cell>
          <cell r="M88">
            <v>4</v>
          </cell>
          <cell r="N88" t="str">
            <v>غير متجاوز الحد الائتماني</v>
          </cell>
          <cell r="O88" t="str">
            <v>غير متجاوز الفترة الائتمانية</v>
          </cell>
        </row>
        <row r="89">
          <cell r="A89" t="str">
            <v>CS05</v>
          </cell>
          <cell r="B89" t="str">
            <v>B0097</v>
          </cell>
          <cell r="C89" t="str">
            <v>مؤسسة الإتجاه الحديث التجارية</v>
          </cell>
          <cell r="D89" t="str">
            <v>310979672100003</v>
          </cell>
          <cell r="E89">
            <v>44770</v>
          </cell>
          <cell r="F89" t="str">
            <v>60 Days</v>
          </cell>
          <cell r="G89">
            <v>4000</v>
          </cell>
          <cell r="H89">
            <v>0</v>
          </cell>
          <cell r="I89">
            <v>0</v>
          </cell>
          <cell r="J89">
            <v>0</v>
          </cell>
          <cell r="K89">
            <v>4000</v>
          </cell>
          <cell r="L89" t="str">
            <v>محمود يوسف  من 28.07.2022 الى  CS05</v>
          </cell>
          <cell r="M89">
            <v>4</v>
          </cell>
          <cell r="N89" t="str">
            <v>غير متجاوز الحد الائتماني</v>
          </cell>
          <cell r="O89" t="str">
            <v>غير متجاوز الفترة الائتمانية</v>
          </cell>
        </row>
        <row r="90">
          <cell r="A90" t="str">
            <v>CS05</v>
          </cell>
          <cell r="B90" t="str">
            <v>B0098</v>
          </cell>
          <cell r="C90" t="str">
            <v>مؤسسة التطوير الشرقي للتجارة -نقدي</v>
          </cell>
          <cell r="D90" t="str">
            <v>310627640400003</v>
          </cell>
          <cell r="E90">
            <v>44779</v>
          </cell>
          <cell r="F90" t="str">
            <v>- Cash Basic -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 t="str">
            <v>محمود يوسف  من 06.08.2022 الى  CS05</v>
          </cell>
          <cell r="M90">
            <v>-1</v>
          </cell>
          <cell r="N90" t="str">
            <v>غير متجاوز الحد الائتماني</v>
          </cell>
          <cell r="O90" t="str">
            <v>غير متجاوز الفترة الائتمانية</v>
          </cell>
        </row>
        <row r="91">
          <cell r="A91" t="str">
            <v>CS05</v>
          </cell>
          <cell r="B91" t="str">
            <v>B0099</v>
          </cell>
          <cell r="C91" t="str">
            <v>مؤسسة اقطاب العاصمة التجارية -نقدي</v>
          </cell>
          <cell r="D91" t="str">
            <v>301270764700003</v>
          </cell>
          <cell r="E91">
            <v>44793</v>
          </cell>
          <cell r="F91" t="str">
            <v>- Cash Basic -</v>
          </cell>
          <cell r="G91">
            <v>0</v>
          </cell>
          <cell r="H91">
            <v>-1</v>
          </cell>
          <cell r="I91">
            <v>-1</v>
          </cell>
          <cell r="J91">
            <v>374</v>
          </cell>
          <cell r="K91">
            <v>0</v>
          </cell>
          <cell r="L91" t="str">
            <v>محمود يوسف  من 20.08.2022 الى  CS05</v>
          </cell>
          <cell r="M91">
            <v>-1</v>
          </cell>
          <cell r="N91" t="str">
            <v>غير متجاوز الحد الائتماني</v>
          </cell>
          <cell r="O91" t="str">
            <v>غير متجاوز الفترة الائتمانية</v>
          </cell>
        </row>
        <row r="92">
          <cell r="A92" t="str">
            <v>CS05</v>
          </cell>
          <cell r="B92" t="str">
            <v>B0100</v>
          </cell>
          <cell r="C92" t="str">
            <v>مؤسسة احمد بن عايش بن محمد النمر للتجارة -نقدي</v>
          </cell>
          <cell r="D92" t="str">
            <v>300388993500003</v>
          </cell>
          <cell r="E92">
            <v>44895</v>
          </cell>
          <cell r="F92" t="str">
            <v>- Cash Basic -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 t="str">
            <v>محمود يوسف  من 30.11.2022 الى  CS05</v>
          </cell>
          <cell r="M92">
            <v>-1</v>
          </cell>
          <cell r="N92" t="str">
            <v>غير متجاوز الحد الائتماني</v>
          </cell>
          <cell r="O92" t="str">
            <v>غير متجاوز الفترة الائتمانية</v>
          </cell>
        </row>
        <row r="93">
          <cell r="A93" t="str">
            <v>CS05</v>
          </cell>
          <cell r="B93" t="str">
            <v>B0101</v>
          </cell>
          <cell r="C93" t="str">
            <v>مؤسسة هلال حسن آل شطى للتجارة - نقدى</v>
          </cell>
          <cell r="D93" t="str">
            <v>310047156300003</v>
          </cell>
          <cell r="E93">
            <v>44902</v>
          </cell>
          <cell r="F93" t="str">
            <v>- Cash Basic -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 t="str">
            <v>محمود يوسف  من 07.12.2022 الى  CS05</v>
          </cell>
          <cell r="M93">
            <v>-1</v>
          </cell>
          <cell r="N93" t="str">
            <v>غير متجاوز الحد الائتماني</v>
          </cell>
          <cell r="O93" t="str">
            <v>غير متجاوز الفترة الائتمانية</v>
          </cell>
        </row>
        <row r="94">
          <cell r="A94" t="str">
            <v>CS05</v>
          </cell>
          <cell r="B94" t="str">
            <v>B0102</v>
          </cell>
          <cell r="C94" t="str">
            <v>مؤسسة السور الذهبي للتجارة - نقدى</v>
          </cell>
          <cell r="D94" t="str">
            <v>310836002700003</v>
          </cell>
          <cell r="E94">
            <v>44916</v>
          </cell>
          <cell r="F94" t="str">
            <v>- Cash Basic -</v>
          </cell>
          <cell r="G94">
            <v>0</v>
          </cell>
          <cell r="H94">
            <v>418</v>
          </cell>
          <cell r="I94">
            <v>418</v>
          </cell>
          <cell r="J94">
            <v>66</v>
          </cell>
          <cell r="K94">
            <v>-418</v>
          </cell>
          <cell r="L94" t="str">
            <v>محمود يوسف  من 21.12.2022 الى  CS05</v>
          </cell>
          <cell r="M94">
            <v>-1</v>
          </cell>
          <cell r="N94" t="str">
            <v>متجاوز الحد الائتماني</v>
          </cell>
          <cell r="O94" t="str">
            <v>متجاوز الفترة الائتمانية بمبلغ 418.00</v>
          </cell>
        </row>
        <row r="95">
          <cell r="A95" t="str">
            <v>CS05</v>
          </cell>
          <cell r="B95" t="str">
            <v>B0103</v>
          </cell>
          <cell r="C95" t="str">
            <v>شركة ايما الذكية التجارية - نقدى</v>
          </cell>
          <cell r="D95" t="str">
            <v>311163652100003</v>
          </cell>
          <cell r="E95">
            <v>44930</v>
          </cell>
          <cell r="F95" t="str">
            <v>- Cash Basic -</v>
          </cell>
          <cell r="G95">
            <v>0</v>
          </cell>
          <cell r="H95">
            <v>-0.25</v>
          </cell>
          <cell r="I95">
            <v>-0.25</v>
          </cell>
          <cell r="J95">
            <v>235</v>
          </cell>
          <cell r="K95">
            <v>0</v>
          </cell>
          <cell r="L95" t="str">
            <v>محمود يوسف  من 04.01.2023 الى  CS05</v>
          </cell>
          <cell r="M95">
            <v>-1</v>
          </cell>
          <cell r="N95" t="str">
            <v>غير متجاوز الحد الائتماني</v>
          </cell>
          <cell r="O95" t="str">
            <v>غير متجاوز الفترة الائتمانية</v>
          </cell>
        </row>
        <row r="96">
          <cell r="A96" t="str">
            <v>CS05</v>
          </cell>
          <cell r="B96" t="str">
            <v>B0104</v>
          </cell>
          <cell r="C96" t="str">
            <v>مؤسسة محمود سعود المروحن التجارية - نقدي</v>
          </cell>
          <cell r="D96" t="str">
            <v>300821085800003</v>
          </cell>
          <cell r="E96">
            <v>44958</v>
          </cell>
          <cell r="F96" t="str">
            <v>- Cash Basic -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 t="str">
            <v>محمود يوسف  من 01.02.2023 الى  CS05</v>
          </cell>
          <cell r="M96">
            <v>-1</v>
          </cell>
          <cell r="N96" t="str">
            <v>غير متجاوز الحد الائتماني</v>
          </cell>
          <cell r="O96" t="str">
            <v>غير متجاوز الفترة الائتمانية</v>
          </cell>
        </row>
        <row r="97">
          <cell r="A97" t="str">
            <v>CS05</v>
          </cell>
          <cell r="B97" t="str">
            <v>B0105</v>
          </cell>
          <cell r="C97" t="str">
            <v>مؤسسة تميز ذكوان التجارية - نقدي</v>
          </cell>
          <cell r="D97" t="str">
            <v>310289316700003</v>
          </cell>
          <cell r="E97">
            <v>44970</v>
          </cell>
          <cell r="F97" t="str">
            <v>- Cash Basic -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 t="str">
            <v>محمود يوسف  من 13.02.23 الى  CS04</v>
          </cell>
          <cell r="M97">
            <v>-1</v>
          </cell>
          <cell r="N97" t="str">
            <v>غير متجاوز الحد الائتماني</v>
          </cell>
          <cell r="O97" t="str">
            <v>غير متجاوز الفترة الائتمانية</v>
          </cell>
        </row>
        <row r="98">
          <cell r="A98" t="str">
            <v>CS05</v>
          </cell>
          <cell r="B98" t="str">
            <v>B0106</v>
          </cell>
          <cell r="C98" t="str">
            <v>مؤسسة المساكن الذكية للتشغيل و الصيانة - نقدى</v>
          </cell>
          <cell r="D98" t="str">
            <v>311364202600003</v>
          </cell>
          <cell r="E98">
            <v>45034</v>
          </cell>
          <cell r="F98" t="str">
            <v>- Cash Basic -</v>
          </cell>
          <cell r="G98">
            <v>0</v>
          </cell>
          <cell r="H98">
            <v>-1</v>
          </cell>
          <cell r="I98">
            <v>-1</v>
          </cell>
          <cell r="J98">
            <v>131</v>
          </cell>
          <cell r="K98">
            <v>0</v>
          </cell>
          <cell r="L98" t="str">
            <v>محمود يوسف  من 13.02.23 الى  CS04</v>
          </cell>
          <cell r="M98">
            <v>-1</v>
          </cell>
          <cell r="N98" t="str">
            <v>غير متجاوز الحد الائتماني</v>
          </cell>
          <cell r="O98" t="str">
            <v>غير متجاوز الفترة الائتمانية</v>
          </cell>
        </row>
        <row r="99">
          <cell r="A99" t="str">
            <v>CS05</v>
          </cell>
          <cell r="B99" t="str">
            <v>B0107</v>
          </cell>
          <cell r="C99" t="str">
            <v>مؤسسة رقي الاعمار للتجارة - نقدى</v>
          </cell>
          <cell r="D99" t="str">
            <v>310314877900003</v>
          </cell>
          <cell r="E99">
            <v>45141</v>
          </cell>
          <cell r="F99" t="str">
            <v>- Cash Basic -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 t="str">
            <v>محمود يوسف  من 03.08.23 الى  CS05</v>
          </cell>
          <cell r="M99">
            <v>-1</v>
          </cell>
          <cell r="N99" t="str">
            <v>غير متجاوز الحد الائتماني</v>
          </cell>
          <cell r="O99" t="str">
            <v>غير متجاوز الفترة الائتمانية</v>
          </cell>
        </row>
        <row r="100">
          <cell r="A100" t="str">
            <v>CS05</v>
          </cell>
          <cell r="B100" t="str">
            <v>B0108</v>
          </cell>
          <cell r="C100" t="str">
            <v>مؤسسة سهم الدر التجارية - نقدي</v>
          </cell>
          <cell r="D100" t="str">
            <v>300779176100003</v>
          </cell>
          <cell r="E100">
            <v>45158</v>
          </cell>
          <cell r="F100" t="str">
            <v>- Cash Basic -</v>
          </cell>
          <cell r="G100">
            <v>0</v>
          </cell>
          <cell r="H100">
            <v>1153</v>
          </cell>
          <cell r="I100">
            <v>0</v>
          </cell>
          <cell r="J100">
            <v>0</v>
          </cell>
          <cell r="K100">
            <v>0</v>
          </cell>
          <cell r="L100" t="str">
            <v>محمود يوسف  من 20.08.23 الى  CS05</v>
          </cell>
          <cell r="M100">
            <v>-1</v>
          </cell>
          <cell r="N100" t="str">
            <v>غير متجاوز الحد الائتماني</v>
          </cell>
          <cell r="O100" t="str">
            <v>غير متجاوز الفترة الائتمانية</v>
          </cell>
        </row>
        <row r="101">
          <cell r="A101" t="str">
            <v>CS05</v>
          </cell>
          <cell r="B101" t="str">
            <v>B0109</v>
          </cell>
          <cell r="C101" t="str">
            <v>مؤسسة موسي الصفار التجارية - نقدي</v>
          </cell>
          <cell r="D101" t="str">
            <v>310047991100003</v>
          </cell>
          <cell r="E101">
            <v>45164</v>
          </cell>
          <cell r="F101" t="str">
            <v>- Cash Basic -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 t="str">
            <v>محمود يوسف  من 26.08.23 الى  CS05</v>
          </cell>
          <cell r="M101">
            <v>-1</v>
          </cell>
          <cell r="N101" t="str">
            <v>غير متجاوز الحد الائتماني</v>
          </cell>
          <cell r="O101" t="str">
            <v>غير متجاوز الفترة الائتمانية</v>
          </cell>
        </row>
        <row r="102">
          <cell r="A102" t="str">
            <v>CS01</v>
          </cell>
          <cell r="B102" t="str">
            <v>C0100</v>
          </cell>
          <cell r="C102" t="str">
            <v>شركة ناف التنفيذ المحدودة</v>
          </cell>
          <cell r="D102" t="str">
            <v>310201528400003</v>
          </cell>
          <cell r="E102">
            <v>44425</v>
          </cell>
          <cell r="F102" t="str">
            <v>60 Days</v>
          </cell>
          <cell r="G102">
            <v>160000</v>
          </cell>
          <cell r="H102">
            <v>40142</v>
          </cell>
          <cell r="I102">
            <v>38500</v>
          </cell>
          <cell r="J102">
            <v>116</v>
          </cell>
          <cell r="K102">
            <v>119858</v>
          </cell>
          <cell r="L102" t="str">
            <v>محمود رمضان من 17.08.2021 الى  CS01</v>
          </cell>
          <cell r="M102">
            <v>4</v>
          </cell>
          <cell r="N102" t="str">
            <v>غير متجاوز الحد الائتماني</v>
          </cell>
          <cell r="O102" t="str">
            <v>متجاوز الفترة الائتمانية بمبلغ 38,500.00</v>
          </cell>
        </row>
        <row r="103">
          <cell r="A103" t="str">
            <v>CS01</v>
          </cell>
          <cell r="B103" t="str">
            <v>C0201</v>
          </cell>
          <cell r="C103" t="str">
            <v>مؤسسة نجم السهيل للمقاولات</v>
          </cell>
          <cell r="D103" t="str">
            <v>310240160300003</v>
          </cell>
          <cell r="E103">
            <v>44054</v>
          </cell>
          <cell r="F103" t="str">
            <v>60 Days</v>
          </cell>
          <cell r="G103">
            <v>100000</v>
          </cell>
          <cell r="H103">
            <v>0</v>
          </cell>
          <cell r="I103">
            <v>0</v>
          </cell>
          <cell r="J103">
            <v>0</v>
          </cell>
          <cell r="K103">
            <v>100000</v>
          </cell>
          <cell r="L103" t="str">
            <v>احمد شلبي  من 11.08.2020 الى 25.11.2020 CS01 / محمود رمضان من 25.11.2020 الى  CS01</v>
          </cell>
          <cell r="M103">
            <v>4</v>
          </cell>
          <cell r="N103" t="str">
            <v>غير متجاوز الحد الائتماني</v>
          </cell>
          <cell r="O103" t="str">
            <v>غير متجاوز الفترة الائتمانية</v>
          </cell>
        </row>
        <row r="104">
          <cell r="A104" t="str">
            <v>CS01</v>
          </cell>
          <cell r="B104" t="str">
            <v>C0202</v>
          </cell>
          <cell r="C104" t="str">
            <v>مؤسسة عبد الرحمن محمد المقحم التجارية -نقدي</v>
          </cell>
          <cell r="D104" t="str">
            <v>300986868800003</v>
          </cell>
          <cell r="E104">
            <v>44989</v>
          </cell>
          <cell r="F104" t="str">
            <v>- Cash Basic -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 t="str">
            <v>محمود رمضان  من 04.03.23 الى  CS01</v>
          </cell>
          <cell r="M104">
            <v>-1</v>
          </cell>
          <cell r="N104" t="str">
            <v>غير متجاوز الحد الائتماني</v>
          </cell>
          <cell r="O104" t="str">
            <v>غير متجاوز الفترة الائتمانية</v>
          </cell>
        </row>
        <row r="105">
          <cell r="A105" t="str">
            <v>CS01</v>
          </cell>
          <cell r="B105" t="str">
            <v>C0203</v>
          </cell>
          <cell r="C105" t="str">
            <v>شركة الفهد للتجارة والصناعة والمقاولات-عنيزة-الخزامي-شارع الملك عبدالعزيز</v>
          </cell>
          <cell r="D105" t="str">
            <v>300500233800003</v>
          </cell>
          <cell r="E105">
            <v>43589</v>
          </cell>
          <cell r="F105" t="str">
            <v>60 Days</v>
          </cell>
          <cell r="G105">
            <v>100000</v>
          </cell>
          <cell r="H105">
            <v>55568</v>
          </cell>
          <cell r="I105">
            <v>0</v>
          </cell>
          <cell r="J105">
            <v>0</v>
          </cell>
          <cell r="K105">
            <v>100000</v>
          </cell>
          <cell r="L105" t="str">
            <v>محمد حسن  من 04.05.2019 الى 15.12.2019 CS01 / احمد شلبي  من 15.12.2019 الى 25.11.2020 CS01 / محمود رمضان من 25.11.2020 الى  CS01</v>
          </cell>
          <cell r="M105">
            <v>4</v>
          </cell>
          <cell r="N105" t="str">
            <v>غير متجاوز الحد الائتماني</v>
          </cell>
          <cell r="O105" t="str">
            <v>غير متجاوز الفترة الائتمانية</v>
          </cell>
        </row>
        <row r="106">
          <cell r="A106" t="str">
            <v>CS01</v>
          </cell>
          <cell r="B106" t="str">
            <v>C0207</v>
          </cell>
          <cell r="C106" t="str">
            <v>شركة توكيلات النجمة للكهرباء والانارة- نقدي</v>
          </cell>
          <cell r="D106" t="str">
            <v>300455073200003</v>
          </cell>
          <cell r="E106">
            <v>43646</v>
          </cell>
          <cell r="F106" t="str">
            <v>- Cash Basic -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 t="str">
            <v>محمد حسن  من 30.06.2019 الى 15.12.2019 CS01 / احمد شلبي  من 15.12.2019 الى 25.11.2020 CS01 / محمود رمضان من 25.11.2020 الى  CS01</v>
          </cell>
          <cell r="M106">
            <v>-1</v>
          </cell>
          <cell r="N106" t="str">
            <v>غير متجاوز الحد الائتماني</v>
          </cell>
          <cell r="O106" t="str">
            <v>غير متجاوز الفترة الائتمانية</v>
          </cell>
        </row>
        <row r="107">
          <cell r="A107" t="str">
            <v>CS01</v>
          </cell>
          <cell r="B107" t="str">
            <v>C0285</v>
          </cell>
          <cell r="C107" t="str">
            <v>مؤسسة انوار رياض الخبراء التجارية</v>
          </cell>
          <cell r="D107" t="str">
            <v>301231966300003</v>
          </cell>
          <cell r="E107">
            <v>43589</v>
          </cell>
          <cell r="F107" t="str">
            <v>60 Days</v>
          </cell>
          <cell r="G107">
            <v>24000</v>
          </cell>
          <cell r="H107">
            <v>1113</v>
          </cell>
          <cell r="I107">
            <v>0</v>
          </cell>
          <cell r="J107">
            <v>0</v>
          </cell>
          <cell r="K107">
            <v>24000</v>
          </cell>
          <cell r="L107" t="str">
            <v>محمد حسن  من 04.05.2019 الى 15.12.2019 CS01 / احمد شلبي  من 15.12.2019 الى 25.11.2020 CS01 / محمود رمضان من 25.11.2020 الى  CS01</v>
          </cell>
          <cell r="M107">
            <v>4</v>
          </cell>
          <cell r="N107" t="str">
            <v>غير متجاوز الحد الائتماني</v>
          </cell>
          <cell r="O107" t="str">
            <v>غير متجاوز الفترة الائتمانية</v>
          </cell>
        </row>
        <row r="108">
          <cell r="A108" t="str">
            <v>CS01</v>
          </cell>
          <cell r="B108" t="str">
            <v>C0309</v>
          </cell>
          <cell r="C108" t="str">
            <v>مؤسسة البشر- نقدي</v>
          </cell>
          <cell r="D108" t="str">
            <v>300927933200003</v>
          </cell>
          <cell r="E108">
            <v>43581</v>
          </cell>
          <cell r="F108" t="str">
            <v>- Cash Basic -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 t="str">
            <v>محمد حسن  من 26.04.2019 الى 15.12.2019 CS01 / احمد شلبي  من 15.12.2019 الى 25.11.2020 CS01 / محمود رمضان من 25.11.2020 الى  CS01</v>
          </cell>
          <cell r="M108">
            <v>-1</v>
          </cell>
          <cell r="N108" t="str">
            <v>غير متجاوز الحد الائتماني</v>
          </cell>
          <cell r="O108" t="str">
            <v>غير متجاوز الفترة الائتمانية</v>
          </cell>
        </row>
        <row r="109">
          <cell r="A109" t="str">
            <v>CS01</v>
          </cell>
          <cell r="B109" t="str">
            <v>C0310</v>
          </cell>
          <cell r="C109" t="str">
            <v>مؤسسة البليهي</v>
          </cell>
          <cell r="D109" t="str">
            <v>301029683900003</v>
          </cell>
          <cell r="E109">
            <v>43581</v>
          </cell>
          <cell r="F109" t="str">
            <v>60 Days</v>
          </cell>
          <cell r="G109">
            <v>40000</v>
          </cell>
          <cell r="H109">
            <v>0</v>
          </cell>
          <cell r="I109">
            <v>0</v>
          </cell>
          <cell r="J109">
            <v>0</v>
          </cell>
          <cell r="K109">
            <v>40000</v>
          </cell>
          <cell r="L109" t="str">
            <v>محمد حسن  من 26.04.2019 الى 15.12.2019 CS01 / احمد شلبي  من 15.12.2019 الى 25.11.2020 CS01 / محمود رمضان من 25.11.2020 الى  CS01</v>
          </cell>
          <cell r="M109">
            <v>4</v>
          </cell>
          <cell r="N109" t="str">
            <v>غير متجاوز الحد الائتماني</v>
          </cell>
          <cell r="O109" t="str">
            <v>غير متجاوز الفترة الائتمانية</v>
          </cell>
        </row>
        <row r="110">
          <cell r="A110" t="str">
            <v>CS01</v>
          </cell>
          <cell r="B110" t="str">
            <v>C0318</v>
          </cell>
          <cell r="C110" t="str">
            <v>مؤسسة الشرق شاه-نقدي</v>
          </cell>
          <cell r="D110" t="str">
            <v>301231966300003</v>
          </cell>
          <cell r="E110">
            <v>43589</v>
          </cell>
          <cell r="F110" t="str">
            <v>- Cash Basic -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 t="str">
            <v>محمد حسن  من 04.05.2019 الى 15.12.2019 CS01 / احمد شلبي  من 15.12.2019 الى 25.11.2020 CS01 / محمود رمضان من 25.11.2020 الى  CS01</v>
          </cell>
          <cell r="M110">
            <v>-1</v>
          </cell>
          <cell r="N110" t="str">
            <v>غير متجاوز الحد الائتماني</v>
          </cell>
          <cell r="O110" t="str">
            <v>غير متجاوز الفترة الائتمانية</v>
          </cell>
        </row>
        <row r="111">
          <cell r="A111" t="str">
            <v>CS01</v>
          </cell>
          <cell r="B111" t="str">
            <v>C0319</v>
          </cell>
          <cell r="C111" t="str">
            <v>مؤسسة العجيمي</v>
          </cell>
          <cell r="D111" t="str">
            <v>301251666500003</v>
          </cell>
          <cell r="E111">
            <v>43581</v>
          </cell>
          <cell r="F111" t="str">
            <v>60 Days</v>
          </cell>
          <cell r="G111">
            <v>40000</v>
          </cell>
          <cell r="H111">
            <v>0</v>
          </cell>
          <cell r="I111">
            <v>0</v>
          </cell>
          <cell r="J111">
            <v>0</v>
          </cell>
          <cell r="K111">
            <v>40000</v>
          </cell>
          <cell r="L111" t="str">
            <v>محمد حسن  من 26.04.2019 الى 15.12.2019 CS01 / احمد شلبي  من 15.12.2019 الى 25.11.2020 CS01 / محمود رمضان من 25.11.2020 الى  CS01</v>
          </cell>
          <cell r="M111">
            <v>4</v>
          </cell>
          <cell r="N111" t="str">
            <v>غير متجاوز الحد الائتماني</v>
          </cell>
          <cell r="O111" t="str">
            <v>غير متجاوز الفترة الائتمانية</v>
          </cell>
        </row>
        <row r="112">
          <cell r="A112" t="str">
            <v>CS01</v>
          </cell>
          <cell r="B112" t="str">
            <v>C0322</v>
          </cell>
          <cell r="C112" t="str">
            <v>مؤسسة الكريديس للكهرباء -نقدى</v>
          </cell>
          <cell r="E112">
            <v>43635</v>
          </cell>
          <cell r="F112" t="str">
            <v>- Cash Basic -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 t="str">
            <v>محمد حسن  من 19.06.2019 الى 15.12.2019 CS01 / احمد شلبي  من 15.12.2019 الى 25.11.2020 CS01 / محمود رمضان من 25.11.2020 الى  CS01</v>
          </cell>
          <cell r="M112">
            <v>-1</v>
          </cell>
          <cell r="N112" t="str">
            <v>غير متجاوز الحد الائتماني</v>
          </cell>
          <cell r="O112" t="str">
            <v>غير متجاوز الفترة الائتمانية</v>
          </cell>
        </row>
        <row r="113">
          <cell r="A113" t="str">
            <v>CS01</v>
          </cell>
          <cell r="B113" t="str">
            <v>C0489</v>
          </cell>
          <cell r="C113" t="str">
            <v>فانوس عنيزة-نقدي</v>
          </cell>
          <cell r="D113" t="str">
            <v>310538648800003</v>
          </cell>
          <cell r="E113">
            <v>43581</v>
          </cell>
          <cell r="F113" t="str">
            <v>- Cash Basic -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 t="str">
            <v>محمد حسن  من 26.04.2019 الى 15.12.2019 CS01 / احمد شلبي  من 15.12.2019 الى 25.11.2020 CS01 / محمود رمضان من 25.11.2020 الى  CS01</v>
          </cell>
          <cell r="M113">
            <v>-1</v>
          </cell>
          <cell r="N113" t="str">
            <v>غير متجاوز الحد الائتماني</v>
          </cell>
          <cell r="O113" t="str">
            <v>غير متجاوز الفترة الائتمانية</v>
          </cell>
        </row>
        <row r="114">
          <cell r="A114" t="str">
            <v>CS01</v>
          </cell>
          <cell r="B114" t="str">
            <v>C0536</v>
          </cell>
          <cell r="C114" t="str">
            <v>مؤسسة عبدالرحمن الحربي رياض الخبراء-نقدى</v>
          </cell>
          <cell r="E114">
            <v>43581</v>
          </cell>
          <cell r="F114" t="str">
            <v>- Cash Basic -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 t="str">
            <v>محمد حسن  من 26.04.2019 الى 15.12.2019 CS01 / احمد شلبي  من 15.12.2019 الى 25.11.2020 CS01 / محمود رمضان من 25.11.2020 الى  CS01</v>
          </cell>
          <cell r="M114">
            <v>-1</v>
          </cell>
          <cell r="N114" t="str">
            <v>غير متجاوز الحد الائتماني</v>
          </cell>
          <cell r="O114" t="str">
            <v>غير متجاوز الفترة الائتمانية</v>
          </cell>
        </row>
        <row r="115">
          <cell r="A115" t="str">
            <v>CS01</v>
          </cell>
          <cell r="B115" t="str">
            <v>C0559</v>
          </cell>
          <cell r="C115" t="str">
            <v>بسام عبدالعزيز عبدالله الغفيلي- الرس - نقدي</v>
          </cell>
          <cell r="D115" t="str">
            <v>310374488500003</v>
          </cell>
          <cell r="E115">
            <v>43581</v>
          </cell>
          <cell r="F115" t="str">
            <v>- Cash Basic -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 t="str">
            <v>محمد حسن  من 26.04.2019 الى 15.12.2019 CS01 / احمد شلبي  من 15.12.2019 الى 25.11.2020 CS01 / محمود رمضان من 25.11.2020 الى  CS01</v>
          </cell>
          <cell r="M115">
            <v>-1</v>
          </cell>
          <cell r="N115" t="str">
            <v>غير متجاوز الحد الائتماني</v>
          </cell>
          <cell r="O115" t="str">
            <v>غير متجاوز الفترة الائتمانية</v>
          </cell>
        </row>
        <row r="116">
          <cell r="A116" t="str">
            <v>CS01</v>
          </cell>
          <cell r="B116" t="str">
            <v>C0569</v>
          </cell>
          <cell r="C116" t="str">
            <v>مؤسسة مصباح الجودة -نقدى</v>
          </cell>
          <cell r="E116">
            <v>43581</v>
          </cell>
          <cell r="F116" t="str">
            <v>- Cash Basic -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 t="str">
            <v>محمد حسن  من 26.04.2019 الى 15.12.2019 CS01 / احمد شلبي  من 15.12.2019 الى 25.11.2020 CS01 / محمود رمضان من 25.11.2020 الى  CS01</v>
          </cell>
          <cell r="M116">
            <v>-1</v>
          </cell>
          <cell r="N116" t="str">
            <v>غير متجاوز الحد الائتماني</v>
          </cell>
          <cell r="O116" t="str">
            <v>غير متجاوز الفترة الائتمانية</v>
          </cell>
        </row>
        <row r="117">
          <cell r="A117" t="str">
            <v>CS01</v>
          </cell>
          <cell r="B117" t="str">
            <v>C0577</v>
          </cell>
          <cell r="C117" t="str">
            <v>مؤسسة ذهول الانارة للادوات الكهربائية-نقدى</v>
          </cell>
          <cell r="E117">
            <v>43581</v>
          </cell>
          <cell r="F117" t="str">
            <v>- Cash Basic -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 t="str">
            <v>محمد حسن  من 26.04.2019 الى 15.12.2019 CS01 / احمد شلبي  من 15.12.2019 الى 25.11.2020 CS01 / محمود رمضان من 25.11.2020 الى  CS01</v>
          </cell>
          <cell r="M117">
            <v>-1</v>
          </cell>
          <cell r="N117" t="str">
            <v>غير متجاوز الحد الائتماني</v>
          </cell>
          <cell r="O117" t="str">
            <v>غير متجاوز الفترة الائتمانية</v>
          </cell>
        </row>
        <row r="118">
          <cell r="A118" t="str">
            <v>CS01</v>
          </cell>
          <cell r="B118" t="str">
            <v>C0649</v>
          </cell>
          <cell r="C118" t="str">
            <v>مؤسسة بيت البناء (الكروم) - الرس(عبدالله علي عثمان المزيني)</v>
          </cell>
          <cell r="D118" t="str">
            <v>300609557200003</v>
          </cell>
          <cell r="E118">
            <v>43581</v>
          </cell>
          <cell r="F118" t="str">
            <v>60 Days</v>
          </cell>
          <cell r="G118">
            <v>30000</v>
          </cell>
          <cell r="H118">
            <v>1366</v>
          </cell>
          <cell r="I118">
            <v>0</v>
          </cell>
          <cell r="J118">
            <v>0</v>
          </cell>
          <cell r="K118">
            <v>30000</v>
          </cell>
          <cell r="L118" t="str">
            <v>محمد حسن  من 26.04.2019 الى 15.12.2019 CS01 / احمد شلبي  من 15.12.2019 الى 25.11.2020 CS01 / محمود رمضان من 25.11.2020 الى  CS01</v>
          </cell>
          <cell r="M118">
            <v>4</v>
          </cell>
          <cell r="N118" t="str">
            <v>غير متجاوز الحد الائتماني</v>
          </cell>
          <cell r="O118" t="str">
            <v>غير متجاوز الفترة الائتمانية</v>
          </cell>
        </row>
        <row r="119">
          <cell r="A119" t="str">
            <v>CS01</v>
          </cell>
          <cell r="B119" t="str">
            <v>C0650</v>
          </cell>
          <cell r="C119" t="str">
            <v>مؤسسة استقرار الطاقة للتجارة -نقدي</v>
          </cell>
          <cell r="D119" t="str">
            <v>310714536800003</v>
          </cell>
          <cell r="E119">
            <v>44298</v>
          </cell>
          <cell r="F119" t="str">
            <v>- Cash Basic -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 t="str">
            <v>محمود رمضان من 12.04.2021 الى  CS01</v>
          </cell>
          <cell r="M119">
            <v>-1</v>
          </cell>
          <cell r="N119" t="str">
            <v>غير متجاوز الحد الائتماني</v>
          </cell>
          <cell r="O119" t="str">
            <v>غير متجاوز الفترة الائتمانية</v>
          </cell>
        </row>
        <row r="120">
          <cell r="A120" t="str">
            <v>CS01</v>
          </cell>
          <cell r="B120" t="str">
            <v>C0651</v>
          </cell>
          <cell r="C120" t="str">
            <v>مؤسسة كهرباء الجمش التجارية</v>
          </cell>
          <cell r="D120" t="str">
            <v>300709279400003</v>
          </cell>
          <cell r="E120">
            <v>43911</v>
          </cell>
          <cell r="F120" t="str">
            <v>60 Days</v>
          </cell>
          <cell r="G120">
            <v>30000</v>
          </cell>
          <cell r="H120">
            <v>0</v>
          </cell>
          <cell r="I120">
            <v>0</v>
          </cell>
          <cell r="J120">
            <v>0</v>
          </cell>
          <cell r="K120">
            <v>30000</v>
          </cell>
          <cell r="L120" t="str">
            <v>احمد شلبي  من 21.03.2020 الى 25.11.2020 CS01 / محمود رمضان من 25.11.2020 الى  CS01</v>
          </cell>
          <cell r="M120">
            <v>4</v>
          </cell>
          <cell r="N120" t="str">
            <v>غير متجاوز الحد الائتماني</v>
          </cell>
          <cell r="O120" t="str">
            <v>غير متجاوز الفترة الائتمانية</v>
          </cell>
        </row>
        <row r="121">
          <cell r="A121" t="str">
            <v>CS01</v>
          </cell>
          <cell r="B121" t="str">
            <v>C0653</v>
          </cell>
          <cell r="C121" t="str">
            <v>محل ابوحازم - الاسياح-نقدى</v>
          </cell>
          <cell r="E121">
            <v>43581</v>
          </cell>
          <cell r="F121" t="str">
            <v>- Cash Basic -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 t="str">
            <v>محمد حسن  من 26.04.2019 الى 15.12.2019 CS01 / احمد شلبي  من 15.12.2019 الى 25.11.2020 CS01 / محمود رمضان من 25.11.2020 الى  CS01</v>
          </cell>
          <cell r="M121">
            <v>-1</v>
          </cell>
          <cell r="N121" t="str">
            <v>غير متجاوز الحد الائتماني</v>
          </cell>
          <cell r="O121" t="str">
            <v>غير متجاوز الفترة الائتمانية</v>
          </cell>
        </row>
        <row r="122">
          <cell r="A122" t="str">
            <v>CS01</v>
          </cell>
          <cell r="B122" t="str">
            <v>C0654</v>
          </cell>
          <cell r="C122" t="str">
            <v>شركة ركيزة النماء - عنيزة</v>
          </cell>
          <cell r="D122" t="str">
            <v>310069573600003</v>
          </cell>
          <cell r="E122">
            <v>43581</v>
          </cell>
          <cell r="F122" t="str">
            <v>60 Days</v>
          </cell>
          <cell r="G122">
            <v>80000</v>
          </cell>
          <cell r="H122">
            <v>0</v>
          </cell>
          <cell r="I122">
            <v>0</v>
          </cell>
          <cell r="J122">
            <v>0</v>
          </cell>
          <cell r="K122">
            <v>80000</v>
          </cell>
          <cell r="L122" t="str">
            <v>محمد حسن  من 26.04.2019 الى 15.12.2019 CS01 / احمد شلبي  من 15.12.2019 الى 25.11.2020 CS01 / محمود رمضان من 25.11.2020 الى  CS01</v>
          </cell>
          <cell r="M122">
            <v>4</v>
          </cell>
          <cell r="N122" t="str">
            <v>غير متجاوز الحد الائتماني</v>
          </cell>
          <cell r="O122" t="str">
            <v>غير متجاوز الفترة الائتمانية</v>
          </cell>
        </row>
        <row r="123">
          <cell r="A123" t="str">
            <v>CS01</v>
          </cell>
          <cell r="B123" t="str">
            <v>C0658</v>
          </cell>
          <cell r="C123" t="str">
            <v>مؤسسة دار سجوف التجارية</v>
          </cell>
          <cell r="D123" t="str">
            <v>300425967400003</v>
          </cell>
          <cell r="E123">
            <v>43891</v>
          </cell>
          <cell r="F123" t="str">
            <v>60 Days</v>
          </cell>
          <cell r="G123">
            <v>16000</v>
          </cell>
          <cell r="H123">
            <v>0</v>
          </cell>
          <cell r="I123">
            <v>0</v>
          </cell>
          <cell r="J123">
            <v>0</v>
          </cell>
          <cell r="K123">
            <v>16000</v>
          </cell>
          <cell r="L123" t="str">
            <v>احمد شلبي  من 01.03.2020 الى 25.11.2020 CS01 / محمود رمضان من 25.11.2020 الى  CS01</v>
          </cell>
          <cell r="M123">
            <v>4</v>
          </cell>
          <cell r="N123" t="str">
            <v>غير متجاوز الحد الائتماني</v>
          </cell>
          <cell r="O123" t="str">
            <v>غير متجاوز الفترة الائتمانية</v>
          </cell>
        </row>
        <row r="124">
          <cell r="A124" t="str">
            <v>CS01</v>
          </cell>
          <cell r="B124" t="str">
            <v>C0665</v>
          </cell>
          <cell r="C124" t="str">
            <v>مؤسسة دنيا السباكة -العمري سابقا</v>
          </cell>
          <cell r="D124" t="str">
            <v>301235474900003</v>
          </cell>
          <cell r="E124">
            <v>43581</v>
          </cell>
          <cell r="F124" t="str">
            <v>60 Days</v>
          </cell>
          <cell r="G124">
            <v>40000</v>
          </cell>
          <cell r="H124">
            <v>0</v>
          </cell>
          <cell r="I124">
            <v>0</v>
          </cell>
          <cell r="J124">
            <v>0</v>
          </cell>
          <cell r="K124">
            <v>40000</v>
          </cell>
          <cell r="L124" t="str">
            <v>محمد حسن  من 26.04.2019 الى 15.12.2019 CS01 / احمد شلبي  من 15.12.2019 الى 25.11.2020 CS01 / محمود رمضان من 25.11.2020 الى  CS01</v>
          </cell>
          <cell r="M124">
            <v>4</v>
          </cell>
          <cell r="N124" t="str">
            <v>غير متجاوز الحد الائتماني</v>
          </cell>
          <cell r="O124" t="str">
            <v>غير متجاوز الفترة الائتمانية</v>
          </cell>
        </row>
        <row r="125">
          <cell r="A125" t="str">
            <v>CS01</v>
          </cell>
          <cell r="B125" t="str">
            <v>C0668</v>
          </cell>
          <cell r="C125" t="str">
            <v>شركة الاسم الألمع التجارية</v>
          </cell>
          <cell r="D125" t="str">
            <v>311325586400003</v>
          </cell>
          <cell r="E125">
            <v>43581</v>
          </cell>
          <cell r="F125" t="str">
            <v>60 Days</v>
          </cell>
          <cell r="G125">
            <v>50000</v>
          </cell>
          <cell r="H125">
            <v>13824</v>
          </cell>
          <cell r="I125">
            <v>10672</v>
          </cell>
          <cell r="J125">
            <v>116</v>
          </cell>
          <cell r="K125">
            <v>36176</v>
          </cell>
          <cell r="L125" t="str">
            <v>محمد حسن  من 26.04.2019 الى 15.12.2019 CS01 / احمد شلبي  من 15.12.2019 الى 25.11.2020 CS01 / محمود رمضان من 25.11.2020 الى  CS01</v>
          </cell>
          <cell r="M125">
            <v>4</v>
          </cell>
          <cell r="N125" t="str">
            <v>غير متجاوز الحد الائتماني</v>
          </cell>
          <cell r="O125" t="str">
            <v>متجاوز الفترة الائتمانية بمبلغ 10,672.00</v>
          </cell>
        </row>
        <row r="126">
          <cell r="A126" t="str">
            <v>CS01</v>
          </cell>
          <cell r="B126" t="str">
            <v>C0669</v>
          </cell>
          <cell r="C126" t="str">
            <v>محل محمد حميدي الثنيان للتجارة</v>
          </cell>
          <cell r="D126" t="str">
            <v>310001196300003</v>
          </cell>
          <cell r="E126">
            <v>43895</v>
          </cell>
          <cell r="F126" t="str">
            <v>60 Days</v>
          </cell>
          <cell r="G126">
            <v>18000</v>
          </cell>
          <cell r="H126">
            <v>0</v>
          </cell>
          <cell r="I126">
            <v>0</v>
          </cell>
          <cell r="J126">
            <v>0</v>
          </cell>
          <cell r="K126">
            <v>18000</v>
          </cell>
          <cell r="L126" t="str">
            <v>احمد شلبي  من 05.03.2020 الى 25.11.2020 CS01 / محمود رمضان من 25.11.2020 الى  CS01</v>
          </cell>
          <cell r="M126">
            <v>4</v>
          </cell>
          <cell r="N126" t="str">
            <v>غير متجاوز الحد الائتماني</v>
          </cell>
          <cell r="O126" t="str">
            <v>غير متجاوز الفترة الائتمانية</v>
          </cell>
        </row>
        <row r="127">
          <cell r="A127" t="str">
            <v>CS01</v>
          </cell>
          <cell r="B127" t="str">
            <v>C0675</v>
          </cell>
          <cell r="C127" t="str">
            <v>مؤسسة المشعان التجارية</v>
          </cell>
          <cell r="D127" t="str">
            <v>301009371500003</v>
          </cell>
          <cell r="E127">
            <v>44272</v>
          </cell>
          <cell r="F127" t="str">
            <v>60 Days</v>
          </cell>
          <cell r="G127">
            <v>40000</v>
          </cell>
          <cell r="H127">
            <v>0</v>
          </cell>
          <cell r="I127">
            <v>0</v>
          </cell>
          <cell r="J127">
            <v>0</v>
          </cell>
          <cell r="K127">
            <v>40000</v>
          </cell>
          <cell r="L127" t="str">
            <v>محمود رمضان من 17.03.2021 الى  CS01</v>
          </cell>
          <cell r="M127">
            <v>4</v>
          </cell>
          <cell r="N127" t="str">
            <v>غير متجاوز الحد الائتماني</v>
          </cell>
          <cell r="O127" t="str">
            <v>غير متجاوز الفترة الائتمانية</v>
          </cell>
        </row>
        <row r="128">
          <cell r="A128" t="str">
            <v>CS01</v>
          </cell>
          <cell r="B128" t="str">
            <v>C0676</v>
          </cell>
          <cell r="C128" t="str">
            <v>مؤسسة شموع الاضاءة التجارية نقدي</v>
          </cell>
          <cell r="D128" t="str">
            <v>310131636900003</v>
          </cell>
          <cell r="E128">
            <v>43581</v>
          </cell>
          <cell r="F128" t="str">
            <v>- Cash Basic -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 t="str">
            <v>محمد حسن  من 26.04.2019 الى 15.12.2019 CS01 / احمد شلبي  من 15.12.2019 الى 25.11.2020 CS01 / محمود رمضان من 25.11.2020 الى  CS01</v>
          </cell>
          <cell r="M128">
            <v>-1</v>
          </cell>
          <cell r="N128" t="str">
            <v>غير متجاوز الحد الائتماني</v>
          </cell>
          <cell r="O128" t="str">
            <v>غير متجاوز الفترة الائتمانية</v>
          </cell>
        </row>
        <row r="129">
          <cell r="A129" t="str">
            <v>CS01</v>
          </cell>
          <cell r="B129" t="str">
            <v>C0678</v>
          </cell>
          <cell r="C129" t="str">
            <v>مؤسسة بناء البدائع - نقدي</v>
          </cell>
          <cell r="D129" t="str">
            <v>310201528400003</v>
          </cell>
          <cell r="E129">
            <v>43581</v>
          </cell>
          <cell r="F129" t="str">
            <v>- Cash Basic -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 t="str">
            <v>محمد حسن  من 26.04.2019 الى 15.12.2019 CS01 / احمد شلبي  من 15.12.2019 الى 25.11.2020 CS01 / محمود رمضان من 25.11.2020 الى  CS01</v>
          </cell>
          <cell r="M129">
            <v>-1</v>
          </cell>
          <cell r="N129" t="str">
            <v>غير متجاوز الحد الائتماني</v>
          </cell>
          <cell r="O129" t="str">
            <v>غير متجاوز الفترة الائتمانية</v>
          </cell>
        </row>
        <row r="130">
          <cell r="A130" t="str">
            <v>CS01</v>
          </cell>
          <cell r="B130" t="str">
            <v>C0680</v>
          </cell>
          <cell r="C130" t="str">
            <v>شركة انوار المنازل التجارية</v>
          </cell>
          <cell r="D130" t="str">
            <v>311185844400003</v>
          </cell>
          <cell r="E130">
            <v>44705</v>
          </cell>
          <cell r="F130" t="str">
            <v>60 Days</v>
          </cell>
          <cell r="G130">
            <v>40000</v>
          </cell>
          <cell r="H130">
            <v>-118</v>
          </cell>
          <cell r="I130">
            <v>-118</v>
          </cell>
          <cell r="J130">
            <v>160</v>
          </cell>
          <cell r="K130">
            <v>40000</v>
          </cell>
          <cell r="L130" t="str">
            <v>محمود رمضان من 24.05.2022 الى  CS01</v>
          </cell>
          <cell r="M130">
            <v>4</v>
          </cell>
          <cell r="N130" t="str">
            <v>غير متجاوز الحد الائتماني</v>
          </cell>
          <cell r="O130" t="str">
            <v>غير متجاوز الفترة الائتمانية</v>
          </cell>
        </row>
        <row r="131">
          <cell r="A131" t="str">
            <v>CS01</v>
          </cell>
          <cell r="B131" t="str">
            <v>C0687</v>
          </cell>
          <cell r="C131" t="str">
            <v>مؤسسة طيبة للكهرباء - نقدى</v>
          </cell>
          <cell r="E131">
            <v>43581</v>
          </cell>
          <cell r="F131" t="str">
            <v>- Cash Basic -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 t="str">
            <v>محمد حسن  من 26.04.2019 الى 15.12.2019 CS01 / احمد شلبي  من 15.12.2019 الى 25.11.2020 CS01 / محمود رمضان من 25.11.2020 الى  CS01</v>
          </cell>
          <cell r="M131">
            <v>-1</v>
          </cell>
          <cell r="N131" t="str">
            <v>غير متجاوز الحد الائتماني</v>
          </cell>
          <cell r="O131" t="str">
            <v>غير متجاوز الفترة الائتمانية</v>
          </cell>
        </row>
        <row r="132">
          <cell r="A132" t="str">
            <v>CS01</v>
          </cell>
          <cell r="B132" t="str">
            <v>C0699</v>
          </cell>
          <cell r="C132" t="str">
            <v>مؤسسة ابو مشاري للكهرباء عبدالله الغفيلي-نقدى</v>
          </cell>
          <cell r="D132" t="str">
            <v>301023981600003</v>
          </cell>
          <cell r="E132">
            <v>43581</v>
          </cell>
          <cell r="F132" t="str">
            <v>- Cash Basic -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 t="str">
            <v>محمد حسن  من 26.04.2019 الى 15.12.2019 CS01 / احمد شلبي  من 15.12.2019 الى 25.11.2020 CS01 / محمود رمضان من 25.11.2020 الى  CS01</v>
          </cell>
          <cell r="M132">
            <v>-1</v>
          </cell>
          <cell r="N132" t="str">
            <v>غير متجاوز الحد الائتماني</v>
          </cell>
          <cell r="O132" t="str">
            <v>غير متجاوز الفترة الائتمانية</v>
          </cell>
        </row>
        <row r="133">
          <cell r="A133" t="str">
            <v>CS01</v>
          </cell>
          <cell r="B133" t="str">
            <v>C0700</v>
          </cell>
          <cell r="C133" t="str">
            <v>مؤسسة ابراهيم عبد الله ناصر السعوي للتجارة- نقدي</v>
          </cell>
          <cell r="D133" t="str">
            <v>310909724400003</v>
          </cell>
          <cell r="E133">
            <v>44819</v>
          </cell>
          <cell r="F133" t="str">
            <v>- Cash Basic -</v>
          </cell>
          <cell r="G133">
            <v>0</v>
          </cell>
          <cell r="H133">
            <v>442</v>
          </cell>
          <cell r="I133">
            <v>0</v>
          </cell>
          <cell r="J133">
            <v>0</v>
          </cell>
          <cell r="K133">
            <v>0</v>
          </cell>
          <cell r="L133" t="str">
            <v>محمود رمضان من 15.09.2022 الى  CS01</v>
          </cell>
          <cell r="M133">
            <v>-1</v>
          </cell>
          <cell r="N133" t="str">
            <v>غير متجاوز الحد الائتماني</v>
          </cell>
          <cell r="O133" t="str">
            <v>غير متجاوز الفترة الائتمانية</v>
          </cell>
        </row>
        <row r="134">
          <cell r="A134" t="str">
            <v>CS01</v>
          </cell>
          <cell r="B134" t="str">
            <v>C0701</v>
          </cell>
          <cell r="C134" t="str">
            <v>مؤسسة المبارك حائل -نقدى</v>
          </cell>
          <cell r="E134">
            <v>43581</v>
          </cell>
          <cell r="F134" t="str">
            <v>- Cash Basic -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 t="str">
            <v>محمد حسن  من 26.04.2019 الى 15.12.2019 CS01 / احمد شلبي  من 15.12.2019 الى 25.11.2020 CS01 / محمود رمضان من 25.11.2020 الى  CS01</v>
          </cell>
          <cell r="M134">
            <v>-1</v>
          </cell>
          <cell r="N134" t="str">
            <v>غير متجاوز الحد الائتماني</v>
          </cell>
          <cell r="O134" t="str">
            <v>غير متجاوز الفترة الائتمانية</v>
          </cell>
        </row>
        <row r="135">
          <cell r="A135" t="str">
            <v>CS03</v>
          </cell>
          <cell r="B135" t="str">
            <v>C0702</v>
          </cell>
          <cell r="C135" t="str">
            <v>مؤسسة بيت الاناره للتجارة</v>
          </cell>
          <cell r="D135" t="str">
            <v>311011876800003</v>
          </cell>
          <cell r="E135">
            <v>44838</v>
          </cell>
          <cell r="F135" t="str">
            <v>60 Days</v>
          </cell>
          <cell r="G135">
            <v>80000</v>
          </cell>
          <cell r="H135">
            <v>1679</v>
          </cell>
          <cell r="I135">
            <v>0</v>
          </cell>
          <cell r="J135">
            <v>0</v>
          </cell>
          <cell r="K135">
            <v>80000</v>
          </cell>
          <cell r="L135" t="str">
            <v>عمر الشرعبي من 04.10.2022 الى  CS03</v>
          </cell>
          <cell r="M135">
            <v>4</v>
          </cell>
          <cell r="N135" t="str">
            <v>غير متجاوز الحد الائتماني</v>
          </cell>
          <cell r="O135" t="str">
            <v>غير متجاوز الفترة الائتمانية</v>
          </cell>
        </row>
        <row r="136">
          <cell r="A136" t="str">
            <v>CS03</v>
          </cell>
          <cell r="B136" t="str">
            <v>C0703</v>
          </cell>
          <cell r="C136" t="str">
            <v>مؤسسة رقم الف للادوات الكهربائية  -نقدي</v>
          </cell>
          <cell r="D136" t="str">
            <v>310305319300003</v>
          </cell>
          <cell r="E136">
            <v>44541</v>
          </cell>
          <cell r="F136" t="str">
            <v>- Cash Basic -</v>
          </cell>
          <cell r="G136">
            <v>0</v>
          </cell>
          <cell r="H136">
            <v>-530</v>
          </cell>
          <cell r="I136">
            <v>0</v>
          </cell>
          <cell r="J136">
            <v>0</v>
          </cell>
          <cell r="K136">
            <v>0</v>
          </cell>
          <cell r="L136" t="str">
            <v>عمر الشرعبي من 11.12.2021 الى  CS03</v>
          </cell>
          <cell r="M136">
            <v>-1</v>
          </cell>
          <cell r="N136" t="str">
            <v>غير متجاوز الحد الائتماني</v>
          </cell>
          <cell r="O136" t="str">
            <v>غير متجاوز الفترة الائتمانية</v>
          </cell>
        </row>
        <row r="137">
          <cell r="A137" t="str">
            <v>CS09</v>
          </cell>
          <cell r="B137" t="str">
            <v>C0704</v>
          </cell>
          <cell r="C137" t="str">
            <v>شركة نوافذ الحضارة للتجارة</v>
          </cell>
          <cell r="D137" t="str">
            <v>311270777100003</v>
          </cell>
          <cell r="E137">
            <v>44543</v>
          </cell>
          <cell r="F137" t="str">
            <v>60 Days</v>
          </cell>
          <cell r="G137">
            <v>40000</v>
          </cell>
          <cell r="H137">
            <v>8351.24</v>
          </cell>
          <cell r="I137">
            <v>6744.24</v>
          </cell>
          <cell r="J137">
            <v>125</v>
          </cell>
          <cell r="K137">
            <v>31648.76</v>
          </cell>
          <cell r="L137" t="str">
            <v>عمر الشرعبي من 13.12.2021 الى 01.02.2023 CS03 / عمرو سعيد من 01.02.2023 الى  CS09</v>
          </cell>
          <cell r="M137">
            <v>4</v>
          </cell>
          <cell r="N137" t="str">
            <v>غير متجاوز الحد الائتماني</v>
          </cell>
          <cell r="O137" t="str">
            <v>متجاوز الفترة الائتمانية بمبلغ 6,744.24</v>
          </cell>
        </row>
        <row r="138">
          <cell r="A138" t="str">
            <v>CS03</v>
          </cell>
          <cell r="B138" t="str">
            <v>C0705</v>
          </cell>
          <cell r="C138" t="str">
            <v>مؤسسة انوار العاصمة للتجارة</v>
          </cell>
          <cell r="D138" t="str">
            <v>300095531500003</v>
          </cell>
          <cell r="E138">
            <v>44546</v>
          </cell>
          <cell r="F138" t="str">
            <v>60 Days</v>
          </cell>
          <cell r="G138">
            <v>15000</v>
          </cell>
          <cell r="H138">
            <v>4127</v>
          </cell>
          <cell r="I138">
            <v>4127</v>
          </cell>
          <cell r="J138">
            <v>85</v>
          </cell>
          <cell r="K138">
            <v>10873</v>
          </cell>
          <cell r="L138" t="str">
            <v>عمر الشرعبي من 16.12.2021 الى  CS03</v>
          </cell>
          <cell r="M138">
            <v>4</v>
          </cell>
          <cell r="N138" t="str">
            <v>غير متجاوز الحد الائتماني</v>
          </cell>
          <cell r="O138" t="str">
            <v>متجاوز الفترة الائتمانية بمبلغ 4,127.00</v>
          </cell>
        </row>
        <row r="139">
          <cell r="A139" t="str">
            <v>CS03</v>
          </cell>
          <cell r="B139" t="str">
            <v>C0706</v>
          </cell>
          <cell r="C139" t="str">
            <v>شركة أعمال المرسلات التجارية-حي العارض</v>
          </cell>
          <cell r="D139" t="str">
            <v>311078324700003</v>
          </cell>
          <cell r="E139">
            <v>44819</v>
          </cell>
          <cell r="F139" t="str">
            <v>60 Days</v>
          </cell>
          <cell r="G139">
            <v>9000</v>
          </cell>
          <cell r="H139">
            <v>462.5</v>
          </cell>
          <cell r="I139">
            <v>28.5</v>
          </cell>
          <cell r="J139">
            <v>85</v>
          </cell>
          <cell r="K139">
            <v>8537.5</v>
          </cell>
          <cell r="L139" t="str">
            <v>عمر الشرعبي من 15.09.2022 الى  CS03</v>
          </cell>
          <cell r="M139">
            <v>4</v>
          </cell>
          <cell r="N139" t="str">
            <v>غير متجاوز الحد الائتماني</v>
          </cell>
          <cell r="O139" t="str">
            <v>متجاوز الفترة الائتمانية بمبلغ 28.50</v>
          </cell>
        </row>
        <row r="140">
          <cell r="A140" t="str">
            <v>CS03</v>
          </cell>
          <cell r="B140" t="str">
            <v>C0707</v>
          </cell>
          <cell r="C140" t="str">
            <v>شركة النظم الثلاثية للتجارة</v>
          </cell>
          <cell r="D140" t="str">
            <v>311302319900003</v>
          </cell>
          <cell r="E140">
            <v>44842</v>
          </cell>
          <cell r="F140" t="str">
            <v>60 Days</v>
          </cell>
          <cell r="G140">
            <v>16000</v>
          </cell>
          <cell r="H140">
            <v>-174.65</v>
          </cell>
          <cell r="I140">
            <v>-174.65</v>
          </cell>
          <cell r="J140">
            <v>84</v>
          </cell>
          <cell r="K140">
            <v>16000</v>
          </cell>
          <cell r="L140" t="str">
            <v>عمر الشرعبي من 08.10.2022 الى  CS03</v>
          </cell>
          <cell r="M140">
            <v>4</v>
          </cell>
          <cell r="N140" t="str">
            <v>غير متجاوز الحد الائتماني</v>
          </cell>
          <cell r="O140" t="str">
            <v>غير متجاوز الفترة الائتمانية</v>
          </cell>
        </row>
        <row r="141">
          <cell r="A141" t="str">
            <v>CS03</v>
          </cell>
          <cell r="B141" t="str">
            <v>C0708</v>
          </cell>
          <cell r="C141" t="str">
            <v>مؤسسة متاجر ذوق للتجارة</v>
          </cell>
          <cell r="D141" t="str">
            <v>301314068200003</v>
          </cell>
          <cell r="E141">
            <v>44845</v>
          </cell>
          <cell r="F141" t="str">
            <v>60 Days</v>
          </cell>
          <cell r="G141">
            <v>16000</v>
          </cell>
          <cell r="H141">
            <v>0</v>
          </cell>
          <cell r="I141">
            <v>0</v>
          </cell>
          <cell r="J141">
            <v>0</v>
          </cell>
          <cell r="K141">
            <v>16000</v>
          </cell>
          <cell r="L141" t="str">
            <v>عمر الشرعبي من 11.10.2022 الى  CS03</v>
          </cell>
          <cell r="M141">
            <v>4</v>
          </cell>
          <cell r="N141" t="str">
            <v>غير متجاوز الحد الائتماني</v>
          </cell>
          <cell r="O141" t="str">
            <v>غير متجاوز الفترة الائتمانية</v>
          </cell>
        </row>
        <row r="142">
          <cell r="A142" t="str">
            <v>CS03</v>
          </cell>
          <cell r="B142" t="str">
            <v>C0709</v>
          </cell>
          <cell r="C142" t="str">
            <v>شركة لؤلؤه الاقتصاد للتجارة شركة شخص واحد</v>
          </cell>
          <cell r="D142" t="str">
            <v>311201838900003</v>
          </cell>
          <cell r="E142">
            <v>44545</v>
          </cell>
          <cell r="F142" t="str">
            <v>60 Days</v>
          </cell>
          <cell r="G142">
            <v>80000</v>
          </cell>
          <cell r="H142">
            <v>410</v>
          </cell>
          <cell r="I142">
            <v>0</v>
          </cell>
          <cell r="J142">
            <v>0</v>
          </cell>
          <cell r="K142">
            <v>80000</v>
          </cell>
          <cell r="L142" t="str">
            <v>عمر الشرعبي من 15.12.2021 الى  CS03</v>
          </cell>
          <cell r="M142">
            <v>4</v>
          </cell>
          <cell r="N142" t="str">
            <v>غير متجاوز الحد الائتماني</v>
          </cell>
          <cell r="O142" t="str">
            <v>غير متجاوز الفترة الائتمانية</v>
          </cell>
        </row>
        <row r="143">
          <cell r="A143" t="str">
            <v>CS03</v>
          </cell>
          <cell r="B143" t="str">
            <v>C0710</v>
          </cell>
          <cell r="C143" t="str">
            <v>مؤسسة محمد ناصر السيد للتجارة الفرع الرئيسئ</v>
          </cell>
          <cell r="D143" t="str">
            <v>302178551700003</v>
          </cell>
          <cell r="E143">
            <v>44845</v>
          </cell>
          <cell r="F143" t="str">
            <v>60 Days</v>
          </cell>
          <cell r="G143">
            <v>30000</v>
          </cell>
          <cell r="H143">
            <v>19604</v>
          </cell>
          <cell r="I143">
            <v>5363</v>
          </cell>
          <cell r="J143">
            <v>76</v>
          </cell>
          <cell r="K143">
            <v>10396</v>
          </cell>
          <cell r="L143" t="str">
            <v>عمر الشرعبي من 11.10.2022 الى  CS03</v>
          </cell>
          <cell r="M143">
            <v>4</v>
          </cell>
          <cell r="N143" t="str">
            <v>غير متجاوز الحد الائتماني</v>
          </cell>
          <cell r="O143" t="str">
            <v>متجاوز الفترة الائتمانية بمبلغ 5,363.00</v>
          </cell>
        </row>
        <row r="144">
          <cell r="A144" t="str">
            <v>CS03</v>
          </cell>
          <cell r="B144" t="str">
            <v>C0711</v>
          </cell>
          <cell r="C144" t="str">
            <v>مؤسسة محمد ناصر السيد للتجارة فرع الاصالة</v>
          </cell>
          <cell r="D144" t="str">
            <v>302178551700003</v>
          </cell>
          <cell r="E144">
            <v>44845</v>
          </cell>
          <cell r="F144" t="str">
            <v>60 Days</v>
          </cell>
          <cell r="G144">
            <v>30000</v>
          </cell>
          <cell r="H144">
            <v>9376</v>
          </cell>
          <cell r="I144">
            <v>9376</v>
          </cell>
          <cell r="J144">
            <v>293</v>
          </cell>
          <cell r="K144">
            <v>20624</v>
          </cell>
          <cell r="L144" t="str">
            <v>عمر الشرعبي من 11.10.2022 الى  CS03</v>
          </cell>
          <cell r="M144">
            <v>4</v>
          </cell>
          <cell r="N144" t="str">
            <v>غير متجاوز الحد الائتماني</v>
          </cell>
          <cell r="O144" t="str">
            <v>متجاوز الفترة الائتمانية بمبلغ 9,376.00</v>
          </cell>
        </row>
        <row r="145">
          <cell r="A145" t="str">
            <v>CS09</v>
          </cell>
          <cell r="B145" t="str">
            <v>C0712</v>
          </cell>
          <cell r="C145" t="str">
            <v>شركة دائرة الشرق للتجارة</v>
          </cell>
          <cell r="D145" t="str">
            <v>311029809400003</v>
          </cell>
          <cell r="E145">
            <v>43590</v>
          </cell>
          <cell r="F145" t="str">
            <v>60 Days</v>
          </cell>
          <cell r="G145">
            <v>240000</v>
          </cell>
          <cell r="H145">
            <v>37110</v>
          </cell>
          <cell r="I145">
            <v>0</v>
          </cell>
          <cell r="J145">
            <v>0</v>
          </cell>
          <cell r="K145">
            <v>240000</v>
          </cell>
          <cell r="L145" t="str">
            <v>حاتم عبد الدايم  من 05.05.2019 الى 01.07.2019 CS03 / عمر الشرعبي من 01.07.2019 الى 01.02.2023 CS03 / عمرو سعيد من 01.02.2023 الى  CS09</v>
          </cell>
          <cell r="M145">
            <v>4</v>
          </cell>
          <cell r="N145" t="str">
            <v>غير متجاوز الحد الائتماني</v>
          </cell>
          <cell r="O145" t="str">
            <v>غير متجاوز الفترة الائتمانية</v>
          </cell>
        </row>
        <row r="146">
          <cell r="A146" t="str">
            <v>CS03</v>
          </cell>
          <cell r="B146" t="str">
            <v>C0713</v>
          </cell>
          <cell r="C146" t="str">
            <v>مؤسسة صفوة البراق للتجارة-نقدي</v>
          </cell>
          <cell r="D146" t="str">
            <v>300009306500003</v>
          </cell>
          <cell r="E146">
            <v>44555</v>
          </cell>
          <cell r="F146" t="str">
            <v>- Cash Basic -</v>
          </cell>
          <cell r="G146">
            <v>0</v>
          </cell>
          <cell r="H146">
            <v>10837</v>
          </cell>
          <cell r="I146">
            <v>10837</v>
          </cell>
          <cell r="J146">
            <v>507</v>
          </cell>
          <cell r="K146">
            <v>-10837</v>
          </cell>
          <cell r="L146" t="str">
            <v>عمر الشرعبي من 25.12.2021 الى  CS03</v>
          </cell>
          <cell r="M146">
            <v>-1</v>
          </cell>
          <cell r="N146" t="str">
            <v>متجاوز الحد الائتماني</v>
          </cell>
          <cell r="O146" t="str">
            <v>متجاوز الفترة الائتمانية بمبلغ 10,837.00</v>
          </cell>
        </row>
        <row r="147">
          <cell r="A147" t="str">
            <v>CS03</v>
          </cell>
          <cell r="B147" t="str">
            <v>C0714</v>
          </cell>
          <cell r="C147" t="str">
            <v>مؤسسة سيول الانارة التجارية-نقدي</v>
          </cell>
          <cell r="D147" t="str">
            <v>300026838600003</v>
          </cell>
          <cell r="E147">
            <v>44557</v>
          </cell>
          <cell r="F147" t="str">
            <v>- Cash Basic -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 t="str">
            <v>عمر الشرعبي من 27.12.2021 الى  CS03</v>
          </cell>
          <cell r="M147">
            <v>-1</v>
          </cell>
          <cell r="N147" t="str">
            <v>غير متجاوز الحد الائتماني</v>
          </cell>
          <cell r="O147" t="str">
            <v>غير متجاوز الفترة الائتمانية</v>
          </cell>
        </row>
        <row r="148">
          <cell r="A148" t="str">
            <v>CS03</v>
          </cell>
          <cell r="B148" t="str">
            <v>C0715</v>
          </cell>
          <cell r="C148" t="str">
            <v>مؤسسة نيرفا التجارية -نقدي</v>
          </cell>
          <cell r="D148" t="str">
            <v>300842107300003</v>
          </cell>
          <cell r="E148">
            <v>44562</v>
          </cell>
          <cell r="F148" t="str">
            <v>- Cash Basic -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 t="str">
            <v>عمر الشرعبي من 01.01.2022 الى  CS03</v>
          </cell>
          <cell r="M148">
            <v>-1</v>
          </cell>
          <cell r="N148" t="str">
            <v>غير متجاوز الحد الائتماني</v>
          </cell>
          <cell r="O148" t="str">
            <v>غير متجاوز الفترة الائتمانية</v>
          </cell>
        </row>
        <row r="149">
          <cell r="A149" t="str">
            <v>CS03</v>
          </cell>
          <cell r="B149" t="str">
            <v>C0716</v>
          </cell>
          <cell r="C149" t="str">
            <v>مؤسسة حمد محمد الموسي</v>
          </cell>
          <cell r="D149" t="str">
            <v>300580757400003</v>
          </cell>
          <cell r="E149">
            <v>44564</v>
          </cell>
          <cell r="F149" t="str">
            <v>60 Days</v>
          </cell>
          <cell r="G149">
            <v>75000</v>
          </cell>
          <cell r="H149">
            <v>1999.68</v>
          </cell>
          <cell r="I149">
            <v>1999.68</v>
          </cell>
          <cell r="J149">
            <v>118</v>
          </cell>
          <cell r="K149">
            <v>73000.320000000007</v>
          </cell>
          <cell r="L149" t="str">
            <v>عمر الشرعبي من 03.01.2022 الى  CS03</v>
          </cell>
          <cell r="M149">
            <v>4</v>
          </cell>
          <cell r="N149" t="str">
            <v>غير متجاوز الحد الائتماني</v>
          </cell>
          <cell r="O149" t="str">
            <v>متجاوز الفترة الائتمانية بمبلغ 1,999.68</v>
          </cell>
        </row>
        <row r="150">
          <cell r="A150" t="str">
            <v>CS03</v>
          </cell>
          <cell r="B150" t="str">
            <v>C0717</v>
          </cell>
          <cell r="C150" t="str">
            <v>مؤسسة روافد الاضاءة للتجارة - نقدي</v>
          </cell>
          <cell r="D150" t="str">
            <v>310389488300003</v>
          </cell>
          <cell r="E150">
            <v>44564</v>
          </cell>
          <cell r="F150" t="str">
            <v>- Cash Basic -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 t="str">
            <v>عمر الشرعبي من 03.01.2022 الى  CS03</v>
          </cell>
          <cell r="M150">
            <v>-1</v>
          </cell>
          <cell r="N150" t="str">
            <v>غير متجاوز الحد الائتماني</v>
          </cell>
          <cell r="O150" t="str">
            <v>غير متجاوز الفترة الائتمانية</v>
          </cell>
        </row>
        <row r="151">
          <cell r="A151" t="str">
            <v>CS01</v>
          </cell>
          <cell r="B151" t="str">
            <v>C0718</v>
          </cell>
          <cell r="C151" t="str">
            <v>مؤسسة تاج الفارس-نقدى</v>
          </cell>
          <cell r="E151">
            <v>43581</v>
          </cell>
          <cell r="F151" t="str">
            <v>- Cash Basic -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 t="str">
            <v>محمد حسن  من 26.04.2019 الى 15.12.2019 CS01 / احمد شلبي  من 15.12.2019 الى 25.11.2020 CS01 / محمود رمضان من 25.11.2020 الى  CS01</v>
          </cell>
          <cell r="M151">
            <v>-1</v>
          </cell>
          <cell r="N151" t="str">
            <v>غير متجاوز الحد الائتماني</v>
          </cell>
          <cell r="O151" t="str">
            <v>غير متجاوز الفترة الائتمانية</v>
          </cell>
        </row>
        <row r="152">
          <cell r="A152" t="str">
            <v>CS03</v>
          </cell>
          <cell r="B152" t="str">
            <v>C0719</v>
          </cell>
          <cell r="C152" t="str">
            <v>مؤسسة ضوء نصف القمر-نقدي</v>
          </cell>
          <cell r="D152" t="str">
            <v>310213035700003</v>
          </cell>
          <cell r="E152">
            <v>44578</v>
          </cell>
          <cell r="F152" t="str">
            <v>60 Days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 t="str">
            <v>عمر الشرعبي من 17.01.2022 الى  CS03</v>
          </cell>
          <cell r="M152">
            <v>4</v>
          </cell>
          <cell r="N152" t="str">
            <v>غير متجاوز الحد الائتماني</v>
          </cell>
          <cell r="O152" t="str">
            <v>غير متجاوز الفترة الائتمانية</v>
          </cell>
        </row>
        <row r="153">
          <cell r="A153" t="str">
            <v>CS09</v>
          </cell>
          <cell r="B153" t="str">
            <v>C0720</v>
          </cell>
          <cell r="C153" t="str">
            <v>شركة مصدر الاضاءة للتجارة</v>
          </cell>
          <cell r="D153" t="str">
            <v>311242126900003</v>
          </cell>
          <cell r="E153">
            <v>44271</v>
          </cell>
          <cell r="F153" t="str">
            <v>60 Days</v>
          </cell>
          <cell r="G153">
            <v>80000</v>
          </cell>
          <cell r="H153">
            <v>9350</v>
          </cell>
          <cell r="I153">
            <v>9350</v>
          </cell>
          <cell r="J153">
            <v>75</v>
          </cell>
          <cell r="K153">
            <v>70650</v>
          </cell>
          <cell r="L153" t="str">
            <v>عمر الشرعبي من 16.03.2021 الى 01.02.2023 CS03 / عمرو سعيد من 01.02.2023 الى  CS09</v>
          </cell>
          <cell r="M153">
            <v>4</v>
          </cell>
          <cell r="N153" t="str">
            <v>غير متجاوز الحد الائتماني</v>
          </cell>
          <cell r="O153" t="str">
            <v>متجاوز الفترة الائتمانية بمبلغ 9,350.00</v>
          </cell>
        </row>
        <row r="154">
          <cell r="A154" t="str">
            <v>CS01</v>
          </cell>
          <cell r="B154" t="str">
            <v>C0721</v>
          </cell>
          <cell r="C154" t="str">
            <v>شركة التاج المضيئ للمقاولات - نقدي</v>
          </cell>
          <cell r="D154" t="str">
            <v>311077626500003</v>
          </cell>
          <cell r="E154">
            <v>44054</v>
          </cell>
          <cell r="F154" t="str">
            <v>- Cash Basic -</v>
          </cell>
          <cell r="G154">
            <v>0</v>
          </cell>
          <cell r="H154">
            <v>455</v>
          </cell>
          <cell r="I154">
            <v>0</v>
          </cell>
          <cell r="J154">
            <v>0</v>
          </cell>
          <cell r="K154">
            <v>0</v>
          </cell>
          <cell r="L154" t="str">
            <v>احمد شلبي  من 11.08.2020 الى 25.11.2020 CS01 / محمود رمضان من 25.11.2020 الى  CS01</v>
          </cell>
          <cell r="M154">
            <v>-1</v>
          </cell>
          <cell r="N154" t="str">
            <v>غير متجاوز الحد الائتماني</v>
          </cell>
          <cell r="O154" t="str">
            <v>غير متجاوز الفترة الائتمانية</v>
          </cell>
        </row>
        <row r="155">
          <cell r="A155" t="str">
            <v>CS03</v>
          </cell>
          <cell r="B155" t="str">
            <v>C0722</v>
          </cell>
          <cell r="C155" t="str">
            <v>شركة الكهرباء المشعة للتجارة فرع 1</v>
          </cell>
          <cell r="D155" t="str">
            <v>311295104900003</v>
          </cell>
          <cell r="E155">
            <v>44418</v>
          </cell>
          <cell r="F155" t="str">
            <v>60 Days</v>
          </cell>
          <cell r="G155">
            <v>80000</v>
          </cell>
          <cell r="H155">
            <v>4198</v>
          </cell>
          <cell r="I155">
            <v>0</v>
          </cell>
          <cell r="J155">
            <v>0</v>
          </cell>
          <cell r="K155">
            <v>80000</v>
          </cell>
          <cell r="L155" t="str">
            <v>عمر الشرعبي من 10.08.2021 الى  CS03</v>
          </cell>
          <cell r="M155">
            <v>4</v>
          </cell>
          <cell r="N155" t="str">
            <v>غير متجاوز الحد الائتماني</v>
          </cell>
          <cell r="O155" t="str">
            <v>غير متجاوز الفترة الائتمانية</v>
          </cell>
        </row>
        <row r="156">
          <cell r="A156" t="str">
            <v>CS01</v>
          </cell>
          <cell r="B156" t="str">
            <v>C0723</v>
          </cell>
          <cell r="C156" t="str">
            <v>شركة المصباح للتجارة والمقاولات المحدودة</v>
          </cell>
          <cell r="D156" t="str">
            <v>300537789500003</v>
          </cell>
          <cell r="E156">
            <v>44478</v>
          </cell>
          <cell r="F156" t="str">
            <v>60 Days</v>
          </cell>
          <cell r="G156">
            <v>30000</v>
          </cell>
          <cell r="H156">
            <v>10133</v>
          </cell>
          <cell r="I156">
            <v>0</v>
          </cell>
          <cell r="J156">
            <v>0</v>
          </cell>
          <cell r="K156">
            <v>30000</v>
          </cell>
          <cell r="L156" t="str">
            <v>محمود رمضان من 09.10.2021 الى  CS01</v>
          </cell>
          <cell r="M156">
            <v>4</v>
          </cell>
          <cell r="N156" t="str">
            <v>غير متجاوز الحد الائتماني</v>
          </cell>
          <cell r="O156" t="str">
            <v>غير متجاوز الفترة الائتمانية</v>
          </cell>
        </row>
        <row r="157">
          <cell r="A157" t="str">
            <v>CS03</v>
          </cell>
          <cell r="B157" t="str">
            <v>C0724</v>
          </cell>
          <cell r="C157" t="str">
            <v>شركة جوهر الباديه للمقاولات -نقدي</v>
          </cell>
          <cell r="D157" t="str">
            <v>311087579400003</v>
          </cell>
          <cell r="E157">
            <v>44698</v>
          </cell>
          <cell r="F157" t="str">
            <v>- Cash Basic -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 t="str">
            <v>عمر الشرعبي من 17.05.2022 الى  CS03</v>
          </cell>
          <cell r="M157">
            <v>-1</v>
          </cell>
          <cell r="N157" t="str">
            <v>غير متجاوز الحد الائتماني</v>
          </cell>
          <cell r="O157" t="str">
            <v>غير متجاوز الفترة الائتمانية</v>
          </cell>
        </row>
        <row r="158">
          <cell r="A158" t="str">
            <v>CS03</v>
          </cell>
          <cell r="B158" t="str">
            <v>C0725</v>
          </cell>
          <cell r="C158" t="str">
            <v>مؤسسة هدوء الانارة للتجارة-نقدي</v>
          </cell>
          <cell r="D158" t="str">
            <v>310051474700003</v>
          </cell>
          <cell r="E158">
            <v>44698</v>
          </cell>
          <cell r="F158" t="str">
            <v>- Cash Basic -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 t="str">
            <v>عمر الشرعبي من 17.05.2022 الى  CS03</v>
          </cell>
          <cell r="M158">
            <v>-1</v>
          </cell>
          <cell r="N158" t="str">
            <v>غير متجاوز الحد الائتماني</v>
          </cell>
          <cell r="O158" t="str">
            <v>غير متجاوز الفترة الائتمانية</v>
          </cell>
        </row>
        <row r="159">
          <cell r="A159" t="str">
            <v>CS09</v>
          </cell>
          <cell r="B159" t="str">
            <v>C0726</v>
          </cell>
          <cell r="C159" t="str">
            <v>مؤسسة الاحتراف العربي للتجارة</v>
          </cell>
          <cell r="D159" t="str">
            <v>300265967600003</v>
          </cell>
          <cell r="E159">
            <v>44702</v>
          </cell>
          <cell r="F159" t="str">
            <v>60 Days</v>
          </cell>
          <cell r="G159">
            <v>40000</v>
          </cell>
          <cell r="H159">
            <v>11387</v>
          </cell>
          <cell r="I159">
            <v>11387</v>
          </cell>
          <cell r="J159">
            <v>364</v>
          </cell>
          <cell r="K159">
            <v>28613</v>
          </cell>
          <cell r="L159" t="str">
            <v>عمر الشرعبي من 21.05.2022 الى 01.02.2023 CS03 / عمرو سعيد من 01.02.2023 الى  CS09</v>
          </cell>
          <cell r="M159">
            <v>4</v>
          </cell>
          <cell r="N159" t="str">
            <v>غير متجاوز الحد الائتماني</v>
          </cell>
          <cell r="O159" t="str">
            <v>متجاوز الفترة الائتمانية بمبلغ 11,387.00</v>
          </cell>
        </row>
        <row r="160">
          <cell r="A160" t="str">
            <v>CS03</v>
          </cell>
          <cell r="B160" t="str">
            <v>C0727</v>
          </cell>
          <cell r="C160" t="str">
            <v>شركة انارة الصحافة للادوات الكهربائية</v>
          </cell>
          <cell r="D160" t="str">
            <v>311191051300003</v>
          </cell>
          <cell r="E160">
            <v>44845</v>
          </cell>
          <cell r="F160" t="str">
            <v>60 Days</v>
          </cell>
          <cell r="G160">
            <v>40000</v>
          </cell>
          <cell r="H160">
            <v>2177</v>
          </cell>
          <cell r="I160">
            <v>2177</v>
          </cell>
          <cell r="J160">
            <v>96</v>
          </cell>
          <cell r="K160">
            <v>37823</v>
          </cell>
          <cell r="L160" t="str">
            <v>عمر الشرعبي من 11.10.2022 الى  CS03</v>
          </cell>
          <cell r="M160">
            <v>4</v>
          </cell>
          <cell r="N160" t="str">
            <v>غير متجاوز الحد الائتماني</v>
          </cell>
          <cell r="O160" t="str">
            <v>متجاوز الفترة الائتمانية بمبلغ 2,177.00</v>
          </cell>
        </row>
        <row r="161">
          <cell r="A161" t="str">
            <v>CS03</v>
          </cell>
          <cell r="B161" t="str">
            <v>C0728</v>
          </cell>
          <cell r="C161" t="str">
            <v>شركة الكهرباء المشعة للتجارة الفرع الرئيسي</v>
          </cell>
          <cell r="D161" t="str">
            <v>311295104900003</v>
          </cell>
          <cell r="E161">
            <v>44858</v>
          </cell>
          <cell r="F161" t="str">
            <v>60 Days</v>
          </cell>
          <cell r="G161">
            <v>80000</v>
          </cell>
          <cell r="H161">
            <v>3259</v>
          </cell>
          <cell r="I161">
            <v>2739</v>
          </cell>
          <cell r="J161">
            <v>96</v>
          </cell>
          <cell r="K161">
            <v>76741</v>
          </cell>
          <cell r="L161" t="str">
            <v>عمر الشرعبي من 24.10.2022 الى  CS03</v>
          </cell>
          <cell r="M161">
            <v>4</v>
          </cell>
          <cell r="N161" t="str">
            <v>غير متجاوز الحد الائتماني</v>
          </cell>
          <cell r="O161" t="str">
            <v>متجاوز الفترة الائتمانية بمبلغ 2,739.00</v>
          </cell>
        </row>
        <row r="162">
          <cell r="A162" t="str">
            <v>CS03</v>
          </cell>
          <cell r="B162" t="str">
            <v>C0729</v>
          </cell>
          <cell r="C162" t="str">
            <v>شركة الحاتمي للتجارة -نقدي</v>
          </cell>
          <cell r="D162" t="str">
            <v>311178726500003</v>
          </cell>
          <cell r="E162">
            <v>44922</v>
          </cell>
          <cell r="F162" t="str">
            <v>- Cash Basic -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 t="str">
            <v>عمر الشرعبي من 27.12.2022 الى  CS03</v>
          </cell>
          <cell r="M162">
            <v>-1</v>
          </cell>
          <cell r="N162" t="str">
            <v>غير متجاوز الحد الائتماني</v>
          </cell>
          <cell r="O162" t="str">
            <v>غير متجاوز الفترة الائتمانية</v>
          </cell>
        </row>
        <row r="163">
          <cell r="A163" t="str">
            <v>CS01</v>
          </cell>
          <cell r="B163" t="str">
            <v>C0731</v>
          </cell>
          <cell r="C163" t="str">
            <v>مؤسسة عبدالعزيز عبدالله صالح العبيد</v>
          </cell>
          <cell r="D163" t="str">
            <v>300995077900003</v>
          </cell>
          <cell r="E163">
            <v>43666</v>
          </cell>
          <cell r="F163" t="str">
            <v>60 Days</v>
          </cell>
          <cell r="G163">
            <v>64000</v>
          </cell>
          <cell r="H163">
            <v>0</v>
          </cell>
          <cell r="I163">
            <v>0</v>
          </cell>
          <cell r="J163">
            <v>0</v>
          </cell>
          <cell r="K163">
            <v>64000</v>
          </cell>
          <cell r="L163" t="str">
            <v>محمد حسن  من 20.07.2019 الى 15.12.2019 CS01 / احمد شلبي  من 15.12.2019 الى 25.11.2020 CS01 / محمود رمضان من 25.11.2020 الى  CS01</v>
          </cell>
          <cell r="M163">
            <v>4</v>
          </cell>
          <cell r="N163" t="str">
            <v>غير متجاوز الحد الائتماني</v>
          </cell>
          <cell r="O163" t="str">
            <v>غير متجاوز الفترة الائتمانية</v>
          </cell>
        </row>
        <row r="164">
          <cell r="A164" t="str">
            <v>CS01</v>
          </cell>
          <cell r="B164" t="str">
            <v>C0740</v>
          </cell>
          <cell r="C164" t="str">
            <v>مؤسسة المنهل-نقدى</v>
          </cell>
          <cell r="D164" t="str">
            <v>301041157700003</v>
          </cell>
          <cell r="E164">
            <v>43581</v>
          </cell>
          <cell r="F164" t="str">
            <v>- Cash Basic -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 t="str">
            <v>محمد حسن  من 26.04.2019 الى 15.12.2019 CS01 / احمد شلبي  من 15.12.2019 الى 25.11.2020 CS01 / محمود رمضان من 25.11.2020 الى  CS01</v>
          </cell>
          <cell r="M164">
            <v>-1</v>
          </cell>
          <cell r="N164" t="str">
            <v>غير متجاوز الحد الائتماني</v>
          </cell>
          <cell r="O164" t="str">
            <v>غير متجاوز الفترة الائتمانية</v>
          </cell>
        </row>
        <row r="165">
          <cell r="A165" t="str">
            <v>CS09</v>
          </cell>
          <cell r="B165" t="str">
            <v>C0746</v>
          </cell>
          <cell r="C165" t="str">
            <v>شركة المنازل المضيئة للتجارة</v>
          </cell>
          <cell r="D165" t="str">
            <v>311191051300003</v>
          </cell>
          <cell r="E165">
            <v>44483</v>
          </cell>
          <cell r="F165" t="str">
            <v>60 Days</v>
          </cell>
          <cell r="G165">
            <v>80000</v>
          </cell>
          <cell r="H165">
            <v>0</v>
          </cell>
          <cell r="I165">
            <v>0</v>
          </cell>
          <cell r="J165">
            <v>0</v>
          </cell>
          <cell r="K165">
            <v>80000</v>
          </cell>
          <cell r="L165" t="str">
            <v>عمر الشرعبي من 14.10.2021 الى 01.02.2023 CS03 / عمرو سعيد من 01.02.2023 الى  CS09</v>
          </cell>
          <cell r="M165">
            <v>4</v>
          </cell>
          <cell r="N165" t="str">
            <v>غير متجاوز الحد الائتماني</v>
          </cell>
          <cell r="O165" t="str">
            <v>غير متجاوز الفترة الائتمانية</v>
          </cell>
        </row>
        <row r="166">
          <cell r="A166" t="str">
            <v>CS03</v>
          </cell>
          <cell r="B166" t="str">
            <v>C0747</v>
          </cell>
          <cell r="C166" t="str">
            <v>مؤسسة الضوء النقي للتجارة</v>
          </cell>
          <cell r="D166" t="str">
            <v>311332188800003</v>
          </cell>
          <cell r="E166">
            <v>44485</v>
          </cell>
          <cell r="F166" t="str">
            <v>60 Days</v>
          </cell>
          <cell r="G166">
            <v>40000</v>
          </cell>
          <cell r="H166">
            <v>29</v>
          </cell>
          <cell r="I166">
            <v>29</v>
          </cell>
          <cell r="J166">
            <v>168</v>
          </cell>
          <cell r="K166">
            <v>39971</v>
          </cell>
          <cell r="L166" t="str">
            <v>عمر الشرعبي من 16.10.2021 الى  CS03</v>
          </cell>
          <cell r="M166">
            <v>4</v>
          </cell>
          <cell r="N166" t="str">
            <v>غير متجاوز الحد الائتماني</v>
          </cell>
          <cell r="O166" t="str">
            <v>متجاوز الفترة الائتمانية بمبلغ 29.00</v>
          </cell>
        </row>
        <row r="167">
          <cell r="A167" t="str">
            <v>CS01</v>
          </cell>
          <cell r="B167" t="str">
            <v>C0748</v>
          </cell>
          <cell r="C167" t="str">
            <v>مؤسسة بيوت التميز التجارية - نقدي</v>
          </cell>
          <cell r="D167" t="str">
            <v>310257817500003</v>
          </cell>
          <cell r="E167">
            <v>44486</v>
          </cell>
          <cell r="F167" t="str">
            <v>- Cash Basic -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 t="str">
            <v>محمود رمضان من 17.10.2021 الى  CS01</v>
          </cell>
          <cell r="M167">
            <v>-1</v>
          </cell>
          <cell r="N167" t="str">
            <v>غير متجاوز الحد الائتماني</v>
          </cell>
          <cell r="O167" t="str">
            <v>غير متجاوز الفترة الائتمانية</v>
          </cell>
        </row>
        <row r="168">
          <cell r="A168" t="str">
            <v>CS03</v>
          </cell>
          <cell r="B168" t="str">
            <v>C0771</v>
          </cell>
          <cell r="C168" t="str">
            <v>شركة شموس الدولية للطاقة - نقدي</v>
          </cell>
          <cell r="D168" t="str">
            <v>310274342200003</v>
          </cell>
          <cell r="E168">
            <v>44425</v>
          </cell>
          <cell r="F168" t="str">
            <v>- Cash Basic -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 t="str">
            <v>عمر الشرعبي من 17.08.2021 الى  CS03</v>
          </cell>
          <cell r="M168">
            <v>-1</v>
          </cell>
          <cell r="N168" t="str">
            <v>غير متجاوز الحد الائتماني</v>
          </cell>
          <cell r="O168" t="str">
            <v>غير متجاوز الفترة الائتمانية</v>
          </cell>
        </row>
        <row r="169">
          <cell r="A169" t="str">
            <v>CS01</v>
          </cell>
          <cell r="B169" t="str">
            <v>C0773</v>
          </cell>
          <cell r="C169" t="str">
            <v>مؤسسة الحسيني عنيزة -نقدى</v>
          </cell>
          <cell r="E169">
            <v>43589</v>
          </cell>
          <cell r="F169" t="str">
            <v>- Cash Basic -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 t="str">
            <v>محمد حسن  من 04.05.2019 الى 15.12.2019 CS01 / احمد شلبي  من 15.12.2019 الى 25.11.2020 CS01 / محمود رمضان من 25.11.2020 الى  CS01</v>
          </cell>
          <cell r="M169">
            <v>-1</v>
          </cell>
          <cell r="N169" t="str">
            <v>غير متجاوز الحد الائتماني</v>
          </cell>
          <cell r="O169" t="str">
            <v>غير متجاوز الفترة الائتمانية</v>
          </cell>
        </row>
        <row r="170">
          <cell r="A170" t="str">
            <v>CS03</v>
          </cell>
          <cell r="B170" t="str">
            <v>C0774</v>
          </cell>
          <cell r="C170" t="str">
            <v>مؤسسة دار جريف للتجارة</v>
          </cell>
          <cell r="D170" t="str">
            <v>300032946900003</v>
          </cell>
          <cell r="E170">
            <v>43904</v>
          </cell>
          <cell r="F170" t="str">
            <v>60 Days</v>
          </cell>
          <cell r="G170">
            <v>70000</v>
          </cell>
          <cell r="H170">
            <v>36114</v>
          </cell>
          <cell r="I170">
            <v>5783</v>
          </cell>
          <cell r="J170">
            <v>62</v>
          </cell>
          <cell r="K170">
            <v>33886</v>
          </cell>
          <cell r="L170" t="str">
            <v>عمر الشرعبي من 14.03.2020 الى  CS03</v>
          </cell>
          <cell r="M170">
            <v>4</v>
          </cell>
          <cell r="N170" t="str">
            <v>غير متجاوز الحد الائتماني</v>
          </cell>
          <cell r="O170" t="str">
            <v>متجاوز الفترة الائتمانية بمبلغ 5,783.00</v>
          </cell>
        </row>
        <row r="171">
          <cell r="A171" t="str">
            <v>CS09</v>
          </cell>
          <cell r="B171" t="str">
            <v>C0775</v>
          </cell>
          <cell r="C171" t="str">
            <v>شركة ركن الدائرة للتجارة</v>
          </cell>
          <cell r="D171" t="str">
            <v>311589708100003</v>
          </cell>
          <cell r="E171">
            <v>43592</v>
          </cell>
          <cell r="F171" t="str">
            <v>60 Days</v>
          </cell>
          <cell r="G171">
            <v>200000</v>
          </cell>
          <cell r="H171">
            <v>116086</v>
          </cell>
          <cell r="I171">
            <v>116086</v>
          </cell>
          <cell r="J171">
            <v>292</v>
          </cell>
          <cell r="K171">
            <v>83914</v>
          </cell>
          <cell r="L171" t="str">
            <v>حاتم عبد الدايم  من 07.05.2019 الى 01.07.2019 CS03 / عمر الشرعبي من 01.07.2019 الى 01.02.2023 CS03 / عمرو سعيد من 01.02.2023 الى  CS09</v>
          </cell>
          <cell r="M171">
            <v>4</v>
          </cell>
          <cell r="N171" t="str">
            <v>غير متجاوز الحد الائتماني</v>
          </cell>
          <cell r="O171" t="str">
            <v>متجاوز الفترة الائتمانية بمبلغ 116,086.00</v>
          </cell>
        </row>
        <row r="172">
          <cell r="A172" t="str">
            <v>CS09</v>
          </cell>
          <cell r="B172" t="str">
            <v>C0776</v>
          </cell>
          <cell r="C172" t="str">
            <v>مؤسسة سعيد حمد النهدي للتجارة - نقدي</v>
          </cell>
          <cell r="D172" t="str">
            <v>302160802100003</v>
          </cell>
          <cell r="E172">
            <v>43983</v>
          </cell>
          <cell r="F172" t="str">
            <v>- Cash Basic -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 t="str">
            <v>عمر الشرعبي من 01.06.2020 الى 01.02.2023 CS03 / عمرو سعيد من 01.02.2023 الى  CS09</v>
          </cell>
          <cell r="M172">
            <v>-1</v>
          </cell>
          <cell r="N172" t="str">
            <v>غير متجاوز الحد الائتماني</v>
          </cell>
          <cell r="O172" t="str">
            <v>غير متجاوز الفترة الائتمانية</v>
          </cell>
        </row>
        <row r="173">
          <cell r="A173" t="str">
            <v>CS03</v>
          </cell>
          <cell r="B173" t="str">
            <v>C0777</v>
          </cell>
          <cell r="C173" t="str">
            <v>شركة روافد الكهرباء للتجارة</v>
          </cell>
          <cell r="D173" t="str">
            <v>311097919300003</v>
          </cell>
          <cell r="E173">
            <v>43598</v>
          </cell>
          <cell r="F173" t="str">
            <v>60 Days</v>
          </cell>
          <cell r="G173">
            <v>80000</v>
          </cell>
          <cell r="H173">
            <v>15123.41</v>
          </cell>
          <cell r="I173">
            <v>15123.41</v>
          </cell>
          <cell r="J173">
            <v>87</v>
          </cell>
          <cell r="K173">
            <v>64876.59</v>
          </cell>
          <cell r="L173" t="str">
            <v>حاتم عبد الدايم  من 13.05.2019 الى 01.07.2019 CS03 / عمر الشرعبي من 01.07.2019 الى  CS03_x000D_تم تحويل العميل من نقدي الى اجل 01/06</v>
          </cell>
          <cell r="M173">
            <v>4</v>
          </cell>
          <cell r="N173" t="str">
            <v>غير متجاوز الحد الائتماني</v>
          </cell>
          <cell r="O173" t="str">
            <v>متجاوز الفترة الائتمانية بمبلغ 15,123.41</v>
          </cell>
        </row>
        <row r="174">
          <cell r="A174" t="str">
            <v>CS03</v>
          </cell>
          <cell r="B174" t="str">
            <v>C0778</v>
          </cell>
          <cell r="C174" t="str">
            <v>مؤسسة اصول الانارة للتجارة</v>
          </cell>
          <cell r="D174" t="str">
            <v>302210974500003</v>
          </cell>
          <cell r="E174">
            <v>43599</v>
          </cell>
          <cell r="F174" t="str">
            <v>60 Days</v>
          </cell>
          <cell r="G174">
            <v>200000</v>
          </cell>
          <cell r="H174">
            <v>81695</v>
          </cell>
          <cell r="I174">
            <v>0</v>
          </cell>
          <cell r="J174">
            <v>0</v>
          </cell>
          <cell r="K174">
            <v>200000</v>
          </cell>
          <cell r="L174" t="str">
            <v>حاتم عبد الدايم  من 14.05.2019 الى 01.07.2019 CS03 / عمر الشرعبي من 01.07.2019 الى  CS03</v>
          </cell>
          <cell r="M174">
            <v>4</v>
          </cell>
          <cell r="N174" t="str">
            <v>غير متجاوز الحد الائتماني</v>
          </cell>
          <cell r="O174" t="str">
            <v>غير متجاوز الفترة الائتمانية</v>
          </cell>
        </row>
        <row r="175">
          <cell r="A175" t="str">
            <v>CS09</v>
          </cell>
          <cell r="B175" t="str">
            <v>C0779</v>
          </cell>
          <cell r="C175" t="str">
            <v>شركة علي خلف العنزي وشركاه - فرع النظيم</v>
          </cell>
          <cell r="D175" t="str">
            <v>310088399300003</v>
          </cell>
          <cell r="E175">
            <v>43983</v>
          </cell>
          <cell r="F175" t="str">
            <v>60 Days</v>
          </cell>
          <cell r="G175">
            <v>20000</v>
          </cell>
          <cell r="H175">
            <v>11084</v>
          </cell>
          <cell r="I175">
            <v>4725</v>
          </cell>
          <cell r="J175">
            <v>70</v>
          </cell>
          <cell r="K175">
            <v>8916</v>
          </cell>
          <cell r="L175" t="str">
            <v>عمر الشرعبي من 01.06.2020 الى 01.02.2023 CS03 / عمرو سعيد من 01.02.2023 الى  CS09</v>
          </cell>
          <cell r="M175">
            <v>4</v>
          </cell>
          <cell r="N175" t="str">
            <v>غير متجاوز الحد الائتماني</v>
          </cell>
          <cell r="O175" t="str">
            <v>متجاوز الفترة الائتمانية بمبلغ 4,725.00</v>
          </cell>
        </row>
        <row r="176">
          <cell r="A176" t="str">
            <v>CS09</v>
          </cell>
          <cell r="B176" t="str">
            <v>C0780</v>
          </cell>
          <cell r="C176" t="str">
            <v>مؤسسة اول اعمار للتجارة/الروضة</v>
          </cell>
          <cell r="D176" t="str">
            <v>300031767700003</v>
          </cell>
          <cell r="E176">
            <v>43608</v>
          </cell>
          <cell r="F176" t="str">
            <v>60 Days</v>
          </cell>
          <cell r="G176">
            <v>35000</v>
          </cell>
          <cell r="H176">
            <v>20688</v>
          </cell>
          <cell r="I176">
            <v>0</v>
          </cell>
          <cell r="J176">
            <v>0</v>
          </cell>
          <cell r="K176">
            <v>35000</v>
          </cell>
          <cell r="L176" t="str">
            <v>حاتم عبد الدايم  من 23.05.2019 الى 01.07.2019 CS03 / عمر الشرعبي من 01.07.2019 الى 01.02.2023 CS03 / عمرو سعيد من 01.02.2023 الى  CS09</v>
          </cell>
          <cell r="M176">
            <v>4</v>
          </cell>
          <cell r="N176" t="str">
            <v>غير متجاوز الحد الائتماني</v>
          </cell>
          <cell r="O176" t="str">
            <v>غير متجاوز الفترة الائتمانية</v>
          </cell>
        </row>
        <row r="177">
          <cell r="A177" t="str">
            <v>CS01</v>
          </cell>
          <cell r="B177" t="str">
            <v>C0781</v>
          </cell>
          <cell r="C177" t="str">
            <v>مؤسسة انوار الملكة التجارية - نقدى</v>
          </cell>
          <cell r="D177" t="str">
            <v>300927566200003</v>
          </cell>
          <cell r="E177">
            <v>43634</v>
          </cell>
          <cell r="F177" t="str">
            <v>- Cash Basic -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 t="str">
            <v>محمد حسن  من 18.06.2019 الى 15.12.2019 CS01 / احمد شلبي  من 15.12.2019 الى 25.11.2020 CS01 / محمود رمضان من 25.11.2020 الى  CS01</v>
          </cell>
          <cell r="M177">
            <v>-1</v>
          </cell>
          <cell r="N177" t="str">
            <v>غير متجاوز الحد الائتماني</v>
          </cell>
          <cell r="O177" t="str">
            <v>غير متجاوز الفترة الائتمانية</v>
          </cell>
        </row>
        <row r="178">
          <cell r="A178" t="str">
            <v>CS01</v>
          </cell>
          <cell r="B178" t="str">
            <v>C0782</v>
          </cell>
          <cell r="C178" t="str">
            <v>شركة نجم الهزاز التجارية نقدي</v>
          </cell>
          <cell r="D178" t="str">
            <v>311274280800003</v>
          </cell>
          <cell r="E178">
            <v>43645</v>
          </cell>
          <cell r="F178" t="str">
            <v>- Cash Basic -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 t="str">
            <v>محمد حسن  من 29.06.2019 الى 15.12.2019 CS01 / احمد شلبي  من 15.12.2019 الى 25.11.2020 CS01 / محمود رمضان من 25.11.2020 الى  CS01</v>
          </cell>
          <cell r="M178">
            <v>-1</v>
          </cell>
          <cell r="N178" t="str">
            <v>غير متجاوز الحد الائتماني</v>
          </cell>
          <cell r="O178" t="str">
            <v>غير متجاوز الفترة الائتمانية</v>
          </cell>
        </row>
        <row r="179">
          <cell r="A179" t="str">
            <v>CS03</v>
          </cell>
          <cell r="B179" t="str">
            <v>C0783</v>
          </cell>
          <cell r="C179" t="str">
            <v>شركة الانارة الاولي للتجارة</v>
          </cell>
          <cell r="D179" t="str">
            <v>310156620700003</v>
          </cell>
          <cell r="E179">
            <v>43647</v>
          </cell>
          <cell r="F179" t="str">
            <v>60 Days</v>
          </cell>
          <cell r="G179">
            <v>24000</v>
          </cell>
          <cell r="H179">
            <v>0</v>
          </cell>
          <cell r="I179">
            <v>0</v>
          </cell>
          <cell r="J179">
            <v>0</v>
          </cell>
          <cell r="K179">
            <v>24000</v>
          </cell>
          <cell r="L179" t="str">
            <v>عمر الشرعبي من 01.07.2019 الى  CS03</v>
          </cell>
          <cell r="M179">
            <v>4</v>
          </cell>
          <cell r="N179" t="str">
            <v>غير متجاوز الحد الائتماني</v>
          </cell>
          <cell r="O179" t="str">
            <v>غير متجاوز الفترة الائتمانية</v>
          </cell>
        </row>
        <row r="180">
          <cell r="A180" t="str">
            <v>CS03</v>
          </cell>
          <cell r="B180" t="str">
            <v>C0784</v>
          </cell>
          <cell r="C180" t="str">
            <v>كهرباء الجوارالمميز(نقدي)</v>
          </cell>
          <cell r="D180" t="str">
            <v>300486854400003</v>
          </cell>
          <cell r="E180">
            <v>43647</v>
          </cell>
          <cell r="F180" t="str">
            <v>- Cash Basic -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 t="str">
            <v>عمر الشرعبي من 01.07.2019 الى  CS03</v>
          </cell>
          <cell r="M180">
            <v>-1</v>
          </cell>
          <cell r="N180" t="str">
            <v>غير متجاوز الحد الائتماني</v>
          </cell>
          <cell r="O180" t="str">
            <v>غير متجاوز الفترة الائتمانية</v>
          </cell>
        </row>
        <row r="181">
          <cell r="A181" t="str">
            <v>CS01</v>
          </cell>
          <cell r="B181" t="str">
            <v>C0785</v>
          </cell>
          <cell r="C181" t="str">
            <v>شركة اصناف البناء للتجارة</v>
          </cell>
          <cell r="D181" t="str">
            <v>310166127900003</v>
          </cell>
          <cell r="E181">
            <v>43650</v>
          </cell>
          <cell r="F181" t="str">
            <v>60 Days</v>
          </cell>
          <cell r="G181">
            <v>50000</v>
          </cell>
          <cell r="H181">
            <v>54843.21</v>
          </cell>
          <cell r="I181">
            <v>0.21</v>
          </cell>
          <cell r="J181">
            <v>67</v>
          </cell>
          <cell r="K181">
            <v>-4843.21</v>
          </cell>
          <cell r="L181" t="str">
            <v>محمد حسن  من 04.07.2019 الى 15.12.2019 CS01 / احمد شلبي  من 15.12.2019 الى 25.11.2020 CS01 / محمود رمضان من 25.11.2020 الى  CS01</v>
          </cell>
          <cell r="M181">
            <v>4</v>
          </cell>
          <cell r="N181" t="str">
            <v>متجاوز الحد الائتماني</v>
          </cell>
          <cell r="O181" t="str">
            <v>متجاوز الفترة الائتمانية بمبلغ 0.21</v>
          </cell>
        </row>
        <row r="182">
          <cell r="A182" t="str">
            <v>CS03</v>
          </cell>
          <cell r="B182" t="str">
            <v>C0786</v>
          </cell>
          <cell r="C182" t="str">
            <v>مؤسسة الاضاءة السريعة/الروضة</v>
          </cell>
          <cell r="D182" t="str">
            <v>310078680500003</v>
          </cell>
          <cell r="E182">
            <v>43659</v>
          </cell>
          <cell r="F182" t="str">
            <v>60 Days</v>
          </cell>
          <cell r="G182">
            <v>50000</v>
          </cell>
          <cell r="H182">
            <v>16338</v>
          </cell>
          <cell r="I182">
            <v>1199</v>
          </cell>
          <cell r="J182">
            <v>66</v>
          </cell>
          <cell r="K182">
            <v>33662</v>
          </cell>
          <cell r="L182" t="str">
            <v>عمر الشرعبي من 13.07.2019 الى  CS03</v>
          </cell>
          <cell r="M182">
            <v>4</v>
          </cell>
          <cell r="N182" t="str">
            <v>غير متجاوز الحد الائتماني</v>
          </cell>
          <cell r="O182" t="str">
            <v>متجاوز الفترة الائتمانية بمبلغ 1,199.00</v>
          </cell>
        </row>
        <row r="183">
          <cell r="A183" t="str">
            <v>CS09</v>
          </cell>
          <cell r="B183" t="str">
            <v>C0787</v>
          </cell>
          <cell r="C183" t="str">
            <v>شركة اضافة البصمة التجارية</v>
          </cell>
          <cell r="D183" t="str">
            <v>311166433600003</v>
          </cell>
          <cell r="E183">
            <v>43674</v>
          </cell>
          <cell r="F183" t="str">
            <v>60 Days</v>
          </cell>
          <cell r="G183">
            <v>240000</v>
          </cell>
          <cell r="H183">
            <v>5834</v>
          </cell>
          <cell r="I183">
            <v>2056</v>
          </cell>
          <cell r="J183">
            <v>67</v>
          </cell>
          <cell r="K183">
            <v>234166</v>
          </cell>
          <cell r="L183" t="str">
            <v>عمر الشرعبي من 28.07.2019 الى 01.02.2023 CS03 / عمرو سعيد من 01.02.2023 الى  CS09</v>
          </cell>
          <cell r="M183">
            <v>4</v>
          </cell>
          <cell r="N183" t="str">
            <v>غير متجاوز الحد الائتماني</v>
          </cell>
          <cell r="O183" t="str">
            <v>متجاوز الفترة الائتمانية بمبلغ 2,056.00</v>
          </cell>
        </row>
        <row r="184">
          <cell r="A184" t="str">
            <v>CS09</v>
          </cell>
          <cell r="B184" t="str">
            <v>C0788</v>
          </cell>
          <cell r="C184" t="str">
            <v>التوريد الفوري فرع المرسلات</v>
          </cell>
          <cell r="D184" t="str">
            <v>300024635700003</v>
          </cell>
          <cell r="E184">
            <v>43674</v>
          </cell>
          <cell r="F184" t="str">
            <v>60 Days</v>
          </cell>
          <cell r="G184">
            <v>80000</v>
          </cell>
          <cell r="H184">
            <v>27347</v>
          </cell>
          <cell r="I184">
            <v>0</v>
          </cell>
          <cell r="J184">
            <v>0</v>
          </cell>
          <cell r="K184">
            <v>80000</v>
          </cell>
          <cell r="L184" t="str">
            <v>عمر الشرعبي من 28.07.2019 الى 01.02.2023 CS03 / عمرو سعيد من 01.02.2023 الى  CS09</v>
          </cell>
          <cell r="M184">
            <v>4</v>
          </cell>
          <cell r="N184" t="str">
            <v>غير متجاوز الحد الائتماني</v>
          </cell>
          <cell r="O184" t="str">
            <v>غير متجاوز الفترة الائتمانية</v>
          </cell>
        </row>
        <row r="185">
          <cell r="A185" t="str">
            <v>CS09</v>
          </cell>
          <cell r="B185" t="str">
            <v>C0789</v>
          </cell>
          <cell r="C185" t="str">
            <v>التوريد الفوري فرع النرجس</v>
          </cell>
          <cell r="D185" t="str">
            <v>300024635700003</v>
          </cell>
          <cell r="E185">
            <v>43674</v>
          </cell>
          <cell r="F185" t="str">
            <v>60 Days</v>
          </cell>
          <cell r="G185">
            <v>30000</v>
          </cell>
          <cell r="H185">
            <v>604</v>
          </cell>
          <cell r="I185">
            <v>0</v>
          </cell>
          <cell r="J185">
            <v>0</v>
          </cell>
          <cell r="K185">
            <v>30000</v>
          </cell>
          <cell r="L185" t="str">
            <v>عمر الشرعبي من 28.07.2019 الى 01.02.2023 CS03 / عمرو سعيد من 01.02.2023 الى  CS09</v>
          </cell>
          <cell r="M185">
            <v>4</v>
          </cell>
          <cell r="N185" t="str">
            <v>غير متجاوز الحد الائتماني</v>
          </cell>
          <cell r="O185" t="str">
            <v>غير متجاوز الفترة الائتمانية</v>
          </cell>
        </row>
        <row r="186">
          <cell r="A186" t="str">
            <v>CS03</v>
          </cell>
          <cell r="B186" t="str">
            <v>C0790</v>
          </cell>
          <cell r="C186" t="str">
            <v>التوريد الفوري فرع الصحافة</v>
          </cell>
          <cell r="D186" t="str">
            <v>300024635700003</v>
          </cell>
          <cell r="E186">
            <v>43674</v>
          </cell>
          <cell r="F186" t="str">
            <v>60 Days</v>
          </cell>
          <cell r="G186">
            <v>80000</v>
          </cell>
          <cell r="H186">
            <v>5447</v>
          </cell>
          <cell r="I186">
            <v>0</v>
          </cell>
          <cell r="J186">
            <v>0</v>
          </cell>
          <cell r="K186">
            <v>80000</v>
          </cell>
          <cell r="L186" t="str">
            <v>عمر الشرعبي من 28.07.2019 الى  CS03</v>
          </cell>
          <cell r="M186">
            <v>4</v>
          </cell>
          <cell r="N186" t="str">
            <v>غير متجاوز الحد الائتماني</v>
          </cell>
          <cell r="O186" t="str">
            <v>غير متجاوز الفترة الائتمانية</v>
          </cell>
        </row>
        <row r="187">
          <cell r="A187" t="str">
            <v>CS01</v>
          </cell>
          <cell r="B187" t="str">
            <v>C0791</v>
          </cell>
          <cell r="C187" t="str">
            <v>عميل بضمان المندوب CS01</v>
          </cell>
          <cell r="D187" t="str">
            <v>محمود رمضان</v>
          </cell>
          <cell r="E187">
            <v>43680</v>
          </cell>
          <cell r="F187" t="str">
            <v>60 Days</v>
          </cell>
          <cell r="G187">
            <v>0</v>
          </cell>
          <cell r="H187">
            <v>1577</v>
          </cell>
          <cell r="I187">
            <v>1577</v>
          </cell>
          <cell r="J187">
            <v>257</v>
          </cell>
          <cell r="K187">
            <v>-1577</v>
          </cell>
          <cell r="L187" t="str">
            <v>محمد حسن  من 03.08.2019 الى 15.12.2019 CS01 / احمد شلبي  من 15.12.2019 الى 25.11.2020 CS01 / محمود رمضان من 25.11.2020 الى  CS01</v>
          </cell>
          <cell r="M187">
            <v>4</v>
          </cell>
          <cell r="N187" t="str">
            <v>متجاوز الحد الائتماني</v>
          </cell>
          <cell r="O187" t="str">
            <v>متجاوز الفترة الائتمانية بمبلغ 1,577.00</v>
          </cell>
        </row>
        <row r="188">
          <cell r="A188" t="str">
            <v>CS03</v>
          </cell>
          <cell r="B188" t="str">
            <v>C0792</v>
          </cell>
          <cell r="C188" t="str">
            <v>عميل بضمان المندوب CS03</v>
          </cell>
          <cell r="D188" t="str">
            <v>عمر الشرعبي</v>
          </cell>
          <cell r="E188">
            <v>43680</v>
          </cell>
          <cell r="F188" t="str">
            <v>60 Days</v>
          </cell>
          <cell r="G188">
            <v>0</v>
          </cell>
          <cell r="H188">
            <v>15136</v>
          </cell>
          <cell r="I188">
            <v>4149</v>
          </cell>
          <cell r="J188">
            <v>376</v>
          </cell>
          <cell r="K188">
            <v>-15136</v>
          </cell>
          <cell r="L188" t="str">
            <v>عمر الشرعبي من 03.08.2019 الى  CS03</v>
          </cell>
          <cell r="M188">
            <v>4</v>
          </cell>
          <cell r="N188" t="str">
            <v>متجاوز الحد الائتماني</v>
          </cell>
          <cell r="O188" t="str">
            <v>متجاوز الفترة الائتمانية بمبلغ 4,149.00</v>
          </cell>
        </row>
        <row r="189">
          <cell r="A189" t="str">
            <v>CS03</v>
          </cell>
          <cell r="B189" t="str">
            <v>C0793</v>
          </cell>
          <cell r="C189" t="str">
            <v>مؤسسة طلال خالد السقاف (المرسلات)</v>
          </cell>
          <cell r="D189" t="str">
            <v>300685483200003</v>
          </cell>
          <cell r="E189">
            <v>43691</v>
          </cell>
          <cell r="F189" t="str">
            <v>60 Days</v>
          </cell>
          <cell r="G189">
            <v>40000</v>
          </cell>
          <cell r="H189">
            <v>0</v>
          </cell>
          <cell r="I189">
            <v>0</v>
          </cell>
          <cell r="J189">
            <v>0</v>
          </cell>
          <cell r="K189">
            <v>40000</v>
          </cell>
          <cell r="L189" t="str">
            <v>عمر الشرعبي من 14.08.2019 الى  CS03</v>
          </cell>
          <cell r="M189">
            <v>4</v>
          </cell>
          <cell r="N189" t="str">
            <v>غير متجاوز الحد الائتماني</v>
          </cell>
          <cell r="O189" t="str">
            <v>غير متجاوز الفترة الائتمانية</v>
          </cell>
        </row>
        <row r="190">
          <cell r="A190" t="str">
            <v>CS03</v>
          </cell>
          <cell r="B190" t="str">
            <v>C0794</v>
          </cell>
          <cell r="C190" t="str">
            <v>مؤسسة طلال خالد السقاف (الصحافة)</v>
          </cell>
          <cell r="D190" t="str">
            <v>300685483200003</v>
          </cell>
          <cell r="E190">
            <v>43691</v>
          </cell>
          <cell r="F190" t="str">
            <v>60 Days</v>
          </cell>
          <cell r="G190">
            <v>40000</v>
          </cell>
          <cell r="H190">
            <v>0</v>
          </cell>
          <cell r="I190">
            <v>0</v>
          </cell>
          <cell r="J190">
            <v>0</v>
          </cell>
          <cell r="K190">
            <v>40000</v>
          </cell>
          <cell r="L190" t="str">
            <v>عمر الشرعبي من 14.08.2019 الى  CS03</v>
          </cell>
          <cell r="M190">
            <v>4</v>
          </cell>
          <cell r="N190" t="str">
            <v>غير متجاوز الحد الائتماني</v>
          </cell>
          <cell r="O190" t="str">
            <v>غير متجاوز الفترة الائتمانية</v>
          </cell>
        </row>
        <row r="191">
          <cell r="A191" t="str">
            <v>CS03</v>
          </cell>
          <cell r="B191" t="str">
            <v>C0795</v>
          </cell>
          <cell r="C191" t="str">
            <v>مؤسسة طلال خالد السقاف</v>
          </cell>
          <cell r="D191" t="str">
            <v>300685483200003</v>
          </cell>
          <cell r="E191">
            <v>43691</v>
          </cell>
          <cell r="F191" t="str">
            <v>60 Days</v>
          </cell>
          <cell r="G191">
            <v>16000</v>
          </cell>
          <cell r="H191">
            <v>0</v>
          </cell>
          <cell r="I191">
            <v>0</v>
          </cell>
          <cell r="J191">
            <v>0</v>
          </cell>
          <cell r="K191">
            <v>16000</v>
          </cell>
          <cell r="L191" t="str">
            <v>عمر الشرعبي من 14.08.2019 الى  CS03</v>
          </cell>
          <cell r="M191">
            <v>4</v>
          </cell>
          <cell r="N191" t="str">
            <v>غير متجاوز الحد الائتماني</v>
          </cell>
          <cell r="O191" t="str">
            <v>غير متجاوز الفترة الائتمانية</v>
          </cell>
        </row>
        <row r="192">
          <cell r="A192" t="str">
            <v>CS03</v>
          </cell>
          <cell r="B192" t="str">
            <v>C0796</v>
          </cell>
          <cell r="C192" t="str">
            <v>مؤسسة ابلاج للتجارة</v>
          </cell>
          <cell r="D192" t="str">
            <v>300399196500003</v>
          </cell>
          <cell r="E192">
            <v>43717</v>
          </cell>
          <cell r="F192" t="str">
            <v>90 Days</v>
          </cell>
          <cell r="G192">
            <v>300000</v>
          </cell>
          <cell r="H192">
            <v>218412.99</v>
          </cell>
          <cell r="I192">
            <v>61415.99</v>
          </cell>
          <cell r="J192">
            <v>80</v>
          </cell>
          <cell r="K192">
            <v>81587.009999999995</v>
          </cell>
          <cell r="L192" t="str">
            <v>عمر الشرعبي من 09.09.2019 الى  CS03</v>
          </cell>
          <cell r="M192">
            <v>6</v>
          </cell>
          <cell r="N192" t="str">
            <v>غير متجاوز الحد الائتماني</v>
          </cell>
          <cell r="O192" t="str">
            <v>متجاوز الفترة الائتمانية بمبلغ 61,415.99</v>
          </cell>
        </row>
        <row r="193">
          <cell r="A193" t="str">
            <v>CS03</v>
          </cell>
          <cell r="B193" t="str">
            <v>C0797</v>
          </cell>
          <cell r="C193" t="str">
            <v>مؤسسة عبدالعزيز حمد البريثن التجارية ( سبوت لابت )</v>
          </cell>
          <cell r="D193" t="str">
            <v>300951457900003</v>
          </cell>
          <cell r="E193">
            <v>43717</v>
          </cell>
          <cell r="F193" t="str">
            <v>60 Days</v>
          </cell>
          <cell r="G193">
            <v>50000</v>
          </cell>
          <cell r="H193">
            <v>0</v>
          </cell>
          <cell r="I193">
            <v>0</v>
          </cell>
          <cell r="J193">
            <v>0</v>
          </cell>
          <cell r="K193">
            <v>50000</v>
          </cell>
          <cell r="L193" t="str">
            <v>عمر الشرعبي من 09.09.2019 الى  CS03</v>
          </cell>
          <cell r="M193">
            <v>4</v>
          </cell>
          <cell r="N193" t="str">
            <v>غير متجاوز الحد الائتماني</v>
          </cell>
          <cell r="O193" t="str">
            <v>غير متجاوز الفترة الائتمانية</v>
          </cell>
        </row>
        <row r="194">
          <cell r="A194" t="str">
            <v>CS03</v>
          </cell>
          <cell r="B194" t="str">
            <v>C0798</v>
          </cell>
          <cell r="C194" t="str">
            <v>مؤسسة جوهرة قرطبة للتجارة</v>
          </cell>
          <cell r="E194">
            <v>43723</v>
          </cell>
          <cell r="F194" t="str">
            <v>60 Days</v>
          </cell>
          <cell r="G194">
            <v>40000</v>
          </cell>
          <cell r="H194">
            <v>0</v>
          </cell>
          <cell r="I194">
            <v>0</v>
          </cell>
          <cell r="J194">
            <v>0</v>
          </cell>
          <cell r="K194">
            <v>40000</v>
          </cell>
          <cell r="L194" t="str">
            <v>عمر الشرعبي من 15.09.2019 الى  CS03</v>
          </cell>
          <cell r="M194">
            <v>4</v>
          </cell>
          <cell r="N194" t="str">
            <v>غير متجاوز الحد الائتماني</v>
          </cell>
          <cell r="O194" t="str">
            <v>غير متجاوز الفترة الائتمانية</v>
          </cell>
        </row>
        <row r="195">
          <cell r="A195" t="str">
            <v>CS03</v>
          </cell>
          <cell r="B195" t="str">
            <v>C0799</v>
          </cell>
          <cell r="C195" t="str">
            <v>مؤسسة اول اعمار للتجارة/ الصحافة)</v>
          </cell>
          <cell r="D195" t="str">
            <v>300031767700003</v>
          </cell>
          <cell r="E195">
            <v>43736</v>
          </cell>
          <cell r="F195" t="str">
            <v>60 Days</v>
          </cell>
          <cell r="G195">
            <v>35000</v>
          </cell>
          <cell r="H195">
            <v>1</v>
          </cell>
          <cell r="I195">
            <v>1</v>
          </cell>
          <cell r="J195">
            <v>258</v>
          </cell>
          <cell r="K195">
            <v>34999</v>
          </cell>
          <cell r="L195" t="str">
            <v>عمر الشرعبي من 28.09.2019 الى  CS03</v>
          </cell>
          <cell r="M195">
            <v>4</v>
          </cell>
          <cell r="N195" t="str">
            <v>غير متجاوز الحد الائتماني</v>
          </cell>
          <cell r="O195" t="str">
            <v>متجاوز الفترة الائتمانية بمبلغ 1.00</v>
          </cell>
        </row>
        <row r="196">
          <cell r="A196" t="str">
            <v>CS03</v>
          </cell>
          <cell r="B196" t="str">
            <v>C0800</v>
          </cell>
          <cell r="C196" t="str">
            <v>شركة مساعد محمد بن عجلان للتجارة</v>
          </cell>
          <cell r="D196" t="str">
            <v>310828791200003</v>
          </cell>
          <cell r="E196">
            <v>43736</v>
          </cell>
          <cell r="F196" t="str">
            <v>60 Days</v>
          </cell>
          <cell r="G196">
            <v>160000</v>
          </cell>
          <cell r="H196">
            <v>1170</v>
          </cell>
          <cell r="I196">
            <v>1170</v>
          </cell>
          <cell r="J196">
            <v>159</v>
          </cell>
          <cell r="K196">
            <v>158830</v>
          </cell>
          <cell r="L196" t="str">
            <v>عمر الشرعبي من 28.09.2019 الى  CS03</v>
          </cell>
          <cell r="M196">
            <v>4</v>
          </cell>
          <cell r="N196" t="str">
            <v>غير متجاوز الحد الائتماني</v>
          </cell>
          <cell r="O196" t="str">
            <v>متجاوز الفترة الائتمانية بمبلغ 1,170.00</v>
          </cell>
        </row>
        <row r="197">
          <cell r="A197" t="str">
            <v>CS03</v>
          </cell>
          <cell r="B197" t="str">
            <v>C0801</v>
          </cell>
          <cell r="C197" t="str">
            <v>شركة قمة المرسلات للتجارة</v>
          </cell>
          <cell r="D197" t="str">
            <v>311037610200003</v>
          </cell>
          <cell r="E197">
            <v>43745</v>
          </cell>
          <cell r="F197" t="str">
            <v>60 Days</v>
          </cell>
          <cell r="G197">
            <v>50000</v>
          </cell>
          <cell r="H197">
            <v>11495</v>
          </cell>
          <cell r="I197">
            <v>58</v>
          </cell>
          <cell r="J197">
            <v>81</v>
          </cell>
          <cell r="K197">
            <v>38505</v>
          </cell>
          <cell r="L197" t="str">
            <v>عمر الشرعبي من 07.10.2019 الى  CS03</v>
          </cell>
          <cell r="M197">
            <v>4</v>
          </cell>
          <cell r="N197" t="str">
            <v>غير متجاوز الحد الائتماني</v>
          </cell>
          <cell r="O197" t="str">
            <v>متجاوز الفترة الائتمانية بمبلغ 58.00</v>
          </cell>
        </row>
        <row r="198">
          <cell r="A198" t="str">
            <v>CS09</v>
          </cell>
          <cell r="B198" t="str">
            <v>C0802</v>
          </cell>
          <cell r="C198" t="str">
            <v>مؤسسة الاضاءة السريعة/ المرسلات</v>
          </cell>
          <cell r="D198" t="str">
            <v>310078680500003</v>
          </cell>
          <cell r="E198">
            <v>43745</v>
          </cell>
          <cell r="F198" t="str">
            <v>60 Days</v>
          </cell>
          <cell r="G198">
            <v>50000</v>
          </cell>
          <cell r="H198">
            <v>5333</v>
          </cell>
          <cell r="I198">
            <v>0</v>
          </cell>
          <cell r="J198">
            <v>0</v>
          </cell>
          <cell r="K198">
            <v>50000</v>
          </cell>
          <cell r="L198" t="str">
            <v>عمر الشرعبي من 07.10.2019 الى 01.02.2023 CS03 / عمرو سعيد من 01.02.2023 الى  CS09</v>
          </cell>
          <cell r="M198">
            <v>4</v>
          </cell>
          <cell r="N198" t="str">
            <v>غير متجاوز الحد الائتماني</v>
          </cell>
          <cell r="O198" t="str">
            <v>غير متجاوز الفترة الائتمانية</v>
          </cell>
        </row>
        <row r="199">
          <cell r="A199" t="str">
            <v>CS09</v>
          </cell>
          <cell r="B199" t="str">
            <v>C0803</v>
          </cell>
          <cell r="C199" t="str">
            <v>مؤسسة عبدالله بن براهيم بن جربوع للتجارة</v>
          </cell>
          <cell r="D199" t="str">
            <v>302157615700003</v>
          </cell>
          <cell r="E199">
            <v>43745</v>
          </cell>
          <cell r="F199" t="str">
            <v>60 Days</v>
          </cell>
          <cell r="G199">
            <v>80000</v>
          </cell>
          <cell r="H199">
            <v>1052</v>
          </cell>
          <cell r="I199">
            <v>0</v>
          </cell>
          <cell r="J199">
            <v>0</v>
          </cell>
          <cell r="K199">
            <v>80000</v>
          </cell>
          <cell r="L199" t="str">
            <v>عمر الشرعبي من 07.10.2019 الى 01.02.2023 CS03 / عمرو سعيد من 01.02.2023 الى  CS09</v>
          </cell>
          <cell r="M199">
            <v>4</v>
          </cell>
          <cell r="N199" t="str">
            <v>غير متجاوز الحد الائتماني</v>
          </cell>
          <cell r="O199" t="str">
            <v>غير متجاوز الفترة الائتمانية</v>
          </cell>
        </row>
        <row r="200">
          <cell r="A200" t="str">
            <v>CS03</v>
          </cell>
          <cell r="B200" t="str">
            <v>C0804</v>
          </cell>
          <cell r="C200" t="str">
            <v>مؤسسة سلطان تركي العسبلي للتجارة</v>
          </cell>
          <cell r="D200" t="str">
            <v>3000287268300003</v>
          </cell>
          <cell r="E200">
            <v>43747</v>
          </cell>
          <cell r="F200" t="str">
            <v>60 Days</v>
          </cell>
          <cell r="G200">
            <v>80000</v>
          </cell>
          <cell r="H200">
            <v>2931</v>
          </cell>
          <cell r="I200">
            <v>2931</v>
          </cell>
          <cell r="J200">
            <v>314</v>
          </cell>
          <cell r="K200">
            <v>77069</v>
          </cell>
          <cell r="L200" t="str">
            <v>عمر الشرعبي من 09.10.2019 الى  CS03</v>
          </cell>
          <cell r="M200">
            <v>4</v>
          </cell>
          <cell r="N200" t="str">
            <v>غير متجاوز الحد الائتماني</v>
          </cell>
          <cell r="O200" t="str">
            <v>متجاوز الفترة الائتمانية بمبلغ 2,931.00</v>
          </cell>
        </row>
        <row r="201">
          <cell r="A201" t="str">
            <v>CS05</v>
          </cell>
          <cell r="B201" t="str">
            <v>C0805</v>
          </cell>
          <cell r="C201" t="str">
            <v>مؤسسة معالم الحرقان التجارية</v>
          </cell>
          <cell r="D201" t="str">
            <v>300556865600003</v>
          </cell>
          <cell r="E201">
            <v>43757</v>
          </cell>
          <cell r="F201" t="str">
            <v>60 Days</v>
          </cell>
          <cell r="G201">
            <v>240000</v>
          </cell>
          <cell r="H201">
            <v>0</v>
          </cell>
          <cell r="I201">
            <v>0</v>
          </cell>
          <cell r="J201">
            <v>0</v>
          </cell>
          <cell r="K201">
            <v>240000</v>
          </cell>
          <cell r="L201" t="str">
            <v>محمود يوسف  من 19.10.2019 الى  CS05</v>
          </cell>
          <cell r="M201">
            <v>4</v>
          </cell>
          <cell r="N201" t="str">
            <v>غير متجاوز الحد الائتماني</v>
          </cell>
          <cell r="O201" t="str">
            <v>غير متجاوز الفترة الائتمانية</v>
          </cell>
        </row>
        <row r="202">
          <cell r="A202" t="str">
            <v>CS03</v>
          </cell>
          <cell r="B202" t="str">
            <v>C0806</v>
          </cell>
          <cell r="C202" t="str">
            <v>شركة لمعة الاضاءة للتجارة</v>
          </cell>
          <cell r="D202" t="str">
            <v>311264427200003</v>
          </cell>
          <cell r="E202">
            <v>43766</v>
          </cell>
          <cell r="F202" t="str">
            <v>60 Days</v>
          </cell>
          <cell r="G202">
            <v>80000</v>
          </cell>
          <cell r="H202">
            <v>9038</v>
          </cell>
          <cell r="I202">
            <v>9038</v>
          </cell>
          <cell r="J202">
            <v>195</v>
          </cell>
          <cell r="K202">
            <v>70962</v>
          </cell>
          <cell r="L202" t="str">
            <v>عمر الشرعبي من 28.10.2019 الى  CS03</v>
          </cell>
          <cell r="M202">
            <v>4</v>
          </cell>
          <cell r="N202" t="str">
            <v>غير متجاوز الحد الائتماني</v>
          </cell>
          <cell r="O202" t="str">
            <v>متجاوز الفترة الائتمانية بمبلغ 9,038.00</v>
          </cell>
        </row>
        <row r="203">
          <cell r="A203" t="str">
            <v>CS09</v>
          </cell>
          <cell r="B203" t="str">
            <v>C0807</v>
          </cell>
          <cell r="C203" t="str">
            <v>شركة الفياض للإنارة والكهرباء</v>
          </cell>
          <cell r="D203" t="str">
            <v>301200478900003</v>
          </cell>
          <cell r="E203">
            <v>43836</v>
          </cell>
          <cell r="F203" t="str">
            <v>60 Days</v>
          </cell>
          <cell r="G203">
            <v>100000</v>
          </cell>
          <cell r="H203">
            <v>34604</v>
          </cell>
          <cell r="I203">
            <v>0</v>
          </cell>
          <cell r="J203">
            <v>0</v>
          </cell>
          <cell r="K203">
            <v>100000</v>
          </cell>
          <cell r="L203" t="str">
            <v>عمر الشرعبي من 06.01.2020 الى 01.02.2023 CS03 / عمرو سعيد من 01.02.2023 الى  CS09</v>
          </cell>
          <cell r="M203">
            <v>4</v>
          </cell>
          <cell r="N203" t="str">
            <v>غير متجاوز الحد الائتماني</v>
          </cell>
          <cell r="O203" t="str">
            <v>غير متجاوز الفترة الائتمانية</v>
          </cell>
        </row>
        <row r="204">
          <cell r="A204" t="str">
            <v>CS03</v>
          </cell>
          <cell r="B204" t="str">
            <v>C0808</v>
          </cell>
          <cell r="C204" t="str">
            <v>مؤسسة ارجاء الدار للتجارة</v>
          </cell>
          <cell r="D204" t="str">
            <v>310117439300003</v>
          </cell>
          <cell r="E204">
            <v>44581</v>
          </cell>
          <cell r="F204" t="str">
            <v>60 Days</v>
          </cell>
          <cell r="G204">
            <v>50000</v>
          </cell>
          <cell r="H204">
            <v>3748</v>
          </cell>
          <cell r="I204">
            <v>2542</v>
          </cell>
          <cell r="J204">
            <v>67</v>
          </cell>
          <cell r="K204">
            <v>46252</v>
          </cell>
          <cell r="L204" t="str">
            <v>عمر الشرعبي من 20.01.2022 الى  CS03</v>
          </cell>
          <cell r="M204">
            <v>4</v>
          </cell>
          <cell r="N204" t="str">
            <v>غير متجاوز الحد الائتماني</v>
          </cell>
          <cell r="O204" t="str">
            <v>متجاوز الفترة الائتمانية بمبلغ 2,542.00</v>
          </cell>
        </row>
        <row r="205">
          <cell r="A205" t="str">
            <v>CS09</v>
          </cell>
          <cell r="B205" t="str">
            <v>C0809</v>
          </cell>
          <cell r="C205" t="str">
            <v>مؤسسة اضواء الشبكة للتجارة-نقدي</v>
          </cell>
          <cell r="D205" t="str">
            <v>210969249200003</v>
          </cell>
          <cell r="E205">
            <v>44598</v>
          </cell>
          <cell r="F205" t="str">
            <v>- Cash Basic -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 t="str">
            <v>عمر الشرعبي من 06.02.2022 الى 01.02.2023 CS03 / عمرو سعيد من 01.02.2023 الى  CS09</v>
          </cell>
          <cell r="M205">
            <v>-1</v>
          </cell>
          <cell r="N205" t="str">
            <v>غير متجاوز الحد الائتماني</v>
          </cell>
          <cell r="O205" t="str">
            <v>غير متجاوز الفترة الائتمانية</v>
          </cell>
        </row>
        <row r="206">
          <cell r="A206" t="str">
            <v>CS03</v>
          </cell>
          <cell r="B206" t="str">
            <v>C0810</v>
          </cell>
          <cell r="C206" t="str">
            <v>مؤسسة تصاميم الغد التجارية-نقدي</v>
          </cell>
          <cell r="D206" t="str">
            <v>300852509800003</v>
          </cell>
          <cell r="E206">
            <v>44601</v>
          </cell>
          <cell r="F206" t="str">
            <v>- Cash Basic -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 t="str">
            <v>عمر الشرعبي من 09.02.2022 الى  CS03</v>
          </cell>
          <cell r="M206">
            <v>-1</v>
          </cell>
          <cell r="N206" t="str">
            <v>غير متجاوز الحد الائتماني</v>
          </cell>
          <cell r="O206" t="str">
            <v>غير متجاوز الفترة الائتمانية</v>
          </cell>
        </row>
        <row r="207">
          <cell r="A207" t="str">
            <v>CS09</v>
          </cell>
          <cell r="B207" t="str">
            <v>C0811</v>
          </cell>
          <cell r="C207" t="str">
            <v>شركة الفياض للإنارة والكهرباء-الملز</v>
          </cell>
          <cell r="D207" t="str">
            <v>301200478900003</v>
          </cell>
          <cell r="E207">
            <v>44615</v>
          </cell>
          <cell r="F207" t="str">
            <v>60 Days</v>
          </cell>
          <cell r="G207">
            <v>50000</v>
          </cell>
          <cell r="H207">
            <v>42473</v>
          </cell>
          <cell r="I207">
            <v>42473</v>
          </cell>
          <cell r="J207">
            <v>111</v>
          </cell>
          <cell r="K207">
            <v>7527</v>
          </cell>
          <cell r="L207" t="str">
            <v>عمر الشرعبي من 23.02.2022 الى 01.02.2023 CS03 / عمرو سعيد من 01.02.2023 الى  CS09</v>
          </cell>
          <cell r="M207">
            <v>4</v>
          </cell>
          <cell r="N207" t="str">
            <v>غير متجاوز الحد الائتماني</v>
          </cell>
          <cell r="O207" t="str">
            <v>متجاوز الفترة الائتمانية بمبلغ 42,473.00</v>
          </cell>
        </row>
        <row r="208">
          <cell r="A208" t="str">
            <v>CS03</v>
          </cell>
          <cell r="B208" t="str">
            <v>C0812</v>
          </cell>
          <cell r="C208" t="str">
            <v>مؤسسة علي حسن الحبجر التجارية-نقدي</v>
          </cell>
          <cell r="D208" t="str">
            <v>300973962300003</v>
          </cell>
          <cell r="E208">
            <v>44622</v>
          </cell>
          <cell r="F208" t="str">
            <v>- Cash Basic -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 t="str">
            <v>عمر الشرعبي من 02.03.2022 الى  CS03</v>
          </cell>
          <cell r="M208">
            <v>-1</v>
          </cell>
          <cell r="N208" t="str">
            <v>غير متجاوز الحد الائتماني</v>
          </cell>
          <cell r="O208" t="str">
            <v>غير متجاوز الفترة الائتمانية</v>
          </cell>
        </row>
        <row r="209">
          <cell r="A209" t="str">
            <v>CS03</v>
          </cell>
          <cell r="B209" t="str">
            <v>C0813</v>
          </cell>
          <cell r="C209" t="str">
            <v>مؤسسة مدى المحيط للتجارة</v>
          </cell>
          <cell r="D209" t="str">
            <v>300127804900003</v>
          </cell>
          <cell r="E209">
            <v>44625</v>
          </cell>
          <cell r="F209" t="str">
            <v>60 Days</v>
          </cell>
          <cell r="G209">
            <v>80000</v>
          </cell>
          <cell r="H209">
            <v>386</v>
          </cell>
          <cell r="I209">
            <v>0</v>
          </cell>
          <cell r="J209">
            <v>0</v>
          </cell>
          <cell r="K209">
            <v>80000</v>
          </cell>
          <cell r="L209" t="str">
            <v>عمر الشرعبي من 05.03.2022 الى  CS03</v>
          </cell>
          <cell r="M209">
            <v>4</v>
          </cell>
          <cell r="N209" t="str">
            <v>غير متجاوز الحد الائتماني</v>
          </cell>
          <cell r="O209" t="str">
            <v>غير متجاوز الفترة الائتمانية</v>
          </cell>
        </row>
        <row r="210">
          <cell r="A210" t="str">
            <v>CS09</v>
          </cell>
          <cell r="B210" t="str">
            <v>C0814</v>
          </cell>
          <cell r="C210" t="str">
            <v>مؤسسة فنون الصخر التجارية-نقدي</v>
          </cell>
          <cell r="D210" t="str">
            <v>300537181600003</v>
          </cell>
          <cell r="E210">
            <v>44633</v>
          </cell>
          <cell r="F210" t="str">
            <v>- Cash Basic -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 t="str">
            <v>عمر الشرعبي من 13.03.2022 الى 01.02.2023 CS03 / عمرو سعيد من 01.02.2023 الى  CS09</v>
          </cell>
          <cell r="M210">
            <v>-1</v>
          </cell>
          <cell r="N210" t="str">
            <v>غير متجاوز الحد الائتماني</v>
          </cell>
          <cell r="O210" t="str">
            <v>غير متجاوز الفترة الائتمانية</v>
          </cell>
        </row>
        <row r="211">
          <cell r="A211" t="str">
            <v>CS03</v>
          </cell>
          <cell r="B211" t="str">
            <v>C0815</v>
          </cell>
          <cell r="C211" t="str">
            <v>مؤسسة موسى ناصر حمد الموسي للتجارة-نقدي</v>
          </cell>
          <cell r="D211" t="str">
            <v>300062839500003</v>
          </cell>
          <cell r="E211">
            <v>44640</v>
          </cell>
          <cell r="F211" t="str">
            <v>- Cash Basic -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 t="str">
            <v>عمر الشرعبي من 20.03.2022 الى  CS03</v>
          </cell>
          <cell r="M211">
            <v>-1</v>
          </cell>
          <cell r="N211" t="str">
            <v>غير متجاوز الحد الائتماني</v>
          </cell>
          <cell r="O211" t="str">
            <v>غير متجاوز الفترة الائتمانية</v>
          </cell>
        </row>
        <row r="212">
          <cell r="A212" t="str">
            <v>CS09</v>
          </cell>
          <cell r="B212" t="str">
            <v>C0816</v>
          </cell>
          <cell r="C212" t="str">
            <v>شركة الفياض للإنارة والكهرباء-التخصصي</v>
          </cell>
          <cell r="D212" t="str">
            <v>301200478900003</v>
          </cell>
          <cell r="E212">
            <v>44675</v>
          </cell>
          <cell r="F212" t="str">
            <v>60 Days</v>
          </cell>
          <cell r="G212">
            <v>50000</v>
          </cell>
          <cell r="H212">
            <v>0</v>
          </cell>
          <cell r="I212">
            <v>0</v>
          </cell>
          <cell r="J212">
            <v>0</v>
          </cell>
          <cell r="K212">
            <v>50000</v>
          </cell>
          <cell r="L212" t="str">
            <v>عمر الشرعبي من 24.04.2022 الى 01.02.2023 CS03 / عمرو سعيد من 01.02.2023 الى  CS09</v>
          </cell>
          <cell r="M212">
            <v>4</v>
          </cell>
          <cell r="N212" t="str">
            <v>غير متجاوز الحد الائتماني</v>
          </cell>
          <cell r="O212" t="str">
            <v>غير متجاوز الفترة الائتمانية</v>
          </cell>
        </row>
        <row r="213">
          <cell r="A213" t="str">
            <v>CS01</v>
          </cell>
          <cell r="B213" t="str">
            <v>C0820</v>
          </cell>
          <cell r="C213" t="str">
            <v>مؤسسة محمد عبدالله الصقعوب التجارية</v>
          </cell>
          <cell r="D213" t="str">
            <v>300451104700003</v>
          </cell>
          <cell r="E213">
            <v>43782</v>
          </cell>
          <cell r="F213" t="str">
            <v>60 Days</v>
          </cell>
          <cell r="G213">
            <v>100000</v>
          </cell>
          <cell r="H213">
            <v>-2583</v>
          </cell>
          <cell r="I213">
            <v>-2583</v>
          </cell>
          <cell r="J213">
            <v>941</v>
          </cell>
          <cell r="K213">
            <v>100000</v>
          </cell>
          <cell r="L213" t="str">
            <v>محمد حسن  من 13.11.2019 الى 15.12.2019 CS01 / احمد شلبي  من 15.12.2019 الى 25.11.2020 CS01 / محمود رمضان من 25.11.2020 الى  CS01</v>
          </cell>
          <cell r="M213">
            <v>4</v>
          </cell>
          <cell r="N213" t="str">
            <v>غير متجاوز الحد الائتماني</v>
          </cell>
          <cell r="O213" t="str">
            <v>غير متجاوز الفترة الائتمانية</v>
          </cell>
        </row>
        <row r="214">
          <cell r="A214" t="str">
            <v>CS01</v>
          </cell>
          <cell r="B214" t="str">
            <v>C0821</v>
          </cell>
          <cell r="C214" t="str">
            <v>فرع مؤسسة عبدالله سالم الضبعان التجارية</v>
          </cell>
          <cell r="D214" t="str">
            <v>310059676600003</v>
          </cell>
          <cell r="E214">
            <v>43792</v>
          </cell>
          <cell r="F214" t="str">
            <v>60 Days</v>
          </cell>
          <cell r="G214">
            <v>72000</v>
          </cell>
          <cell r="H214">
            <v>0</v>
          </cell>
          <cell r="I214">
            <v>0</v>
          </cell>
          <cell r="J214">
            <v>0</v>
          </cell>
          <cell r="K214">
            <v>72000</v>
          </cell>
          <cell r="L214" t="str">
            <v>محمد حسن  من 23.11.2019 الى 15.12.2019 CS01 / احمد شلبي  من 15.12.2019 الى 25.11.2020 CS01 / محمود رمضان من 25.11.2020 الى  CS01</v>
          </cell>
          <cell r="M214">
            <v>4</v>
          </cell>
          <cell r="N214" t="str">
            <v>غير متجاوز الحد الائتماني</v>
          </cell>
          <cell r="O214" t="str">
            <v>غير متجاوز الفترة الائتمانية</v>
          </cell>
        </row>
        <row r="215">
          <cell r="A215" t="str">
            <v>CS09</v>
          </cell>
          <cell r="B215" t="str">
            <v>C0822</v>
          </cell>
          <cell r="C215" t="str">
            <v>فرع مؤسسة اركان الشروق للتجارة</v>
          </cell>
          <cell r="D215" t="str">
            <v>300977171300003</v>
          </cell>
          <cell r="E215">
            <v>43807</v>
          </cell>
          <cell r="F215" t="str">
            <v>60 Days</v>
          </cell>
          <cell r="G215">
            <v>240000</v>
          </cell>
          <cell r="H215">
            <v>2743</v>
          </cell>
          <cell r="I215">
            <v>0</v>
          </cell>
          <cell r="J215">
            <v>0</v>
          </cell>
          <cell r="K215">
            <v>240000</v>
          </cell>
          <cell r="L215" t="str">
            <v>عمر الشرعبي من 08.12.2019 الى 01.02.2023 CS03 / عمرو سعيد من 01.02.2023 الى  CS09</v>
          </cell>
          <cell r="M215">
            <v>4</v>
          </cell>
          <cell r="N215" t="str">
            <v>غير متجاوز الحد الائتماني</v>
          </cell>
          <cell r="O215" t="str">
            <v>غير متجاوز الفترة الائتمانية</v>
          </cell>
        </row>
        <row r="216">
          <cell r="A216" t="str">
            <v>CS01</v>
          </cell>
          <cell r="B216" t="str">
            <v>C0823</v>
          </cell>
          <cell r="C216" t="str">
            <v>مؤسسة فهد محمد المدوخ(البنيه)</v>
          </cell>
          <cell r="D216" t="str">
            <v>301200964300003</v>
          </cell>
          <cell r="E216">
            <v>43821</v>
          </cell>
          <cell r="F216" t="str">
            <v>60 Days</v>
          </cell>
          <cell r="G216">
            <v>30000</v>
          </cell>
          <cell r="H216">
            <v>0</v>
          </cell>
          <cell r="I216">
            <v>0</v>
          </cell>
          <cell r="J216">
            <v>0</v>
          </cell>
          <cell r="K216">
            <v>30000</v>
          </cell>
          <cell r="L216" t="str">
            <v>احمد شلبي  من 22.12.2019 الى 25.11.2020 CS01 / محمود رمضان من 25.11.2020 الى  CS01</v>
          </cell>
          <cell r="M216">
            <v>4</v>
          </cell>
          <cell r="N216" t="str">
            <v>غير متجاوز الحد الائتماني</v>
          </cell>
          <cell r="O216" t="str">
            <v>غير متجاوز الفترة الائتمانية</v>
          </cell>
        </row>
        <row r="217">
          <cell r="A217" t="str">
            <v>CS03</v>
          </cell>
          <cell r="B217" t="str">
            <v>C0824</v>
          </cell>
          <cell r="C217" t="str">
            <v>مؤسسةازارا للاضاءت للتجارة -نقدي</v>
          </cell>
          <cell r="D217" t="str">
            <v>300651281600003</v>
          </cell>
          <cell r="E217">
            <v>44604</v>
          </cell>
          <cell r="F217" t="str">
            <v>- Cash Basic -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 t="str">
            <v>عمر الشرعبي من 12.02.2022 الى  CS03</v>
          </cell>
          <cell r="M217">
            <v>-1</v>
          </cell>
          <cell r="N217" t="str">
            <v>غير متجاوز الحد الائتماني</v>
          </cell>
          <cell r="O217" t="str">
            <v>غير متجاوز الفترة الائتمانية</v>
          </cell>
        </row>
        <row r="218">
          <cell r="A218" t="str">
            <v>CS01</v>
          </cell>
          <cell r="B218" t="str">
            <v>C0825</v>
          </cell>
          <cell r="C218" t="str">
            <v>شركة ربيع عنيزة الهزازي - نقدي</v>
          </cell>
          <cell r="D218" t="str">
            <v>310141879100003</v>
          </cell>
          <cell r="E218">
            <v>44016</v>
          </cell>
          <cell r="F218" t="str">
            <v>- Cash Basic -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 t="str">
            <v>احمد شلبي  من 04.07.2020 الى 25.11.2020 CS01 / محمود رمضان من 25.11.2020 الى  CS01</v>
          </cell>
          <cell r="M218">
            <v>-1</v>
          </cell>
          <cell r="N218" t="str">
            <v>غير متجاوز الحد الائتماني</v>
          </cell>
          <cell r="O218" t="str">
            <v>غير متجاوز الفترة الائتمانية</v>
          </cell>
        </row>
        <row r="219">
          <cell r="A219" t="str">
            <v>CS03</v>
          </cell>
          <cell r="B219" t="str">
            <v>C0826</v>
          </cell>
          <cell r="C219" t="str">
            <v>مؤسسة رياض نجد للمقاولات-نقدي</v>
          </cell>
          <cell r="D219" t="str">
            <v>302167956500003</v>
          </cell>
          <cell r="E219">
            <v>44605</v>
          </cell>
          <cell r="F219" t="str">
            <v>- Cash Basic -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 t="str">
            <v>عمر الشرعبي من 13.02.2022 الى  CS03</v>
          </cell>
          <cell r="M219">
            <v>-1</v>
          </cell>
          <cell r="N219" t="str">
            <v>غير متجاوز الحد الائتماني</v>
          </cell>
          <cell r="O219" t="str">
            <v>غير متجاوز الفترة الائتمانية</v>
          </cell>
        </row>
        <row r="220">
          <cell r="A220" t="str">
            <v>CS01</v>
          </cell>
          <cell r="B220" t="str">
            <v>C0835</v>
          </cell>
          <cell r="C220" t="str">
            <v>مؤسسة ماجد غزاي الشمري التجارية)ابوسلطان</v>
          </cell>
          <cell r="D220" t="str">
            <v>310029730600003</v>
          </cell>
          <cell r="E220">
            <v>43823</v>
          </cell>
          <cell r="F220" t="str">
            <v>60 Days</v>
          </cell>
          <cell r="G220">
            <v>40000</v>
          </cell>
          <cell r="H220">
            <v>0</v>
          </cell>
          <cell r="I220">
            <v>0</v>
          </cell>
          <cell r="J220">
            <v>0</v>
          </cell>
          <cell r="K220">
            <v>40000</v>
          </cell>
          <cell r="L220" t="str">
            <v>احمد شلبي  من 24.12.2019 الى 25.11.2020 CS01 / محمود رمضان من 25.11.2020 الى  CS01</v>
          </cell>
          <cell r="M220">
            <v>4</v>
          </cell>
          <cell r="N220" t="str">
            <v>غير متجاوز الحد الائتماني</v>
          </cell>
          <cell r="O220" t="str">
            <v>غير متجاوز الفترة الائتمانية</v>
          </cell>
        </row>
        <row r="221">
          <cell r="A221" t="str">
            <v>CS03</v>
          </cell>
          <cell r="B221" t="str">
            <v>C0837</v>
          </cell>
          <cell r="C221" t="str">
            <v>شركة نسما الدولية للتجارة - نقدي</v>
          </cell>
          <cell r="D221" t="str">
            <v>311229393700003</v>
          </cell>
          <cell r="E221">
            <v>44520</v>
          </cell>
          <cell r="F221" t="str">
            <v>- Cash Basic -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 t="str">
            <v>عمر الشرعبي من 20.11.2021 الى  CS03</v>
          </cell>
          <cell r="M221">
            <v>-1</v>
          </cell>
          <cell r="N221" t="str">
            <v>غير متجاوز الحد الائتماني</v>
          </cell>
          <cell r="O221" t="str">
            <v>غير متجاوز الفترة الائتمانية</v>
          </cell>
        </row>
        <row r="222">
          <cell r="A222" t="str">
            <v>CS01</v>
          </cell>
          <cell r="B222" t="str">
            <v>C0840</v>
          </cell>
          <cell r="C222" t="str">
            <v>مؤسسة فوزية سعد حماد البقعاوي النجوم</v>
          </cell>
          <cell r="E222">
            <v>43852</v>
          </cell>
          <cell r="F222" t="str">
            <v>60 Days</v>
          </cell>
          <cell r="G222">
            <v>56000</v>
          </cell>
          <cell r="H222">
            <v>37156</v>
          </cell>
          <cell r="I222">
            <v>11267</v>
          </cell>
          <cell r="J222">
            <v>98</v>
          </cell>
          <cell r="K222">
            <v>18844</v>
          </cell>
          <cell r="L222" t="str">
            <v>احمد شلبي  من 22.01.2020 الى 25.11.2020 CS01 / محمود رمضان من 25.11.2020 الى  CS01</v>
          </cell>
          <cell r="M222">
            <v>4</v>
          </cell>
          <cell r="N222" t="str">
            <v>غير متجاوز الحد الائتماني</v>
          </cell>
          <cell r="O222" t="str">
            <v>متجاوز الفترة الائتمانية بمبلغ 11,267.00</v>
          </cell>
        </row>
        <row r="223">
          <cell r="A223" t="str">
            <v>CS01</v>
          </cell>
          <cell r="B223" t="str">
            <v>C0845</v>
          </cell>
          <cell r="C223" t="str">
            <v>محل فانوس عنيزة للتجارة</v>
          </cell>
          <cell r="D223" t="str">
            <v>310538648800003</v>
          </cell>
          <cell r="E223">
            <v>43916</v>
          </cell>
          <cell r="F223" t="str">
            <v>60 Days</v>
          </cell>
          <cell r="G223">
            <v>10000</v>
          </cell>
          <cell r="H223">
            <v>3998</v>
          </cell>
          <cell r="I223">
            <v>0</v>
          </cell>
          <cell r="J223">
            <v>0</v>
          </cell>
          <cell r="K223">
            <v>10000</v>
          </cell>
          <cell r="L223" t="str">
            <v>احمد شلبي  من 26.03.2020 الى 25.11.2020 CS01 / محمود رمضان من 25.11.2020 الى  CS01</v>
          </cell>
          <cell r="M223">
            <v>4</v>
          </cell>
          <cell r="N223" t="str">
            <v>غير متجاوز الحد الائتماني</v>
          </cell>
          <cell r="O223" t="str">
            <v>غير متجاوز الفترة الائتمانية</v>
          </cell>
        </row>
        <row r="224">
          <cell r="A224" t="str">
            <v>CS03</v>
          </cell>
          <cell r="B224" t="str">
            <v>C0846</v>
          </cell>
          <cell r="C224" t="str">
            <v>مؤسسة محمد عبدالله النهام للتجارة - نقدي</v>
          </cell>
          <cell r="D224" t="str">
            <v>300846402200003</v>
          </cell>
          <cell r="E224">
            <v>44476</v>
          </cell>
          <cell r="F224" t="str">
            <v>- Cash Basic -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 t="str">
            <v>عمر الشرعبي من 07.10.2021 الى  CS03</v>
          </cell>
          <cell r="M224">
            <v>-1</v>
          </cell>
          <cell r="N224" t="str">
            <v>غير متجاوز الحد الائتماني</v>
          </cell>
          <cell r="O224" t="str">
            <v>غير متجاوز الفترة الائتمانية</v>
          </cell>
        </row>
        <row r="225">
          <cell r="A225" t="str">
            <v>CS03</v>
          </cell>
          <cell r="B225" t="str">
            <v>C0847</v>
          </cell>
          <cell r="C225" t="str">
            <v>مؤسسة دار قرطاجة للتجارة</v>
          </cell>
          <cell r="D225" t="str">
            <v>300040685300003</v>
          </cell>
          <cell r="E225">
            <v>44489</v>
          </cell>
          <cell r="F225" t="str">
            <v>60 Days</v>
          </cell>
          <cell r="G225">
            <v>80000</v>
          </cell>
          <cell r="H225">
            <v>71381.05</v>
          </cell>
          <cell r="I225">
            <v>11276.05</v>
          </cell>
          <cell r="J225">
            <v>76</v>
          </cell>
          <cell r="K225">
            <v>8618.9500000000007</v>
          </cell>
          <cell r="L225" t="str">
            <v>عمر الشرعبي من 20.10.2021 الى  CS03</v>
          </cell>
          <cell r="M225">
            <v>4</v>
          </cell>
          <cell r="N225" t="str">
            <v>غير متجاوز الحد الائتماني</v>
          </cell>
          <cell r="O225" t="str">
            <v>متجاوز الفترة الائتمانية بمبلغ 11,276.05</v>
          </cell>
        </row>
        <row r="226">
          <cell r="A226" t="str">
            <v>CS03</v>
          </cell>
          <cell r="B226" t="str">
            <v>C0848</v>
          </cell>
          <cell r="C226" t="str">
            <v>مؤسسة دار قرطاجة للتجارة فرع الصحافة</v>
          </cell>
          <cell r="D226" t="str">
            <v>300040685300003</v>
          </cell>
          <cell r="E226">
            <v>44689</v>
          </cell>
          <cell r="F226" t="str">
            <v>60 Days</v>
          </cell>
          <cell r="G226">
            <v>120000</v>
          </cell>
          <cell r="H226">
            <v>33269.29</v>
          </cell>
          <cell r="I226">
            <v>11521.29</v>
          </cell>
          <cell r="J226">
            <v>96</v>
          </cell>
          <cell r="K226">
            <v>86730.71</v>
          </cell>
          <cell r="L226" t="str">
            <v>عمر الشرعبي من 08.05.2022 الى  CS03</v>
          </cell>
          <cell r="M226">
            <v>4</v>
          </cell>
          <cell r="N226" t="str">
            <v>غير متجاوز الحد الائتماني</v>
          </cell>
          <cell r="O226" t="str">
            <v>متجاوز الفترة الائتمانية بمبلغ 11,521.29</v>
          </cell>
        </row>
        <row r="227">
          <cell r="A227" t="str">
            <v>CS03</v>
          </cell>
          <cell r="B227" t="str">
            <v>C0850</v>
          </cell>
          <cell r="C227" t="str">
            <v>مؤسسة مكعب الاضاءة التجارية -نقدي</v>
          </cell>
          <cell r="D227" t="str">
            <v>310286323700003</v>
          </cell>
          <cell r="E227">
            <v>44206</v>
          </cell>
          <cell r="F227" t="str">
            <v>- Cash Basic -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 t="str">
            <v>عمر الشرعبي من 10.01.2021 الى  CS03</v>
          </cell>
          <cell r="M227">
            <v>-1</v>
          </cell>
          <cell r="N227" t="str">
            <v>غير متجاوز الحد الائتماني</v>
          </cell>
          <cell r="O227" t="str">
            <v>غير متجاوز الفترة الائتمانية</v>
          </cell>
        </row>
        <row r="228">
          <cell r="A228" t="str">
            <v>CS03</v>
          </cell>
          <cell r="B228" t="str">
            <v>C0851</v>
          </cell>
          <cell r="C228" t="str">
            <v>شركة الفا المتخصصة - نقدي</v>
          </cell>
          <cell r="D228" t="str">
            <v>300451903800003</v>
          </cell>
          <cell r="E228">
            <v>44209</v>
          </cell>
          <cell r="F228" t="str">
            <v>- Cash Basic -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 t="str">
            <v>عمر الشرعبي من 13.01.2021 الى  CS03</v>
          </cell>
          <cell r="M228">
            <v>-1</v>
          </cell>
          <cell r="N228" t="str">
            <v>غير متجاوز الحد الائتماني</v>
          </cell>
          <cell r="O228" t="str">
            <v>غير متجاوز الفترة الائتمانية</v>
          </cell>
        </row>
        <row r="229">
          <cell r="A229" t="str">
            <v>CS09</v>
          </cell>
          <cell r="B229" t="str">
            <v>C0852</v>
          </cell>
          <cell r="C229" t="str">
            <v>مؤسسة اثير الرياض للتجارة - نقدي</v>
          </cell>
          <cell r="D229" t="str">
            <v>302107380300003</v>
          </cell>
          <cell r="E229">
            <v>44221</v>
          </cell>
          <cell r="F229" t="str">
            <v>- Cash Basic -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 t="str">
            <v>عمر الشرعبي من 25.01.2021 الى 01.02.2023 CS03 / عمرو سعيد من 01.02.2023 الى  CS09</v>
          </cell>
          <cell r="M229">
            <v>-1</v>
          </cell>
          <cell r="N229" t="str">
            <v>غير متجاوز الحد الائتماني</v>
          </cell>
          <cell r="O229" t="str">
            <v>غير متجاوز الفترة الائتمانية</v>
          </cell>
        </row>
        <row r="230">
          <cell r="A230" t="str">
            <v>CS03</v>
          </cell>
          <cell r="B230" t="str">
            <v>C0853</v>
          </cell>
          <cell r="C230" t="str">
            <v>مؤسسة عشاق التميز للتجارة الفرع الرئيسي</v>
          </cell>
          <cell r="D230" t="str">
            <v>300838149300003</v>
          </cell>
          <cell r="E230">
            <v>44957</v>
          </cell>
          <cell r="F230" t="str">
            <v>60 Days</v>
          </cell>
          <cell r="G230">
            <v>48000</v>
          </cell>
          <cell r="H230">
            <v>18068</v>
          </cell>
          <cell r="I230">
            <v>13034</v>
          </cell>
          <cell r="J230">
            <v>111</v>
          </cell>
          <cell r="K230">
            <v>29932</v>
          </cell>
          <cell r="L230" t="str">
            <v>عمر الشرعبي من 31.01.2023 الى  CS03</v>
          </cell>
          <cell r="M230">
            <v>4</v>
          </cell>
          <cell r="N230" t="str">
            <v>غير متجاوز الحد الائتماني</v>
          </cell>
          <cell r="O230" t="str">
            <v>متجاوز الفترة الائتمانية بمبلغ 13,034.00</v>
          </cell>
        </row>
        <row r="231">
          <cell r="A231" t="str">
            <v>CS03</v>
          </cell>
          <cell r="B231" t="str">
            <v>C0854</v>
          </cell>
          <cell r="C231" t="str">
            <v>مؤسسة عشاق التميز للتجارة الفرع 1</v>
          </cell>
          <cell r="D231" t="str">
            <v>300838149300003</v>
          </cell>
          <cell r="E231">
            <v>44957</v>
          </cell>
          <cell r="F231" t="str">
            <v>60 Days</v>
          </cell>
          <cell r="G231">
            <v>16000</v>
          </cell>
          <cell r="H231">
            <v>6184</v>
          </cell>
          <cell r="I231">
            <v>0</v>
          </cell>
          <cell r="J231">
            <v>0</v>
          </cell>
          <cell r="K231">
            <v>16000</v>
          </cell>
          <cell r="L231" t="str">
            <v>عمر الشرعبي من 31.01.2023 الى  CS03</v>
          </cell>
          <cell r="M231">
            <v>4</v>
          </cell>
          <cell r="N231" t="str">
            <v>غير متجاوز الحد الائتماني</v>
          </cell>
          <cell r="O231" t="str">
            <v>غير متجاوز الفترة الائتمانية</v>
          </cell>
        </row>
        <row r="232">
          <cell r="A232" t="str">
            <v>CS03</v>
          </cell>
          <cell r="B232" t="str">
            <v>C0870</v>
          </cell>
          <cell r="C232" t="str">
            <v>مؤسسة طلال مازن ايوب للتجارة (يارا للانارة)  -نقدي</v>
          </cell>
          <cell r="D232" t="str">
            <v>300486394500003</v>
          </cell>
          <cell r="E232">
            <v>44235</v>
          </cell>
          <cell r="F232" t="str">
            <v>- Cash Basic -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 t="str">
            <v>عمر الشرعبي من 08.02.2021 الى  CS03</v>
          </cell>
          <cell r="M232">
            <v>-1</v>
          </cell>
          <cell r="N232" t="str">
            <v>غير متجاوز الحد الائتماني</v>
          </cell>
          <cell r="O232" t="str">
            <v>غير متجاوز الفترة الائتمانية</v>
          </cell>
        </row>
        <row r="233">
          <cell r="A233" t="str">
            <v>SM</v>
          </cell>
          <cell r="B233" t="str">
            <v>C0875</v>
          </cell>
          <cell r="C233" t="str">
            <v>عميل بضمان المشرف</v>
          </cell>
          <cell r="D233" t="str">
            <v>حاتم</v>
          </cell>
          <cell r="E233">
            <v>44021</v>
          </cell>
          <cell r="F233" t="str">
            <v>60 Days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 t="str">
            <v>حاتم عبد الدايم من 09.07.2020 الى  SM</v>
          </cell>
          <cell r="M233">
            <v>4</v>
          </cell>
          <cell r="N233" t="str">
            <v>غير متجاوز الحد الائتماني</v>
          </cell>
          <cell r="O233" t="str">
            <v>غير متجاوز الفترة الائتمانية</v>
          </cell>
        </row>
        <row r="234">
          <cell r="A234" t="str">
            <v>CS03</v>
          </cell>
          <cell r="B234" t="str">
            <v>C0876</v>
          </cell>
          <cell r="C234" t="str">
            <v>مؤسسة افنان الحجاز للمقاولات - نقدي</v>
          </cell>
          <cell r="D234" t="str">
            <v>300032532300003</v>
          </cell>
          <cell r="E234">
            <v>44741</v>
          </cell>
          <cell r="F234" t="str">
            <v>- Cash Basic -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 t="str">
            <v>عمر الشرعبي من 29.06.2022 الى  CS03</v>
          </cell>
          <cell r="M234">
            <v>-1</v>
          </cell>
          <cell r="N234" t="str">
            <v>غير متجاوز الحد الائتماني</v>
          </cell>
          <cell r="O234" t="str">
            <v>غير متجاوز الفترة الائتمانية</v>
          </cell>
        </row>
        <row r="235">
          <cell r="A235" t="str">
            <v>CS03</v>
          </cell>
          <cell r="B235" t="str">
            <v>C0880</v>
          </cell>
          <cell r="C235" t="str">
            <v>شركة الوصلة العربية للتجارة والاجهزة الامنية - الملز</v>
          </cell>
          <cell r="D235" t="str">
            <v>310882297900003</v>
          </cell>
          <cell r="E235">
            <v>43890</v>
          </cell>
          <cell r="F235" t="str">
            <v>60 Days</v>
          </cell>
          <cell r="G235">
            <v>40000</v>
          </cell>
          <cell r="H235">
            <v>154.02000000000001</v>
          </cell>
          <cell r="I235">
            <v>154.02000000000001</v>
          </cell>
          <cell r="J235">
            <v>136</v>
          </cell>
          <cell r="K235">
            <v>39845.980000000003</v>
          </cell>
          <cell r="L235" t="str">
            <v>عمر الشرعبي من 29.02.2020 الى  CS03</v>
          </cell>
          <cell r="M235">
            <v>4</v>
          </cell>
          <cell r="N235" t="str">
            <v>غير متجاوز الحد الائتماني</v>
          </cell>
          <cell r="O235" t="str">
            <v>متجاوز الفترة الائتمانية بمبلغ 154.02</v>
          </cell>
        </row>
        <row r="236">
          <cell r="A236" t="str">
            <v>CS09</v>
          </cell>
          <cell r="B236" t="str">
            <v>C0881</v>
          </cell>
          <cell r="C236" t="str">
            <v>شركة الوصلة العربية للتجارة - الروضة</v>
          </cell>
          <cell r="D236" t="str">
            <v>310882297900003</v>
          </cell>
          <cell r="E236">
            <v>44226</v>
          </cell>
          <cell r="F236" t="str">
            <v>60 Days</v>
          </cell>
          <cell r="G236">
            <v>40000</v>
          </cell>
          <cell r="H236">
            <v>2908</v>
          </cell>
          <cell r="I236">
            <v>0</v>
          </cell>
          <cell r="J236">
            <v>0</v>
          </cell>
          <cell r="K236">
            <v>40000</v>
          </cell>
          <cell r="L236" t="str">
            <v>عمر الشرعبي من 30.01.2021 الى 01.02.2023 CS03 / عمرو سعيد من 01.02.2023 الى  CS09</v>
          </cell>
          <cell r="M236">
            <v>4</v>
          </cell>
          <cell r="N236" t="str">
            <v>غير متجاوز الحد الائتماني</v>
          </cell>
          <cell r="O236" t="str">
            <v>غير متجاوز الفترة الائتمانية</v>
          </cell>
        </row>
        <row r="237">
          <cell r="A237" t="str">
            <v>CS01</v>
          </cell>
          <cell r="B237" t="str">
            <v>C0885</v>
          </cell>
          <cell r="C237" t="str">
            <v>مؤسسة عبدالله العتيق - حائل</v>
          </cell>
          <cell r="D237" t="str">
            <v>310248497600003</v>
          </cell>
          <cell r="E237">
            <v>44165</v>
          </cell>
          <cell r="F237" t="str">
            <v>60 Days</v>
          </cell>
          <cell r="G237">
            <v>20000</v>
          </cell>
          <cell r="H237">
            <v>0</v>
          </cell>
          <cell r="I237">
            <v>0</v>
          </cell>
          <cell r="J237">
            <v>0</v>
          </cell>
          <cell r="K237">
            <v>20000</v>
          </cell>
          <cell r="L237" t="str">
            <v>محمود رمضان من 30.11.2020 الى  CS01</v>
          </cell>
          <cell r="M237">
            <v>4</v>
          </cell>
          <cell r="N237" t="str">
            <v>غير متجاوز الحد الائتماني</v>
          </cell>
          <cell r="O237" t="str">
            <v>غير متجاوز الفترة الائتمانية</v>
          </cell>
        </row>
        <row r="238">
          <cell r="A238" t="str">
            <v>CS01</v>
          </cell>
          <cell r="B238" t="str">
            <v>C0888</v>
          </cell>
          <cell r="C238" t="str">
            <v>مؤسسة محيط المنزل التجارية</v>
          </cell>
          <cell r="D238" t="str">
            <v>300757877200003</v>
          </cell>
          <cell r="E238">
            <v>44263</v>
          </cell>
          <cell r="F238" t="str">
            <v>60 Days</v>
          </cell>
          <cell r="G238">
            <v>16000</v>
          </cell>
          <cell r="H238">
            <v>400</v>
          </cell>
          <cell r="I238">
            <v>400</v>
          </cell>
          <cell r="J238">
            <v>109</v>
          </cell>
          <cell r="K238">
            <v>15600</v>
          </cell>
          <cell r="L238" t="str">
            <v>محمود رمضان من 08.03.2021 الى  CS01</v>
          </cell>
          <cell r="M238">
            <v>4</v>
          </cell>
          <cell r="N238" t="str">
            <v>غير متجاوز الحد الائتماني</v>
          </cell>
          <cell r="O238" t="str">
            <v>متجاوز الفترة الائتمانية بمبلغ 400.00</v>
          </cell>
        </row>
        <row r="239">
          <cell r="A239" t="str">
            <v>CS03</v>
          </cell>
          <cell r="B239" t="str">
            <v>C0889</v>
          </cell>
          <cell r="C239" t="str">
            <v>شركة زعيم الانارة للتجارة</v>
          </cell>
          <cell r="D239" t="str">
            <v>311191051300003</v>
          </cell>
          <cell r="E239">
            <v>44264</v>
          </cell>
          <cell r="F239" t="str">
            <v>60 Days</v>
          </cell>
          <cell r="G239">
            <v>80000</v>
          </cell>
          <cell r="H239">
            <v>834</v>
          </cell>
          <cell r="I239">
            <v>834</v>
          </cell>
          <cell r="J239">
            <v>193</v>
          </cell>
          <cell r="K239">
            <v>79166</v>
          </cell>
          <cell r="L239" t="str">
            <v>عمر الشرعبي من 09.03.2021 الى  CS03</v>
          </cell>
          <cell r="M239">
            <v>4</v>
          </cell>
          <cell r="N239" t="str">
            <v>غير متجاوز الحد الائتماني</v>
          </cell>
          <cell r="O239" t="str">
            <v>متجاوز الفترة الائتمانية بمبلغ 834.00</v>
          </cell>
        </row>
        <row r="240">
          <cell r="A240" t="str">
            <v>CS03</v>
          </cell>
          <cell r="B240" t="str">
            <v>C0890</v>
          </cell>
          <cell r="C240" t="str">
            <v>مؤسسة راكان علي هادي اليامي للتجارة - نقدي</v>
          </cell>
          <cell r="D240" t="str">
            <v>310095945800003</v>
          </cell>
          <cell r="E240">
            <v>44203</v>
          </cell>
          <cell r="F240" t="str">
            <v>- Cash Basic -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 t="str">
            <v>عمر الشرعبي من 07.01.2021 الى  CS03</v>
          </cell>
          <cell r="M240">
            <v>-1</v>
          </cell>
          <cell r="N240" t="str">
            <v>غير متجاوز الحد الائتماني</v>
          </cell>
          <cell r="O240" t="str">
            <v>غير متجاوز الفترة الائتمانية</v>
          </cell>
        </row>
        <row r="241">
          <cell r="A241" t="str">
            <v>CS01</v>
          </cell>
          <cell r="B241" t="str">
            <v>C0893</v>
          </cell>
          <cell r="C241" t="str">
            <v>مؤسسة جود البناء للمقاولات المعمارية</v>
          </cell>
          <cell r="D241" t="str">
            <v>301305968200003</v>
          </cell>
          <cell r="E241">
            <v>44208</v>
          </cell>
          <cell r="F241" t="str">
            <v>60 Days</v>
          </cell>
          <cell r="G241">
            <v>10000</v>
          </cell>
          <cell r="H241">
            <v>0</v>
          </cell>
          <cell r="I241">
            <v>0</v>
          </cell>
          <cell r="J241">
            <v>0</v>
          </cell>
          <cell r="K241">
            <v>10000</v>
          </cell>
          <cell r="L241" t="str">
            <v>محمود رمضان من 12.01.2021 الى  CS01</v>
          </cell>
          <cell r="M241">
            <v>4</v>
          </cell>
          <cell r="N241" t="str">
            <v>غير متجاوز الحد الائتماني</v>
          </cell>
          <cell r="O241" t="str">
            <v>غير متجاوز الفترة الائتمانية</v>
          </cell>
        </row>
        <row r="242">
          <cell r="A242" t="str">
            <v>CS03</v>
          </cell>
          <cell r="B242" t="str">
            <v>C0895</v>
          </cell>
          <cell r="C242" t="str">
            <v>مؤسسة اجواء افاق للتجارة</v>
          </cell>
          <cell r="D242" t="str">
            <v/>
          </cell>
          <cell r="E242">
            <v>44346</v>
          </cell>
          <cell r="F242" t="str">
            <v>60 Days</v>
          </cell>
          <cell r="G242">
            <v>80000</v>
          </cell>
          <cell r="H242">
            <v>63900</v>
          </cell>
          <cell r="I242">
            <v>63900</v>
          </cell>
          <cell r="J242">
            <v>754</v>
          </cell>
          <cell r="K242">
            <v>16100</v>
          </cell>
          <cell r="L242" t="str">
            <v>عمر الشرعبي من 30.05.2021 الى  CS03</v>
          </cell>
          <cell r="M242">
            <v>4</v>
          </cell>
          <cell r="N242" t="str">
            <v>غير متجاوز الحد الائتماني</v>
          </cell>
          <cell r="O242" t="str">
            <v>متجاوز الفترة الائتمانية بمبلغ 63,900.00</v>
          </cell>
        </row>
        <row r="243">
          <cell r="A243" t="str">
            <v>CS01</v>
          </cell>
          <cell r="B243" t="str">
            <v>C0899</v>
          </cell>
          <cell r="C243" t="str">
            <v>شركة ركن اريج التجارية - نقدي</v>
          </cell>
          <cell r="D243" t="str">
            <v>310914676800003</v>
          </cell>
          <cell r="E243">
            <v>44745</v>
          </cell>
          <cell r="F243" t="str">
            <v>- Cash Basic -</v>
          </cell>
          <cell r="G243">
            <v>0</v>
          </cell>
          <cell r="H243">
            <v>2</v>
          </cell>
          <cell r="I243">
            <v>0</v>
          </cell>
          <cell r="J243">
            <v>0</v>
          </cell>
          <cell r="K243">
            <v>0</v>
          </cell>
          <cell r="L243" t="str">
            <v>محمود رمضان من 03.07.2022 الى  CS01</v>
          </cell>
          <cell r="M243">
            <v>-1</v>
          </cell>
          <cell r="N243" t="str">
            <v>غير متجاوز الحد الائتماني</v>
          </cell>
          <cell r="O243" t="str">
            <v>غير متجاوز الفترة الائتمانية</v>
          </cell>
        </row>
        <row r="244">
          <cell r="A244" t="str">
            <v>CS03</v>
          </cell>
          <cell r="B244" t="str">
            <v>C0900</v>
          </cell>
          <cell r="C244" t="str">
            <v>مؤسسة فن الترف للمقاولات - نقدي</v>
          </cell>
          <cell r="D244" t="str">
            <v>300015823600003</v>
          </cell>
          <cell r="E244">
            <v>43983</v>
          </cell>
          <cell r="F244" t="str">
            <v>- Cash Basic -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 t="str">
            <v>عمر الشرعبي من 01.06.2020 الى  CS03</v>
          </cell>
          <cell r="M244">
            <v>-1</v>
          </cell>
          <cell r="N244" t="str">
            <v>غير متجاوز الحد الائتماني</v>
          </cell>
          <cell r="O244" t="str">
            <v>غير متجاوز الفترة الائتمانية</v>
          </cell>
        </row>
        <row r="245">
          <cell r="A245" t="str">
            <v>CS09</v>
          </cell>
          <cell r="B245" t="str">
            <v>C0901</v>
          </cell>
          <cell r="C245" t="str">
            <v>شركة قصر الثريا للادوات الكهربائية</v>
          </cell>
          <cell r="D245" t="str">
            <v>311514298300003</v>
          </cell>
          <cell r="E245">
            <v>43983</v>
          </cell>
          <cell r="F245" t="str">
            <v>60 Days</v>
          </cell>
          <cell r="G245">
            <v>80000</v>
          </cell>
          <cell r="H245">
            <v>21117</v>
          </cell>
          <cell r="I245">
            <v>21117</v>
          </cell>
          <cell r="J245">
            <v>104</v>
          </cell>
          <cell r="K245">
            <v>58883</v>
          </cell>
          <cell r="L245" t="str">
            <v>عمر الشرعبي من 01.06.2020 الى 01.02.2023 CS03 / عمرو سعيد من 01.02.2023 الى  CS09_x000D_ تم تحويل من نقدي الى اجل _x000D_ومن مؤسسة الى شركة _x000D_وتغير الرقم الضريبي من  302607380300003 الى 311514298300003 فى تاريخ 15/05/2023</v>
          </cell>
          <cell r="M245">
            <v>4</v>
          </cell>
          <cell r="N245" t="str">
            <v>غير متجاوز الحد الائتماني</v>
          </cell>
          <cell r="O245" t="str">
            <v>متجاوز الفترة الائتمانية بمبلغ 21,117.00</v>
          </cell>
        </row>
        <row r="246">
          <cell r="A246" t="str">
            <v>CS01</v>
          </cell>
          <cell r="B246" t="str">
            <v>C0938</v>
          </cell>
          <cell r="C246" t="str">
            <v>مؤسسة خالد محمد الخليفي التجارية</v>
          </cell>
          <cell r="D246" t="str">
            <v>300916381500003</v>
          </cell>
          <cell r="E246">
            <v>44088</v>
          </cell>
          <cell r="F246" t="str">
            <v>60 Days</v>
          </cell>
          <cell r="G246">
            <v>75000</v>
          </cell>
          <cell r="H246">
            <v>824.1</v>
          </cell>
          <cell r="I246">
            <v>0</v>
          </cell>
          <cell r="J246">
            <v>0</v>
          </cell>
          <cell r="K246">
            <v>75000</v>
          </cell>
          <cell r="L246" t="str">
            <v>احمد شلبي  من 14.09.2020 الى 25.11.2020 CS01 / محمود رمضان من 25.11.2020 الى  CS01</v>
          </cell>
          <cell r="M246">
            <v>4</v>
          </cell>
          <cell r="N246" t="str">
            <v>غير متجاوز الحد الائتماني</v>
          </cell>
          <cell r="O246" t="str">
            <v>غير متجاوز الفترة الائتمانية</v>
          </cell>
        </row>
        <row r="247">
          <cell r="A247" t="str">
            <v>CS09</v>
          </cell>
          <cell r="B247" t="str">
            <v>C0942</v>
          </cell>
          <cell r="C247" t="str">
            <v>شركة دائرة البيان للتجارة -نقدي</v>
          </cell>
          <cell r="D247" t="str">
            <v>311304180500003</v>
          </cell>
          <cell r="E247">
            <v>44114</v>
          </cell>
          <cell r="F247" t="str">
            <v>- Cash Basic -</v>
          </cell>
          <cell r="G247">
            <v>0</v>
          </cell>
          <cell r="H247">
            <v>-1</v>
          </cell>
          <cell r="I247">
            <v>-1</v>
          </cell>
          <cell r="J247">
            <v>94</v>
          </cell>
          <cell r="K247">
            <v>0</v>
          </cell>
          <cell r="L247" t="str">
            <v>عمر الشرعبي من 10.10.2020 الى 01.02.2023 CS03 / عمرو سعيد من 01.02.2023 الى  CS09</v>
          </cell>
          <cell r="M247">
            <v>-1</v>
          </cell>
          <cell r="N247" t="str">
            <v>غير متجاوز الحد الائتماني</v>
          </cell>
          <cell r="O247" t="str">
            <v>غير متجاوز الفترة الائتمانية</v>
          </cell>
        </row>
        <row r="248">
          <cell r="A248" t="str">
            <v>CS03</v>
          </cell>
          <cell r="B248" t="str">
            <v>C0944</v>
          </cell>
          <cell r="C248" t="str">
            <v>شركة مخططات الشمال للمقاولات</v>
          </cell>
          <cell r="D248" t="str">
            <v>311221192500003</v>
          </cell>
          <cell r="E248">
            <v>44114</v>
          </cell>
          <cell r="F248" t="str">
            <v>60 Days</v>
          </cell>
          <cell r="G248">
            <v>40000</v>
          </cell>
          <cell r="H248">
            <v>0</v>
          </cell>
          <cell r="I248">
            <v>0</v>
          </cell>
          <cell r="J248">
            <v>0</v>
          </cell>
          <cell r="K248">
            <v>40000</v>
          </cell>
          <cell r="L248" t="str">
            <v>عمر الشرعبي من 10.10.2020 الى  CS03</v>
          </cell>
          <cell r="M248">
            <v>4</v>
          </cell>
          <cell r="N248" t="str">
            <v>غير متجاوز الحد الائتماني</v>
          </cell>
          <cell r="O248" t="str">
            <v>غير متجاوز الفترة الائتمانية</v>
          </cell>
        </row>
        <row r="249">
          <cell r="A249" t="str">
            <v>CS09</v>
          </cell>
          <cell r="B249" t="str">
            <v>C0945</v>
          </cell>
          <cell r="C249" t="str">
            <v>شركة لومي الكهربائية للتجارة</v>
          </cell>
          <cell r="D249" t="str">
            <v>310230773200003</v>
          </cell>
          <cell r="E249">
            <v>44114</v>
          </cell>
          <cell r="F249" t="str">
            <v>60 Days</v>
          </cell>
          <cell r="G249">
            <v>13500</v>
          </cell>
          <cell r="H249">
            <v>0</v>
          </cell>
          <cell r="I249">
            <v>0</v>
          </cell>
          <cell r="J249">
            <v>0</v>
          </cell>
          <cell r="K249">
            <v>13500</v>
          </cell>
          <cell r="L249" t="str">
            <v>عمر الشرعبي من 10.10.2020 الى 01.02.2023 CS03 / عمرو سعيد من 01.02.2023 الى  CS09</v>
          </cell>
          <cell r="M249">
            <v>4</v>
          </cell>
          <cell r="N249" t="str">
            <v>غير متجاوز الحد الائتماني</v>
          </cell>
          <cell r="O249" t="str">
            <v>غير متجاوز الفترة الائتمانية</v>
          </cell>
        </row>
        <row r="250">
          <cell r="A250" t="str">
            <v>CS03</v>
          </cell>
          <cell r="B250" t="str">
            <v>C0946</v>
          </cell>
          <cell r="C250" t="str">
            <v>مؤسسة هندا لايت للتجارة</v>
          </cell>
          <cell r="D250" t="str">
            <v>300023665500003</v>
          </cell>
          <cell r="E250">
            <v>44114</v>
          </cell>
          <cell r="F250" t="str">
            <v>60 Days</v>
          </cell>
          <cell r="G250">
            <v>80000</v>
          </cell>
          <cell r="H250">
            <v>0</v>
          </cell>
          <cell r="I250">
            <v>0</v>
          </cell>
          <cell r="J250">
            <v>0</v>
          </cell>
          <cell r="K250">
            <v>80000</v>
          </cell>
          <cell r="L250" t="str">
            <v>عمر الشرعبي من 10.10.2020 الى  CS03</v>
          </cell>
          <cell r="M250">
            <v>4</v>
          </cell>
          <cell r="N250" t="str">
            <v>غير متجاوز الحد الائتماني</v>
          </cell>
          <cell r="O250" t="str">
            <v>غير متجاوز الفترة الائتمانية</v>
          </cell>
        </row>
        <row r="251">
          <cell r="A251" t="str">
            <v>CS01</v>
          </cell>
          <cell r="B251" t="str">
            <v>C0947</v>
          </cell>
          <cell r="C251" t="str">
            <v>مؤسسة شمس عنيزة - نقدي</v>
          </cell>
          <cell r="D251" t="str">
            <v>310362524500003</v>
          </cell>
          <cell r="E251">
            <v>44115</v>
          </cell>
          <cell r="F251" t="str">
            <v>- Cash Basic -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 t="str">
            <v>احمد شلبي  من 11.10.2020 الى 25.11.2020 CS01 / محمود رمضان من 25.11.2020 الى  CS01</v>
          </cell>
          <cell r="M251">
            <v>-1</v>
          </cell>
          <cell r="N251" t="str">
            <v>غير متجاوز الحد الائتماني</v>
          </cell>
          <cell r="O251" t="str">
            <v>غير متجاوز الفترة الائتمانية</v>
          </cell>
        </row>
        <row r="252">
          <cell r="A252" t="str">
            <v>CS09</v>
          </cell>
          <cell r="B252" t="str">
            <v>C0948</v>
          </cell>
          <cell r="C252" t="str">
            <v>مؤسسة اللمس التجارية - نقدي</v>
          </cell>
          <cell r="D252" t="str">
            <v>300036033900003</v>
          </cell>
          <cell r="E252">
            <v>44135</v>
          </cell>
          <cell r="F252" t="str">
            <v>- Cash Basic -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 t="str">
            <v>عمر الشرعبي من 31.10.2020 الى 01.02.2023 CS03 / عمرو سعيد من 01.02.2023 الى  CS09</v>
          </cell>
          <cell r="M252">
            <v>-1</v>
          </cell>
          <cell r="N252" t="str">
            <v>غير متجاوز الحد الائتماني</v>
          </cell>
          <cell r="O252" t="str">
            <v>غير متجاوز الفترة الائتمانية</v>
          </cell>
        </row>
        <row r="253">
          <cell r="A253" t="str">
            <v>CS01</v>
          </cell>
          <cell r="B253" t="str">
            <v>C0949</v>
          </cell>
          <cell r="C253" t="str">
            <v>محل حلوة رمضان الشمري للتجارة-نقدي</v>
          </cell>
          <cell r="D253" t="str">
            <v>302191017800003</v>
          </cell>
          <cell r="E253">
            <v>44292</v>
          </cell>
          <cell r="F253" t="str">
            <v>- Cash Basic -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 t="str">
            <v>محمود رمضان من 06.04.2021 الى  CS01</v>
          </cell>
          <cell r="M253">
            <v>-1</v>
          </cell>
          <cell r="N253" t="str">
            <v>غير متجاوز الحد الائتماني</v>
          </cell>
          <cell r="O253" t="str">
            <v>غير متجاوز الفترة الائتمانية</v>
          </cell>
        </row>
        <row r="254">
          <cell r="A254" t="str">
            <v>CS01</v>
          </cell>
          <cell r="B254" t="str">
            <v>C0965</v>
          </cell>
          <cell r="C254" t="str">
            <v>محل النهضة العمرانية لمواد البناء</v>
          </cell>
          <cell r="D254" t="str">
            <v>301025573500003</v>
          </cell>
          <cell r="E254">
            <v>44518</v>
          </cell>
          <cell r="F254" t="str">
            <v>60 Days</v>
          </cell>
          <cell r="G254">
            <v>40000</v>
          </cell>
          <cell r="H254">
            <v>13025</v>
          </cell>
          <cell r="I254">
            <v>0</v>
          </cell>
          <cell r="J254">
            <v>0</v>
          </cell>
          <cell r="K254">
            <v>40000</v>
          </cell>
          <cell r="L254" t="str">
            <v>محمود رمضان من 18.11.2021 الى  CS01</v>
          </cell>
          <cell r="M254">
            <v>4</v>
          </cell>
          <cell r="N254" t="str">
            <v>غير متجاوز الحد الائتماني</v>
          </cell>
          <cell r="O254" t="str">
            <v>غير متجاوز الفترة الائتمانية</v>
          </cell>
        </row>
        <row r="255">
          <cell r="A255" t="str">
            <v>CS01</v>
          </cell>
          <cell r="B255" t="str">
            <v>C0985</v>
          </cell>
          <cell r="C255" t="str">
            <v>محل ثريات الاصالة للتجارة</v>
          </cell>
          <cell r="D255" t="str">
            <v>300979768200003</v>
          </cell>
          <cell r="E255">
            <v>44195</v>
          </cell>
          <cell r="F255" t="str">
            <v>60 Days</v>
          </cell>
          <cell r="G255">
            <v>18000</v>
          </cell>
          <cell r="H255">
            <v>0</v>
          </cell>
          <cell r="I255">
            <v>0</v>
          </cell>
          <cell r="J255">
            <v>0</v>
          </cell>
          <cell r="K255">
            <v>18000</v>
          </cell>
          <cell r="L255" t="str">
            <v>محمود رمضان من 30.12.2020 الى  CS01</v>
          </cell>
          <cell r="M255">
            <v>4</v>
          </cell>
          <cell r="N255" t="str">
            <v>غير متجاوز الحد الائتماني</v>
          </cell>
          <cell r="O255" t="str">
            <v>غير متجاوز الفترة الائتمانية</v>
          </cell>
        </row>
        <row r="256">
          <cell r="A256" t="str">
            <v>CS03</v>
          </cell>
          <cell r="B256" t="str">
            <v>C0986</v>
          </cell>
          <cell r="C256" t="str">
            <v>شركة ابداع المعاجم للادوات الصحية - نقدى</v>
          </cell>
          <cell r="D256" t="str">
            <v>311257882500003</v>
          </cell>
          <cell r="E256">
            <v>44195</v>
          </cell>
          <cell r="F256" t="str">
            <v>- Cash Basic -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 t="str">
            <v>عمر الشرعبي من 30.12.2020 الى  CS03</v>
          </cell>
          <cell r="M256">
            <v>-1</v>
          </cell>
          <cell r="N256" t="str">
            <v>غير متجاوز الحد الائتماني</v>
          </cell>
          <cell r="O256" t="str">
            <v>غير متجاوز الفترة الائتمانية</v>
          </cell>
        </row>
        <row r="257">
          <cell r="A257" t="str">
            <v>CS03</v>
          </cell>
          <cell r="B257" t="str">
            <v>C0987</v>
          </cell>
          <cell r="C257" t="str">
            <v>مؤسسة اعمار السلام للتجارة</v>
          </cell>
          <cell r="D257" t="str">
            <v>310331681200003</v>
          </cell>
          <cell r="E257">
            <v>44195</v>
          </cell>
          <cell r="F257" t="str">
            <v>60 Days</v>
          </cell>
          <cell r="G257">
            <v>120000</v>
          </cell>
          <cell r="H257">
            <v>0</v>
          </cell>
          <cell r="I257">
            <v>0</v>
          </cell>
          <cell r="J257">
            <v>0</v>
          </cell>
          <cell r="K257">
            <v>120000</v>
          </cell>
          <cell r="L257" t="str">
            <v>عمر الشرعبي من 30.12.2020 الى  CS03</v>
          </cell>
          <cell r="M257">
            <v>4</v>
          </cell>
          <cell r="N257" t="str">
            <v>غير متجاوز الحد الائتماني</v>
          </cell>
          <cell r="O257" t="str">
            <v>غير متجاوز الفترة الائتمانية</v>
          </cell>
        </row>
        <row r="258">
          <cell r="A258" t="str">
            <v>CS03</v>
          </cell>
          <cell r="B258" t="str">
            <v>C0988</v>
          </cell>
          <cell r="C258" t="str">
            <v>شركة انوار الخليج المتحدة للادوات الكهربائية-نقدي</v>
          </cell>
          <cell r="D258" t="str">
            <v>310051560600003</v>
          </cell>
          <cell r="E258">
            <v>44552</v>
          </cell>
          <cell r="F258" t="str">
            <v>- Cash Basic -</v>
          </cell>
          <cell r="G258">
            <v>0</v>
          </cell>
          <cell r="H258">
            <v>-0.52</v>
          </cell>
          <cell r="I258">
            <v>-0.52</v>
          </cell>
          <cell r="J258">
            <v>381</v>
          </cell>
          <cell r="K258">
            <v>0</v>
          </cell>
          <cell r="L258" t="str">
            <v>عمر الشرعبي من 22.12.2021 الى  CS03</v>
          </cell>
          <cell r="M258">
            <v>-1</v>
          </cell>
          <cell r="N258" t="str">
            <v>غير متجاوز الحد الائتماني</v>
          </cell>
          <cell r="O258" t="str">
            <v>غير متجاوز الفترة الائتمانية</v>
          </cell>
        </row>
        <row r="259">
          <cell r="A259" t="str">
            <v>CS03</v>
          </cell>
          <cell r="B259" t="str">
            <v>C0990</v>
          </cell>
          <cell r="C259" t="str">
            <v>مؤسسة دار البناء للتجارة - نقدي</v>
          </cell>
          <cell r="D259" t="str">
            <v>300049588400003</v>
          </cell>
          <cell r="E259">
            <v>44072</v>
          </cell>
          <cell r="F259" t="str">
            <v>- Cash Basic -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 t="str">
            <v>عمر الشرعبي من 29.08.2020 الى  CS03</v>
          </cell>
          <cell r="M259">
            <v>-1</v>
          </cell>
          <cell r="N259" t="str">
            <v>غير متجاوز الحد الائتماني</v>
          </cell>
          <cell r="O259" t="str">
            <v>غير متجاوز الفترة الائتمانية</v>
          </cell>
        </row>
        <row r="260">
          <cell r="A260" t="str">
            <v>CS01</v>
          </cell>
          <cell r="B260" t="str">
            <v>C0993</v>
          </cell>
          <cell r="C260" t="str">
            <v>مؤسسة شما بنت عبدالله علي الوهيبي لمواد البناء - نقدي</v>
          </cell>
          <cell r="D260" t="str">
            <v>310225546800003</v>
          </cell>
          <cell r="E260">
            <v>44598</v>
          </cell>
          <cell r="F260" t="str">
            <v>- Cash Basic -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 t="str">
            <v>محمود رمضان من 06.02.2022 الى  CS01</v>
          </cell>
          <cell r="M260">
            <v>-1</v>
          </cell>
          <cell r="N260" t="str">
            <v>غير متجاوز الحد الائتماني</v>
          </cell>
          <cell r="O260" t="str">
            <v>غير متجاوز الفترة الائتمانية</v>
          </cell>
        </row>
        <row r="261">
          <cell r="A261" t="str">
            <v>CS03</v>
          </cell>
          <cell r="B261" t="str">
            <v>C0999</v>
          </cell>
          <cell r="C261" t="str">
            <v>مؤسسة البابطين للانارة-نقدي</v>
          </cell>
          <cell r="D261" t="str">
            <v>300135172600003</v>
          </cell>
          <cell r="E261">
            <v>44165</v>
          </cell>
          <cell r="F261" t="str">
            <v>- Cash Basic -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 t="str">
            <v>عمر الشرعبي من 30.11.2020 الى  CS03</v>
          </cell>
          <cell r="M261">
            <v>-1</v>
          </cell>
          <cell r="N261" t="str">
            <v>غير متجاوز الحد الائتماني</v>
          </cell>
          <cell r="O261" t="str">
            <v>غير متجاوز الفترة الائتمانية</v>
          </cell>
        </row>
        <row r="262">
          <cell r="A262" t="str">
            <v>CS01</v>
          </cell>
          <cell r="B262" t="str">
            <v>C1000</v>
          </cell>
          <cell r="C262" t="str">
            <v>شركة خبراء الكهرباء التجارية</v>
          </cell>
          <cell r="D262" t="str">
            <v>310556926800003</v>
          </cell>
          <cell r="E262">
            <v>44601</v>
          </cell>
          <cell r="F262" t="str">
            <v>60 Days</v>
          </cell>
          <cell r="G262">
            <v>20000</v>
          </cell>
          <cell r="H262">
            <v>0</v>
          </cell>
          <cell r="I262">
            <v>0</v>
          </cell>
          <cell r="J262">
            <v>0</v>
          </cell>
          <cell r="K262">
            <v>20000</v>
          </cell>
          <cell r="L262" t="str">
            <v>محمود رمضان من 09.02.2022 الى  CS01</v>
          </cell>
          <cell r="M262">
            <v>4</v>
          </cell>
          <cell r="N262" t="str">
            <v>غير متجاوز الحد الائتماني</v>
          </cell>
          <cell r="O262" t="str">
            <v>غير متجاوز الفترة الائتمانية</v>
          </cell>
        </row>
        <row r="263">
          <cell r="A263" t="str">
            <v>CS01</v>
          </cell>
          <cell r="B263" t="str">
            <v>C1001</v>
          </cell>
          <cell r="C263" t="str">
            <v>مؤسسة رسمة طيبة التجارية-النقدي</v>
          </cell>
          <cell r="D263" t="str">
            <v>302206839200003</v>
          </cell>
          <cell r="E263">
            <v>44643</v>
          </cell>
          <cell r="F263" t="str">
            <v>- Cash Basic -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 t="str">
            <v>محمود رمضان من 23.03.2022 الى  CS01</v>
          </cell>
          <cell r="M263">
            <v>-1</v>
          </cell>
          <cell r="N263" t="str">
            <v>غير متجاوز الحد الائتماني</v>
          </cell>
          <cell r="O263" t="str">
            <v>غير متجاوز الفترة الائتمانية</v>
          </cell>
        </row>
        <row r="264">
          <cell r="A264" t="str">
            <v>CS03</v>
          </cell>
          <cell r="B264" t="str">
            <v>C1010</v>
          </cell>
          <cell r="C264" t="str">
            <v>شركة نايف حسن جباري للتجارة والمقاولات-نقدي</v>
          </cell>
          <cell r="D264" t="str">
            <v>301032571800003</v>
          </cell>
          <cell r="E264">
            <v>44704</v>
          </cell>
          <cell r="F264" t="str">
            <v>- Cash Basic -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 t="str">
            <v>عمر الشرعبي من 23.05.2022 الى  CS03</v>
          </cell>
          <cell r="M264">
            <v>-1</v>
          </cell>
          <cell r="N264" t="str">
            <v>غير متجاوز الحد الائتماني</v>
          </cell>
          <cell r="O264" t="str">
            <v>غير متجاوز الفترة الائتمانية</v>
          </cell>
        </row>
        <row r="265">
          <cell r="A265" t="str">
            <v>CS03</v>
          </cell>
          <cell r="B265" t="str">
            <v>C1011</v>
          </cell>
          <cell r="C265" t="str">
            <v>شركة ركن هدوء الانارة التجارية-نقدي</v>
          </cell>
          <cell r="D265" t="str">
            <v>310027224900003</v>
          </cell>
          <cell r="E265">
            <v>44704</v>
          </cell>
          <cell r="F265" t="str">
            <v>- Cash Basic -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 t="str">
            <v>عمر الشرعبي من 23.05.2022 الى  CS03</v>
          </cell>
          <cell r="M265">
            <v>-1</v>
          </cell>
          <cell r="N265" t="str">
            <v>غير متجاوز الحد الائتماني</v>
          </cell>
          <cell r="O265" t="str">
            <v>غير متجاوز الفترة الائتمانية</v>
          </cell>
        </row>
        <row r="266">
          <cell r="A266" t="str">
            <v>CS01</v>
          </cell>
          <cell r="B266" t="str">
            <v>C1012</v>
          </cell>
          <cell r="C266" t="str">
            <v>شركة نجمة الهزاز التجارية-نقدي</v>
          </cell>
          <cell r="D266" t="str">
            <v>310141879100003</v>
          </cell>
          <cell r="E266">
            <v>44704</v>
          </cell>
          <cell r="F266" t="str">
            <v>- Cash Basic -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 t="str">
            <v>محمود رمضان من 23.05.2022 الى  CS01</v>
          </cell>
          <cell r="M266">
            <v>-1</v>
          </cell>
          <cell r="N266" t="str">
            <v>غير متجاوز الحد الائتماني</v>
          </cell>
          <cell r="O266" t="str">
            <v>غير متجاوز الفترة الائتمانية</v>
          </cell>
        </row>
        <row r="267">
          <cell r="A267" t="str">
            <v>CS09</v>
          </cell>
          <cell r="B267" t="str">
            <v>C1013</v>
          </cell>
          <cell r="C267" t="str">
            <v>شركة أنوار ناسا التجارية فرع الروضة-نقدي</v>
          </cell>
          <cell r="D267" t="str">
            <v>300028437300003</v>
          </cell>
          <cell r="E267">
            <v>44705</v>
          </cell>
          <cell r="F267" t="str">
            <v>- Cash Basic -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 t="str">
            <v>عمر الشرعبي من 24.05.2022 الى 01.02.2023 CS03 / عمرو سعيد من 01.02.2023 الى  CS09</v>
          </cell>
          <cell r="M267">
            <v>-1</v>
          </cell>
          <cell r="N267" t="str">
            <v>غير متجاوز الحد الائتماني</v>
          </cell>
          <cell r="O267" t="str">
            <v>غير متجاوز الفترة الائتمانية</v>
          </cell>
        </row>
        <row r="268">
          <cell r="A268" t="str">
            <v>CS03</v>
          </cell>
          <cell r="B268" t="str">
            <v>C1014</v>
          </cell>
          <cell r="C268" t="str">
            <v>مؤسسة جذور الانارة التجارية-نقدي</v>
          </cell>
          <cell r="D268" t="str">
            <v>302037995600003</v>
          </cell>
          <cell r="E268">
            <v>44812</v>
          </cell>
          <cell r="F268" t="str">
            <v>- Cash Basic -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 t="str">
            <v>عمر الشرعبي من 08.09.2022 الى  CS03</v>
          </cell>
          <cell r="M268">
            <v>-1</v>
          </cell>
          <cell r="N268" t="str">
            <v>غير متجاوز الحد الائتماني</v>
          </cell>
          <cell r="O268" t="str">
            <v>غير متجاوز الفترة الائتمانية</v>
          </cell>
        </row>
        <row r="269">
          <cell r="A269" t="str">
            <v>CS03</v>
          </cell>
          <cell r="B269" t="str">
            <v>C1015</v>
          </cell>
          <cell r="C269" t="str">
            <v>شركة الجوف الكهربائية للتجارة -نقدي</v>
          </cell>
          <cell r="D269" t="str">
            <v>311257519500003</v>
          </cell>
          <cell r="E269">
            <v>44816</v>
          </cell>
          <cell r="F269" t="str">
            <v>- Cash Basic -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 t="str">
            <v>عمر الشرعبي من 12.09.2022 الى  CS03</v>
          </cell>
          <cell r="M269">
            <v>-1</v>
          </cell>
          <cell r="N269" t="str">
            <v>غير متجاوز الحد الائتماني</v>
          </cell>
          <cell r="O269" t="str">
            <v>غير متجاوز الفترة الائتمانية</v>
          </cell>
        </row>
        <row r="270">
          <cell r="A270" t="str">
            <v>CS03</v>
          </cell>
          <cell r="B270" t="str">
            <v>C1016</v>
          </cell>
          <cell r="C270" t="str">
            <v>مؤسسة انار الحياة للتجارة -نقدي</v>
          </cell>
          <cell r="D270" t="str">
            <v>310488990300003</v>
          </cell>
          <cell r="E270">
            <v>44817</v>
          </cell>
          <cell r="F270" t="str">
            <v>- Cash Basic -</v>
          </cell>
          <cell r="G270">
            <v>0</v>
          </cell>
          <cell r="H270">
            <v>-599</v>
          </cell>
          <cell r="I270">
            <v>-599</v>
          </cell>
          <cell r="J270">
            <v>224</v>
          </cell>
          <cell r="K270">
            <v>0</v>
          </cell>
          <cell r="L270" t="str">
            <v>عمر الشرعبي من 13.09.2022 الى  CS03</v>
          </cell>
          <cell r="M270">
            <v>-1</v>
          </cell>
          <cell r="N270" t="str">
            <v>غير متجاوز الحد الائتماني</v>
          </cell>
          <cell r="O270" t="str">
            <v>غير متجاوز الفترة الائتمانية</v>
          </cell>
        </row>
        <row r="271">
          <cell r="A271" t="str">
            <v>CS03</v>
          </cell>
          <cell r="B271" t="str">
            <v>C1017</v>
          </cell>
          <cell r="C271" t="str">
            <v>مؤسسة ربوة الاعمار للتجارة</v>
          </cell>
          <cell r="D271" t="str">
            <v>310962418900003</v>
          </cell>
          <cell r="E271">
            <v>44853</v>
          </cell>
          <cell r="F271" t="str">
            <v>60 Days</v>
          </cell>
          <cell r="G271">
            <v>40000</v>
          </cell>
          <cell r="H271">
            <v>1362</v>
          </cell>
          <cell r="I271">
            <v>232</v>
          </cell>
          <cell r="J271">
            <v>66</v>
          </cell>
          <cell r="K271">
            <v>38638</v>
          </cell>
          <cell r="L271" t="str">
            <v>عمر الشرعبي من 19.10.2022 الى  CS03</v>
          </cell>
          <cell r="M271">
            <v>4</v>
          </cell>
          <cell r="N271" t="str">
            <v>غير متجاوز الحد الائتماني</v>
          </cell>
          <cell r="O271" t="str">
            <v>متجاوز الفترة الائتمانية بمبلغ 232.00</v>
          </cell>
        </row>
        <row r="272">
          <cell r="A272" t="str">
            <v>CS09</v>
          </cell>
          <cell r="B272" t="str">
            <v>C1018</v>
          </cell>
          <cell r="C272" t="str">
            <v>شركة ركن العزائم للتجارة - نقدى</v>
          </cell>
          <cell r="D272" t="str">
            <v>310295003400003</v>
          </cell>
          <cell r="E272">
            <v>44884</v>
          </cell>
          <cell r="F272" t="str">
            <v>- Cash Basic -</v>
          </cell>
          <cell r="G272">
            <v>0</v>
          </cell>
          <cell r="H272">
            <v>27</v>
          </cell>
          <cell r="I272">
            <v>27</v>
          </cell>
          <cell r="J272">
            <v>131</v>
          </cell>
          <cell r="K272">
            <v>-27</v>
          </cell>
          <cell r="L272" t="str">
            <v>عمر الشرعبي من 19.11.2022 الى 01.02.2023 CS03 / عمرو سعيد من 01.02.2023 الى  CS09</v>
          </cell>
          <cell r="M272">
            <v>-1</v>
          </cell>
          <cell r="N272" t="str">
            <v>متجاوز الحد الائتماني</v>
          </cell>
          <cell r="O272" t="str">
            <v>متجاوز الفترة الائتمانية بمبلغ 27.00</v>
          </cell>
        </row>
        <row r="273">
          <cell r="A273" t="str">
            <v>CS03</v>
          </cell>
          <cell r="B273" t="str">
            <v>C1019</v>
          </cell>
          <cell r="C273" t="str">
            <v>مؤسسة عدنان محمد حمد الضبيعي للتجارة-نقدي</v>
          </cell>
          <cell r="D273" t="str">
            <v>302066667200003</v>
          </cell>
          <cell r="E273">
            <v>44907</v>
          </cell>
          <cell r="F273" t="str">
            <v>- Cash Basic -</v>
          </cell>
          <cell r="G273">
            <v>0</v>
          </cell>
          <cell r="H273">
            <v>927</v>
          </cell>
          <cell r="I273">
            <v>0</v>
          </cell>
          <cell r="J273">
            <v>0</v>
          </cell>
          <cell r="K273">
            <v>0</v>
          </cell>
          <cell r="L273" t="str">
            <v>عمر الشرعبي من 12.12.2022 الى  CS03</v>
          </cell>
          <cell r="M273">
            <v>-1</v>
          </cell>
          <cell r="N273" t="str">
            <v>غير متجاوز الحد الائتماني</v>
          </cell>
          <cell r="O273" t="str">
            <v>غير متجاوز الفترة الائتمانية</v>
          </cell>
        </row>
        <row r="274">
          <cell r="A274" t="str">
            <v>CS03</v>
          </cell>
          <cell r="B274" t="str">
            <v>C1020</v>
          </cell>
          <cell r="C274" t="str">
            <v>شركة الركن المشيد التجارية - نقدى</v>
          </cell>
          <cell r="D274" t="str">
            <v>302258889900003</v>
          </cell>
          <cell r="E274">
            <v>44913</v>
          </cell>
          <cell r="F274" t="str">
            <v>- Cash Basic -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 t="str">
            <v>عمر الشرعبي من 18.12.2022 الى  CS03</v>
          </cell>
          <cell r="M274">
            <v>-1</v>
          </cell>
          <cell r="N274" t="str">
            <v>غير متجاوز الحد الائتماني</v>
          </cell>
          <cell r="O274" t="str">
            <v>غير متجاوز الفترة الائتمانية</v>
          </cell>
        </row>
        <row r="275">
          <cell r="A275" t="str">
            <v>CS03</v>
          </cell>
          <cell r="B275" t="str">
            <v>C1021</v>
          </cell>
          <cell r="C275" t="str">
            <v>مؤسسة جوهرة ابلاج للتجارة</v>
          </cell>
          <cell r="D275" t="str">
            <v>310262348300003</v>
          </cell>
          <cell r="E275">
            <v>44933</v>
          </cell>
          <cell r="F275" t="str">
            <v>60 Days</v>
          </cell>
          <cell r="G275">
            <v>48000</v>
          </cell>
          <cell r="H275">
            <v>15665</v>
          </cell>
          <cell r="I275">
            <v>15665</v>
          </cell>
          <cell r="J275">
            <v>230</v>
          </cell>
          <cell r="K275">
            <v>32335</v>
          </cell>
          <cell r="L275" t="str">
            <v>عمر الشرعبي من 07.01.2023 الى  CS03</v>
          </cell>
          <cell r="M275">
            <v>4</v>
          </cell>
          <cell r="N275" t="str">
            <v>غير متجاوز الحد الائتماني</v>
          </cell>
          <cell r="O275" t="str">
            <v>متجاوز الفترة الائتمانية بمبلغ 15,665.00</v>
          </cell>
        </row>
        <row r="276">
          <cell r="A276" t="str">
            <v>CS03</v>
          </cell>
          <cell r="B276" t="str">
            <v>C1022</v>
          </cell>
          <cell r="C276" t="str">
            <v>مؤسسة نور الديار للتجارة- نقدي</v>
          </cell>
          <cell r="D276" t="str">
            <v>3104208303000003</v>
          </cell>
          <cell r="E276">
            <v>44966</v>
          </cell>
          <cell r="F276" t="str">
            <v>- Cash Basic -</v>
          </cell>
          <cell r="G276">
            <v>0</v>
          </cell>
          <cell r="H276">
            <v>-1</v>
          </cell>
          <cell r="I276">
            <v>-1</v>
          </cell>
          <cell r="J276">
            <v>173</v>
          </cell>
          <cell r="K276">
            <v>0</v>
          </cell>
          <cell r="L276" t="str">
            <v>عمر الشرعبى  من 09.02.23 الى  CS03</v>
          </cell>
          <cell r="M276">
            <v>-1</v>
          </cell>
          <cell r="N276" t="str">
            <v>غير متجاوز الحد الائتماني</v>
          </cell>
          <cell r="O276" t="str">
            <v>غير متجاوز الفترة الائتمانية</v>
          </cell>
        </row>
        <row r="277">
          <cell r="A277" t="str">
            <v>CS03</v>
          </cell>
          <cell r="B277" t="str">
            <v>C1023</v>
          </cell>
          <cell r="C277" t="str">
            <v>مؤسسة موارد الشمال للتجارة</v>
          </cell>
          <cell r="D277" t="str">
            <v>302186681600003</v>
          </cell>
          <cell r="E277">
            <v>44976</v>
          </cell>
          <cell r="F277" t="str">
            <v>60 Days</v>
          </cell>
          <cell r="G277">
            <v>80000</v>
          </cell>
          <cell r="H277">
            <v>9627</v>
          </cell>
          <cell r="I277">
            <v>0</v>
          </cell>
          <cell r="J277">
            <v>0</v>
          </cell>
          <cell r="K277">
            <v>80000</v>
          </cell>
          <cell r="L277" t="str">
            <v>عمر الشرعبى  من 19.02.23 الى  CS03</v>
          </cell>
          <cell r="M277">
            <v>4</v>
          </cell>
          <cell r="N277" t="str">
            <v>غير متجاوز الحد الائتماني</v>
          </cell>
          <cell r="O277" t="str">
            <v>غير متجاوز الفترة الائتمانية</v>
          </cell>
        </row>
        <row r="278">
          <cell r="A278" t="str">
            <v>CS03</v>
          </cell>
          <cell r="B278" t="str">
            <v>C1024</v>
          </cell>
          <cell r="C278" t="str">
            <v>شركة انوار الجاهزية للتجارة</v>
          </cell>
          <cell r="D278" t="str">
            <v>311295720300003</v>
          </cell>
          <cell r="E278">
            <v>44977</v>
          </cell>
          <cell r="F278" t="str">
            <v>60 Days</v>
          </cell>
          <cell r="G278">
            <v>80000</v>
          </cell>
          <cell r="H278">
            <v>0</v>
          </cell>
          <cell r="I278">
            <v>0</v>
          </cell>
          <cell r="J278">
            <v>0</v>
          </cell>
          <cell r="K278">
            <v>80000</v>
          </cell>
          <cell r="L278" t="str">
            <v>عمر الشرعبى  من 20.02.23 الى  CS03</v>
          </cell>
          <cell r="M278">
            <v>4</v>
          </cell>
          <cell r="N278" t="str">
            <v>غير متجاوز الحد الائتماني</v>
          </cell>
          <cell r="O278" t="str">
            <v>غير متجاوز الفترة الائتمانية</v>
          </cell>
        </row>
        <row r="279">
          <cell r="A279" t="str">
            <v>CS03</v>
          </cell>
          <cell r="B279" t="str">
            <v>C1025</v>
          </cell>
          <cell r="C279" t="str">
            <v>مؤسسة محمد سليمان عبدالله الشماسى للمقاولات - نقدى</v>
          </cell>
          <cell r="D279" t="str">
            <v>300246624200003</v>
          </cell>
          <cell r="E279">
            <v>44982</v>
          </cell>
          <cell r="F279" t="str">
            <v>- Cash Basic -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 t="str">
            <v>عمر الشرعبى  من 25.02.23 الى  CS03</v>
          </cell>
          <cell r="M279">
            <v>-1</v>
          </cell>
          <cell r="N279" t="str">
            <v>غير متجاوز الحد الائتماني</v>
          </cell>
          <cell r="O279" t="str">
            <v>غير متجاوز الفترة الائتمانية</v>
          </cell>
        </row>
        <row r="280">
          <cell r="A280" t="str">
            <v>CS03</v>
          </cell>
          <cell r="B280" t="str">
            <v>C1026</v>
          </cell>
          <cell r="C280" t="str">
            <v>مؤسسة عيظه كرامه بن محفوظ النهدى للتجارة - نقدى</v>
          </cell>
          <cell r="D280" t="str">
            <v>300036893300003</v>
          </cell>
          <cell r="E280">
            <v>44982</v>
          </cell>
          <cell r="F280" t="str">
            <v>- Cash Basic -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 t="str">
            <v>عمر الشرعبى  من 25.02.23 الى  CS03</v>
          </cell>
          <cell r="M280">
            <v>-1</v>
          </cell>
          <cell r="N280" t="str">
            <v>غير متجاوز الحد الائتماني</v>
          </cell>
          <cell r="O280" t="str">
            <v>غير متجاوز الفترة الائتمانية</v>
          </cell>
        </row>
        <row r="281">
          <cell r="A281" t="str">
            <v>CS03</v>
          </cell>
          <cell r="B281" t="str">
            <v>C1027</v>
          </cell>
          <cell r="C281" t="str">
            <v>شركة علي خلف العنزي وشركاه - فرع النسيم</v>
          </cell>
          <cell r="D281" t="str">
            <v>310088399300003</v>
          </cell>
          <cell r="E281">
            <v>45012</v>
          </cell>
          <cell r="F281" t="str">
            <v>60 Days</v>
          </cell>
          <cell r="G281">
            <v>10000</v>
          </cell>
          <cell r="H281">
            <v>0</v>
          </cell>
          <cell r="I281">
            <v>0</v>
          </cell>
          <cell r="J281">
            <v>0</v>
          </cell>
          <cell r="K281">
            <v>10000</v>
          </cell>
          <cell r="L281" t="str">
            <v>عمر الشرعبى  من 27.03.23 الى  CS03</v>
          </cell>
          <cell r="M281">
            <v>4</v>
          </cell>
          <cell r="N281" t="str">
            <v>غير متجاوز الحد الائتماني</v>
          </cell>
          <cell r="O281" t="str">
            <v>غير متجاوز الفترة الائتمانية</v>
          </cell>
        </row>
        <row r="282">
          <cell r="A282" t="str">
            <v>CS03</v>
          </cell>
          <cell r="B282" t="str">
            <v>C1028</v>
          </cell>
          <cell r="C282" t="str">
            <v>شركة أعمال المرسلات التجارية - فرع المرسلات</v>
          </cell>
          <cell r="D282" t="str">
            <v>311078324700003</v>
          </cell>
          <cell r="E282">
            <v>45012</v>
          </cell>
          <cell r="F282" t="str">
            <v>60 Days</v>
          </cell>
          <cell r="G282">
            <v>9000</v>
          </cell>
          <cell r="H282">
            <v>873</v>
          </cell>
          <cell r="I282">
            <v>1</v>
          </cell>
          <cell r="J282">
            <v>143</v>
          </cell>
          <cell r="K282">
            <v>8127</v>
          </cell>
          <cell r="L282" t="str">
            <v>عمر الشرعبى  من 27.03.23 الى  CS03</v>
          </cell>
          <cell r="M282">
            <v>4</v>
          </cell>
          <cell r="N282" t="str">
            <v>غير متجاوز الحد الائتماني</v>
          </cell>
          <cell r="O282" t="str">
            <v>متجاوز الفترة الائتمانية بمبلغ 1.00</v>
          </cell>
        </row>
        <row r="283">
          <cell r="A283" t="str">
            <v>CS03</v>
          </cell>
          <cell r="B283" t="str">
            <v>C1029</v>
          </cell>
          <cell r="C283" t="str">
            <v>شركة أعمال المرسلات التجارية - فرع الصحافة</v>
          </cell>
          <cell r="D283" t="str">
            <v>311078324700003</v>
          </cell>
          <cell r="E283">
            <v>45012</v>
          </cell>
          <cell r="F283" t="str">
            <v>60 Days</v>
          </cell>
          <cell r="G283">
            <v>7000</v>
          </cell>
          <cell r="H283">
            <v>3920</v>
          </cell>
          <cell r="I283">
            <v>3920</v>
          </cell>
          <cell r="J283">
            <v>110</v>
          </cell>
          <cell r="K283">
            <v>3080</v>
          </cell>
          <cell r="L283" t="str">
            <v>عمر الشرعبى  من 27.03.23 الى  CS03</v>
          </cell>
          <cell r="M283">
            <v>4</v>
          </cell>
          <cell r="N283" t="str">
            <v>غير متجاوز الحد الائتماني</v>
          </cell>
          <cell r="O283" t="str">
            <v>متجاوز الفترة الائتمانية بمبلغ 3,920.00</v>
          </cell>
        </row>
        <row r="284">
          <cell r="A284" t="str">
            <v>CS03</v>
          </cell>
          <cell r="B284" t="str">
            <v>C1030</v>
          </cell>
          <cell r="C284" t="str">
            <v>شركة شيخ الانارة للتجارة و المقاولات- الفرع الرئيسي</v>
          </cell>
          <cell r="D284" t="str">
            <v>310090548300003</v>
          </cell>
          <cell r="E284">
            <v>45070</v>
          </cell>
          <cell r="F284" t="str">
            <v>60 Days</v>
          </cell>
          <cell r="G284">
            <v>25000</v>
          </cell>
          <cell r="H284">
            <v>18043</v>
          </cell>
          <cell r="I284">
            <v>13478</v>
          </cell>
          <cell r="J284">
            <v>95</v>
          </cell>
          <cell r="K284">
            <v>6957</v>
          </cell>
          <cell r="L284" t="str">
            <v>عمر الشرعبى  من 24.05.23 الى  CS03</v>
          </cell>
          <cell r="M284">
            <v>4</v>
          </cell>
          <cell r="N284" t="str">
            <v>غير متجاوز الحد الائتماني</v>
          </cell>
          <cell r="O284" t="str">
            <v>متجاوز الفترة الائتمانية بمبلغ 13,478.00</v>
          </cell>
        </row>
        <row r="285">
          <cell r="A285" t="str">
            <v>CS03</v>
          </cell>
          <cell r="B285" t="str">
            <v>C1031</v>
          </cell>
          <cell r="C285" t="str">
            <v>مؤسسة مشكاة الجزيرة للتجارة -نقدي</v>
          </cell>
          <cell r="D285" t="str">
            <v>310538804400003</v>
          </cell>
          <cell r="E285">
            <v>45078</v>
          </cell>
          <cell r="F285" t="str">
            <v>- Cash Basic -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 t="str">
            <v>عمر الشرعبى  من  01.06.2023 الى  CS03</v>
          </cell>
          <cell r="M285">
            <v>-1</v>
          </cell>
          <cell r="N285" t="str">
            <v>غير متجاوز الحد الائتماني</v>
          </cell>
          <cell r="O285" t="str">
            <v>غير متجاوز الفترة الائتمانية</v>
          </cell>
        </row>
        <row r="286">
          <cell r="A286" t="str">
            <v>CS03</v>
          </cell>
          <cell r="B286" t="str">
            <v>C1032</v>
          </cell>
          <cell r="C286" t="str">
            <v>شركة هديب للتجارة</v>
          </cell>
          <cell r="D286" t="str">
            <v>311148116300003</v>
          </cell>
          <cell r="E286">
            <v>45083</v>
          </cell>
          <cell r="F286" t="str">
            <v>60 Days</v>
          </cell>
          <cell r="G286">
            <v>40000</v>
          </cell>
          <cell r="H286">
            <v>1130</v>
          </cell>
          <cell r="I286">
            <v>1130</v>
          </cell>
          <cell r="J286">
            <v>81</v>
          </cell>
          <cell r="K286">
            <v>38870</v>
          </cell>
          <cell r="L286" t="str">
            <v>عمر الشرعبى  من  06.06.2023 الى  CS03</v>
          </cell>
          <cell r="M286">
            <v>4</v>
          </cell>
          <cell r="N286" t="str">
            <v>غير متجاوز الحد الائتماني</v>
          </cell>
          <cell r="O286" t="str">
            <v>متجاوز الفترة الائتمانية بمبلغ 1,130.00</v>
          </cell>
        </row>
        <row r="287">
          <cell r="A287" t="str">
            <v>CS09</v>
          </cell>
          <cell r="B287" t="str">
            <v>C1033</v>
          </cell>
          <cell r="C287" t="str">
            <v>مؤسسة الاتقان للتجارة -نقدي</v>
          </cell>
          <cell r="D287" t="str">
            <v>300171863500003</v>
          </cell>
          <cell r="E287">
            <v>45094</v>
          </cell>
          <cell r="F287" t="str">
            <v>- Cash Basic -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 t="str">
            <v>عمرو سعيد  من  17.06.2023 الى  CS09</v>
          </cell>
          <cell r="M287">
            <v>-1</v>
          </cell>
          <cell r="N287" t="str">
            <v>غير متجاوز الحد الائتماني</v>
          </cell>
          <cell r="O287" t="str">
            <v>غير متجاوز الفترة الائتمانية</v>
          </cell>
        </row>
        <row r="288">
          <cell r="A288" t="str">
            <v>CS03</v>
          </cell>
          <cell r="B288" t="str">
            <v>C1034</v>
          </cell>
          <cell r="C288" t="str">
            <v>مؤسسة اضاءات للادوات الكهربائية -نقدي</v>
          </cell>
          <cell r="D288" t="str">
            <v>311675606100003</v>
          </cell>
          <cell r="E288">
            <v>45113</v>
          </cell>
          <cell r="F288" t="str">
            <v>- Cash Basic -</v>
          </cell>
          <cell r="G288">
            <v>0</v>
          </cell>
          <cell r="H288">
            <v>-31</v>
          </cell>
          <cell r="I288">
            <v>0</v>
          </cell>
          <cell r="J288">
            <v>0</v>
          </cell>
          <cell r="K288">
            <v>0</v>
          </cell>
          <cell r="L288" t="str">
            <v>عمر الشرعبى  من  06.06.2023 الى  CS03</v>
          </cell>
          <cell r="M288">
            <v>-1</v>
          </cell>
          <cell r="N288" t="str">
            <v>غير متجاوز الحد الائتماني</v>
          </cell>
          <cell r="O288" t="str">
            <v>غير متجاوز الفترة الائتمانية</v>
          </cell>
        </row>
        <row r="289">
          <cell r="A289" t="str">
            <v>CS03</v>
          </cell>
          <cell r="B289" t="str">
            <v>C1035</v>
          </cell>
          <cell r="C289" t="str">
            <v>شركة شيخ الانارة للتجارة و المقاولات- فرع طويق</v>
          </cell>
          <cell r="D289" t="str">
            <v>310090548300003</v>
          </cell>
          <cell r="E289">
            <v>45129</v>
          </cell>
          <cell r="F289" t="str">
            <v>60 Days</v>
          </cell>
          <cell r="G289">
            <v>15000</v>
          </cell>
          <cell r="H289">
            <v>3337</v>
          </cell>
          <cell r="I289">
            <v>0</v>
          </cell>
          <cell r="J289">
            <v>0</v>
          </cell>
          <cell r="K289">
            <v>15000</v>
          </cell>
          <cell r="L289" t="str">
            <v>عمر الشرعبى  من 24.05.23 الى  CS03</v>
          </cell>
          <cell r="M289">
            <v>4</v>
          </cell>
          <cell r="N289" t="str">
            <v>غير متجاوز الحد الائتماني</v>
          </cell>
          <cell r="O289" t="str">
            <v>غير متجاوز الفترة الائتمانية</v>
          </cell>
        </row>
        <row r="290">
          <cell r="A290" t="str">
            <v>CS01</v>
          </cell>
          <cell r="B290" t="str">
            <v>D0001</v>
          </cell>
          <cell r="C290" t="str">
            <v>مؤسسة الجربوع للكهرباء والسباكة-نقدى</v>
          </cell>
          <cell r="E290">
            <v>43581</v>
          </cell>
          <cell r="F290" t="str">
            <v>- Cash Basic -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 t="str">
            <v>محمود كريم  من 26.04.2019 الى 01.10.2020 CS02 / محمد رمضان  من 01.10.2020 الى 25.04.2022 CS02 / محمود رمضان  من 25.04.2022 الى  CS01</v>
          </cell>
          <cell r="M290">
            <v>-1</v>
          </cell>
          <cell r="N290" t="str">
            <v>غير متجاوز الحد الائتماني</v>
          </cell>
          <cell r="O290" t="str">
            <v>غير متجاوز الفترة الائتمانية</v>
          </cell>
        </row>
        <row r="291">
          <cell r="A291" t="str">
            <v>CS01</v>
          </cell>
          <cell r="B291" t="str">
            <v>D0003</v>
          </cell>
          <cell r="C291" t="str">
            <v>جولدن توليب القصيم -اتقان الضيافة -نقدى</v>
          </cell>
          <cell r="E291">
            <v>43581</v>
          </cell>
          <cell r="F291" t="str">
            <v>- Cash Basic -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 t="str">
            <v>محمود كريم  من 26.04.2019 الى 01.10.2020 CS02 / محمد رمضان  من 01.10.2020 الى 25.04.2022 CS02 / محمود رمضان  من 25.04.2022 الى  CS01</v>
          </cell>
          <cell r="M291">
            <v>-1</v>
          </cell>
          <cell r="N291" t="str">
            <v>غير متجاوز الحد الائتماني</v>
          </cell>
          <cell r="O291" t="str">
            <v>غير متجاوز الفترة الائتمانية</v>
          </cell>
        </row>
        <row r="292">
          <cell r="A292" t="str">
            <v>CS01</v>
          </cell>
          <cell r="B292" t="str">
            <v>D0007</v>
          </cell>
          <cell r="C292" t="str">
            <v>مؤسسة المشيقح للكهرباء-نقدى</v>
          </cell>
          <cell r="E292">
            <v>43581</v>
          </cell>
          <cell r="F292" t="str">
            <v>- Cash Basic -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 t="str">
            <v>محمود كريم  من 26.04.2019 الى 01.10.2020 CS02 / محمد رمضان  من 01.10.2020 الى 25.04.2022 CS02 / محمود رمضان  من 25.04.2022 الى  CS01</v>
          </cell>
          <cell r="M292">
            <v>-1</v>
          </cell>
          <cell r="N292" t="str">
            <v>غير متجاوز الحد الائتماني</v>
          </cell>
          <cell r="O292" t="str">
            <v>غير متجاوز الفترة الائتمانية</v>
          </cell>
        </row>
        <row r="293">
          <cell r="A293" t="str">
            <v>CS01</v>
          </cell>
          <cell r="B293" t="str">
            <v>D0012</v>
          </cell>
          <cell r="C293" t="str">
            <v>مؤسسة بيت الضاحي</v>
          </cell>
          <cell r="D293" t="str">
            <v>300919886800003</v>
          </cell>
          <cell r="E293">
            <v>43581</v>
          </cell>
          <cell r="F293" t="str">
            <v>60 Days</v>
          </cell>
          <cell r="G293">
            <v>12000</v>
          </cell>
          <cell r="H293">
            <v>0</v>
          </cell>
          <cell r="I293">
            <v>0</v>
          </cell>
          <cell r="J293">
            <v>0</v>
          </cell>
          <cell r="K293">
            <v>12000</v>
          </cell>
          <cell r="L293" t="str">
            <v>محمود كريم  من 26.04.2019 الى 01.10.2020 CS02 / محمد رمضان  من 01.10.2020 الى 25.04.2022 CS02 / محمود رمضان  من 25.04.2022 الى  CS01</v>
          </cell>
          <cell r="M293">
            <v>4</v>
          </cell>
          <cell r="N293" t="str">
            <v>غير متجاوز الحد الائتماني</v>
          </cell>
          <cell r="O293" t="str">
            <v>غير متجاوز الفترة الائتمانية</v>
          </cell>
        </row>
        <row r="294">
          <cell r="A294" t="str">
            <v>CS01</v>
          </cell>
          <cell r="B294" t="str">
            <v>D0013</v>
          </cell>
          <cell r="C294" t="str">
            <v>احمد محمد الخميس حي الضاحي</v>
          </cell>
          <cell r="E294">
            <v>43581</v>
          </cell>
          <cell r="F294" t="str">
            <v>60 Days</v>
          </cell>
          <cell r="G294">
            <v>16000</v>
          </cell>
          <cell r="H294">
            <v>0</v>
          </cell>
          <cell r="I294">
            <v>0</v>
          </cell>
          <cell r="J294">
            <v>0</v>
          </cell>
          <cell r="K294">
            <v>16000</v>
          </cell>
          <cell r="L294" t="str">
            <v>محمود كريم  من 26.04.2019 الى 01.10.2020 CS02 / محمد رمضان  من 01.10.2020 الى 25.04.2022 CS02 / محمود رمضان  من 25.04.2022 الى  CS01</v>
          </cell>
          <cell r="M294">
            <v>4</v>
          </cell>
          <cell r="N294" t="str">
            <v>غير متجاوز الحد الائتماني</v>
          </cell>
          <cell r="O294" t="str">
            <v>غير متجاوز الفترة الائتمانية</v>
          </cell>
        </row>
        <row r="295">
          <cell r="A295" t="str">
            <v>CS01</v>
          </cell>
          <cell r="B295" t="str">
            <v>D0015</v>
          </cell>
          <cell r="C295" t="str">
            <v>مؤسسة برق الاضاءة التجارية  - نقدي</v>
          </cell>
          <cell r="D295" t="str">
            <v>302232661300003</v>
          </cell>
          <cell r="E295">
            <v>44549</v>
          </cell>
          <cell r="F295" t="str">
            <v>- Cash Basic -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 t="str">
            <v>محمد رمضان  من 19.12.2021 الى 25.04.2022 CS02 / محمود رمضان  من 25.04.2022 الى  CS01</v>
          </cell>
          <cell r="M295">
            <v>-1</v>
          </cell>
          <cell r="N295" t="str">
            <v>غير متجاوز الحد الائتماني</v>
          </cell>
          <cell r="O295" t="str">
            <v>غير متجاوز الفترة الائتمانية</v>
          </cell>
        </row>
        <row r="296">
          <cell r="A296" t="str">
            <v>CS01</v>
          </cell>
          <cell r="B296" t="str">
            <v>D0017</v>
          </cell>
          <cell r="C296" t="str">
            <v>محل الهدير للكهرباء والسباكة-نقدى</v>
          </cell>
          <cell r="E296">
            <v>43581</v>
          </cell>
          <cell r="F296" t="str">
            <v>- Cash Basic -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 t="str">
            <v>محمود كريم  من 26.04.2019 الى 01.10.2020 CS02 / محمد رمضان  من 01.10.2020 الى 25.04.2022 CS02 / محمود رمضان  من 25.04.2022 الى  CS01</v>
          </cell>
          <cell r="M296">
            <v>-1</v>
          </cell>
          <cell r="N296" t="str">
            <v>غير متجاوز الحد الائتماني</v>
          </cell>
          <cell r="O296" t="str">
            <v>غير متجاوز الفترة الائتمانية</v>
          </cell>
        </row>
        <row r="297">
          <cell r="A297" t="str">
            <v>CS01</v>
          </cell>
          <cell r="B297" t="str">
            <v>D0018</v>
          </cell>
          <cell r="C297" t="str">
            <v>محل العجلان</v>
          </cell>
          <cell r="D297" t="str">
            <v>301065568900003</v>
          </cell>
          <cell r="E297">
            <v>43581</v>
          </cell>
          <cell r="F297" t="str">
            <v>60 Days</v>
          </cell>
          <cell r="G297">
            <v>24000</v>
          </cell>
          <cell r="H297">
            <v>0</v>
          </cell>
          <cell r="I297">
            <v>0</v>
          </cell>
          <cell r="J297">
            <v>0</v>
          </cell>
          <cell r="K297">
            <v>24000</v>
          </cell>
          <cell r="L297" t="str">
            <v>محمود كريم  من 26.04.2019 الى 01.10.2020 CS02 / محمد رمضان  من 01.10.2020 الى 25.04.2022 CS02 / محمود رمضان  من 25.04.2022 الى  CS01</v>
          </cell>
          <cell r="M297">
            <v>4</v>
          </cell>
          <cell r="N297" t="str">
            <v>غير متجاوز الحد الائتماني</v>
          </cell>
          <cell r="O297" t="str">
            <v>غير متجاوز الفترة الائتمانية</v>
          </cell>
        </row>
        <row r="298">
          <cell r="A298" t="str">
            <v>CS01</v>
          </cell>
          <cell r="B298" t="str">
            <v>D0020</v>
          </cell>
          <cell r="C298" t="str">
            <v>محل فيصل فهد المشعلي للادوات الكهربائية</v>
          </cell>
          <cell r="D298" t="str">
            <v>302203820400003</v>
          </cell>
          <cell r="E298">
            <v>43698</v>
          </cell>
          <cell r="F298" t="str">
            <v>60 Days</v>
          </cell>
          <cell r="G298">
            <v>40000</v>
          </cell>
          <cell r="H298">
            <v>0</v>
          </cell>
          <cell r="I298">
            <v>0</v>
          </cell>
          <cell r="J298">
            <v>0</v>
          </cell>
          <cell r="K298">
            <v>40000</v>
          </cell>
          <cell r="L298" t="str">
            <v>محمود كريم  من 21.08.2019 الى 01.10.2020 CS02 / محمد رمضان  من 01.10.2020 الى 25.04.2022 CS02 / محمود رمضان  من 25.04.2022 الى  CS01</v>
          </cell>
          <cell r="M298">
            <v>4</v>
          </cell>
          <cell r="N298" t="str">
            <v>غير متجاوز الحد الائتماني</v>
          </cell>
          <cell r="O298" t="str">
            <v>غير متجاوز الفترة الائتمانية</v>
          </cell>
        </row>
        <row r="299">
          <cell r="A299" t="str">
            <v>CS01</v>
          </cell>
          <cell r="B299" t="str">
            <v>D0022</v>
          </cell>
          <cell r="C299" t="str">
            <v>محل محمد احمد الخميس لادوات الكهربائية قرطبة 1</v>
          </cell>
          <cell r="D299" t="str">
            <v>310239628900003</v>
          </cell>
          <cell r="E299">
            <v>43581</v>
          </cell>
          <cell r="F299" t="str">
            <v>60 Days</v>
          </cell>
          <cell r="G299">
            <v>25000</v>
          </cell>
          <cell r="H299">
            <v>0</v>
          </cell>
          <cell r="I299">
            <v>0</v>
          </cell>
          <cell r="J299">
            <v>0</v>
          </cell>
          <cell r="K299">
            <v>25000</v>
          </cell>
          <cell r="L299" t="str">
            <v>محمود كريم  من 26.04.2019 الى 01.10.2020 CS02 / محمد رمضان  من 01.10.2020 الى 25.04.2022 CS02 / محمود رمضان  من 25.04.2022 الى  CS01</v>
          </cell>
          <cell r="M299">
            <v>4</v>
          </cell>
          <cell r="N299" t="str">
            <v>غير متجاوز الحد الائتماني</v>
          </cell>
          <cell r="O299" t="str">
            <v>غير متجاوز الفترة الائتمانية</v>
          </cell>
        </row>
        <row r="300">
          <cell r="A300" t="str">
            <v>CS01</v>
          </cell>
          <cell r="B300" t="str">
            <v>D0023</v>
          </cell>
          <cell r="C300" t="str">
            <v>محل النور للسباكة والكهرباء -نقدى</v>
          </cell>
          <cell r="E300">
            <v>43581</v>
          </cell>
          <cell r="F300" t="str">
            <v>- Cash Basic -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 t="str">
            <v>محمود كريم  من 26.04.2019 الى 01.10.2020 CS02 / محمد رمضان  من 01.10.2020 الى 25.04.2022 CS02 / محمود رمضان  من 25.04.2022 الى  CS01</v>
          </cell>
          <cell r="M300">
            <v>-1</v>
          </cell>
          <cell r="N300" t="str">
            <v>غير متجاوز الحد الائتماني</v>
          </cell>
          <cell r="O300" t="str">
            <v>غير متجاوز الفترة الائتمانية</v>
          </cell>
        </row>
        <row r="301">
          <cell r="A301" t="str">
            <v>CS01</v>
          </cell>
          <cell r="B301" t="str">
            <v>D0024</v>
          </cell>
          <cell r="C301" t="str">
            <v>مؤسسة خالد محمد مهل الحربي للتجارة</v>
          </cell>
          <cell r="D301" t="str">
            <v>310209010200003</v>
          </cell>
          <cell r="E301">
            <v>43581</v>
          </cell>
          <cell r="F301" t="str">
            <v>60 Days</v>
          </cell>
          <cell r="G301">
            <v>40000</v>
          </cell>
          <cell r="H301">
            <v>0</v>
          </cell>
          <cell r="I301">
            <v>0</v>
          </cell>
          <cell r="J301">
            <v>0</v>
          </cell>
          <cell r="K301">
            <v>40000</v>
          </cell>
          <cell r="L301" t="str">
            <v>محمود كريم  من 26.04.2019 الى 01.10.2020 CS02 / محمد رمضان  من 01.10.2020 الى 25.04.2022 CS02 / محمود رمضان  من 25.04.2022 الى  CS01</v>
          </cell>
          <cell r="M301">
            <v>4</v>
          </cell>
          <cell r="N301" t="str">
            <v>غير متجاوز الحد الائتماني</v>
          </cell>
          <cell r="O301" t="str">
            <v>غير متجاوز الفترة الائتمانية</v>
          </cell>
        </row>
        <row r="302">
          <cell r="A302" t="str">
            <v>CS01</v>
          </cell>
          <cell r="B302" t="str">
            <v>D0025</v>
          </cell>
          <cell r="C302" t="str">
            <v>مؤسسة حمد عبدالكريم البدر -نقدى</v>
          </cell>
          <cell r="E302">
            <v>43581</v>
          </cell>
          <cell r="F302" t="str">
            <v>- Cash Basic -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 t="str">
            <v>محمود كريم  من 26.04.2019 الى 01.10.2020 CS02 / محمد رمضان  من 01.10.2020 الى 25.04.2022 CS02 / محمود رمضان  من 25.04.2022 الى  CS01</v>
          </cell>
          <cell r="M302">
            <v>-1</v>
          </cell>
          <cell r="N302" t="str">
            <v>غير متجاوز الحد الائتماني</v>
          </cell>
          <cell r="O302" t="str">
            <v>غير متجاوز الفترة الائتمانية</v>
          </cell>
        </row>
        <row r="303">
          <cell r="A303" t="str">
            <v>CS01</v>
          </cell>
          <cell r="B303" t="str">
            <v>D0027</v>
          </cell>
          <cell r="C303" t="str">
            <v>محل الانارة - المذنب - نقدي</v>
          </cell>
          <cell r="E303">
            <v>43589</v>
          </cell>
          <cell r="F303" t="str">
            <v>- Cash Basic -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 t="str">
            <v>محمود كريم  من 04.05.2019 الى 01.10.2020 CS02 / محمد رمضان  من 01.10.2020 الى 25.04.2022 CS02 / محمود رمضان  من 25.04.2022 الى  CS01</v>
          </cell>
          <cell r="M303">
            <v>-1</v>
          </cell>
          <cell r="N303" t="str">
            <v>غير متجاوز الحد الائتماني</v>
          </cell>
          <cell r="O303" t="str">
            <v>غير متجاوز الفترة الائتمانية</v>
          </cell>
        </row>
        <row r="304">
          <cell r="A304" t="str">
            <v>CS01</v>
          </cell>
          <cell r="B304" t="str">
            <v>D0028</v>
          </cell>
          <cell r="C304" t="str">
            <v>مؤسسة عبدالعزيز حسن المقبل التجارية - المذنب</v>
          </cell>
          <cell r="D304" t="str">
            <v>300580958400003</v>
          </cell>
          <cell r="E304">
            <v>43589</v>
          </cell>
          <cell r="F304" t="str">
            <v>60 Days</v>
          </cell>
          <cell r="G304">
            <v>40000</v>
          </cell>
          <cell r="H304">
            <v>39114</v>
          </cell>
          <cell r="I304">
            <v>24011</v>
          </cell>
          <cell r="J304">
            <v>76</v>
          </cell>
          <cell r="K304">
            <v>886</v>
          </cell>
          <cell r="L304" t="str">
            <v>محمود كريم  من 04.05.2019 الى 01.10.2020 CS02 / محمد رمضان  من 01.10.2020 الى 25.04.2022 CS02 / محمود رمضان  من 25.04.2022 الى  CS01</v>
          </cell>
          <cell r="M304">
            <v>4</v>
          </cell>
          <cell r="N304" t="str">
            <v>غير متجاوز الحد الائتماني</v>
          </cell>
          <cell r="O304" t="str">
            <v>متجاوز الفترة الائتمانية بمبلغ 24,011.00</v>
          </cell>
        </row>
        <row r="305">
          <cell r="A305" t="str">
            <v>CS01</v>
          </cell>
          <cell r="B305" t="str">
            <v>D0029</v>
          </cell>
          <cell r="C305" t="str">
            <v>محل الاستاذ للكهرباء والسباكة - نقدى</v>
          </cell>
          <cell r="E305">
            <v>43581</v>
          </cell>
          <cell r="F305" t="str">
            <v>- Cash Basic -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 t="str">
            <v>محمود كريم  من 26.04.2019 الى 01.10.2020 CS02 / محمد رمضان  من 01.10.2020 الى 25.04.2022 CS02 / محمود رمضان  من 25.04.2022 الى  CS01</v>
          </cell>
          <cell r="M305">
            <v>-1</v>
          </cell>
          <cell r="N305" t="str">
            <v>غير متجاوز الحد الائتماني</v>
          </cell>
          <cell r="O305" t="str">
            <v>غير متجاوز الفترة الائتمانية</v>
          </cell>
        </row>
        <row r="306">
          <cell r="A306" t="str">
            <v>CS01</v>
          </cell>
          <cell r="B306" t="str">
            <v>D0030</v>
          </cell>
          <cell r="C306" t="str">
            <v>محل العويد للكهرباء والسباكة(نقدي)</v>
          </cell>
          <cell r="D306" t="str">
            <v>310216791300003</v>
          </cell>
          <cell r="E306">
            <v>43589</v>
          </cell>
          <cell r="F306" t="str">
            <v>- Cash Basic -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 t="str">
            <v>محمود كريم  من 04.05.2019 الى 01.10.2020 CS02 / محمد رمضان  من 01.10.2020 الى 25.04.2022 CS02 / محمود رمضان  من 25.04.2022 الى  CS01</v>
          </cell>
          <cell r="M306">
            <v>-1</v>
          </cell>
          <cell r="N306" t="str">
            <v>غير متجاوز الحد الائتماني</v>
          </cell>
          <cell r="O306" t="str">
            <v>غير متجاوز الفترة الائتمانية</v>
          </cell>
        </row>
        <row r="307">
          <cell r="A307" t="str">
            <v>CS01</v>
          </cell>
          <cell r="B307" t="str">
            <v>D0033</v>
          </cell>
          <cell r="C307" t="str">
            <v>محل تسويق البناء - المجمعة</v>
          </cell>
          <cell r="D307" t="str">
            <v>310306606400003</v>
          </cell>
          <cell r="E307">
            <v>43589</v>
          </cell>
          <cell r="F307" t="str">
            <v>60 Days</v>
          </cell>
          <cell r="G307">
            <v>10000</v>
          </cell>
          <cell r="H307">
            <v>3847</v>
          </cell>
          <cell r="I307">
            <v>3847</v>
          </cell>
          <cell r="J307">
            <v>109</v>
          </cell>
          <cell r="K307">
            <v>6153</v>
          </cell>
          <cell r="L307" t="str">
            <v>محمود كريم  من 04.05.2019 الى 01.10.2020 CS02 / محمد رمضان  من 01.10.2020 الى 25.04.2022 CS02 / محمود رمضان  من 25.04.2022 الى  CS01</v>
          </cell>
          <cell r="M307">
            <v>4</v>
          </cell>
          <cell r="N307" t="str">
            <v>غير متجاوز الحد الائتماني</v>
          </cell>
          <cell r="O307" t="str">
            <v>متجاوز الفترة الائتمانية بمبلغ 3,847.00</v>
          </cell>
        </row>
        <row r="308">
          <cell r="A308" t="str">
            <v>CS01</v>
          </cell>
          <cell r="B308" t="str">
            <v>D0034</v>
          </cell>
          <cell r="C308" t="str">
            <v>محل كنز الاضواء - الدوامي</v>
          </cell>
          <cell r="E308">
            <v>43587</v>
          </cell>
          <cell r="F308" t="str">
            <v>60 Days</v>
          </cell>
          <cell r="G308">
            <v>50000</v>
          </cell>
          <cell r="H308">
            <v>0</v>
          </cell>
          <cell r="I308">
            <v>0</v>
          </cell>
          <cell r="J308">
            <v>0</v>
          </cell>
          <cell r="K308">
            <v>50000</v>
          </cell>
          <cell r="L308" t="str">
            <v>محمود كريم  من 02.05.2019 الى 01.10.2020 CS02 / محمد رمضان  من 01.10.2020 الى 25.04.2022 CS02 / محمود رمضان  من 25.04.2022 الى  CS01</v>
          </cell>
          <cell r="M308">
            <v>4</v>
          </cell>
          <cell r="N308" t="str">
            <v>غير متجاوز الحد الائتماني</v>
          </cell>
          <cell r="O308" t="str">
            <v>غير متجاوز الفترة الائتمانية</v>
          </cell>
        </row>
        <row r="309">
          <cell r="A309" t="str">
            <v>CS01</v>
          </cell>
          <cell r="B309" t="str">
            <v>D0036</v>
          </cell>
          <cell r="C309" t="str">
            <v>تناء الانارة - المجمعة</v>
          </cell>
          <cell r="D309" t="str">
            <v>300063564200003</v>
          </cell>
          <cell r="E309">
            <v>43589</v>
          </cell>
          <cell r="F309" t="str">
            <v>60 Days</v>
          </cell>
          <cell r="G309">
            <v>28000</v>
          </cell>
          <cell r="H309">
            <v>7477</v>
          </cell>
          <cell r="I309">
            <v>7477</v>
          </cell>
          <cell r="J309">
            <v>132</v>
          </cell>
          <cell r="K309">
            <v>20523</v>
          </cell>
          <cell r="L309" t="str">
            <v>محمود كريم  من 04.05.2019 الى 01.10.2020 CS02 / محمد رمضان  من 01.10.2020 الى 25.04.2022 CS02 / محمود رمضان  من 25.04.2022 الى  CS01</v>
          </cell>
          <cell r="M309">
            <v>4</v>
          </cell>
          <cell r="N309" t="str">
            <v>غير متجاوز الحد الائتماني</v>
          </cell>
          <cell r="O309" t="str">
            <v>متجاوز الفترة الائتمانية بمبلغ 7,477.00</v>
          </cell>
        </row>
        <row r="310">
          <cell r="A310" t="str">
            <v>CS01</v>
          </cell>
          <cell r="B310" t="str">
            <v>D0037</v>
          </cell>
          <cell r="C310" t="str">
            <v>اضواء ساجر (نقدي)</v>
          </cell>
          <cell r="E310">
            <v>43643</v>
          </cell>
          <cell r="F310" t="str">
            <v>- Cash Basic -</v>
          </cell>
          <cell r="G310">
            <v>0</v>
          </cell>
          <cell r="H310">
            <v>-71.89</v>
          </cell>
          <cell r="I310">
            <v>-71.89</v>
          </cell>
          <cell r="J310">
            <v>1501</v>
          </cell>
          <cell r="K310">
            <v>0</v>
          </cell>
          <cell r="L310" t="str">
            <v>محمود كريم  من 27.06.2019 الى 01.10.2020 CS02 / محمد رمضان  من 01.10.2020 الى 25.04.2022 CS02 / محمود رمضان  من 25.04.2022 الى  CS01</v>
          </cell>
          <cell r="M310">
            <v>-1</v>
          </cell>
          <cell r="N310" t="str">
            <v>غير متجاوز الحد الائتماني</v>
          </cell>
          <cell r="O310" t="str">
            <v>غير متجاوز الفترة الائتمانية</v>
          </cell>
        </row>
        <row r="311">
          <cell r="A311" t="str">
            <v>CS01</v>
          </cell>
          <cell r="B311" t="str">
            <v>D0038</v>
          </cell>
          <cell r="C311" t="str">
            <v>مؤسسة متعب محمد الحسيني للمقاولات</v>
          </cell>
          <cell r="D311" t="str">
            <v>300970392100003</v>
          </cell>
          <cell r="E311">
            <v>43589</v>
          </cell>
          <cell r="F311" t="str">
            <v>60 Days</v>
          </cell>
          <cell r="G311">
            <v>160000</v>
          </cell>
          <cell r="H311">
            <v>91177.38</v>
          </cell>
          <cell r="I311">
            <v>2690.38</v>
          </cell>
          <cell r="J311">
            <v>62</v>
          </cell>
          <cell r="K311">
            <v>68822.62</v>
          </cell>
          <cell r="L311" t="str">
            <v>محمود كريم  من 04.05.2019 الى 01.10.2020 CS02 / محمد رمضان  من 01.10.2020 الى 25.04.2022 CS02 / محمود رمضان  من 25.04.2022 الى  CS01</v>
          </cell>
          <cell r="M311">
            <v>4</v>
          </cell>
          <cell r="N311" t="str">
            <v>غير متجاوز الحد الائتماني</v>
          </cell>
          <cell r="O311" t="str">
            <v>متجاوز الفترة الائتمانية بمبلغ 2,690.38</v>
          </cell>
        </row>
        <row r="312">
          <cell r="A312" t="str">
            <v>CS01</v>
          </cell>
          <cell r="B312" t="str">
            <v>D0039</v>
          </cell>
          <cell r="C312" t="str">
            <v>مؤسسة مملكة الانوار - الزلفي</v>
          </cell>
          <cell r="D312" t="str">
            <v>301003771500003</v>
          </cell>
          <cell r="E312">
            <v>43589</v>
          </cell>
          <cell r="F312" t="str">
            <v>60 Days</v>
          </cell>
          <cell r="G312">
            <v>20000</v>
          </cell>
          <cell r="H312">
            <v>0</v>
          </cell>
          <cell r="I312">
            <v>0</v>
          </cell>
          <cell r="J312">
            <v>0</v>
          </cell>
          <cell r="K312">
            <v>20000</v>
          </cell>
          <cell r="L312" t="str">
            <v>محمود كريم  من 04.05.2019 الى 01.10.2020 CS02 / محمد رمضان  من 01.10.2020 الى 25.04.2022 CS02 / محمود رمضان  من 25.04.2022 الى  CS01</v>
          </cell>
          <cell r="M312">
            <v>4</v>
          </cell>
          <cell r="N312" t="str">
            <v>غير متجاوز الحد الائتماني</v>
          </cell>
          <cell r="O312" t="str">
            <v>غير متجاوز الفترة الائتمانية</v>
          </cell>
        </row>
        <row r="313">
          <cell r="A313" t="str">
            <v>CS01</v>
          </cell>
          <cell r="B313" t="str">
            <v>D0040</v>
          </cell>
          <cell r="C313" t="str">
            <v>مؤسسة تسويق البناء - شقراء</v>
          </cell>
          <cell r="D313" t="str">
            <v>310306606400003</v>
          </cell>
          <cell r="E313">
            <v>43589</v>
          </cell>
          <cell r="F313" t="str">
            <v>60 Days</v>
          </cell>
          <cell r="G313">
            <v>10000</v>
          </cell>
          <cell r="H313">
            <v>11139</v>
          </cell>
          <cell r="I313">
            <v>6098</v>
          </cell>
          <cell r="J313">
            <v>91</v>
          </cell>
          <cell r="K313">
            <v>-1139</v>
          </cell>
          <cell r="L313" t="str">
            <v>محمود كريم  من 04.05.2019 الى 01.10.2020 CS02 / محمد رمضان  من 01.10.2020 الى 25.04.2022 CS02 / محمود رمضان  من 25.04.2022 الى  CS01</v>
          </cell>
          <cell r="M313">
            <v>4</v>
          </cell>
          <cell r="N313" t="str">
            <v>متجاوز الحد الائتماني</v>
          </cell>
          <cell r="O313" t="str">
            <v>متجاوز الفترة الائتمانية بمبلغ 6,098.00</v>
          </cell>
        </row>
        <row r="314">
          <cell r="A314" t="str">
            <v>CS01</v>
          </cell>
          <cell r="B314" t="str">
            <v>D0041</v>
          </cell>
          <cell r="C314" t="str">
            <v>شركة السيف - ساجر - نقدى</v>
          </cell>
          <cell r="E314">
            <v>43643</v>
          </cell>
          <cell r="F314" t="str">
            <v>- Cash Basic -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 t="str">
            <v>محمود كريم  من 27.06.2019 الى 01.10.2020 CS02 / محمد رمضان  من 01.10.2020 الى 25.04.2022 CS02 / محمود رمضان  من 25.04.2022 الى  CS01</v>
          </cell>
          <cell r="M314">
            <v>-1</v>
          </cell>
          <cell r="N314" t="str">
            <v>غير متجاوز الحد الائتماني</v>
          </cell>
          <cell r="O314" t="str">
            <v>غير متجاوز الفترة الائتمانية</v>
          </cell>
        </row>
        <row r="315">
          <cell r="A315" t="str">
            <v>CS01</v>
          </cell>
          <cell r="B315" t="str">
            <v>D0045</v>
          </cell>
          <cell r="C315" t="str">
            <v>مؤسسة سليمان محمد بن عبدالله المحيميد - نقدي</v>
          </cell>
          <cell r="D315" t="str">
            <v>310317330400003</v>
          </cell>
          <cell r="E315">
            <v>44536</v>
          </cell>
          <cell r="F315" t="str">
            <v>- Cash Basic -</v>
          </cell>
          <cell r="G315">
            <v>0</v>
          </cell>
          <cell r="H315">
            <v>-96.51</v>
          </cell>
          <cell r="I315">
            <v>-96.51</v>
          </cell>
          <cell r="J315">
            <v>143</v>
          </cell>
          <cell r="K315">
            <v>0</v>
          </cell>
          <cell r="L315" t="str">
            <v>محمد رمضان  من 06.12.2021 الى 25.04.2022 CS02 / محمود رمضان  من 25.04.2022 الى  CS01</v>
          </cell>
          <cell r="M315">
            <v>-1</v>
          </cell>
          <cell r="N315" t="str">
            <v>غير متجاوز الحد الائتماني</v>
          </cell>
          <cell r="O315" t="str">
            <v>غير متجاوز الفترة الائتمانية</v>
          </cell>
        </row>
        <row r="316">
          <cell r="A316" t="str">
            <v>CS01</v>
          </cell>
          <cell r="B316" t="str">
            <v>D0046</v>
          </cell>
          <cell r="C316" t="str">
            <v>مؤسسة عبدالله ابراهيم الشويمان التجارية</v>
          </cell>
          <cell r="D316" t="str">
            <v>300841688700003</v>
          </cell>
          <cell r="E316">
            <v>44536</v>
          </cell>
          <cell r="F316" t="str">
            <v>60 Days</v>
          </cell>
          <cell r="G316">
            <v>40000</v>
          </cell>
          <cell r="H316">
            <v>0</v>
          </cell>
          <cell r="I316">
            <v>0</v>
          </cell>
          <cell r="J316">
            <v>0</v>
          </cell>
          <cell r="K316">
            <v>40000</v>
          </cell>
          <cell r="L316" t="str">
            <v>محمد رمضان  من 06.12.2021 الى 25.04.2022 CS02 / محمود رمضان  من 25.04.2022 الى  CS01</v>
          </cell>
          <cell r="M316">
            <v>4</v>
          </cell>
          <cell r="N316" t="str">
            <v>غير متجاوز الحد الائتماني</v>
          </cell>
          <cell r="O316" t="str">
            <v>غير متجاوز الفترة الائتمانية</v>
          </cell>
        </row>
        <row r="317">
          <cell r="A317" t="str">
            <v>CS01</v>
          </cell>
          <cell r="B317" t="str">
            <v>D0047</v>
          </cell>
          <cell r="C317" t="str">
            <v>محل شريفة سليمان محمد الدخيل للتجارة  - نقدي</v>
          </cell>
          <cell r="D317" t="str">
            <v>310834631500003</v>
          </cell>
          <cell r="E317">
            <v>44531</v>
          </cell>
          <cell r="F317" t="str">
            <v>- Cash Basic -</v>
          </cell>
          <cell r="G317">
            <v>0</v>
          </cell>
          <cell r="H317">
            <v>41</v>
          </cell>
          <cell r="I317">
            <v>0</v>
          </cell>
          <cell r="J317">
            <v>0</v>
          </cell>
          <cell r="K317">
            <v>0</v>
          </cell>
          <cell r="L317" t="str">
            <v>محمد رمضان  من 01.12.2021 الى 25.04.2022 CS02 / محمود رمضان  من 25.04.2022 الى  CS01</v>
          </cell>
          <cell r="M317">
            <v>-1</v>
          </cell>
          <cell r="N317" t="str">
            <v>غير متجاوز الحد الائتماني</v>
          </cell>
          <cell r="O317" t="str">
            <v>غير متجاوز الفترة الائتمانية</v>
          </cell>
        </row>
        <row r="318">
          <cell r="A318" t="str">
            <v>CS01</v>
          </cell>
          <cell r="B318" t="str">
            <v>D0067</v>
          </cell>
          <cell r="C318" t="str">
            <v>محل الملزمة - نقدي</v>
          </cell>
          <cell r="D318" t="str">
            <v>302141390900003</v>
          </cell>
          <cell r="E318">
            <v>43591</v>
          </cell>
          <cell r="F318" t="str">
            <v>- Cash Basic -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 t="str">
            <v>محمود كريم  من 06.05.2019 الى 01.10.2020 CS02 / محمد رمضان  من 01.10.2020 الى 25.04.2022 CS02 / محمود رمضان  من 25.04.2022 الى  CS01</v>
          </cell>
          <cell r="M318">
            <v>-1</v>
          </cell>
          <cell r="N318" t="str">
            <v>غير متجاوز الحد الائتماني</v>
          </cell>
          <cell r="O318" t="str">
            <v>غير متجاوز الفترة الائتمانية</v>
          </cell>
        </row>
        <row r="319">
          <cell r="A319" t="str">
            <v>CS01</v>
          </cell>
          <cell r="B319" t="str">
            <v>D0068</v>
          </cell>
          <cell r="C319" t="str">
            <v>العمران والري  شقراء</v>
          </cell>
          <cell r="D319" t="str">
            <v>301129059200003</v>
          </cell>
          <cell r="E319">
            <v>43656</v>
          </cell>
          <cell r="F319" t="str">
            <v>60 Days</v>
          </cell>
          <cell r="G319">
            <v>40000</v>
          </cell>
          <cell r="H319">
            <v>0</v>
          </cell>
          <cell r="I319">
            <v>0</v>
          </cell>
          <cell r="J319">
            <v>0</v>
          </cell>
          <cell r="K319">
            <v>40000</v>
          </cell>
          <cell r="L319" t="str">
            <v>محمود كريم  من 10.07.2019 الى 01.10.2020 CS02 / محمد رمضان  من 01.10.2020 الى 25.04.2022 CS02 / محمود رمضان  من 25.04.2022 الى  CS01</v>
          </cell>
          <cell r="M319">
            <v>4</v>
          </cell>
          <cell r="N319" t="str">
            <v>غير متجاوز الحد الائتماني</v>
          </cell>
          <cell r="O319" t="str">
            <v>غير متجاوز الفترة الائتمانية</v>
          </cell>
        </row>
        <row r="320">
          <cell r="A320" t="str">
            <v>CS12</v>
          </cell>
          <cell r="B320" t="str">
            <v>D0069</v>
          </cell>
          <cell r="C320" t="str">
            <v>عميل بضمان المندوب CS02</v>
          </cell>
          <cell r="D320" t="str">
            <v>محمد رمضان</v>
          </cell>
          <cell r="E320">
            <v>43680</v>
          </cell>
          <cell r="F320" t="str">
            <v>- Cash Basic -</v>
          </cell>
          <cell r="G320">
            <v>0</v>
          </cell>
          <cell r="H320">
            <v>4121</v>
          </cell>
          <cell r="I320">
            <v>863</v>
          </cell>
          <cell r="J320">
            <v>166</v>
          </cell>
          <cell r="K320">
            <v>-4121</v>
          </cell>
          <cell r="L320" t="str">
            <v>محمد رمضان من 03.08.2019 الى  CS12</v>
          </cell>
          <cell r="M320">
            <v>-1</v>
          </cell>
          <cell r="N320" t="str">
            <v>متجاوز الحد الائتماني</v>
          </cell>
          <cell r="O320" t="str">
            <v>متجاوز الفترة الائتمانية بمبلغ 863.00</v>
          </cell>
        </row>
        <row r="321">
          <cell r="A321" t="str">
            <v>CS01</v>
          </cell>
          <cell r="B321" t="str">
            <v>D0070</v>
          </cell>
          <cell r="C321" t="str">
            <v>شركة حسن عبدالله المهناء وشريكه</v>
          </cell>
          <cell r="D321" t="str">
            <v>311221420300003</v>
          </cell>
          <cell r="E321">
            <v>43747</v>
          </cell>
          <cell r="F321" t="str">
            <v>60 Days</v>
          </cell>
          <cell r="G321">
            <v>50000</v>
          </cell>
          <cell r="H321">
            <v>1898</v>
          </cell>
          <cell r="I321">
            <v>0</v>
          </cell>
          <cell r="J321">
            <v>0</v>
          </cell>
          <cell r="K321">
            <v>50000</v>
          </cell>
          <cell r="L321" t="str">
            <v>محمود كريم  من 09.10.2019 الى 01.10.2020 CS02 / محمد رمضان  من 01.10.2020 الى 25.04.2022 CS02 / محمود رمضان  من 25.04.2022 الى  CS01</v>
          </cell>
          <cell r="M321">
            <v>4</v>
          </cell>
          <cell r="N321" t="str">
            <v>غير متجاوز الحد الائتماني</v>
          </cell>
          <cell r="O321" t="str">
            <v>غير متجاوز الفترة الائتمانية</v>
          </cell>
        </row>
        <row r="322">
          <cell r="A322" t="str">
            <v>CS01</v>
          </cell>
          <cell r="B322" t="str">
            <v>D0071</v>
          </cell>
          <cell r="C322" t="str">
            <v>مؤسسة عمر مرزوق الحارثي للمقاولات</v>
          </cell>
          <cell r="D322" t="str">
            <v>301118976900003</v>
          </cell>
          <cell r="E322">
            <v>43750</v>
          </cell>
          <cell r="F322" t="str">
            <v>60 Days</v>
          </cell>
          <cell r="G322">
            <v>40000</v>
          </cell>
          <cell r="H322">
            <v>0</v>
          </cell>
          <cell r="I322">
            <v>0</v>
          </cell>
          <cell r="J322">
            <v>0</v>
          </cell>
          <cell r="K322">
            <v>40000</v>
          </cell>
          <cell r="L322" t="str">
            <v>محمود كريم  من 12.10.2019 الى 01.10.2020 CS02 / محمد رمضان  من 01.10.2020 الى 25.04.2022 CS02 / محمود رمضان  من 25.04.2022 الى  CS01</v>
          </cell>
          <cell r="M322">
            <v>4</v>
          </cell>
          <cell r="N322" t="str">
            <v>غير متجاوز الحد الائتماني</v>
          </cell>
          <cell r="O322" t="str">
            <v>غير متجاوز الفترة الائتمانية</v>
          </cell>
        </row>
        <row r="323">
          <cell r="A323" t="str">
            <v>CS01</v>
          </cell>
          <cell r="B323" t="str">
            <v>D0072</v>
          </cell>
          <cell r="C323" t="str">
            <v>محل سعد ابراهيم محمد العبود للتجارة</v>
          </cell>
          <cell r="D323" t="str">
            <v>301316959800003</v>
          </cell>
          <cell r="E323">
            <v>43765</v>
          </cell>
          <cell r="F323" t="str">
            <v>60 Days</v>
          </cell>
          <cell r="G323">
            <v>24000</v>
          </cell>
          <cell r="H323">
            <v>0</v>
          </cell>
          <cell r="I323">
            <v>0</v>
          </cell>
          <cell r="J323">
            <v>0</v>
          </cell>
          <cell r="K323">
            <v>24000</v>
          </cell>
          <cell r="L323" t="str">
            <v>محمود كريم  من 27.10.2019 الى 01.10.2020 CS02 / محمد رمضان  من 01.10.2020 الى 25.04.2022 CS02 / محمود رمضان  من 25.04.2022 الى  CS01</v>
          </cell>
          <cell r="M323">
            <v>4</v>
          </cell>
          <cell r="N323" t="str">
            <v>غير متجاوز الحد الائتماني</v>
          </cell>
          <cell r="O323" t="str">
            <v>غير متجاوز الفترة الائتمانية</v>
          </cell>
        </row>
        <row r="324">
          <cell r="A324" t="str">
            <v>CS01</v>
          </cell>
          <cell r="B324" t="str">
            <v>D0073</v>
          </cell>
          <cell r="C324" t="str">
            <v>شركة البهو التجارية</v>
          </cell>
          <cell r="E324">
            <v>43794</v>
          </cell>
          <cell r="F324" t="str">
            <v>60 Days</v>
          </cell>
          <cell r="G324">
            <v>12000</v>
          </cell>
          <cell r="H324">
            <v>0</v>
          </cell>
          <cell r="I324">
            <v>0</v>
          </cell>
          <cell r="J324">
            <v>0</v>
          </cell>
          <cell r="K324">
            <v>12000</v>
          </cell>
          <cell r="L324" t="str">
            <v>محمود كريم  من 25.11.2019 الى 01.10.2020 CS02 / محمد رمضان  من 01.10.2020 الى 25.04.2022 CS02 / محمود رمضان  من 25.04.2022 الى  CS01</v>
          </cell>
          <cell r="M324">
            <v>4</v>
          </cell>
          <cell r="N324" t="str">
            <v>غير متجاوز الحد الائتماني</v>
          </cell>
          <cell r="O324" t="str">
            <v>غير متجاوز الفترة الائتمانية</v>
          </cell>
        </row>
        <row r="325">
          <cell r="A325" t="str">
            <v>CS01</v>
          </cell>
          <cell r="B325" t="str">
            <v>D0074</v>
          </cell>
          <cell r="C325" t="str">
            <v>مؤسسة اضواء العيد للتجارة والمقاولات</v>
          </cell>
          <cell r="D325" t="str">
            <v>300816192400003</v>
          </cell>
          <cell r="E325">
            <v>43853</v>
          </cell>
          <cell r="F325" t="str">
            <v>60 Days</v>
          </cell>
          <cell r="G325">
            <v>18000</v>
          </cell>
          <cell r="H325">
            <v>0</v>
          </cell>
          <cell r="I325">
            <v>0</v>
          </cell>
          <cell r="J325">
            <v>0</v>
          </cell>
          <cell r="K325">
            <v>18000</v>
          </cell>
          <cell r="L325" t="str">
            <v>محمود كريم  من 23.01.2020 الى 01.10.2020 CS02 / محمد رمضان  من 01.10.2020 الى 25.04.2022 CS02 / محمود رمضان  من 25.04.2022 الى  CS01</v>
          </cell>
          <cell r="M325">
            <v>4</v>
          </cell>
          <cell r="N325" t="str">
            <v>غير متجاوز الحد الائتماني</v>
          </cell>
          <cell r="O325" t="str">
            <v>غير متجاوز الفترة الائتمانية</v>
          </cell>
        </row>
        <row r="326">
          <cell r="A326" t="str">
            <v>CS01</v>
          </cell>
          <cell r="B326" t="str">
            <v>D0075</v>
          </cell>
          <cell r="C326" t="str">
            <v>مؤسسة انوار الملكة التجارية</v>
          </cell>
          <cell r="D326" t="str">
            <v>300927566200003</v>
          </cell>
          <cell r="E326">
            <v>43971</v>
          </cell>
          <cell r="F326" t="str">
            <v>60 Days</v>
          </cell>
          <cell r="G326">
            <v>40000</v>
          </cell>
          <cell r="H326">
            <v>10209</v>
          </cell>
          <cell r="I326">
            <v>0</v>
          </cell>
          <cell r="J326">
            <v>0</v>
          </cell>
          <cell r="K326">
            <v>40000</v>
          </cell>
          <cell r="L326" t="str">
            <v>محمود كريم  من 20.05.2020 الى 01.10.2020 CS02 / محمد رمضان  من 01.10.2020 الى 25.04.2022 CS02 / محمود رمضان  من 25.04.2022 الى  CS01</v>
          </cell>
          <cell r="M326">
            <v>4</v>
          </cell>
          <cell r="N326" t="str">
            <v>غير متجاوز الحد الائتماني</v>
          </cell>
          <cell r="O326" t="str">
            <v>غير متجاوز الفترة الائتمانية</v>
          </cell>
        </row>
        <row r="327">
          <cell r="A327" t="str">
            <v>CS01</v>
          </cell>
          <cell r="B327" t="str">
            <v>D0076</v>
          </cell>
          <cell r="C327" t="str">
            <v>تطوير البناء لمواد البناء</v>
          </cell>
          <cell r="D327" t="str">
            <v>301119776300003</v>
          </cell>
          <cell r="E327">
            <v>43983</v>
          </cell>
          <cell r="F327" t="str">
            <v>60 Days</v>
          </cell>
          <cell r="G327">
            <v>40000</v>
          </cell>
          <cell r="H327">
            <v>6857</v>
          </cell>
          <cell r="I327">
            <v>0</v>
          </cell>
          <cell r="J327">
            <v>0</v>
          </cell>
          <cell r="K327">
            <v>40000</v>
          </cell>
          <cell r="L327" t="str">
            <v>محمود كريم  من 01.06.2020 الى 01.10.2020 CS02 / محمد رمضان  من 01.10.2020 الى 25.04.2022 CS02 / محمود رمضان  من 25.04.2022 الى  CS01</v>
          </cell>
          <cell r="M327">
            <v>4</v>
          </cell>
          <cell r="N327" t="str">
            <v>غير متجاوز الحد الائتماني</v>
          </cell>
          <cell r="O327" t="str">
            <v>غير متجاوز الفترة الائتمانية</v>
          </cell>
        </row>
        <row r="328">
          <cell r="A328" t="str">
            <v>CS01</v>
          </cell>
          <cell r="B328" t="str">
            <v>D0077</v>
          </cell>
          <cell r="C328" t="str">
            <v>مؤسسة احمد سليمان الطيار للتجارة - نقدي</v>
          </cell>
          <cell r="D328" t="str">
            <v>310351083200003</v>
          </cell>
          <cell r="E328">
            <v>44054</v>
          </cell>
          <cell r="F328" t="str">
            <v>- Cash Basic -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 t="str">
            <v>محمود كريم  من 11.08.2020 الى 01.10.2020 CS02 / محمد رمضان  من 01.10.2020 الى 25.04.2022 CS02 / محمود رمضان  من 25.04.2022 الى  CS01</v>
          </cell>
          <cell r="M328">
            <v>-1</v>
          </cell>
          <cell r="N328" t="str">
            <v>غير متجاوز الحد الائتماني</v>
          </cell>
          <cell r="O328" t="str">
            <v>غير متجاوز الفترة الائتمانية</v>
          </cell>
        </row>
        <row r="329">
          <cell r="A329" t="str">
            <v>CS01</v>
          </cell>
          <cell r="B329" t="str">
            <v>D0078</v>
          </cell>
          <cell r="C329" t="str">
            <v>مؤسسة محمد حمد عبدالله الثويني - نقدي</v>
          </cell>
          <cell r="D329" t="str">
            <v>300421668800003</v>
          </cell>
          <cell r="E329">
            <v>44059</v>
          </cell>
          <cell r="F329" t="str">
            <v>- Cash Basic -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 t="str">
            <v>محمود كريم  من 16.08.2020 الى 01.10.2020 CS02 / محمد رمضان  من 01.10.2020 الى 25.04.2022 CS02 / محمود رمضان  من 25.04.2022 الى  CS01</v>
          </cell>
          <cell r="M329">
            <v>-1</v>
          </cell>
          <cell r="N329" t="str">
            <v>غير متجاوز الحد الائتماني</v>
          </cell>
          <cell r="O329" t="str">
            <v>غير متجاوز الفترة الائتمانية</v>
          </cell>
        </row>
        <row r="330">
          <cell r="A330" t="str">
            <v>CS01</v>
          </cell>
          <cell r="B330" t="str">
            <v>D0079</v>
          </cell>
          <cell r="C330" t="str">
            <v>شركة دنيا الخلاطات التجارية</v>
          </cell>
          <cell r="D330" t="str">
            <v>300426503100003</v>
          </cell>
          <cell r="E330">
            <v>44088</v>
          </cell>
          <cell r="F330" t="str">
            <v>60 Days</v>
          </cell>
          <cell r="G330">
            <v>40000</v>
          </cell>
          <cell r="H330">
            <v>0</v>
          </cell>
          <cell r="I330">
            <v>0</v>
          </cell>
          <cell r="J330">
            <v>0</v>
          </cell>
          <cell r="K330">
            <v>40000</v>
          </cell>
          <cell r="L330" t="str">
            <v>محمود كريم  من 14.09.2020 الى 01.10.2020 CS02 / محمد رمضان  من 01.10.2020 الى 25.04.2022 CS02 / محمود رمضان  من 25.04.2022 الى  CS01</v>
          </cell>
          <cell r="M330">
            <v>4</v>
          </cell>
          <cell r="N330" t="str">
            <v>غير متجاوز الحد الائتماني</v>
          </cell>
          <cell r="O330" t="str">
            <v>غير متجاوز الفترة الائتمانية</v>
          </cell>
        </row>
        <row r="331">
          <cell r="A331" t="str">
            <v>CS01</v>
          </cell>
          <cell r="B331" t="str">
            <v>D0080</v>
          </cell>
          <cell r="C331" t="str">
            <v>مؤسسة حماد العمري للتجارة</v>
          </cell>
          <cell r="D331" t="str">
            <v>301022477500003</v>
          </cell>
          <cell r="E331">
            <v>44143</v>
          </cell>
          <cell r="F331" t="str">
            <v>60 Days</v>
          </cell>
          <cell r="G331">
            <v>24000</v>
          </cell>
          <cell r="H331">
            <v>2440</v>
          </cell>
          <cell r="I331">
            <v>0</v>
          </cell>
          <cell r="J331">
            <v>0</v>
          </cell>
          <cell r="K331">
            <v>24000</v>
          </cell>
          <cell r="L331" t="str">
            <v>محمد رمضان  من 08.11.2020 الى 25.04.2022 CS02 / محمود رمضان  من 25.04.2022 الى  CS01</v>
          </cell>
          <cell r="M331">
            <v>4</v>
          </cell>
          <cell r="N331" t="str">
            <v>غير متجاوز الحد الائتماني</v>
          </cell>
          <cell r="O331" t="str">
            <v>غير متجاوز الفترة الائتمانية</v>
          </cell>
        </row>
        <row r="332">
          <cell r="A332" t="str">
            <v>CS01</v>
          </cell>
          <cell r="B332" t="str">
            <v>D0081</v>
          </cell>
          <cell r="C332" t="str">
            <v>مؤسسة محيط التعمير - نقدي</v>
          </cell>
          <cell r="D332" t="str">
            <v/>
          </cell>
          <cell r="E332">
            <v>44160</v>
          </cell>
          <cell r="F332" t="str">
            <v>- Cash Basic -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 t="str">
            <v>محمد رمضان  من 25.11.2020 الى 25.04.2022 CS02 / محمود رمضان  من 25.04.2022 الى  CS01</v>
          </cell>
          <cell r="M332">
            <v>-1</v>
          </cell>
          <cell r="N332" t="str">
            <v>غير متجاوز الحد الائتماني</v>
          </cell>
          <cell r="O332" t="str">
            <v>غير متجاوز الفترة الائتمانية</v>
          </cell>
        </row>
        <row r="333">
          <cell r="A333" t="str">
            <v>CS01</v>
          </cell>
          <cell r="B333" t="str">
            <v>D0083</v>
          </cell>
          <cell r="C333" t="str">
            <v>شركة العبودي للاجهزة المنزلية والالكترونية-نقدي</v>
          </cell>
          <cell r="D333" t="str">
            <v>310892909800003</v>
          </cell>
          <cell r="E333">
            <v>44550</v>
          </cell>
          <cell r="F333" t="str">
            <v>- Cash Basic -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 t="str">
            <v>محمد رمضان  من 20.12.2021 الى 25.04.2022 CS02 / محمود رمضان  من 25.04.2022 الى  CS01</v>
          </cell>
          <cell r="M333">
            <v>-1</v>
          </cell>
          <cell r="N333" t="str">
            <v>غير متجاوز الحد الائتماني</v>
          </cell>
          <cell r="O333" t="str">
            <v>غير متجاوز الفترة الائتمانية</v>
          </cell>
        </row>
        <row r="334">
          <cell r="A334" t="str">
            <v>CS01</v>
          </cell>
          <cell r="B334" t="str">
            <v>D0085</v>
          </cell>
          <cell r="C334" t="str">
            <v>مؤسسة مملكة الكهرباء للتجارة</v>
          </cell>
          <cell r="D334" t="str">
            <v>300813308200003</v>
          </cell>
          <cell r="E334">
            <v>44156</v>
          </cell>
          <cell r="F334" t="str">
            <v>60 Days</v>
          </cell>
          <cell r="G334">
            <v>8000</v>
          </cell>
          <cell r="H334">
            <v>0</v>
          </cell>
          <cell r="I334">
            <v>0</v>
          </cell>
          <cell r="J334">
            <v>0</v>
          </cell>
          <cell r="K334">
            <v>8000</v>
          </cell>
          <cell r="L334" t="str">
            <v>محمد رمضان  من 21.11.2020 الى 25.04.2022 CS02 / محمود رمضان  من 25.04.2022 الى  CS01</v>
          </cell>
          <cell r="M334">
            <v>4</v>
          </cell>
          <cell r="N334" t="str">
            <v>غير متجاوز الحد الائتماني</v>
          </cell>
          <cell r="O334" t="str">
            <v>غير متجاوز الفترة الائتمانية</v>
          </cell>
        </row>
        <row r="335">
          <cell r="A335" t="str">
            <v>CS01</v>
          </cell>
          <cell r="B335" t="str">
            <v>D0090</v>
          </cell>
          <cell r="C335" t="str">
            <v>محل مدينة السراب للتجارة</v>
          </cell>
          <cell r="D335" t="str">
            <v>301313389600003</v>
          </cell>
          <cell r="E335">
            <v>44156</v>
          </cell>
          <cell r="F335" t="str">
            <v>60 Days</v>
          </cell>
          <cell r="G335">
            <v>12000</v>
          </cell>
          <cell r="H335">
            <v>0</v>
          </cell>
          <cell r="I335">
            <v>0</v>
          </cell>
          <cell r="J335">
            <v>0</v>
          </cell>
          <cell r="K335">
            <v>12000</v>
          </cell>
          <cell r="L335" t="str">
            <v>محمد رمضان  من 21.11.2020 الى 25.04.2022 CS02 / محمود رمضان  من 25.04.2022 الى  CS01</v>
          </cell>
          <cell r="M335">
            <v>4</v>
          </cell>
          <cell r="N335" t="str">
            <v>غير متجاوز الحد الائتماني</v>
          </cell>
          <cell r="O335" t="str">
            <v>غير متجاوز الفترة الائتمانية</v>
          </cell>
        </row>
        <row r="336">
          <cell r="A336" t="str">
            <v>CS01</v>
          </cell>
          <cell r="B336" t="str">
            <v>D0091</v>
          </cell>
          <cell r="C336" t="str">
            <v>مؤسسة كود الاضاءة للتجارة</v>
          </cell>
          <cell r="D336" t="str">
            <v>310022165200003</v>
          </cell>
          <cell r="E336">
            <v>44161</v>
          </cell>
          <cell r="F336" t="str">
            <v>60 Days</v>
          </cell>
          <cell r="G336">
            <v>24000</v>
          </cell>
          <cell r="H336">
            <v>0</v>
          </cell>
          <cell r="I336">
            <v>0</v>
          </cell>
          <cell r="J336">
            <v>0</v>
          </cell>
          <cell r="K336">
            <v>24000</v>
          </cell>
          <cell r="L336" t="str">
            <v>محمد رمضان  من 26.11.2020 الى 25.04.2022 CS02 / محمود رمضان  من 25.04.2022 الى  CS01</v>
          </cell>
          <cell r="M336">
            <v>4</v>
          </cell>
          <cell r="N336" t="str">
            <v>غير متجاوز الحد الائتماني</v>
          </cell>
          <cell r="O336" t="str">
            <v>غير متجاوز الفترة الائتمانية</v>
          </cell>
        </row>
        <row r="337">
          <cell r="A337" t="str">
            <v>CS01</v>
          </cell>
          <cell r="B337" t="str">
            <v>D0092</v>
          </cell>
          <cell r="C337" t="str">
            <v>مؤسسة اضاءات الشمال كهرباء وسباكة - نقدي</v>
          </cell>
          <cell r="D337" t="str">
            <v/>
          </cell>
          <cell r="E337">
            <v>44165</v>
          </cell>
          <cell r="F337" t="str">
            <v>- Cash Basic -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 t="str">
            <v>محمد رمضان  من 30.11.2020 الى 25.04.2022 CS02 / محمود رمضان  من 25.04.2022 الى  CS01</v>
          </cell>
          <cell r="M337">
            <v>-1</v>
          </cell>
          <cell r="N337" t="str">
            <v>غير متجاوز الحد الائتماني</v>
          </cell>
          <cell r="O337" t="str">
            <v>غير متجاوز الفترة الائتمانية</v>
          </cell>
        </row>
        <row r="338">
          <cell r="A338" t="str">
            <v>CS01</v>
          </cell>
          <cell r="B338" t="str">
            <v>D0093</v>
          </cell>
          <cell r="C338" t="str">
            <v>مؤسسة روى الوطنية - نقدي</v>
          </cell>
          <cell r="D338" t="str">
            <v>300029616500003</v>
          </cell>
          <cell r="E338">
            <v>44187</v>
          </cell>
          <cell r="F338" t="str">
            <v>- Cash Basic -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 t="str">
            <v>محمد رمضان  من 22.12.2020 الى 25.04.2022 CS02 / محمود رمضان  من 25.04.2022 الى  CS01</v>
          </cell>
          <cell r="M338">
            <v>-1</v>
          </cell>
          <cell r="N338" t="str">
            <v>غير متجاوز الحد الائتماني</v>
          </cell>
          <cell r="O338" t="str">
            <v>غير متجاوز الفترة الائتمانية</v>
          </cell>
        </row>
        <row r="339">
          <cell r="A339" t="str">
            <v>CS01</v>
          </cell>
          <cell r="B339" t="str">
            <v>D0095</v>
          </cell>
          <cell r="C339" t="str">
            <v>مؤسسة سطوع للتجارة</v>
          </cell>
          <cell r="D339" t="str">
            <v/>
          </cell>
          <cell r="E339">
            <v>44178</v>
          </cell>
          <cell r="F339" t="str">
            <v>60 Days</v>
          </cell>
          <cell r="G339">
            <v>40000</v>
          </cell>
          <cell r="H339">
            <v>0</v>
          </cell>
          <cell r="I339">
            <v>0</v>
          </cell>
          <cell r="J339">
            <v>0</v>
          </cell>
          <cell r="K339">
            <v>40000</v>
          </cell>
          <cell r="L339" t="str">
            <v>محمد رمضان  من 13.12.2020 الى 25.04.2022 CS02 / محمود رمضان  من 25.04.2022 الى  CS01</v>
          </cell>
          <cell r="M339">
            <v>4</v>
          </cell>
          <cell r="N339" t="str">
            <v>غير متجاوز الحد الائتماني</v>
          </cell>
          <cell r="O339" t="str">
            <v>غير متجاوز الفترة الائتمانية</v>
          </cell>
        </row>
        <row r="340">
          <cell r="A340" t="str">
            <v>CS01</v>
          </cell>
          <cell r="B340" t="str">
            <v>D0096</v>
          </cell>
          <cell r="C340" t="str">
            <v>مؤسسة افاق سدير للتجارة</v>
          </cell>
          <cell r="D340" t="str">
            <v>301182074900003</v>
          </cell>
          <cell r="E340">
            <v>44362</v>
          </cell>
          <cell r="F340" t="str">
            <v>60 Days</v>
          </cell>
          <cell r="G340">
            <v>80000</v>
          </cell>
          <cell r="H340">
            <v>0</v>
          </cell>
          <cell r="I340">
            <v>0</v>
          </cell>
          <cell r="J340">
            <v>0</v>
          </cell>
          <cell r="K340">
            <v>80000</v>
          </cell>
          <cell r="L340" t="str">
            <v>محمد رمضان  من 15.06.2021 الى 25.04.2022 CS02 / محمود رمضان  من 25.04.2022 الى  CS01</v>
          </cell>
          <cell r="M340">
            <v>4</v>
          </cell>
          <cell r="N340" t="str">
            <v>غير متجاوز الحد الائتماني</v>
          </cell>
          <cell r="O340" t="str">
            <v>غير متجاوز الفترة الائتمانية</v>
          </cell>
        </row>
        <row r="341">
          <cell r="A341" t="str">
            <v>CS01</v>
          </cell>
          <cell r="B341" t="str">
            <v>D0097</v>
          </cell>
          <cell r="C341" t="str">
            <v>شركة أبناء ناصر بن عبدالله البرادي للتجارة</v>
          </cell>
          <cell r="D341" t="str">
            <v>310309213400003</v>
          </cell>
          <cell r="E341">
            <v>44382</v>
          </cell>
          <cell r="F341" t="str">
            <v>60 Days</v>
          </cell>
          <cell r="G341">
            <v>40000</v>
          </cell>
          <cell r="H341">
            <v>0</v>
          </cell>
          <cell r="I341">
            <v>0</v>
          </cell>
          <cell r="J341">
            <v>0</v>
          </cell>
          <cell r="K341">
            <v>40000</v>
          </cell>
          <cell r="L341" t="str">
            <v>محمد رمضان  من 05.07.2021 الى 25.04.2022 CS02 / محمود رمضان  من 25.04.2022 الى  CS01</v>
          </cell>
          <cell r="M341">
            <v>4</v>
          </cell>
          <cell r="N341" t="str">
            <v>غير متجاوز الحد الائتماني</v>
          </cell>
          <cell r="O341" t="str">
            <v>غير متجاوز الفترة الائتمانية</v>
          </cell>
        </row>
        <row r="342">
          <cell r="A342" t="str">
            <v>CS01</v>
          </cell>
          <cell r="B342" t="str">
            <v>D0098</v>
          </cell>
          <cell r="C342" t="str">
            <v>مؤسسة محمد عثمان المزيرعي-نقدي</v>
          </cell>
          <cell r="D342" t="str">
            <v>300550364200003</v>
          </cell>
          <cell r="E342">
            <v>44475</v>
          </cell>
          <cell r="F342" t="str">
            <v>- Cash Basic -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 t="str">
            <v>محمد رمضان  من 06.10.2021 الى 25.04.2022 CS02 / محمود رمضان  من 25.04.2022 الى  CS01</v>
          </cell>
          <cell r="M342">
            <v>-1</v>
          </cell>
          <cell r="N342" t="str">
            <v>غير متجاوز الحد الائتماني</v>
          </cell>
          <cell r="O342" t="str">
            <v>غير متجاوز الفترة الائتمانية</v>
          </cell>
        </row>
        <row r="343">
          <cell r="A343" t="str">
            <v>CS01</v>
          </cell>
          <cell r="B343" t="str">
            <v>D0099</v>
          </cell>
          <cell r="C343" t="str">
            <v>مؤسسة ناصر مشاري عبدالعزيز المشاري للادوات الكهربائية - نقدي</v>
          </cell>
          <cell r="D343" t="str">
            <v>310093095900003</v>
          </cell>
          <cell r="E343">
            <v>44516</v>
          </cell>
          <cell r="F343" t="str">
            <v>- Cash Basic -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 t="str">
            <v>محمد رمضان  من 16.11.2021 الى 25.04.2022 CS02 / محمود رمضان  من 25.04.2022 الى  CS01</v>
          </cell>
          <cell r="M343">
            <v>-1</v>
          </cell>
          <cell r="N343" t="str">
            <v>غير متجاوز الحد الائتماني</v>
          </cell>
          <cell r="O343" t="str">
            <v>غير متجاوز الفترة الائتمانية</v>
          </cell>
        </row>
        <row r="344">
          <cell r="A344" t="str">
            <v>CS01</v>
          </cell>
          <cell r="B344" t="str">
            <v>D0100</v>
          </cell>
          <cell r="C344" t="str">
            <v>مؤسسة زوايا البيت التجارية - نقدي</v>
          </cell>
          <cell r="D344" t="str">
            <v>310769162100003</v>
          </cell>
          <cell r="E344">
            <v>44597</v>
          </cell>
          <cell r="F344" t="str">
            <v>- Cash Basic -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 t="str">
            <v>محمد رمضان  من 05.02.2022 الى 25.04.2022 CS02 / محمود رمضان  من 25.04.2022 الى  CS01</v>
          </cell>
          <cell r="M344">
            <v>-1</v>
          </cell>
          <cell r="N344" t="str">
            <v>غير متجاوز الحد الائتماني</v>
          </cell>
          <cell r="O344" t="str">
            <v>غير متجاوز الفترة الائتمانية</v>
          </cell>
        </row>
        <row r="345">
          <cell r="A345" t="str">
            <v>CS01</v>
          </cell>
          <cell r="B345" t="str">
            <v>D0101</v>
          </cell>
          <cell r="C345" t="str">
            <v>مؤسسة صالح علي الحماد للسباكة والكهرباء -نقدي</v>
          </cell>
          <cell r="D345" t="str">
            <v>310158411200003</v>
          </cell>
          <cell r="E345">
            <v>44691</v>
          </cell>
          <cell r="F345" t="str">
            <v>- Cash Basic -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 t="str">
            <v>محمود رمضان  من 10.05.2022 الى  CS01</v>
          </cell>
          <cell r="M345">
            <v>-1</v>
          </cell>
          <cell r="N345" t="str">
            <v>غير متجاوز الحد الائتماني</v>
          </cell>
          <cell r="O345" t="str">
            <v>غير متجاوز الفترة الائتمانية</v>
          </cell>
        </row>
        <row r="346">
          <cell r="A346" t="str">
            <v>CS01</v>
          </cell>
          <cell r="B346" t="str">
            <v>D0102</v>
          </cell>
          <cell r="C346" t="str">
            <v>مؤسسة ماسة سمحة التجارية -نقدي</v>
          </cell>
          <cell r="D346" t="str">
            <v>311098274500003</v>
          </cell>
          <cell r="E346">
            <v>45153</v>
          </cell>
          <cell r="F346" t="str">
            <v>- Cash Basic -</v>
          </cell>
          <cell r="G346">
            <v>0</v>
          </cell>
          <cell r="H346">
            <v>-175</v>
          </cell>
          <cell r="I346">
            <v>0</v>
          </cell>
          <cell r="J346">
            <v>0</v>
          </cell>
          <cell r="K346">
            <v>0</v>
          </cell>
          <cell r="L346" t="str">
            <v>محمود رمضان  من 15.08.2023 الى  CS01</v>
          </cell>
          <cell r="M346">
            <v>-1</v>
          </cell>
          <cell r="N346" t="str">
            <v>غير متجاوز الحد الائتماني</v>
          </cell>
          <cell r="O346" t="str">
            <v>غير متجاوز الفترة الائتمانية</v>
          </cell>
        </row>
        <row r="347">
          <cell r="A347" t="str">
            <v>CS01</v>
          </cell>
          <cell r="B347" t="str">
            <v>D0103</v>
          </cell>
          <cell r="C347" t="str">
            <v>مؤسسة سليمان بن عبدالله بن عبدالعزيز البهيجي للادوات الصحية -نقدي</v>
          </cell>
          <cell r="D347" t="str">
            <v>310598697100003</v>
          </cell>
          <cell r="E347">
            <v>45164</v>
          </cell>
          <cell r="F347" t="str">
            <v>- Cash Basic -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 t="str">
            <v>محمود رمضان  من 26.08.2023 الى  CS01</v>
          </cell>
          <cell r="M347">
            <v>-1</v>
          </cell>
          <cell r="N347" t="str">
            <v>غير متجاوز الحد الائتماني</v>
          </cell>
          <cell r="O347" t="str">
            <v>غير متجاوز الفترة الائتمانية</v>
          </cell>
        </row>
        <row r="348">
          <cell r="A348" t="str">
            <v>CS01</v>
          </cell>
          <cell r="B348" t="str">
            <v>D0150</v>
          </cell>
          <cell r="C348" t="str">
            <v>مؤسسة تناسق الاضواء التجارية - نقدي</v>
          </cell>
          <cell r="D348" t="str">
            <v>300838902900003</v>
          </cell>
          <cell r="E348">
            <v>44562</v>
          </cell>
          <cell r="F348" t="str">
            <v>- Cash Basic -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 t="str">
            <v>محمد رمضان  من 01.01.2022 الى 25.04.2022 CS02 / محمود رمضان  من 25.04.2022 الى  CS01</v>
          </cell>
          <cell r="M348">
            <v>-1</v>
          </cell>
          <cell r="N348" t="str">
            <v>غير متجاوز الحد الائتماني</v>
          </cell>
          <cell r="O348" t="str">
            <v>غير متجاوز الفترة الائتمانية</v>
          </cell>
        </row>
        <row r="349">
          <cell r="A349" t="str">
            <v>CS06</v>
          </cell>
          <cell r="B349" t="str">
            <v>G0001</v>
          </cell>
          <cell r="C349" t="str">
            <v>شركة المكتب الفني للاعمال الدولية - نقدي</v>
          </cell>
          <cell r="D349" t="str">
            <v>300123587500003</v>
          </cell>
          <cell r="E349">
            <v>44221</v>
          </cell>
          <cell r="F349" t="str">
            <v>- Cash Basic -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 t="str">
            <v>حسام شيخة من 25.01.2021 الى 08.05.2022 CS06 / معتز خضر من 08.05.2022 الى 12.03.2023 CS06 / سامر الزينى  من 12.03.2023 الى  CS06</v>
          </cell>
          <cell r="M349">
            <v>-1</v>
          </cell>
          <cell r="N349" t="str">
            <v>غير متجاوز الحد الائتماني</v>
          </cell>
          <cell r="O349" t="str">
            <v>غير متجاوز الفترة الائتمانية</v>
          </cell>
        </row>
        <row r="350">
          <cell r="A350" t="str">
            <v>CS06</v>
          </cell>
          <cell r="B350" t="str">
            <v>G0002</v>
          </cell>
          <cell r="C350" t="str">
            <v>مؤسسة اضاءة الخليج للتجارة - نقدي</v>
          </cell>
          <cell r="D350" t="str">
            <v>300822886500003</v>
          </cell>
          <cell r="E350">
            <v>44221</v>
          </cell>
          <cell r="F350" t="str">
            <v>- Cash Basic -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 t="str">
            <v>حسام شيخة من 25.01.2021 الى 08.05.2022 CS06 / معتز خضر من 08.05.2022 الى 12.03.2023 CS06 / سامر الزينى  من 12.03.2023 الى  CS06</v>
          </cell>
          <cell r="M350">
            <v>-1</v>
          </cell>
          <cell r="N350" t="str">
            <v>غير متجاوز الحد الائتماني</v>
          </cell>
          <cell r="O350" t="str">
            <v>غير متجاوز الفترة الائتمانية</v>
          </cell>
        </row>
        <row r="351">
          <cell r="A351" t="str">
            <v>CS06</v>
          </cell>
          <cell r="B351" t="str">
            <v>G0003</v>
          </cell>
          <cell r="C351" t="str">
            <v>مؤسسة الكورنيش المميز للتجارة - نقدي</v>
          </cell>
          <cell r="D351" t="str">
            <v>300685287600003</v>
          </cell>
          <cell r="E351">
            <v>44223</v>
          </cell>
          <cell r="F351" t="str">
            <v>- Cash Basic -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 t="str">
            <v>حسام شيخة من 27.01.2021 الى 08.05.2022 CS06 / معتز خضر من 08.05.2022 الى 12.03.2023 CS06 / سامر الزينى  من 12.03.2023 الى  CS06</v>
          </cell>
          <cell r="M351">
            <v>-1</v>
          </cell>
          <cell r="N351" t="str">
            <v>غير متجاوز الحد الائتماني</v>
          </cell>
          <cell r="O351" t="str">
            <v>غير متجاوز الفترة الائتمانية</v>
          </cell>
        </row>
        <row r="352">
          <cell r="A352" t="str">
            <v>CS06</v>
          </cell>
          <cell r="B352" t="str">
            <v>G0004</v>
          </cell>
          <cell r="C352" t="str">
            <v>مؤسسة اضاءة الارياف التجارية - نقدي</v>
          </cell>
          <cell r="D352" t="str">
            <v/>
          </cell>
          <cell r="E352">
            <v>44223</v>
          </cell>
          <cell r="F352" t="str">
            <v>- Cash Basic -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 t="str">
            <v>حسام شيخة من 27.01.2021 الى 08.05.2022 CS06 / معتز خضر من 08.05.2022 الى 12.03.2023 CS06 / سامر الزينى  من 12.03.2023 الى  CS06</v>
          </cell>
          <cell r="M352">
            <v>-1</v>
          </cell>
          <cell r="N352" t="str">
            <v>غير متجاوز الحد الائتماني</v>
          </cell>
          <cell r="O352" t="str">
            <v>غير متجاوز الفترة الائتمانية</v>
          </cell>
        </row>
        <row r="353">
          <cell r="A353" t="str">
            <v>CS06</v>
          </cell>
          <cell r="B353" t="str">
            <v>G0005</v>
          </cell>
          <cell r="C353" t="str">
            <v>فرع مؤسسة علي احمد غروي التجارية</v>
          </cell>
          <cell r="D353" t="str">
            <v>300091372200003</v>
          </cell>
          <cell r="E353">
            <v>44223</v>
          </cell>
          <cell r="F353" t="str">
            <v>60 Days</v>
          </cell>
          <cell r="G353">
            <v>32000</v>
          </cell>
          <cell r="H353">
            <v>3278</v>
          </cell>
          <cell r="I353">
            <v>3278</v>
          </cell>
          <cell r="J353">
            <v>757</v>
          </cell>
          <cell r="K353">
            <v>28722</v>
          </cell>
          <cell r="L353" t="str">
            <v>حسام شيخة من 27.01.2021 الى 08.05.2022 CS06 / معتز خضر من 08.05.2022 الى 12.03.2023 CS06 / سامر الزينى  من 12.03.2023 الى  CS06</v>
          </cell>
          <cell r="M353">
            <v>4</v>
          </cell>
          <cell r="N353" t="str">
            <v>غير متجاوز الحد الائتماني</v>
          </cell>
          <cell r="O353" t="str">
            <v>متجاوز الفترة الائتمانية بمبلغ 3,278.00</v>
          </cell>
        </row>
        <row r="354">
          <cell r="A354" t="str">
            <v>CS06</v>
          </cell>
          <cell r="B354" t="str">
            <v>G0006</v>
          </cell>
          <cell r="C354" t="str">
            <v>شركة روعة الانارة للادوات الكهربائية -نقدي</v>
          </cell>
          <cell r="D354" t="str">
            <v>311320459600003</v>
          </cell>
          <cell r="E354">
            <v>44224</v>
          </cell>
          <cell r="F354" t="str">
            <v>- Cash Basic -</v>
          </cell>
          <cell r="G354">
            <v>0</v>
          </cell>
          <cell r="H354">
            <v>-494</v>
          </cell>
          <cell r="I354">
            <v>-494</v>
          </cell>
          <cell r="J354">
            <v>115</v>
          </cell>
          <cell r="K354">
            <v>0</v>
          </cell>
          <cell r="L354" t="str">
            <v>حسام شيخة من 28.01.2021 الى 08.05.2022 CS06 / معتز خضر من 08.05.2022 الى 12.03.2023 CS06 / سامر الزينى  من 12.03.2023 الى  CS06</v>
          </cell>
          <cell r="M354">
            <v>-1</v>
          </cell>
          <cell r="N354" t="str">
            <v>غير متجاوز الحد الائتماني</v>
          </cell>
          <cell r="O354" t="str">
            <v>غير متجاوز الفترة الائتمانية</v>
          </cell>
        </row>
        <row r="355">
          <cell r="A355" t="str">
            <v>LB07</v>
          </cell>
          <cell r="B355" t="str">
            <v>G0007</v>
          </cell>
          <cell r="C355" t="str">
            <v>مؤسسة احمد مرضي صويلح الزهراني</v>
          </cell>
          <cell r="D355" t="str">
            <v>300688392300003</v>
          </cell>
          <cell r="E355">
            <v>44224</v>
          </cell>
          <cell r="F355" t="str">
            <v>60 Days</v>
          </cell>
          <cell r="G355">
            <v>24000</v>
          </cell>
          <cell r="H355">
            <v>2209</v>
          </cell>
          <cell r="I355">
            <v>2209</v>
          </cell>
          <cell r="J355">
            <v>924</v>
          </cell>
          <cell r="K355">
            <v>21791</v>
          </cell>
          <cell r="L355" t="str">
            <v>حسام شيخة من 28.01.2021 الى 08.05.2022 CS06 / معتز خضر من 08.05.2022 الى 12.03.2023 CS06 / حسام شيخة  من 12.03.2023 الى  LB07</v>
          </cell>
          <cell r="M355">
            <v>4</v>
          </cell>
          <cell r="N355" t="str">
            <v>غير متجاوز الحد الائتماني</v>
          </cell>
          <cell r="O355" t="str">
            <v>متجاوز الفترة الائتمانية بمبلغ 2,209.00</v>
          </cell>
        </row>
        <row r="356">
          <cell r="A356" t="str">
            <v>LB07</v>
          </cell>
          <cell r="B356" t="str">
            <v>G0008</v>
          </cell>
          <cell r="C356" t="str">
            <v>مؤسسة نجاة سعيد احمد العمودي التجارية</v>
          </cell>
          <cell r="D356" t="str">
            <v>302013297500003</v>
          </cell>
          <cell r="E356">
            <v>44224</v>
          </cell>
          <cell r="F356" t="str">
            <v>60 Days</v>
          </cell>
          <cell r="G356">
            <v>30000</v>
          </cell>
          <cell r="H356">
            <v>5322</v>
          </cell>
          <cell r="I356">
            <v>5322</v>
          </cell>
          <cell r="J356">
            <v>852</v>
          </cell>
          <cell r="K356">
            <v>24678</v>
          </cell>
          <cell r="L356" t="str">
            <v>حسام شيخة من 28.01.2021 الى 08.05.2022 CS06 / معتز خضر من 08.05.2022 الى 12.03.2023 CS06 / حسام شيخة  من 12.03.2023 الى  LB07</v>
          </cell>
          <cell r="M356">
            <v>4</v>
          </cell>
          <cell r="N356" t="str">
            <v>غير متجاوز الحد الائتماني</v>
          </cell>
          <cell r="O356" t="str">
            <v>متجاوز الفترة الائتمانية بمبلغ 5,322.00</v>
          </cell>
        </row>
        <row r="357">
          <cell r="A357" t="str">
            <v>LB07</v>
          </cell>
          <cell r="B357" t="str">
            <v>G0009</v>
          </cell>
          <cell r="C357" t="str">
            <v>مؤسسة بن سليمان التجارية</v>
          </cell>
          <cell r="D357" t="str">
            <v/>
          </cell>
          <cell r="E357">
            <v>44224</v>
          </cell>
          <cell r="F357" t="str">
            <v>60 Days</v>
          </cell>
          <cell r="G357">
            <v>16000</v>
          </cell>
          <cell r="H357">
            <v>2993</v>
          </cell>
          <cell r="I357">
            <v>1130</v>
          </cell>
          <cell r="J357">
            <v>70</v>
          </cell>
          <cell r="K357">
            <v>13007</v>
          </cell>
          <cell r="L357" t="str">
            <v>حسام شيخة من 28.01.2021 الى 08.05.2022 CS06 / معتز خضر من 08.05.2022 الى 12.03.2023 CS06 / حسام شيخة  من 12.03.2023 الى  LB07</v>
          </cell>
          <cell r="M357">
            <v>4</v>
          </cell>
          <cell r="N357" t="str">
            <v>غير متجاوز الحد الائتماني</v>
          </cell>
          <cell r="O357" t="str">
            <v>متجاوز الفترة الائتمانية بمبلغ 1,130.00</v>
          </cell>
        </row>
        <row r="358">
          <cell r="A358" t="str">
            <v>CS06</v>
          </cell>
          <cell r="B358" t="str">
            <v>G0010</v>
          </cell>
          <cell r="C358" t="str">
            <v>مؤسسة ثامر عبدالله محمد الغامدي التجارية - نقدي</v>
          </cell>
          <cell r="D358" t="str">
            <v>310650350500003</v>
          </cell>
          <cell r="E358">
            <v>44229</v>
          </cell>
          <cell r="F358" t="str">
            <v>- Cash Basic -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 t="str">
            <v>حسام شيخة من 02.02.2021 الى 08.05.2022 CS06 / معتز خضر من 08.05.2022 الى 12.03.2023 CS06 / سامر الزينى  من 12.03.2023 الى  CS06</v>
          </cell>
          <cell r="M358">
            <v>-1</v>
          </cell>
          <cell r="N358" t="str">
            <v>غير متجاوز الحد الائتماني</v>
          </cell>
          <cell r="O358" t="str">
            <v>غير متجاوز الفترة الائتمانية</v>
          </cell>
        </row>
        <row r="359">
          <cell r="A359" t="str">
            <v>CS06</v>
          </cell>
          <cell r="B359" t="str">
            <v>G0011</v>
          </cell>
          <cell r="C359" t="str">
            <v>مؤسسة الاداء المحترف التجارية</v>
          </cell>
          <cell r="D359" t="str">
            <v>310130531800003</v>
          </cell>
          <cell r="E359">
            <v>44229</v>
          </cell>
          <cell r="F359" t="str">
            <v>60 Days</v>
          </cell>
          <cell r="G359">
            <v>16000</v>
          </cell>
          <cell r="H359">
            <v>0</v>
          </cell>
          <cell r="I359">
            <v>0</v>
          </cell>
          <cell r="J359">
            <v>0</v>
          </cell>
          <cell r="K359">
            <v>16000</v>
          </cell>
          <cell r="L359" t="str">
            <v>حسام شيخة من 02.02.2021 الى 08.05.2022 CS06 / معتز خضر من 08.05.2022 الى 12.03.2023 CS06 / سامر الزينى  من 12.03.2023 الى  CS06</v>
          </cell>
          <cell r="M359">
            <v>4</v>
          </cell>
          <cell r="N359" t="str">
            <v>غير متجاوز الحد الائتماني</v>
          </cell>
          <cell r="O359" t="str">
            <v>غير متجاوز الفترة الائتمانية</v>
          </cell>
        </row>
        <row r="360">
          <cell r="A360" t="str">
            <v>CS06</v>
          </cell>
          <cell r="B360" t="str">
            <v>G0012</v>
          </cell>
          <cell r="C360" t="str">
            <v>مؤسسة طارق خليل التجارية - نقدي</v>
          </cell>
          <cell r="D360" t="str">
            <v>300159167100003</v>
          </cell>
          <cell r="E360">
            <v>44229</v>
          </cell>
          <cell r="F360" t="str">
            <v>- Cash Basic -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 t="str">
            <v>حسام شيخة من 02.02.2021 الى 08.05.2022 CS06 / معتز خضر من 08.05.2022 الى 12.03.2023 CS06 / سامر الزينى  من 12.03.2023 الى  CS06</v>
          </cell>
          <cell r="M360">
            <v>-1</v>
          </cell>
          <cell r="N360" t="str">
            <v>غير متجاوز الحد الائتماني</v>
          </cell>
          <cell r="O360" t="str">
            <v>غير متجاوز الفترة الائتمانية</v>
          </cell>
        </row>
        <row r="361">
          <cell r="A361" t="str">
            <v>LB07</v>
          </cell>
          <cell r="B361" t="str">
            <v>G0013</v>
          </cell>
          <cell r="C361" t="str">
            <v>مؤسسة عمار عبدالظاهر للتجارة  - نقدي</v>
          </cell>
          <cell r="D361" t="str">
            <v>302186019700003</v>
          </cell>
          <cell r="E361">
            <v>44229</v>
          </cell>
          <cell r="F361" t="str">
            <v>- Cash Basic -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 t="str">
            <v>حسام شيخة من 02.02.2021 الى 08.05.2022 CS06 / معتز خضر من 08.05.2022 الى 12.03.2023 CS06 / حسام شيخة  من 12.03.2023 الى  LB07</v>
          </cell>
          <cell r="M361">
            <v>-1</v>
          </cell>
          <cell r="N361" t="str">
            <v>غير متجاوز الحد الائتماني</v>
          </cell>
          <cell r="O361" t="str">
            <v>غير متجاوز الفترة الائتمانية</v>
          </cell>
        </row>
        <row r="362">
          <cell r="A362" t="str">
            <v>CS06</v>
          </cell>
          <cell r="B362" t="str">
            <v>G0014</v>
          </cell>
          <cell r="C362" t="str">
            <v>مؤسسة التقنية العملاقة التجارية - نقدي</v>
          </cell>
          <cell r="D362" t="str">
            <v>403031284100003</v>
          </cell>
          <cell r="E362">
            <v>44249</v>
          </cell>
          <cell r="F362" t="str">
            <v>- Cash Basic -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 t="str">
            <v>حسام شيخة من 22.02.2021 الى 08.05.2022 CS06 / معتز خضر من 08.05.2022 الى 12.03.2023 CS06 / سامر الزينى  من 12.03.2023 الى  CS06</v>
          </cell>
          <cell r="M362">
            <v>-1</v>
          </cell>
          <cell r="N362" t="str">
            <v>غير متجاوز الحد الائتماني</v>
          </cell>
          <cell r="O362" t="str">
            <v>غير متجاوز الفترة الائتمانية</v>
          </cell>
        </row>
        <row r="363">
          <cell r="A363" t="str">
            <v>CS06</v>
          </cell>
          <cell r="B363" t="str">
            <v>G0015</v>
          </cell>
          <cell r="C363" t="str">
            <v>مؤسسة روافد الطاقة التجارية - نقدي</v>
          </cell>
          <cell r="D363" t="str">
            <v>300452901700003</v>
          </cell>
          <cell r="E363">
            <v>44229</v>
          </cell>
          <cell r="F363" t="str">
            <v>- Cash Basic -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 t="str">
            <v>حسام شيخة من 02.02.2021 الى 08.05.2022 CS06 / معتز خضر من 08.05.2022 الى 12.03.2023 CS06 / سامر الزينى  من 12.03.2023 الى  CS06</v>
          </cell>
          <cell r="M363">
            <v>-1</v>
          </cell>
          <cell r="N363" t="str">
            <v>غير متجاوز الحد الائتماني</v>
          </cell>
          <cell r="O363" t="str">
            <v>غير متجاوز الفترة الائتمانية</v>
          </cell>
        </row>
        <row r="364">
          <cell r="A364" t="str">
            <v>CS06</v>
          </cell>
          <cell r="B364" t="str">
            <v>G0016</v>
          </cell>
          <cell r="C364" t="str">
            <v>مؤسسة مخازن الطاقة للتجارة - نقدي</v>
          </cell>
          <cell r="D364" t="str">
            <v>310344083600003</v>
          </cell>
          <cell r="E364">
            <v>44249</v>
          </cell>
          <cell r="F364" t="str">
            <v>- Cash Basic -</v>
          </cell>
          <cell r="G364">
            <v>0</v>
          </cell>
          <cell r="H364">
            <v>251</v>
          </cell>
          <cell r="I364">
            <v>251</v>
          </cell>
          <cell r="J364">
            <v>83</v>
          </cell>
          <cell r="K364">
            <v>-251</v>
          </cell>
          <cell r="L364" t="str">
            <v>حسام شيخة من 22.02.2021 الى 08.05.2022 CS06 / معتز خضر من 08.05.2022 الى 12.03.2023 CS06 / سامر الزينى  من 12.03.2023 الى  CS06</v>
          </cell>
          <cell r="M364">
            <v>-1</v>
          </cell>
          <cell r="N364" t="str">
            <v>متجاوز الحد الائتماني</v>
          </cell>
          <cell r="O364" t="str">
            <v>متجاوز الفترة الائتمانية بمبلغ 251.00</v>
          </cell>
        </row>
        <row r="365">
          <cell r="A365" t="str">
            <v>CS06</v>
          </cell>
          <cell r="B365" t="str">
            <v>G0017</v>
          </cell>
          <cell r="C365" t="str">
            <v>مؤسسة لمعة البرق للتجارة - نقدي</v>
          </cell>
          <cell r="D365" t="str">
            <v>403037842700004</v>
          </cell>
          <cell r="E365">
            <v>44249</v>
          </cell>
          <cell r="F365" t="str">
            <v>- Cash Basic -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 t="str">
            <v>حسام شيخة من 22.02.2021 الى 08.05.2022 CS06 / معتز خضر من 08.05.2022 الى 12.03.2023 CS06 / سامر الزينى  من 12.03.2023 الى  CS06</v>
          </cell>
          <cell r="M365">
            <v>-1</v>
          </cell>
          <cell r="N365" t="str">
            <v>غير متجاوز الحد الائتماني</v>
          </cell>
          <cell r="O365" t="str">
            <v>غير متجاوز الفترة الائتمانية</v>
          </cell>
        </row>
        <row r="366">
          <cell r="A366" t="str">
            <v>CS06</v>
          </cell>
          <cell r="B366" t="str">
            <v>G0018</v>
          </cell>
          <cell r="C366" t="str">
            <v>عميل بضمان المندوب CS06</v>
          </cell>
          <cell r="D366" t="str">
            <v>حازم</v>
          </cell>
          <cell r="E366">
            <v>44305</v>
          </cell>
          <cell r="F366" t="str">
            <v>- Cash Basic -</v>
          </cell>
          <cell r="G366">
            <v>0</v>
          </cell>
          <cell r="H366">
            <v>187</v>
          </cell>
          <cell r="I366">
            <v>187</v>
          </cell>
          <cell r="J366">
            <v>454</v>
          </cell>
          <cell r="K366">
            <v>-187</v>
          </cell>
          <cell r="L366" t="str">
            <v>حسام شيخة من 19.04.2021 الى 08.05.2022 CS06 / معتز خضر من 08.05.2022 الى 12.03.2023 CS06 / حسام شيخة  من 12.03.2023 الى  LB07</v>
          </cell>
          <cell r="M366">
            <v>-1</v>
          </cell>
          <cell r="N366" t="str">
            <v>متجاوز الحد الائتماني</v>
          </cell>
          <cell r="O366" t="str">
            <v>متجاوز الفترة الائتمانية بمبلغ 187.00</v>
          </cell>
        </row>
        <row r="367">
          <cell r="A367" t="str">
            <v>CS06</v>
          </cell>
          <cell r="B367" t="str">
            <v>G0019</v>
          </cell>
          <cell r="C367" t="str">
            <v>شركة جوهرة جدة للانارة و الكهرباء - نقدي</v>
          </cell>
          <cell r="D367" t="str">
            <v>311320459600003</v>
          </cell>
          <cell r="E367">
            <v>44349</v>
          </cell>
          <cell r="F367" t="str">
            <v>- Cash Basic -</v>
          </cell>
          <cell r="G367">
            <v>0</v>
          </cell>
          <cell r="H367">
            <v>3430</v>
          </cell>
          <cell r="I367">
            <v>1774</v>
          </cell>
          <cell r="J367">
            <v>112</v>
          </cell>
          <cell r="K367">
            <v>-3430</v>
          </cell>
          <cell r="L367" t="str">
            <v>حسام شيخة من 02.06.2021 الى 08.05.2022 CS06 / معتز خضر من 08.05.2022 الى 12.03.2023 CS06 / سامر الزينى  من 12.03.2023 الى  CS06</v>
          </cell>
          <cell r="M367">
            <v>-1</v>
          </cell>
          <cell r="N367" t="str">
            <v>متجاوز الحد الائتماني</v>
          </cell>
          <cell r="O367" t="str">
            <v>متجاوز الفترة الائتمانية بمبلغ 1,774.00</v>
          </cell>
        </row>
        <row r="368">
          <cell r="A368" t="str">
            <v>CS06</v>
          </cell>
          <cell r="B368" t="str">
            <v>G0020</v>
          </cell>
          <cell r="C368" t="str">
            <v>مؤسسة بندر خالد عبدالله بن رباع للتجارة - نقدي</v>
          </cell>
          <cell r="D368" t="str">
            <v>300454629700003</v>
          </cell>
          <cell r="E368">
            <v>44359</v>
          </cell>
          <cell r="F368" t="str">
            <v>- Cash Basic -</v>
          </cell>
          <cell r="G368">
            <v>0</v>
          </cell>
          <cell r="H368">
            <v>-127</v>
          </cell>
          <cell r="I368">
            <v>0</v>
          </cell>
          <cell r="J368">
            <v>0</v>
          </cell>
          <cell r="K368">
            <v>0</v>
          </cell>
          <cell r="L368" t="str">
            <v>حسام شيخة من 12.06.2021 الى 08.05.2022 CS06 / معتز خضر من 08.05.2022 الى 12.03.2023 CS06 / سامر الزينى  من 12.03.2023 الى  CS06</v>
          </cell>
          <cell r="M368">
            <v>-1</v>
          </cell>
          <cell r="N368" t="str">
            <v>غير متجاوز الحد الائتماني</v>
          </cell>
          <cell r="O368" t="str">
            <v>غير متجاوز الفترة الائتمانية</v>
          </cell>
        </row>
        <row r="369">
          <cell r="A369" t="str">
            <v>CS06</v>
          </cell>
          <cell r="B369" t="str">
            <v>G0021</v>
          </cell>
          <cell r="C369" t="str">
            <v>مؤسسة انوار الياسمين التجارية- نقدي</v>
          </cell>
          <cell r="D369" t="str">
            <v>300187975300003</v>
          </cell>
          <cell r="E369">
            <v>44377</v>
          </cell>
          <cell r="F369" t="str">
            <v>- Cash Basic -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 t="str">
            <v>حسام شيخة من 30.06.2021 الى 08.05.2022 CS06 / معتز خضر من 08.05.2022 الى 12.03.2023 CS06 / سامر الزينى  من 12.03.2023 الى  CS06</v>
          </cell>
          <cell r="M369">
            <v>-1</v>
          </cell>
          <cell r="N369" t="str">
            <v>غير متجاوز الحد الائتماني</v>
          </cell>
          <cell r="O369" t="str">
            <v>غير متجاوز الفترة الائتمانية</v>
          </cell>
        </row>
        <row r="370">
          <cell r="A370" t="str">
            <v>CS06</v>
          </cell>
          <cell r="B370" t="str">
            <v>G0022</v>
          </cell>
          <cell r="C370" t="str">
            <v>شركة ساك الخليجية للتجارة</v>
          </cell>
          <cell r="D370" t="str">
            <v>310121154200003</v>
          </cell>
          <cell r="E370">
            <v>44377</v>
          </cell>
          <cell r="F370" t="str">
            <v>60 Days</v>
          </cell>
          <cell r="G370">
            <v>16000</v>
          </cell>
          <cell r="H370">
            <v>3890</v>
          </cell>
          <cell r="I370">
            <v>3890</v>
          </cell>
          <cell r="J370">
            <v>161</v>
          </cell>
          <cell r="K370">
            <v>12110</v>
          </cell>
          <cell r="L370" t="str">
            <v>حسام شيخة من 30.06.2021 الى 08.05.2022 CS06 / معتز خضر من 08.05.2022 الى 12.03.2023 CS06 / سامر الزينى  من 12.03.2023 الى  CS06</v>
          </cell>
          <cell r="M370">
            <v>4</v>
          </cell>
          <cell r="N370" t="str">
            <v>غير متجاوز الحد الائتماني</v>
          </cell>
          <cell r="O370" t="str">
            <v>متجاوز الفترة الائتمانية بمبلغ 3,890.00</v>
          </cell>
        </row>
        <row r="371">
          <cell r="A371" t="str">
            <v>CS06</v>
          </cell>
          <cell r="B371" t="str">
            <v>G0023</v>
          </cell>
          <cell r="C371" t="str">
            <v>مؤسسة ميسان العربية للتجارة - نقدي</v>
          </cell>
          <cell r="D371" t="str">
            <v>311230827400003</v>
          </cell>
          <cell r="E371">
            <v>44377</v>
          </cell>
          <cell r="F371" t="str">
            <v>- Cash Basic -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 t="str">
            <v>حسام شيخة من 30.06.2021 الى 08.05.2022 CS06 / معتز خضر من 08.05.2022 الى 12.03.2023 CS06 / سامر الزينى  من 12.03.2023 الى  CS06</v>
          </cell>
          <cell r="M371">
            <v>-1</v>
          </cell>
          <cell r="N371" t="str">
            <v>غير متجاوز الحد الائتماني</v>
          </cell>
          <cell r="O371" t="str">
            <v>غير متجاوز الفترة الائتمانية</v>
          </cell>
        </row>
        <row r="372">
          <cell r="A372" t="str">
            <v>CS06</v>
          </cell>
          <cell r="B372" t="str">
            <v>G0024</v>
          </cell>
          <cell r="C372" t="str">
            <v>مؤسسة اعالي الابداع للتجارة - نقدي</v>
          </cell>
          <cell r="D372" t="str">
            <v>310168989200003</v>
          </cell>
          <cell r="E372">
            <v>44380</v>
          </cell>
          <cell r="F372" t="str">
            <v>- Cash Basic -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 t="str">
            <v>حسام شيخة من 03.07.2021 الى 08.05.2022 CS06 / معتز خضر من 08.05.2022 الى 12.03.2023 CS06 / سامر الزينى  من 12.03.2023 الى  CS06</v>
          </cell>
          <cell r="M372">
            <v>-1</v>
          </cell>
          <cell r="N372" t="str">
            <v>غير متجاوز الحد الائتماني</v>
          </cell>
          <cell r="O372" t="str">
            <v>غير متجاوز الفترة الائتمانية</v>
          </cell>
        </row>
        <row r="373">
          <cell r="A373" t="str">
            <v>LB07</v>
          </cell>
          <cell r="B373" t="str">
            <v>G0025</v>
          </cell>
          <cell r="C373" t="str">
            <v>فرع مؤسسة اساليب الحلول</v>
          </cell>
          <cell r="D373" t="str">
            <v>300088612200003</v>
          </cell>
          <cell r="E373">
            <v>44380</v>
          </cell>
          <cell r="F373" t="str">
            <v>60 Days</v>
          </cell>
          <cell r="G373">
            <v>8000</v>
          </cell>
          <cell r="H373">
            <v>2232</v>
          </cell>
          <cell r="I373">
            <v>2232</v>
          </cell>
          <cell r="J373">
            <v>700</v>
          </cell>
          <cell r="K373">
            <v>5768</v>
          </cell>
          <cell r="L373" t="str">
            <v>حسام شيخة من 03.07.2021 الى 08.05.2022 CS06 / معتز خضر من 08.05.2022 الى 12.03.2023 CS06 / حسام شيخة  من 12.03.2023 الى  LB07</v>
          </cell>
          <cell r="M373">
            <v>4</v>
          </cell>
          <cell r="N373" t="str">
            <v>غير متجاوز الحد الائتماني</v>
          </cell>
          <cell r="O373" t="str">
            <v>متجاوز الفترة الائتمانية بمبلغ 2,232.00</v>
          </cell>
        </row>
        <row r="374">
          <cell r="A374" t="str">
            <v>CS05</v>
          </cell>
          <cell r="B374" t="str">
            <v>G0026</v>
          </cell>
          <cell r="C374" t="str">
            <v>شركة رضاكم المتحدة للتجارة - نقدي</v>
          </cell>
          <cell r="D374" t="str">
            <v>310216483600003</v>
          </cell>
          <cell r="E374">
            <v>44387</v>
          </cell>
          <cell r="F374" t="str">
            <v>- Cash Basic -</v>
          </cell>
          <cell r="G374">
            <v>0</v>
          </cell>
          <cell r="H374">
            <v>-7.01</v>
          </cell>
          <cell r="I374">
            <v>-7.01</v>
          </cell>
          <cell r="J374">
            <v>258</v>
          </cell>
          <cell r="K374">
            <v>0</v>
          </cell>
          <cell r="L374" t="str">
            <v>محمود يوسف  من 10.07.2021 الى  CS05</v>
          </cell>
          <cell r="M374">
            <v>-1</v>
          </cell>
          <cell r="N374" t="str">
            <v>غير متجاوز الحد الائتماني</v>
          </cell>
          <cell r="O374" t="str">
            <v>غير متجاوز الفترة الائتمانية</v>
          </cell>
        </row>
        <row r="375">
          <cell r="A375" t="str">
            <v>CS06</v>
          </cell>
          <cell r="B375" t="str">
            <v>G0027</v>
          </cell>
          <cell r="C375" t="str">
            <v>مؤسسة المناخ للتجارة - نقدي</v>
          </cell>
          <cell r="D375" t="str">
            <v>300348461700003</v>
          </cell>
          <cell r="E375">
            <v>44409</v>
          </cell>
          <cell r="F375" t="str">
            <v>- Cash Basic -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 t="str">
            <v>حسام شيخة من 01.08.2021 الى 08.05.2022 CS06 / معتز خضر من 08.05.2022 الى 12.03.2023 CS06 / سامر الزينى  من 12.03.2023 الى  CS06</v>
          </cell>
          <cell r="M375">
            <v>-1</v>
          </cell>
          <cell r="N375" t="str">
            <v>غير متجاوز الحد الائتماني</v>
          </cell>
          <cell r="O375" t="str">
            <v>غير متجاوز الفترة الائتمانية</v>
          </cell>
        </row>
        <row r="376">
          <cell r="A376" t="str">
            <v>CS06</v>
          </cell>
          <cell r="B376" t="str">
            <v>G0028</v>
          </cell>
          <cell r="C376" t="str">
            <v>شركة نقطة جسر الخليج التجارية</v>
          </cell>
          <cell r="D376" t="str">
            <v>310846274900003</v>
          </cell>
          <cell r="E376">
            <v>44409</v>
          </cell>
          <cell r="F376" t="str">
            <v>60 Days</v>
          </cell>
          <cell r="G376">
            <v>50000</v>
          </cell>
          <cell r="H376">
            <v>15909</v>
          </cell>
          <cell r="I376">
            <v>13039</v>
          </cell>
          <cell r="J376">
            <v>216</v>
          </cell>
          <cell r="K376">
            <v>34091</v>
          </cell>
          <cell r="L376" t="str">
            <v>حسام شيخة من 01.08.2021 الى 08.05.2022 CS06 / معتز خضر من 08.05.2022 الى 12.03.2023 CS06 / سامر الزينى  من 12.03.2023 الى  CS06</v>
          </cell>
          <cell r="M376">
            <v>4</v>
          </cell>
          <cell r="N376" t="str">
            <v>غير متجاوز الحد الائتماني</v>
          </cell>
          <cell r="O376" t="str">
            <v>متجاوز الفترة الائتمانية بمبلغ 13,039.00</v>
          </cell>
        </row>
        <row r="377">
          <cell r="A377" t="str">
            <v>CS06</v>
          </cell>
          <cell r="B377" t="str">
            <v>G0029</v>
          </cell>
          <cell r="C377" t="str">
            <v>شركة المهندسون العرب الدولية للخدمات الصناعة والكهربائية</v>
          </cell>
          <cell r="D377" t="str">
            <v>300241761700003</v>
          </cell>
          <cell r="E377">
            <v>44410</v>
          </cell>
          <cell r="F377" t="str">
            <v>60 Days</v>
          </cell>
          <cell r="G377">
            <v>80000</v>
          </cell>
          <cell r="H377">
            <v>0</v>
          </cell>
          <cell r="I377">
            <v>0</v>
          </cell>
          <cell r="J377">
            <v>0</v>
          </cell>
          <cell r="K377">
            <v>80000</v>
          </cell>
          <cell r="L377" t="str">
            <v>حسام شيخة من 02.08.2021 الى 08.05.2022 CS06 / معتز خضر من 08.05.2022 الى 12.03.2023 CS06 / سامر الزينى  من 12.03.2023 الى  CS06</v>
          </cell>
          <cell r="M377">
            <v>4</v>
          </cell>
          <cell r="N377" t="str">
            <v>غير متجاوز الحد الائتماني</v>
          </cell>
          <cell r="O377" t="str">
            <v>غير متجاوز الفترة الائتمانية</v>
          </cell>
        </row>
        <row r="378">
          <cell r="A378" t="str">
            <v>CS06</v>
          </cell>
          <cell r="B378" t="str">
            <v>G0030</v>
          </cell>
          <cell r="C378" t="str">
            <v>مؤسسة زود المتكاملة</v>
          </cell>
          <cell r="D378" t="str">
            <v>300313886200003</v>
          </cell>
          <cell r="E378">
            <v>44412</v>
          </cell>
          <cell r="F378" t="str">
            <v>60 Days</v>
          </cell>
          <cell r="G378">
            <v>120000</v>
          </cell>
          <cell r="H378">
            <v>1</v>
          </cell>
          <cell r="I378">
            <v>1</v>
          </cell>
          <cell r="J378">
            <v>102</v>
          </cell>
          <cell r="K378">
            <v>119999</v>
          </cell>
          <cell r="L378" t="str">
            <v>حسام شيخة من 04.08.2021 الى 08.05.2022 CS06 / معتز خضر من 08.05.2022 الى 12.03.2023 CS06 / سامر الزينى  من 12.03.2023 الى  CS06</v>
          </cell>
          <cell r="M378">
            <v>4</v>
          </cell>
          <cell r="N378" t="str">
            <v>غير متجاوز الحد الائتماني</v>
          </cell>
          <cell r="O378" t="str">
            <v>متجاوز الفترة الائتمانية بمبلغ 1.00</v>
          </cell>
        </row>
        <row r="379">
          <cell r="A379" t="str">
            <v>CS06</v>
          </cell>
          <cell r="B379" t="str">
            <v>G0031</v>
          </cell>
          <cell r="C379" t="str">
            <v>مؤسسة توهج الاضاءة التجارية - نقدي</v>
          </cell>
          <cell r="D379" t="str">
            <v>310239914500003</v>
          </cell>
          <cell r="E379">
            <v>44415</v>
          </cell>
          <cell r="F379" t="str">
            <v>- Cash Basic -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 t="str">
            <v>حسام شيخة من 07.08.2021 الى 08.05.2022 CS06 / معتز خضر من 08.05.2022 الى 12.03.2023 CS06 / سامر الزينى  من 12.03.2023 الى  CS06</v>
          </cell>
          <cell r="M379">
            <v>-1</v>
          </cell>
          <cell r="N379" t="str">
            <v>غير متجاوز الحد الائتماني</v>
          </cell>
          <cell r="O379" t="str">
            <v>غير متجاوز الفترة الائتمانية</v>
          </cell>
        </row>
        <row r="380">
          <cell r="A380" t="str">
            <v>LB07</v>
          </cell>
          <cell r="B380" t="str">
            <v>G0032</v>
          </cell>
          <cell r="C380" t="str">
            <v>مؤسسة جمعة حسين ابوالحسن التجارية-نقدي</v>
          </cell>
          <cell r="D380" t="str">
            <v>301027395300003</v>
          </cell>
          <cell r="E380">
            <v>44419</v>
          </cell>
          <cell r="F380" t="str">
            <v>- Cash Basic -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 t="str">
            <v>حسام شيخة من 11.08.2021 الى 08.05.2022 CS06 / معتز خضر من 08.05.2022 الى 12.03.2023 CS06 / حسام شيخة  من 12.03.2023 الى  LB07</v>
          </cell>
          <cell r="M380">
            <v>-1</v>
          </cell>
          <cell r="N380" t="str">
            <v>غير متجاوز الحد الائتماني</v>
          </cell>
          <cell r="O380" t="str">
            <v>غير متجاوز الفترة الائتمانية</v>
          </cell>
        </row>
        <row r="381">
          <cell r="A381" t="str">
            <v>CS06</v>
          </cell>
          <cell r="B381" t="str">
            <v>G0033</v>
          </cell>
          <cell r="C381" t="str">
            <v>مؤسسة لمسة القصورالتجارية - نقدي</v>
          </cell>
          <cell r="D381" t="str">
            <v>310225892600003</v>
          </cell>
          <cell r="E381">
            <v>44424</v>
          </cell>
          <cell r="F381" t="str">
            <v>- Cash Basic -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 t="str">
            <v>حسام شيخة من 16.08.2021 الى 08.05.2022 CS06 / معتز خضر من 08.05.2022 الى 12.03.2023 CS06 / سامر الزينى  من 12.03.2023 الى  CS06</v>
          </cell>
          <cell r="M381">
            <v>-1</v>
          </cell>
          <cell r="N381" t="str">
            <v>غير متجاوز الحد الائتماني</v>
          </cell>
          <cell r="O381" t="str">
            <v>غير متجاوز الفترة الائتمانية</v>
          </cell>
        </row>
        <row r="382">
          <cell r="A382" t="str">
            <v>CS06</v>
          </cell>
          <cell r="B382" t="str">
            <v>G0034</v>
          </cell>
          <cell r="C382" t="str">
            <v>شركة الاطوار المتعددة للتجارة - نقدي</v>
          </cell>
          <cell r="D382" t="str">
            <v>311104087200003</v>
          </cell>
          <cell r="E382">
            <v>44425</v>
          </cell>
          <cell r="F382" t="str">
            <v>- Cash Basic -</v>
          </cell>
          <cell r="G382">
            <v>0</v>
          </cell>
          <cell r="H382">
            <v>263</v>
          </cell>
          <cell r="I382">
            <v>0</v>
          </cell>
          <cell r="J382">
            <v>0</v>
          </cell>
          <cell r="K382">
            <v>0</v>
          </cell>
          <cell r="L382" t="str">
            <v>حسام شيخة من 17.08.2021 الى 08.05.2022 CS06 / معتز خضر من 08.05.2022 الى 12.03.2023 CS06 / سامر الزينى  من 12.03.2023 الى  CS06</v>
          </cell>
          <cell r="M382">
            <v>-1</v>
          </cell>
          <cell r="N382" t="str">
            <v>غير متجاوز الحد الائتماني</v>
          </cell>
          <cell r="O382" t="str">
            <v>غير متجاوز الفترة الائتمانية</v>
          </cell>
        </row>
        <row r="383">
          <cell r="A383" t="str">
            <v>CS06</v>
          </cell>
          <cell r="B383" t="str">
            <v>G0035</v>
          </cell>
          <cell r="C383" t="str">
            <v>مؤسسة إنارة النجم التجارية - نقدي</v>
          </cell>
          <cell r="D383" t="str">
            <v>301037586400003</v>
          </cell>
          <cell r="E383">
            <v>44434</v>
          </cell>
          <cell r="F383" t="str">
            <v>- Cash Basic -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 t="str">
            <v>حسام شيخة من 26.08.2021 الى 08.05.2022 CS06 / معتز خضر من 08.05.2022 الى 12.03.2023 CS06 / سامر الزينى  من 12.03.2023 الى  CS06</v>
          </cell>
          <cell r="M383">
            <v>-1</v>
          </cell>
          <cell r="N383" t="str">
            <v>غير متجاوز الحد الائتماني</v>
          </cell>
          <cell r="O383" t="str">
            <v>غير متجاوز الفترة الائتمانية</v>
          </cell>
        </row>
        <row r="384">
          <cell r="A384" t="str">
            <v>CS06</v>
          </cell>
          <cell r="B384" t="str">
            <v>G0036</v>
          </cell>
          <cell r="C384" t="str">
            <v>محل ذوق الانارة للتجارة - نقدي</v>
          </cell>
          <cell r="D384" t="str">
            <v>300454629700003</v>
          </cell>
          <cell r="E384">
            <v>44434</v>
          </cell>
          <cell r="F384" t="str">
            <v>- Cash Basic -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 t="str">
            <v>حسام شيخة من 26.08.2021 الى 08.05.2022 CS06 / معتز خضر من 08.05.2022 الى 12.03.2023 CS06 / سامر الزينى  من 12.03.2023 الى  CS06</v>
          </cell>
          <cell r="M384">
            <v>-1</v>
          </cell>
          <cell r="N384" t="str">
            <v>غير متجاوز الحد الائتماني</v>
          </cell>
          <cell r="O384" t="str">
            <v>غير متجاوز الفترة الائتمانية</v>
          </cell>
        </row>
        <row r="385">
          <cell r="A385" t="str">
            <v>CS06</v>
          </cell>
          <cell r="B385" t="str">
            <v>G0037</v>
          </cell>
          <cell r="C385" t="str">
            <v>مؤسسة شروق الانارة للتجارة  - نقدي</v>
          </cell>
          <cell r="D385" t="str">
            <v>301245475500003</v>
          </cell>
          <cell r="E385">
            <v>44434</v>
          </cell>
          <cell r="F385" t="str">
            <v>- Cash Basic -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 t="str">
            <v>حسام شيخة من 26.08.2021 الى 08.05.2022 CS06 / معتز خضر من 08.05.2022 الى 12.03.2023 CS06 / سامر الزينى  من 12.03.2023 الى  CS06</v>
          </cell>
          <cell r="M385">
            <v>-1</v>
          </cell>
          <cell r="N385" t="str">
            <v>غير متجاوز الحد الائتماني</v>
          </cell>
          <cell r="O385" t="str">
            <v>غير متجاوز الفترة الائتمانية</v>
          </cell>
        </row>
        <row r="386">
          <cell r="A386" t="str">
            <v>CS06</v>
          </cell>
          <cell r="B386" t="str">
            <v>G0038</v>
          </cell>
          <cell r="C386" t="str">
            <v>مؤسسة مريم سالم عمر الخنبشي التجارية  - نقدي</v>
          </cell>
          <cell r="D386" t="str">
            <v>300470635100003</v>
          </cell>
          <cell r="E386">
            <v>44443</v>
          </cell>
          <cell r="F386" t="str">
            <v>- Cash Basic -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 t="str">
            <v>حسام شيخة من 04.09.2021 الى 08.05.2022 CS06 / معتز خضر من 08.05.2022 الى 12.03.2023 CS06 / سامر الزينى  من 12.03.2023 الى  CS06</v>
          </cell>
          <cell r="M386">
            <v>-1</v>
          </cell>
          <cell r="N386" t="str">
            <v>غير متجاوز الحد الائتماني</v>
          </cell>
          <cell r="O386" t="str">
            <v>غير متجاوز الفترة الائتمانية</v>
          </cell>
        </row>
        <row r="387">
          <cell r="A387" t="str">
            <v>CS06</v>
          </cell>
          <cell r="B387" t="str">
            <v>G0039</v>
          </cell>
          <cell r="C387" t="str">
            <v>فرع مؤسسة علي احمد عبدالله يحي (الانارة الذهبية)  - نقدي</v>
          </cell>
          <cell r="D387" t="str">
            <v>311320459600003</v>
          </cell>
          <cell r="E387">
            <v>44450</v>
          </cell>
          <cell r="F387" t="str">
            <v>- Cash Basic -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 t="str">
            <v>حسام شيخة من 11.09.2021 الى 08.05.2022 CS06 / معتز خضر من 08.05.2022 الى 12.03.2023 CS06 / سامر الزينى  من 12.03.2023 الى  CS06</v>
          </cell>
          <cell r="M387">
            <v>-1</v>
          </cell>
          <cell r="N387" t="str">
            <v>غير متجاوز الحد الائتماني</v>
          </cell>
          <cell r="O387" t="str">
            <v>غير متجاوز الفترة الائتمانية</v>
          </cell>
        </row>
        <row r="388">
          <cell r="A388" t="str">
            <v>CS06</v>
          </cell>
          <cell r="B388" t="str">
            <v>G0040</v>
          </cell>
          <cell r="C388" t="str">
            <v>شركة عاصمة الكهرباء للتجارة</v>
          </cell>
          <cell r="D388" t="str">
            <v>310827692200003</v>
          </cell>
          <cell r="E388">
            <v>44457</v>
          </cell>
          <cell r="F388" t="str">
            <v>60 Days</v>
          </cell>
          <cell r="G388">
            <v>60000</v>
          </cell>
          <cell r="H388">
            <v>606</v>
          </cell>
          <cell r="I388">
            <v>2</v>
          </cell>
          <cell r="J388">
            <v>186</v>
          </cell>
          <cell r="K388">
            <v>59394</v>
          </cell>
          <cell r="L388" t="str">
            <v>حسام شيخة من 18.09.2021 الى 08.05.2022 CS06 / معتز خضر من 08.05.2022 الى 12.03.2023 CS06 / سامر الزينى  من 12.03.2023 الى  CS06</v>
          </cell>
          <cell r="M388">
            <v>4</v>
          </cell>
          <cell r="N388" t="str">
            <v>غير متجاوز الحد الائتماني</v>
          </cell>
          <cell r="O388" t="str">
            <v>متجاوز الفترة الائتمانية بمبلغ 2.00</v>
          </cell>
        </row>
        <row r="389">
          <cell r="A389" t="str">
            <v>CS06</v>
          </cell>
          <cell r="B389" t="str">
            <v>G0041</v>
          </cell>
          <cell r="C389" t="str">
            <v>مؤسسة شروق للإنارة التجارية - نقدي</v>
          </cell>
          <cell r="D389" t="str">
            <v>310523644200003</v>
          </cell>
          <cell r="E389">
            <v>44474</v>
          </cell>
          <cell r="F389" t="str">
            <v>- Cash Basic -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 t="str">
            <v>حسام شيخة من 05.10.2021 الى 08.05.2022 CS06 / معتز خضر من 08.05.2022 الى 12.03.2023 CS06 / سامر الزينى  من 12.03.2023 الى  CS06</v>
          </cell>
          <cell r="M389">
            <v>-1</v>
          </cell>
          <cell r="N389" t="str">
            <v>غير متجاوز الحد الائتماني</v>
          </cell>
          <cell r="O389" t="str">
            <v>غير متجاوز الفترة الائتمانية</v>
          </cell>
        </row>
        <row r="390">
          <cell r="A390" t="str">
            <v>CS06</v>
          </cell>
          <cell r="B390" t="str">
            <v>G0042</v>
          </cell>
          <cell r="C390" t="str">
            <v>مؤسسة ابيات المميزة للتجارة - نقدي</v>
          </cell>
          <cell r="D390" t="str">
            <v>311021227100003</v>
          </cell>
          <cell r="E390">
            <v>44492</v>
          </cell>
          <cell r="F390" t="str">
            <v>- Cash Basic -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 t="str">
            <v>حسام شيخة من 23.10.2021 الى 08.05.2022 CS06 / معتز خضر من 08.05.2022 الى 12.03.2023 CS06 / سامر الزينى  من 12.03.2023 الى  CS06</v>
          </cell>
          <cell r="M390">
            <v>-1</v>
          </cell>
          <cell r="N390" t="str">
            <v>غير متجاوز الحد الائتماني</v>
          </cell>
          <cell r="O390" t="str">
            <v>غير متجاوز الفترة الائتمانية</v>
          </cell>
        </row>
        <row r="391">
          <cell r="A391" t="str">
            <v>CS06</v>
          </cell>
          <cell r="B391" t="str">
            <v>G0043</v>
          </cell>
          <cell r="C391" t="str">
            <v>مؤسسة المسامير المميزة الفاخرة للتجارة  - نقدي</v>
          </cell>
          <cell r="D391" t="str">
            <v>300946265700003</v>
          </cell>
          <cell r="E391">
            <v>44514</v>
          </cell>
          <cell r="F391" t="str">
            <v>- Cash Basic -</v>
          </cell>
          <cell r="G391">
            <v>0</v>
          </cell>
          <cell r="H391">
            <v>-4.22</v>
          </cell>
          <cell r="I391">
            <v>0</v>
          </cell>
          <cell r="J391">
            <v>0</v>
          </cell>
          <cell r="K391">
            <v>0</v>
          </cell>
          <cell r="L391" t="str">
            <v>حسام شيخة من 14.11.2021 الى 08.05.2022 CS06 / معتز خضر من 08.05.2022 الى 12.03.2023 CS06 / سامر الزينى  من 12.03.2023 الى  CS06</v>
          </cell>
          <cell r="M391">
            <v>-1</v>
          </cell>
          <cell r="N391" t="str">
            <v>غير متجاوز الحد الائتماني</v>
          </cell>
          <cell r="O391" t="str">
            <v>غير متجاوز الفترة الائتمانية</v>
          </cell>
        </row>
        <row r="392">
          <cell r="A392" t="str">
            <v>CS06</v>
          </cell>
          <cell r="B392" t="str">
            <v>G0044</v>
          </cell>
          <cell r="C392" t="str">
            <v>مؤسسة مها بنت جعفر ابن كرامة العامري   - نقدي</v>
          </cell>
          <cell r="D392" t="str">
            <v>310576929200003</v>
          </cell>
          <cell r="E392">
            <v>44531</v>
          </cell>
          <cell r="F392" t="str">
            <v>- Cash Basic -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 t="str">
            <v>حسام شيخة من 01.12.2021 الى 08.05.2022 CS06 / معتز خضر من 08.05.2022 الى 12.03.2023 CS06 / سامر الزينى  من 12.03.2023 الى  CS06</v>
          </cell>
          <cell r="M392">
            <v>-1</v>
          </cell>
          <cell r="N392" t="str">
            <v>غير متجاوز الحد الائتماني</v>
          </cell>
          <cell r="O392" t="str">
            <v>غير متجاوز الفترة الائتمانية</v>
          </cell>
        </row>
        <row r="393">
          <cell r="A393" t="str">
            <v>CS06</v>
          </cell>
          <cell r="B393" t="str">
            <v>G0045</v>
          </cell>
          <cell r="C393" t="str">
            <v>مؤسسة عبدالله علي سالم باجبع للادوات الكهربائية   - نقدي</v>
          </cell>
          <cell r="D393" t="str">
            <v>300484287200003</v>
          </cell>
          <cell r="E393">
            <v>44545</v>
          </cell>
          <cell r="F393" t="str">
            <v>- Cash Basic -</v>
          </cell>
          <cell r="G393">
            <v>0</v>
          </cell>
          <cell r="H393">
            <v>1591</v>
          </cell>
          <cell r="I393">
            <v>0</v>
          </cell>
          <cell r="J393">
            <v>0</v>
          </cell>
          <cell r="K393">
            <v>0</v>
          </cell>
          <cell r="L393" t="str">
            <v>حسام شيخة من 15.12.2021 الى 08.05.2022 CS06 / معتز خضر من 08.05.2022 الى 12.03.2023 CS06 / سامر الزينى  من 12.03.2023 الى  CS06</v>
          </cell>
          <cell r="M393">
            <v>-1</v>
          </cell>
          <cell r="N393" t="str">
            <v>غير متجاوز الحد الائتماني</v>
          </cell>
          <cell r="O393" t="str">
            <v>غير متجاوز الفترة الائتمانية</v>
          </cell>
        </row>
        <row r="394">
          <cell r="A394" t="str">
            <v>LB07</v>
          </cell>
          <cell r="B394" t="str">
            <v>G0046</v>
          </cell>
          <cell r="C394" t="str">
            <v>مؤسسة احمد محمد احمد الهندي لمواد البناء</v>
          </cell>
          <cell r="D394" t="str">
            <v>300845381800003</v>
          </cell>
          <cell r="E394">
            <v>44550</v>
          </cell>
          <cell r="F394" t="str">
            <v>60 Days</v>
          </cell>
          <cell r="G394">
            <v>24000</v>
          </cell>
          <cell r="H394">
            <v>5241</v>
          </cell>
          <cell r="I394">
            <v>4933</v>
          </cell>
          <cell r="J394">
            <v>145</v>
          </cell>
          <cell r="K394">
            <v>18759</v>
          </cell>
          <cell r="L394" t="str">
            <v>حسام شيخة من 20.12.2021 الى 08.05.2022 CS06 / معتز خضر من 08.05.2022 الى 12.03.2023 CS06 / حسام شيخة  من 12.03.2023 الى  LB07</v>
          </cell>
          <cell r="M394">
            <v>4</v>
          </cell>
          <cell r="N394" t="str">
            <v>غير متجاوز الحد الائتماني</v>
          </cell>
          <cell r="O394" t="str">
            <v>متجاوز الفترة الائتمانية بمبلغ 4,933.00</v>
          </cell>
        </row>
        <row r="395">
          <cell r="A395" t="str">
            <v>CS06</v>
          </cell>
          <cell r="B395" t="str">
            <v>G0047</v>
          </cell>
          <cell r="C395" t="str">
            <v>شركة دائرة الشرق للتجارة -جدة</v>
          </cell>
          <cell r="D395" t="str">
            <v>311029809400003</v>
          </cell>
          <cell r="E395">
            <v>44553</v>
          </cell>
          <cell r="F395" t="str">
            <v>60 Days</v>
          </cell>
          <cell r="G395">
            <v>80000</v>
          </cell>
          <cell r="H395">
            <v>290</v>
          </cell>
          <cell r="I395">
            <v>290</v>
          </cell>
          <cell r="J395">
            <v>66</v>
          </cell>
          <cell r="K395">
            <v>79710</v>
          </cell>
          <cell r="L395" t="str">
            <v>حسام شيخة من 23.12.2021 الى 08.05.2022 CS06 / معتز خضر من 08.05.2022 الى 12.03.2023 CS06 / سامر الزينى  من 12.03.2023 الى  CS06</v>
          </cell>
          <cell r="M395">
            <v>4</v>
          </cell>
          <cell r="N395" t="str">
            <v>غير متجاوز الحد الائتماني</v>
          </cell>
          <cell r="O395" t="str">
            <v>متجاوز الفترة الائتمانية بمبلغ 290.00</v>
          </cell>
        </row>
        <row r="396">
          <cell r="A396" t="str">
            <v>CS06</v>
          </cell>
          <cell r="B396" t="str">
            <v>G0048</v>
          </cell>
          <cell r="C396" t="str">
            <v>مؤسسة سليماء علي سعدالقرني-نقدي</v>
          </cell>
          <cell r="D396" t="str">
            <v>310734275200003</v>
          </cell>
          <cell r="E396">
            <v>44555</v>
          </cell>
          <cell r="F396" t="str">
            <v>- Cash Basic -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 t="str">
            <v>حسام شيخة من 25.12.2021 الى 08.05.2022 CS06 / معتز خضر من 08.05.2022 الى 12.03.2023 CS06 / سامر الزينى  من 12.03.2023 الى  CS06</v>
          </cell>
          <cell r="M396">
            <v>-1</v>
          </cell>
          <cell r="N396" t="str">
            <v>غير متجاوز الحد الائتماني</v>
          </cell>
          <cell r="O396" t="str">
            <v>غير متجاوز الفترة الائتمانية</v>
          </cell>
        </row>
        <row r="397">
          <cell r="A397" t="str">
            <v>CS06</v>
          </cell>
          <cell r="B397" t="str">
            <v>G0049</v>
          </cell>
          <cell r="C397" t="str">
            <v>مؤسسة هشام زين احمد صالح التجارية-نقدي</v>
          </cell>
          <cell r="D397" t="str">
            <v>310160898300003</v>
          </cell>
          <cell r="E397">
            <v>44574</v>
          </cell>
          <cell r="F397" t="str">
            <v>- Cash Basic -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 t="str">
            <v>حسام شيخة من 13.01.2022 الى 08.05.2022 CS06 / معتز خضر من 08.05.2022 الى 12.03.2023 CS06 / سامر الزينى  من 12.03.2023 الى  CS06</v>
          </cell>
          <cell r="M397">
            <v>-1</v>
          </cell>
          <cell r="N397" t="str">
            <v>غير متجاوز الحد الائتماني</v>
          </cell>
          <cell r="O397" t="str">
            <v>غير متجاوز الفترة الائتمانية</v>
          </cell>
        </row>
        <row r="398">
          <cell r="A398" t="str">
            <v>CS06</v>
          </cell>
          <cell r="B398" t="str">
            <v>G0050</v>
          </cell>
          <cell r="C398" t="str">
            <v>مؤسسة الراقية انارة التجارية-نقدي</v>
          </cell>
          <cell r="D398" t="str">
            <v>310158422800003</v>
          </cell>
          <cell r="E398">
            <v>44576</v>
          </cell>
          <cell r="F398" t="str">
            <v>- Cash Basic -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 t="str">
            <v>حسام شيخة من 15.01.2022 الى 08.05.2022 CS06 / معتز خضر من 08.05.2022 الى 12.03.2023 CS06 / سامر الزينى  من 12.03.2023 الى  CS06</v>
          </cell>
          <cell r="M398">
            <v>-1</v>
          </cell>
          <cell r="N398" t="str">
            <v>غير متجاوز الحد الائتماني</v>
          </cell>
          <cell r="O398" t="str">
            <v>غير متجاوز الفترة الائتمانية</v>
          </cell>
        </row>
        <row r="399">
          <cell r="A399" t="str">
            <v>CS06</v>
          </cell>
          <cell r="B399" t="str">
            <v>G0051</v>
          </cell>
          <cell r="C399" t="str">
            <v>مؤسسة ديار القمة التجارية-نقدي</v>
          </cell>
          <cell r="D399" t="str">
            <v>300147057900003</v>
          </cell>
          <cell r="E399">
            <v>44583</v>
          </cell>
          <cell r="F399" t="str">
            <v>- Cash Basic -</v>
          </cell>
          <cell r="G399">
            <v>0</v>
          </cell>
          <cell r="H399">
            <v>-1</v>
          </cell>
          <cell r="I399">
            <v>-1</v>
          </cell>
          <cell r="J399">
            <v>202</v>
          </cell>
          <cell r="K399">
            <v>0</v>
          </cell>
          <cell r="L399" t="str">
            <v>حسام شيخة من 22.01.2022 الى 08.05.2022 CS06 / معتز خضر من 08.05.2022 الى 12.03.2023 CS06 / سامر الزينى  من 12.03.2023 الى  CS06</v>
          </cell>
          <cell r="M399">
            <v>-1</v>
          </cell>
          <cell r="N399" t="str">
            <v>غير متجاوز الحد الائتماني</v>
          </cell>
          <cell r="O399" t="str">
            <v>غير متجاوز الفترة الائتمانية</v>
          </cell>
        </row>
        <row r="400">
          <cell r="A400" t="str">
            <v>LB07</v>
          </cell>
          <cell r="B400" t="str">
            <v>G0052</v>
          </cell>
          <cell r="C400" t="str">
            <v>مؤسسةعبدالرحمن بن عطيه بن رازن الصحفي للتجارة</v>
          </cell>
          <cell r="D400" t="str">
            <v>311118698800003</v>
          </cell>
          <cell r="E400">
            <v>44583</v>
          </cell>
          <cell r="F400" t="str">
            <v>60 Days</v>
          </cell>
          <cell r="G400">
            <v>24000</v>
          </cell>
          <cell r="H400">
            <v>4743</v>
          </cell>
          <cell r="I400">
            <v>3613</v>
          </cell>
          <cell r="J400">
            <v>89</v>
          </cell>
          <cell r="K400">
            <v>19257</v>
          </cell>
          <cell r="L400" t="str">
            <v>حسام شيخة من 22.01.2022 الى 08.05.2022 CS06 / معتز خضر من 08.05.2022 الى 12.03.2023 CS06 / حسام شيخة  من 12.03.2023 الى  LB07</v>
          </cell>
          <cell r="M400">
            <v>4</v>
          </cell>
          <cell r="N400" t="str">
            <v>غير متجاوز الحد الائتماني</v>
          </cell>
          <cell r="O400" t="str">
            <v>متجاوز الفترة الائتمانية بمبلغ 3,613.00</v>
          </cell>
        </row>
        <row r="401">
          <cell r="A401" t="str">
            <v>CS06</v>
          </cell>
          <cell r="B401" t="str">
            <v>G0053</v>
          </cell>
          <cell r="C401" t="str">
            <v>مؤسسة تقنية الانارة الحديثة التجارية-نقدي</v>
          </cell>
          <cell r="D401" t="str">
            <v>300130461400003</v>
          </cell>
          <cell r="E401">
            <v>44591</v>
          </cell>
          <cell r="F401" t="str">
            <v>- Cash Basic -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 t="str">
            <v>حسام شيخة من 30.01.2022 الى 08.05.2022 CS06 / معتز خضر من 08.05.2022 الى 12.03.2023 CS06 / سامر الزينى  من 12.03.2023 الى  CS06</v>
          </cell>
          <cell r="M401">
            <v>-1</v>
          </cell>
          <cell r="N401" t="str">
            <v>غير متجاوز الحد الائتماني</v>
          </cell>
          <cell r="O401" t="str">
            <v>غير متجاوز الفترة الائتمانية</v>
          </cell>
        </row>
        <row r="402">
          <cell r="A402" t="str">
            <v>CS06</v>
          </cell>
          <cell r="B402" t="str">
            <v>G0054</v>
          </cell>
          <cell r="C402" t="str">
            <v>مؤسسةخالد قويدر الحسن عبدالحق للتجلرة-نقدي</v>
          </cell>
          <cell r="D402" t="str">
            <v>300558868700003</v>
          </cell>
          <cell r="E402">
            <v>44598</v>
          </cell>
          <cell r="F402" t="str">
            <v>- Cash Basic -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 t="str">
            <v>حسام شيخة من 06.02.2022 الى 08.05.2022 CS06 / معتز خضر من 08.05.2022 الى 12.03.2023 CS06 / سامر الزينى  من 12.03.2023 الى  CS06</v>
          </cell>
          <cell r="M402">
            <v>-1</v>
          </cell>
          <cell r="N402" t="str">
            <v>غير متجاوز الحد الائتماني</v>
          </cell>
          <cell r="O402" t="str">
            <v>غير متجاوز الفترة الائتمانية</v>
          </cell>
        </row>
        <row r="403">
          <cell r="A403" t="str">
            <v>CS06</v>
          </cell>
          <cell r="B403" t="str">
            <v>G0055</v>
          </cell>
          <cell r="C403" t="str">
            <v>مؤسسةحسن عبدالله محسن العطاس للتجارة-نقدي</v>
          </cell>
          <cell r="D403" t="str">
            <v>310306624800003</v>
          </cell>
          <cell r="E403">
            <v>44606</v>
          </cell>
          <cell r="F403" t="str">
            <v>- Cash Basic -</v>
          </cell>
          <cell r="G403">
            <v>0</v>
          </cell>
          <cell r="H403">
            <v>583</v>
          </cell>
          <cell r="I403">
            <v>0</v>
          </cell>
          <cell r="J403">
            <v>0</v>
          </cell>
          <cell r="K403">
            <v>0</v>
          </cell>
          <cell r="L403" t="str">
            <v>حسام شيخة من 14.02.2022 الى 08.05.2022 CS06 / معتز خضر من 08.05.2022 الى 12.03.2023 CS06 / سامر الزينى  من 12.03.2023 الى  CS06</v>
          </cell>
          <cell r="M403">
            <v>-1</v>
          </cell>
          <cell r="N403" t="str">
            <v>غير متجاوز الحد الائتماني</v>
          </cell>
          <cell r="O403" t="str">
            <v>غير متجاوز الفترة الائتمانية</v>
          </cell>
        </row>
        <row r="404">
          <cell r="A404" t="str">
            <v>CS06</v>
          </cell>
          <cell r="B404" t="str">
            <v>G0056</v>
          </cell>
          <cell r="C404" t="str">
            <v>مؤسسةمشاري الحسين الشريف التجارية-نقدي</v>
          </cell>
          <cell r="D404" t="str">
            <v>302058154900003</v>
          </cell>
          <cell r="E404">
            <v>44606</v>
          </cell>
          <cell r="F404" t="str">
            <v>- Cash Basic -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 t="str">
            <v>حسام شيخة من 14.02.2022 الى 08.05.2022 CS06 / معتز خضر من 08.05.2022 الى 12.03.2023 CS06 / سامر الزينى  من 12.03.2023 الى  CS06</v>
          </cell>
          <cell r="M404">
            <v>-1</v>
          </cell>
          <cell r="N404" t="str">
            <v>غير متجاوز الحد الائتماني</v>
          </cell>
          <cell r="O404" t="str">
            <v>غير متجاوز الفترة الائتمانية</v>
          </cell>
        </row>
        <row r="405">
          <cell r="A405" t="str">
            <v>CS06</v>
          </cell>
          <cell r="B405" t="str">
            <v>G0057</v>
          </cell>
          <cell r="C405" t="str">
            <v>مؤسسة ريفان لتنظيم المعارض والمؤتمرات-نقدي</v>
          </cell>
          <cell r="D405" t="str">
            <v>300879138900003</v>
          </cell>
          <cell r="E405">
            <v>44626</v>
          </cell>
          <cell r="F405" t="str">
            <v>- Cash Basic -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 t="str">
            <v>حسام شيخة من 06.03.2022 الى 08.05.2022 CS06 / معتز خضر من 08.05.2022 الى 12.03.2023 CS06 / سامر الزينى  من 12.03.2023 الى  CS06</v>
          </cell>
          <cell r="M405">
            <v>-1</v>
          </cell>
          <cell r="N405" t="str">
            <v>غير متجاوز الحد الائتماني</v>
          </cell>
          <cell r="O405" t="str">
            <v>غير متجاوز الفترة الائتمانية</v>
          </cell>
        </row>
        <row r="406">
          <cell r="A406" t="str">
            <v>LB07</v>
          </cell>
          <cell r="B406" t="str">
            <v>G0058</v>
          </cell>
          <cell r="C406" t="str">
            <v>مؤسسة هناء زين محمد علي التجارية</v>
          </cell>
          <cell r="D406" t="str">
            <v>311179583600003</v>
          </cell>
          <cell r="E406">
            <v>44641</v>
          </cell>
          <cell r="F406" t="str">
            <v>60 Days</v>
          </cell>
          <cell r="G406">
            <v>32000</v>
          </cell>
          <cell r="H406">
            <v>15266</v>
          </cell>
          <cell r="I406">
            <v>15266</v>
          </cell>
          <cell r="J406">
            <v>511</v>
          </cell>
          <cell r="K406">
            <v>16734</v>
          </cell>
          <cell r="L406" t="str">
            <v>حسام شيخة من 21.03.2022 الى 08.05.2022 CS06 / معتز خضر من 08.05.2022 الى 12.03.2023 CS06 / حسام شيخة  من 12.03.2023 الى  LB07</v>
          </cell>
          <cell r="M406">
            <v>4</v>
          </cell>
          <cell r="N406" t="str">
            <v>غير متجاوز الحد الائتماني</v>
          </cell>
          <cell r="O406" t="str">
            <v>متجاوز الفترة الائتمانية بمبلغ 15,266.00</v>
          </cell>
        </row>
        <row r="407">
          <cell r="A407" t="str">
            <v>LB07</v>
          </cell>
          <cell r="B407" t="str">
            <v>G0059</v>
          </cell>
          <cell r="C407" t="str">
            <v>مؤسسة سعدية سعيد معروف للتجارة - نقدي</v>
          </cell>
          <cell r="D407" t="str">
            <v>310351238100003</v>
          </cell>
          <cell r="E407">
            <v>44653</v>
          </cell>
          <cell r="F407" t="str">
            <v>- Cash Basic -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 t="str">
            <v>حسام شيخة من 02.04.2022 الى 08.05.2022 CS06 / معتز خضر من 08.05.2022 الى 12.03.2023 CS06 / حسام شيخة  من 12.03.2023 الى  LB07</v>
          </cell>
          <cell r="M407">
            <v>-1</v>
          </cell>
          <cell r="N407" t="str">
            <v>غير متجاوز الحد الائتماني</v>
          </cell>
          <cell r="O407" t="str">
            <v>غير متجاوز الفترة الائتمانية</v>
          </cell>
        </row>
        <row r="408">
          <cell r="A408" t="str">
            <v>CS06</v>
          </cell>
          <cell r="B408" t="str">
            <v>G0060</v>
          </cell>
          <cell r="C408" t="str">
            <v>شركة نخبة الشرق التجارية-نقدي</v>
          </cell>
          <cell r="D408" t="str">
            <v>311197294800003</v>
          </cell>
          <cell r="E408">
            <v>44655</v>
          </cell>
          <cell r="F408" t="str">
            <v>- Cash Basic -</v>
          </cell>
          <cell r="G408">
            <v>0</v>
          </cell>
          <cell r="H408">
            <v>-5</v>
          </cell>
          <cell r="I408">
            <v>-5</v>
          </cell>
          <cell r="J408">
            <v>257</v>
          </cell>
          <cell r="K408">
            <v>0</v>
          </cell>
          <cell r="L408" t="str">
            <v>حسام شيخة من 04.04.2022 الى 08.05.2022 CS06 / معتز خضر من 08.05.2022 الى 12.03.2023 CS06 / سامر الزينى  من 12.03.2023 الى  CS06</v>
          </cell>
          <cell r="M408">
            <v>-1</v>
          </cell>
          <cell r="N408" t="str">
            <v>غير متجاوز الحد الائتماني</v>
          </cell>
          <cell r="O408" t="str">
            <v>غير متجاوز الفترة الائتمانية</v>
          </cell>
        </row>
        <row r="409">
          <cell r="A409" t="str">
            <v>CS06</v>
          </cell>
          <cell r="B409" t="str">
            <v>G0061</v>
          </cell>
          <cell r="C409" t="str">
            <v>مؤسسة ريسون التجارية -نقدي</v>
          </cell>
          <cell r="D409" t="str">
            <v>310602580700003</v>
          </cell>
          <cell r="E409">
            <v>44661</v>
          </cell>
          <cell r="F409" t="str">
            <v>- Cash Basic -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 t="str">
            <v>حسام شيخة من 10.04.2022 الى 08.05.2022 CS06 / معتز خضر من 08.05.2022 الى 12.03.2023 CS06 / سامر الزينى  من 12.03.2023 الى  CS06_x000D_تم تغير اسم العميل من مؤسسة تطبيق الانارةللتجارة-نقدي الى مؤسسة ريسون التجارية -نقدي_x000D_ والرقم الضريبي من  302214844600003 الى 310602580700003 فى تاريخ 24/06/2023 بطلب من المندوب كريم صقر 15/01/2023</v>
          </cell>
          <cell r="M409">
            <v>-1</v>
          </cell>
          <cell r="N409" t="str">
            <v>غير متجاوز الحد الائتماني</v>
          </cell>
          <cell r="O409" t="str">
            <v>غير متجاوز الفترة الائتمانية</v>
          </cell>
        </row>
        <row r="410">
          <cell r="A410" t="str">
            <v>LB07</v>
          </cell>
          <cell r="B410" t="str">
            <v>G0062</v>
          </cell>
          <cell r="C410" t="str">
            <v>مؤسسة اثير الجزيره للمقاولات العامة-نقدي</v>
          </cell>
          <cell r="D410" t="str">
            <v>300831058700003</v>
          </cell>
          <cell r="E410">
            <v>44676</v>
          </cell>
          <cell r="F410" t="str">
            <v>- Cash Basic -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 t="str">
            <v>حسام شيخة من 25.04.2022 الى 08.05.2022 CS06 / معتز خضر من 08.05.2022 الى 12.03.2023 CS06 / حسام شيخة  من 12.03.2023 الى  LB07</v>
          </cell>
          <cell r="M410">
            <v>-1</v>
          </cell>
          <cell r="N410" t="str">
            <v>غير متجاوز الحد الائتماني</v>
          </cell>
          <cell r="O410" t="str">
            <v>غير متجاوز الفترة الائتمانية</v>
          </cell>
        </row>
        <row r="411">
          <cell r="A411" t="str">
            <v>CS06</v>
          </cell>
          <cell r="B411" t="str">
            <v>G0063</v>
          </cell>
          <cell r="C411" t="str">
            <v>مؤسسة انارة لوما التجارية-نقدي</v>
          </cell>
          <cell r="D411" t="str">
            <v>310525790800003</v>
          </cell>
          <cell r="E411">
            <v>44695</v>
          </cell>
          <cell r="F411" t="str">
            <v>- Cash Basic -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 t="str">
            <v>معتز خضر من 14.05.2022 الى 12.03.2023 CS06 / سامر الزينى  من 12.03.2023 الى  CS06</v>
          </cell>
          <cell r="M411">
            <v>-1</v>
          </cell>
          <cell r="N411" t="str">
            <v>غير متجاوز الحد الائتماني</v>
          </cell>
          <cell r="O411" t="str">
            <v>غير متجاوز الفترة الائتمانية</v>
          </cell>
        </row>
        <row r="412">
          <cell r="A412" t="str">
            <v>CS06</v>
          </cell>
          <cell r="B412" t="str">
            <v>G0064</v>
          </cell>
          <cell r="C412" t="str">
            <v>مؤسسة جسر الكهرباء التجارية -نقدي</v>
          </cell>
          <cell r="D412" t="str">
            <v>310260425400003</v>
          </cell>
          <cell r="E412">
            <v>44702</v>
          </cell>
          <cell r="F412" t="str">
            <v>- Cash Basic -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 t="str">
            <v>معتز خضر من 21.05.2022 الى 12.03.2023 CS06 / سامر الزينى  من 12.03.2023 الى  CS06</v>
          </cell>
          <cell r="M412">
            <v>-1</v>
          </cell>
          <cell r="N412" t="str">
            <v>غير متجاوز الحد الائتماني</v>
          </cell>
          <cell r="O412" t="str">
            <v>غير متجاوز الفترة الائتمانية</v>
          </cell>
        </row>
        <row r="413">
          <cell r="A413" t="str">
            <v>CS06</v>
          </cell>
          <cell r="B413" t="str">
            <v>G0065</v>
          </cell>
          <cell r="C413" t="str">
            <v>شركة منارة الشاهين للتجارة -نقدي</v>
          </cell>
          <cell r="D413" t="str">
            <v>311265811700003</v>
          </cell>
          <cell r="E413">
            <v>44710</v>
          </cell>
          <cell r="F413" t="str">
            <v>- Cash Basic -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 t="str">
            <v>معتز خضر من 29.05.2022 الى 12.03.2023 CS06 / سامر الزينى  من 12.03.2023 الى  CS06</v>
          </cell>
          <cell r="M413">
            <v>-1</v>
          </cell>
          <cell r="N413" t="str">
            <v>غير متجاوز الحد الائتماني</v>
          </cell>
          <cell r="O413" t="str">
            <v>غير متجاوز الفترة الائتمانية</v>
          </cell>
        </row>
        <row r="414">
          <cell r="A414" t="str">
            <v>CS06</v>
          </cell>
          <cell r="B414" t="str">
            <v>G0066</v>
          </cell>
          <cell r="C414" t="str">
            <v>مؤسسة سليمان عطاالله اللقماني الحربي التجاري-نقدي</v>
          </cell>
          <cell r="D414" t="str">
            <v>300113172100003</v>
          </cell>
          <cell r="E414">
            <v>44713</v>
          </cell>
          <cell r="F414" t="str">
            <v>- Cash Basic -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 t="str">
            <v>معتز خضر من 01.06.2022 الى 12.03.2023 CS06 / سامر الزينى  من 12.03.2023 الى  CS06</v>
          </cell>
          <cell r="M414">
            <v>-1</v>
          </cell>
          <cell r="N414" t="str">
            <v>غير متجاوز الحد الائتماني</v>
          </cell>
          <cell r="O414" t="str">
            <v>غير متجاوز الفترة الائتمانية</v>
          </cell>
        </row>
        <row r="415">
          <cell r="A415" t="str">
            <v>CS06</v>
          </cell>
          <cell r="B415" t="str">
            <v>G0067</v>
          </cell>
          <cell r="C415" t="str">
            <v>شركة القمة المضيئة التجارية-نقدي</v>
          </cell>
          <cell r="D415" t="str">
            <v>311197294800003</v>
          </cell>
          <cell r="E415">
            <v>44717</v>
          </cell>
          <cell r="F415" t="str">
            <v>- Cash Basic -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 t="str">
            <v>معتز خضر من 05.06.2022 الى 12.03.2023 CS06 / سامر الزينى  من 12.03.2023 الى  CS06</v>
          </cell>
          <cell r="M415">
            <v>-1</v>
          </cell>
          <cell r="N415" t="str">
            <v>غير متجاوز الحد الائتماني</v>
          </cell>
          <cell r="O415" t="str">
            <v>غير متجاوز الفترة الائتمانية</v>
          </cell>
        </row>
        <row r="416">
          <cell r="A416" t="str">
            <v>CS06</v>
          </cell>
          <cell r="B416" t="str">
            <v>G0068</v>
          </cell>
          <cell r="C416" t="str">
            <v>مؤسسة القصور المضيئة التجارية-نقدي</v>
          </cell>
          <cell r="D416" t="str">
            <v>310892113800003</v>
          </cell>
          <cell r="E416">
            <v>44726</v>
          </cell>
          <cell r="F416" t="str">
            <v>- Cash Basic -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 t="str">
            <v>معتز خضر من 14.06.2022 الى 12.03.2023 CS06 / سامر الزينى  من 12.03.2023 الى  CS06</v>
          </cell>
          <cell r="M416">
            <v>-1</v>
          </cell>
          <cell r="N416" t="str">
            <v>غير متجاوز الحد الائتماني</v>
          </cell>
          <cell r="O416" t="str">
            <v>غير متجاوز الفترة الائتمانية</v>
          </cell>
        </row>
        <row r="417">
          <cell r="A417" t="str">
            <v>CS06</v>
          </cell>
          <cell r="B417" t="str">
            <v>G0069</v>
          </cell>
          <cell r="C417" t="str">
            <v>مؤسسة الكابلات الحديثة للإنارة</v>
          </cell>
          <cell r="D417" t="str">
            <v>301263475900003</v>
          </cell>
          <cell r="E417">
            <v>44739</v>
          </cell>
          <cell r="F417" t="str">
            <v>60 Days</v>
          </cell>
          <cell r="G417">
            <v>40000</v>
          </cell>
          <cell r="H417">
            <v>0</v>
          </cell>
          <cell r="I417">
            <v>0</v>
          </cell>
          <cell r="J417">
            <v>0</v>
          </cell>
          <cell r="K417">
            <v>40000</v>
          </cell>
          <cell r="L417" t="str">
            <v>معتز خضر من 27.06.2022 الى 12.03.2023 CS06 / سامر الزينى  من 12.03.2023 الى  CS06</v>
          </cell>
          <cell r="M417">
            <v>4</v>
          </cell>
          <cell r="N417" t="str">
            <v>غير متجاوز الحد الائتماني</v>
          </cell>
          <cell r="O417" t="str">
            <v>غير متجاوز الفترة الائتمانية</v>
          </cell>
        </row>
        <row r="418">
          <cell r="A418" t="str">
            <v>LB07</v>
          </cell>
          <cell r="B418" t="str">
            <v>G0070</v>
          </cell>
          <cell r="C418" t="str">
            <v>مؤسسة الباسل للقرطاسية -نقدي</v>
          </cell>
          <cell r="D418" t="str">
            <v>300088595800003</v>
          </cell>
          <cell r="E418">
            <v>44763</v>
          </cell>
          <cell r="F418" t="str">
            <v>- Cash Basic -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 t="str">
            <v>معتز خضر من 21.07.2022 الى 12.03.2023 CS06 / حسام شيخة  من 12.03.2023 الى  LB07</v>
          </cell>
          <cell r="M418">
            <v>-1</v>
          </cell>
          <cell r="N418" t="str">
            <v>غير متجاوز الحد الائتماني</v>
          </cell>
          <cell r="O418" t="str">
            <v>غير متجاوز الفترة الائتمانية</v>
          </cell>
        </row>
        <row r="419">
          <cell r="A419" t="str">
            <v>CS06</v>
          </cell>
          <cell r="B419" t="str">
            <v>G0071</v>
          </cell>
          <cell r="C419" t="str">
            <v>مؤسسة خالد عمر عبيد باوزير للتجارة -نقدي</v>
          </cell>
          <cell r="D419" t="str">
            <v>300700802600003</v>
          </cell>
          <cell r="E419">
            <v>44766</v>
          </cell>
          <cell r="F419" t="str">
            <v>- Cash Basic -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 t="str">
            <v>معتز خضر من 24.07.2022 الى 12.03.2023 CS06 / سامر الزينى  من 12.03.2023 الى  CS06</v>
          </cell>
          <cell r="M419">
            <v>-1</v>
          </cell>
          <cell r="N419" t="str">
            <v>غير متجاوز الحد الائتماني</v>
          </cell>
          <cell r="O419" t="str">
            <v>غير متجاوز الفترة الائتمانية</v>
          </cell>
        </row>
        <row r="420">
          <cell r="A420" t="str">
            <v>CS06</v>
          </cell>
          <cell r="B420" t="str">
            <v>G0072</v>
          </cell>
          <cell r="C420" t="str">
            <v>مؤسسة المؤيد الجديد للتجارة -نقدي</v>
          </cell>
          <cell r="D420" t="str">
            <v>300893915100003</v>
          </cell>
          <cell r="E420">
            <v>44775</v>
          </cell>
          <cell r="F420" t="str">
            <v>- Cash Basic -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 t="str">
            <v>معتز خضر من 02.08.2022 الى 12.03.2023 CS06 / سامر الزينى  من 12.03.2023 الى  CS06</v>
          </cell>
          <cell r="M420">
            <v>-1</v>
          </cell>
          <cell r="N420" t="str">
            <v>غير متجاوز الحد الائتماني</v>
          </cell>
          <cell r="O420" t="str">
            <v>غير متجاوز الفترة الائتمانية</v>
          </cell>
        </row>
        <row r="421">
          <cell r="A421" t="str">
            <v>CS06</v>
          </cell>
          <cell r="B421" t="str">
            <v>G0073</v>
          </cell>
          <cell r="C421" t="str">
            <v>شركة القناعة الحديثة التجارية -نقدي</v>
          </cell>
          <cell r="D421" t="str">
            <v>311227034400003</v>
          </cell>
          <cell r="E421">
            <v>44775</v>
          </cell>
          <cell r="F421" t="str">
            <v>- Cash Basic -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 t="str">
            <v>معتز خضر من 02.08.2022 الى 12.03.2023 CS06 / سامر الزينى  من 12.03.2023 الى  CS06</v>
          </cell>
          <cell r="M421">
            <v>-1</v>
          </cell>
          <cell r="N421" t="str">
            <v>غير متجاوز الحد الائتماني</v>
          </cell>
          <cell r="O421" t="str">
            <v>غير متجاوز الفترة الائتمانية</v>
          </cell>
        </row>
        <row r="422">
          <cell r="A422" t="str">
            <v>LB07</v>
          </cell>
          <cell r="B422" t="str">
            <v>G0074</v>
          </cell>
          <cell r="C422" t="str">
            <v>شركة محمد عبدالرحمن فرحات للمقاولات -نقدي</v>
          </cell>
          <cell r="D422" t="str">
            <v>310086821200003</v>
          </cell>
          <cell r="E422">
            <v>44851</v>
          </cell>
          <cell r="F422" t="str">
            <v>- Cash Basic -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 t="str">
            <v>معتز خضر من 17.10.2022 الى 12.03.2023 CS06 / حسام شيخة  من 12.03.2023 الى  LB07</v>
          </cell>
          <cell r="M422">
            <v>-1</v>
          </cell>
          <cell r="N422" t="str">
            <v>غير متجاوز الحد الائتماني</v>
          </cell>
          <cell r="O422" t="str">
            <v>غير متجاوز الفترة الائتمانية</v>
          </cell>
        </row>
        <row r="423">
          <cell r="A423" t="str">
            <v>LB07</v>
          </cell>
          <cell r="B423" t="str">
            <v>G0075</v>
          </cell>
          <cell r="C423" t="str">
            <v>مؤسسة سعد جمعان حامد الحربى للتجارة - نقدى</v>
          </cell>
          <cell r="D423" t="str">
            <v>310389038900003</v>
          </cell>
          <cell r="E423">
            <v>44881</v>
          </cell>
          <cell r="F423" t="str">
            <v>- Cash Basic -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 t="str">
            <v>معتز خضر من 16.11.2022 الى 12.03.2023 CS06 / حسام شيخة  من 12.03.2023 الى  LB07</v>
          </cell>
          <cell r="M423">
            <v>-1</v>
          </cell>
          <cell r="N423" t="str">
            <v>غير متجاوز الحد الائتماني</v>
          </cell>
          <cell r="O423" t="str">
            <v>غير متجاوز الفترة الائتمانية</v>
          </cell>
        </row>
        <row r="424">
          <cell r="A424" t="str">
            <v>CS06</v>
          </cell>
          <cell r="B424" t="str">
            <v>G0076</v>
          </cell>
          <cell r="C424" t="str">
            <v>شركة رواد الاضاءة الحديثة للكهرباء -نقدي</v>
          </cell>
          <cell r="D424" t="str">
            <v>311320459600003</v>
          </cell>
          <cell r="E424">
            <v>44931</v>
          </cell>
          <cell r="F424" t="str">
            <v>- Cash Basic -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 t="str">
            <v>معتز خضر من 05.01.2023 الى 12.03.2023 CS06 / سامر الزينى  من 12.03.2023 الى  CS06</v>
          </cell>
          <cell r="M424">
            <v>-1</v>
          </cell>
          <cell r="N424" t="str">
            <v>غير متجاوز الحد الائتماني</v>
          </cell>
          <cell r="O424" t="str">
            <v>غير متجاوز الفترة الائتمانية</v>
          </cell>
        </row>
        <row r="425">
          <cell r="A425" t="str">
            <v>LB07</v>
          </cell>
          <cell r="B425" t="str">
            <v>G0077</v>
          </cell>
          <cell r="C425" t="str">
            <v>مؤسسة درع الطاقة التجارية - نقدى</v>
          </cell>
          <cell r="D425" t="str">
            <v>300088676100003</v>
          </cell>
          <cell r="E425">
            <v>44973</v>
          </cell>
          <cell r="F425" t="str">
            <v>- Cash Basic -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 t="str">
            <v>معتز خضر  من 16.02.23 الى  CS06</v>
          </cell>
          <cell r="M425">
            <v>-1</v>
          </cell>
          <cell r="N425" t="str">
            <v>غير متجاوز الحد الائتماني</v>
          </cell>
          <cell r="O425" t="str">
            <v>غير متجاوز الفترة الائتمانية</v>
          </cell>
        </row>
        <row r="426">
          <cell r="A426" t="str">
            <v>LB07</v>
          </cell>
          <cell r="B426" t="str">
            <v>G0078</v>
          </cell>
          <cell r="C426" t="str">
            <v>مؤسسة محمد على عبده الفقيه للتجارة - نقدى</v>
          </cell>
          <cell r="D426" t="str">
            <v>301254077400003</v>
          </cell>
          <cell r="E426">
            <v>44990</v>
          </cell>
          <cell r="F426" t="str">
            <v>- Cash Basic -</v>
          </cell>
          <cell r="G426">
            <v>0</v>
          </cell>
          <cell r="H426">
            <v>153</v>
          </cell>
          <cell r="I426">
            <v>0</v>
          </cell>
          <cell r="J426">
            <v>0</v>
          </cell>
          <cell r="K426">
            <v>0</v>
          </cell>
          <cell r="L426" t="str">
            <v>حسام شيخة من 05.03.23 الى  LB07</v>
          </cell>
          <cell r="M426">
            <v>-1</v>
          </cell>
          <cell r="N426" t="str">
            <v>غير متجاوز الحد الائتماني</v>
          </cell>
          <cell r="O426" t="str">
            <v>غير متجاوز الفترة الائتمانية</v>
          </cell>
        </row>
        <row r="427">
          <cell r="A427" t="str">
            <v>LB07</v>
          </cell>
          <cell r="B427" t="str">
            <v>G0079</v>
          </cell>
          <cell r="C427" t="str">
            <v>محل تصميم الكهف للتجارة - نقدى</v>
          </cell>
          <cell r="D427" t="str">
            <v>300744377400003</v>
          </cell>
          <cell r="E427">
            <v>45159</v>
          </cell>
          <cell r="F427" t="str">
            <v>- Cash Basic -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 t="str">
            <v>حسام شيخة من 21.08.23 الى  LB07</v>
          </cell>
          <cell r="M427">
            <v>-1</v>
          </cell>
          <cell r="N427" t="str">
            <v>غير متجاوز الحد الائتماني</v>
          </cell>
          <cell r="O427" t="str">
            <v>غير متجاوز الفترة الائتمانية</v>
          </cell>
        </row>
        <row r="428">
          <cell r="A428" t="str">
            <v>CS05</v>
          </cell>
          <cell r="B428" t="str">
            <v>H0001</v>
          </cell>
          <cell r="C428" t="str">
            <v>مؤسسة اسامه عبدالله الموسي التجارية-نقدي</v>
          </cell>
          <cell r="D428" t="str">
            <v>310128049800003</v>
          </cell>
          <cell r="E428">
            <v>44871</v>
          </cell>
          <cell r="F428" t="str">
            <v>- Cash Basic -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 t="str">
            <v>محمد طارق من 06.11.2022 الى 07.02.2023 CS09 / محمود يوسف  من 07.02.2023 الى  CS05</v>
          </cell>
          <cell r="M428">
            <v>-1</v>
          </cell>
          <cell r="N428" t="str">
            <v>غير متجاوز الحد الائتماني</v>
          </cell>
          <cell r="O428" t="str">
            <v>غير متجاوز الفترة الائتمانية</v>
          </cell>
        </row>
        <row r="429">
          <cell r="A429" t="str">
            <v>CS05</v>
          </cell>
          <cell r="B429" t="str">
            <v>H0002</v>
          </cell>
          <cell r="C429" t="str">
            <v>مؤسسة عيسى يوسف الفهيد للانارة - نقدي</v>
          </cell>
          <cell r="D429" t="str">
            <v>300459122200003</v>
          </cell>
          <cell r="E429">
            <v>44875</v>
          </cell>
          <cell r="F429" t="str">
            <v>- Cash Basic -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 t="str">
            <v>محمد طارق من 10.11.2022 الى 07.02.2023 CS09 / محمود يوسف  من 07.02.2023 الى  CS05</v>
          </cell>
          <cell r="M429">
            <v>-1</v>
          </cell>
          <cell r="N429" t="str">
            <v>غير متجاوز الحد الائتماني</v>
          </cell>
          <cell r="O429" t="str">
            <v>غير متجاوز الفترة الائتمانية</v>
          </cell>
        </row>
        <row r="430">
          <cell r="A430" t="str">
            <v>CS05</v>
          </cell>
          <cell r="B430" t="str">
            <v>H0003</v>
          </cell>
          <cell r="C430" t="str">
            <v>مؤسسة الفناء للكهرباء - نقدى</v>
          </cell>
          <cell r="D430" t="str">
            <v>301098959500003</v>
          </cell>
          <cell r="E430">
            <v>44900</v>
          </cell>
          <cell r="F430" t="str">
            <v>- Cash Basic -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 t="str">
            <v>محمد طارق من 05.12.2022 الى 07.02.2023 CS09 / محمود يوسف  من 07.02.2023 الى  CS05</v>
          </cell>
          <cell r="M430">
            <v>-1</v>
          </cell>
          <cell r="N430" t="str">
            <v>غير متجاوز الحد الائتماني</v>
          </cell>
          <cell r="O430" t="str">
            <v>غير متجاوز الفترة الائتمانية</v>
          </cell>
        </row>
        <row r="431">
          <cell r="A431" t="str">
            <v>CS05</v>
          </cell>
          <cell r="B431" t="str">
            <v>H0004</v>
          </cell>
          <cell r="C431" t="str">
            <v>شركة احمد محمد بن عودان واخواته - نقدى</v>
          </cell>
          <cell r="D431" t="str">
            <v>300425936100003</v>
          </cell>
          <cell r="E431">
            <v>44973</v>
          </cell>
          <cell r="F431" t="str">
            <v>- Cash Basic -</v>
          </cell>
          <cell r="G431">
            <v>0</v>
          </cell>
          <cell r="H431">
            <v>100</v>
          </cell>
          <cell r="I431">
            <v>100</v>
          </cell>
          <cell r="J431">
            <v>64</v>
          </cell>
          <cell r="K431">
            <v>-100</v>
          </cell>
          <cell r="L431" t="str">
            <v>محمود يوسف  من 16.02.23 الى  CS05</v>
          </cell>
          <cell r="M431">
            <v>-1</v>
          </cell>
          <cell r="N431" t="str">
            <v>متجاوز الحد الائتماني</v>
          </cell>
          <cell r="O431" t="str">
            <v>متجاوز الفترة الائتمانية بمبلغ 100.00</v>
          </cell>
        </row>
        <row r="432">
          <cell r="A432" t="str">
            <v>CS05</v>
          </cell>
          <cell r="B432" t="str">
            <v>H0005</v>
          </cell>
          <cell r="C432" t="str">
            <v>مؤسسة ريكنج التجارية - نقدى</v>
          </cell>
          <cell r="D432" t="str">
            <v>300561002700003</v>
          </cell>
          <cell r="E432">
            <v>44985</v>
          </cell>
          <cell r="F432" t="str">
            <v>- Cash Basic -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 t="str">
            <v>محمود يوسف  من 28.02.23 الى  CS05</v>
          </cell>
          <cell r="M432">
            <v>-1</v>
          </cell>
          <cell r="N432" t="str">
            <v>غير متجاوز الحد الائتماني</v>
          </cell>
          <cell r="O432" t="str">
            <v>غير متجاوز الفترة الائتمانية</v>
          </cell>
        </row>
        <row r="433">
          <cell r="A433" t="str">
            <v>CS05</v>
          </cell>
          <cell r="B433" t="str">
            <v>H0006</v>
          </cell>
          <cell r="C433" t="str">
            <v>مؤسسة روائع التوريد لمواد البناء - نقدي</v>
          </cell>
          <cell r="D433" t="str">
            <v>311286171700003</v>
          </cell>
          <cell r="E433">
            <v>45015</v>
          </cell>
          <cell r="F433" t="str">
            <v>- Cash Basic -</v>
          </cell>
          <cell r="G433">
            <v>0</v>
          </cell>
          <cell r="H433">
            <v>0.24</v>
          </cell>
          <cell r="I433">
            <v>0.24</v>
          </cell>
          <cell r="J433">
            <v>140</v>
          </cell>
          <cell r="K433">
            <v>-0.24</v>
          </cell>
          <cell r="L433" t="str">
            <v>محمود يوسف  من 30.03.23 الى  CS05</v>
          </cell>
          <cell r="M433">
            <v>-1</v>
          </cell>
          <cell r="N433" t="str">
            <v>متجاوز الحد الائتماني</v>
          </cell>
          <cell r="O433" t="str">
            <v>متجاوز الفترة الائتمانية بمبلغ 0.24</v>
          </cell>
        </row>
        <row r="434">
          <cell r="A434" t="str">
            <v>CS05</v>
          </cell>
          <cell r="B434" t="str">
            <v>H0007</v>
          </cell>
          <cell r="C434" t="str">
            <v>مؤسسة حسين محمد البوعلي للتجارة - نقدى</v>
          </cell>
          <cell r="D434" t="str">
            <v>300518667900003</v>
          </cell>
          <cell r="E434">
            <v>45034</v>
          </cell>
          <cell r="F434" t="str">
            <v>- Cash Basic -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 t="str">
            <v>محمود يوسف  من 30.03.23 الى  CS05</v>
          </cell>
          <cell r="M434">
            <v>-1</v>
          </cell>
          <cell r="N434" t="str">
            <v>غير متجاوز الحد الائتماني</v>
          </cell>
          <cell r="O434" t="str">
            <v>غير متجاوز الفترة الائتمانية</v>
          </cell>
        </row>
        <row r="435">
          <cell r="A435" t="str">
            <v>CS12</v>
          </cell>
          <cell r="B435" t="str">
            <v>K0001</v>
          </cell>
          <cell r="C435" t="str">
            <v>مؤسسة رواد المكان التجارية</v>
          </cell>
          <cell r="D435" t="str">
            <v>310839694600003</v>
          </cell>
          <cell r="E435">
            <v>44816</v>
          </cell>
          <cell r="F435" t="str">
            <v>60 Days</v>
          </cell>
          <cell r="G435">
            <v>40000</v>
          </cell>
          <cell r="H435">
            <v>0</v>
          </cell>
          <cell r="I435">
            <v>0</v>
          </cell>
          <cell r="J435">
            <v>0</v>
          </cell>
          <cell r="K435">
            <v>40000</v>
          </cell>
          <cell r="L435" t="str">
            <v>محمد رمضان من 12.09.2022 الى  CS12</v>
          </cell>
          <cell r="M435">
            <v>4</v>
          </cell>
          <cell r="N435" t="str">
            <v>غير متجاوز الحد الائتماني</v>
          </cell>
          <cell r="O435" t="str">
            <v>غير متجاوز الفترة الائتمانية</v>
          </cell>
        </row>
        <row r="436">
          <cell r="A436" t="str">
            <v>CS12</v>
          </cell>
          <cell r="B436" t="str">
            <v>K0002</v>
          </cell>
          <cell r="C436" t="str">
            <v>مؤسسة ابراهيم سعيد المدعث التجارية- نقدي</v>
          </cell>
          <cell r="D436" t="str">
            <v>310084946200003</v>
          </cell>
          <cell r="E436">
            <v>44818</v>
          </cell>
          <cell r="F436" t="str">
            <v>- Cash Basic -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 t="str">
            <v>محمد رمضان من 14.09.2022 الى  CS12</v>
          </cell>
          <cell r="M436">
            <v>-1</v>
          </cell>
          <cell r="N436" t="str">
            <v>غير متجاوز الحد الائتماني</v>
          </cell>
          <cell r="O436" t="str">
            <v>غير متجاوز الفترة الائتمانية</v>
          </cell>
        </row>
        <row r="437">
          <cell r="A437" t="str">
            <v>CS12</v>
          </cell>
          <cell r="B437" t="str">
            <v>K0003</v>
          </cell>
          <cell r="C437" t="str">
            <v>مؤسسة عبد الله سالم باعبيد للتجارة</v>
          </cell>
          <cell r="D437" t="str">
            <v>300768392200003</v>
          </cell>
          <cell r="E437">
            <v>44844</v>
          </cell>
          <cell r="F437" t="str">
            <v>60 Days</v>
          </cell>
          <cell r="G437">
            <v>80000</v>
          </cell>
          <cell r="H437">
            <v>0</v>
          </cell>
          <cell r="I437">
            <v>0</v>
          </cell>
          <cell r="J437">
            <v>0</v>
          </cell>
          <cell r="K437">
            <v>80000</v>
          </cell>
          <cell r="L437" t="str">
            <v>محمد رمضان من 10.10.2022 الى  CS12</v>
          </cell>
          <cell r="M437">
            <v>4</v>
          </cell>
          <cell r="N437" t="str">
            <v>غير متجاوز الحد الائتماني</v>
          </cell>
          <cell r="O437" t="str">
            <v>غير متجاوز الفترة الائتمانية</v>
          </cell>
        </row>
        <row r="438">
          <cell r="A438" t="str">
            <v>CS12</v>
          </cell>
          <cell r="B438" t="str">
            <v>K0004</v>
          </cell>
          <cell r="C438" t="str">
            <v>مؤسسة محمد ناصر السيد للتجارة-جنوب</v>
          </cell>
          <cell r="D438" t="str">
            <v>302178551700003</v>
          </cell>
          <cell r="E438">
            <v>44844</v>
          </cell>
          <cell r="F438" t="str">
            <v>60 Days</v>
          </cell>
          <cell r="G438">
            <v>20000</v>
          </cell>
          <cell r="H438">
            <v>2221</v>
          </cell>
          <cell r="I438">
            <v>0</v>
          </cell>
          <cell r="J438">
            <v>0</v>
          </cell>
          <cell r="K438">
            <v>20000</v>
          </cell>
          <cell r="L438" t="str">
            <v>محمد رمضان من 10.10.2022 الى  CS12</v>
          </cell>
          <cell r="M438">
            <v>4</v>
          </cell>
          <cell r="N438" t="str">
            <v>غير متجاوز الحد الائتماني</v>
          </cell>
          <cell r="O438" t="str">
            <v>غير متجاوز الفترة الائتمانية</v>
          </cell>
        </row>
        <row r="439">
          <cell r="A439" t="str">
            <v>CS12</v>
          </cell>
          <cell r="B439" t="str">
            <v>K0005</v>
          </cell>
          <cell r="C439" t="str">
            <v>مؤسسة شعلان محمد شعلان القرنى للتجارة</v>
          </cell>
          <cell r="D439" t="str">
            <v>301111682900003</v>
          </cell>
          <cell r="E439">
            <v>44845</v>
          </cell>
          <cell r="F439" t="str">
            <v>60 Days</v>
          </cell>
          <cell r="G439">
            <v>24000</v>
          </cell>
          <cell r="H439">
            <v>0</v>
          </cell>
          <cell r="I439">
            <v>0</v>
          </cell>
          <cell r="J439">
            <v>0</v>
          </cell>
          <cell r="K439">
            <v>24000</v>
          </cell>
          <cell r="L439" t="str">
            <v>محمد رمضان من 11.10.2022 الى  CS12</v>
          </cell>
          <cell r="M439">
            <v>4</v>
          </cell>
          <cell r="N439" t="str">
            <v>غير متجاوز الحد الائتماني</v>
          </cell>
          <cell r="O439" t="str">
            <v>غير متجاوز الفترة الائتمانية</v>
          </cell>
        </row>
        <row r="440">
          <cell r="A440" t="str">
            <v>CS12</v>
          </cell>
          <cell r="B440" t="str">
            <v>K0006</v>
          </cell>
          <cell r="C440" t="str">
            <v>مؤسسة علي مهدي ال ذيبان التجارية</v>
          </cell>
          <cell r="D440" t="str">
            <v>300907585900003</v>
          </cell>
          <cell r="E440">
            <v>44852</v>
          </cell>
          <cell r="F440" t="str">
            <v>60 Days</v>
          </cell>
          <cell r="G440">
            <v>160000</v>
          </cell>
          <cell r="H440">
            <v>52052</v>
          </cell>
          <cell r="I440">
            <v>52052</v>
          </cell>
          <cell r="J440">
            <v>311</v>
          </cell>
          <cell r="K440">
            <v>107948</v>
          </cell>
          <cell r="L440" t="str">
            <v>محمد رمضان من 18.10.2022 الى  CS12</v>
          </cell>
          <cell r="M440">
            <v>4</v>
          </cell>
          <cell r="N440" t="str">
            <v>غير متجاوز الحد الائتماني</v>
          </cell>
          <cell r="O440" t="str">
            <v>متجاوز الفترة الائتمانية بمبلغ 52,052.00</v>
          </cell>
        </row>
        <row r="441">
          <cell r="A441" t="str">
            <v>CS12</v>
          </cell>
          <cell r="B441" t="str">
            <v>K0007</v>
          </cell>
          <cell r="C441" t="str">
            <v>شركة انارة نجف التجارية - نقدى</v>
          </cell>
          <cell r="D441" t="str">
            <v>311251108700003</v>
          </cell>
          <cell r="E441">
            <v>44860</v>
          </cell>
          <cell r="F441" t="str">
            <v>- Cash Basic -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 t="str">
            <v>محمد رمضان من 26.10.2022 الى  CS12</v>
          </cell>
          <cell r="M441">
            <v>-1</v>
          </cell>
          <cell r="N441" t="str">
            <v>غير متجاوز الحد الائتماني</v>
          </cell>
          <cell r="O441" t="str">
            <v>غير متجاوز الفترة الائتمانية</v>
          </cell>
        </row>
        <row r="442">
          <cell r="A442" t="str">
            <v>CS12</v>
          </cell>
          <cell r="B442" t="str">
            <v>K0008</v>
          </cell>
          <cell r="C442" t="str">
            <v>شركة لمسات الاضاءة التجارية - نقدى</v>
          </cell>
          <cell r="D442" t="str">
            <v>311291814500003</v>
          </cell>
          <cell r="E442">
            <v>44870</v>
          </cell>
          <cell r="F442" t="str">
            <v>- Cash Basic -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 t="str">
            <v>محمد رمضان من 05.11.2022 الى  CS12</v>
          </cell>
          <cell r="M442">
            <v>-1</v>
          </cell>
          <cell r="N442" t="str">
            <v>غير متجاوز الحد الائتماني</v>
          </cell>
          <cell r="O442" t="str">
            <v>غير متجاوز الفترة الائتمانية</v>
          </cell>
        </row>
        <row r="443">
          <cell r="A443" t="str">
            <v>CS12</v>
          </cell>
          <cell r="B443" t="str">
            <v>K0009</v>
          </cell>
          <cell r="C443" t="str">
            <v>مؤسسة انوار محمد ال عطشان التجارية</v>
          </cell>
          <cell r="D443" t="str">
            <v>302192979800003</v>
          </cell>
          <cell r="E443">
            <v>44882</v>
          </cell>
          <cell r="F443" t="str">
            <v>60 Days</v>
          </cell>
          <cell r="G443">
            <v>32000</v>
          </cell>
          <cell r="H443">
            <v>0</v>
          </cell>
          <cell r="I443">
            <v>0</v>
          </cell>
          <cell r="J443">
            <v>0</v>
          </cell>
          <cell r="K443">
            <v>32000</v>
          </cell>
          <cell r="L443" t="str">
            <v>محمد رمضان من 17.11.2022 الى  CS12</v>
          </cell>
          <cell r="M443">
            <v>4</v>
          </cell>
          <cell r="N443" t="str">
            <v>غير متجاوز الحد الائتماني</v>
          </cell>
          <cell r="O443" t="str">
            <v>غير متجاوز الفترة الائتمانية</v>
          </cell>
        </row>
        <row r="444">
          <cell r="A444" t="str">
            <v>CS12</v>
          </cell>
          <cell r="B444" t="str">
            <v>K0010</v>
          </cell>
          <cell r="C444" t="str">
            <v>شركة انارة العميد للتجارة - نقدى</v>
          </cell>
          <cell r="D444" t="str">
            <v>311291571400003</v>
          </cell>
          <cell r="E444">
            <v>44898</v>
          </cell>
          <cell r="F444" t="str">
            <v>- Cash Basic -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 t="str">
            <v>محمد رمضان من 03.12.2022 الى  CS12</v>
          </cell>
          <cell r="M444">
            <v>-1</v>
          </cell>
          <cell r="N444" t="str">
            <v>غير متجاوز الحد الائتماني</v>
          </cell>
          <cell r="O444" t="str">
            <v>غير متجاوز الفترة الائتمانية</v>
          </cell>
        </row>
        <row r="445">
          <cell r="A445" t="str">
            <v>CS12</v>
          </cell>
          <cell r="B445" t="str">
            <v>K0011</v>
          </cell>
          <cell r="C445" t="str">
            <v>شركة ركن الشرق الاوسط للمقاولات -نقدي</v>
          </cell>
          <cell r="D445" t="str">
            <v>310165666400003</v>
          </cell>
          <cell r="E445">
            <v>44909</v>
          </cell>
          <cell r="F445" t="str">
            <v>- Cash Basic -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 t="str">
            <v>محمد رمضان من 14.12.2022 الى  CS12</v>
          </cell>
          <cell r="M445">
            <v>-1</v>
          </cell>
          <cell r="N445" t="str">
            <v>غير متجاوز الحد الائتماني</v>
          </cell>
          <cell r="O445" t="str">
            <v>غير متجاوز الفترة الائتمانية</v>
          </cell>
        </row>
        <row r="446">
          <cell r="A446" t="str">
            <v>CS12</v>
          </cell>
          <cell r="B446" t="str">
            <v>K0012</v>
          </cell>
          <cell r="C446" t="str">
            <v>شركة جملة الدرب الحديث التجارية</v>
          </cell>
          <cell r="D446" t="str">
            <v>311242601800003</v>
          </cell>
          <cell r="E446">
            <v>44934</v>
          </cell>
          <cell r="F446" t="str">
            <v>60 Days</v>
          </cell>
          <cell r="G446">
            <v>40000</v>
          </cell>
          <cell r="H446">
            <v>0</v>
          </cell>
          <cell r="I446">
            <v>0</v>
          </cell>
          <cell r="J446">
            <v>0</v>
          </cell>
          <cell r="K446">
            <v>40000</v>
          </cell>
          <cell r="L446" t="str">
            <v>محمد رمضان من 08.01.2023 الى  CS12</v>
          </cell>
          <cell r="M446">
            <v>4</v>
          </cell>
          <cell r="N446" t="str">
            <v>غير متجاوز الحد الائتماني</v>
          </cell>
          <cell r="O446" t="str">
            <v>غير متجاوز الفترة الائتمانية</v>
          </cell>
        </row>
        <row r="447">
          <cell r="A447" t="str">
            <v>CS12</v>
          </cell>
          <cell r="B447" t="str">
            <v>K0013</v>
          </cell>
          <cell r="C447" t="str">
            <v>مؤسسة حمود محمد احمد عواجى للتجارة</v>
          </cell>
          <cell r="D447" t="str">
            <v>300847537400003</v>
          </cell>
          <cell r="E447">
            <v>44937</v>
          </cell>
          <cell r="F447" t="str">
            <v>60 Days</v>
          </cell>
          <cell r="G447">
            <v>40000</v>
          </cell>
          <cell r="H447">
            <v>0</v>
          </cell>
          <cell r="I447">
            <v>0</v>
          </cell>
          <cell r="J447">
            <v>0</v>
          </cell>
          <cell r="K447">
            <v>40000</v>
          </cell>
          <cell r="L447" t="str">
            <v>محمد رمضان من 11.01.2023 الى  CS12</v>
          </cell>
          <cell r="M447">
            <v>4</v>
          </cell>
          <cell r="N447" t="str">
            <v>غير متجاوز الحد الائتماني</v>
          </cell>
          <cell r="O447" t="str">
            <v>غير متجاوز الفترة الائتمانية</v>
          </cell>
        </row>
        <row r="448">
          <cell r="A448" t="str">
            <v>CS12</v>
          </cell>
          <cell r="B448" t="str">
            <v>K0014</v>
          </cell>
          <cell r="C448" t="str">
            <v>شركة محفوظ المميز الرئيسي للتجارة</v>
          </cell>
          <cell r="D448" t="str">
            <v>311288866100003</v>
          </cell>
          <cell r="E448">
            <v>44938</v>
          </cell>
          <cell r="F448" t="str">
            <v>60 Days</v>
          </cell>
          <cell r="G448">
            <v>40000</v>
          </cell>
          <cell r="H448">
            <v>8692</v>
          </cell>
          <cell r="I448">
            <v>8692</v>
          </cell>
          <cell r="J448">
            <v>96</v>
          </cell>
          <cell r="K448">
            <v>31308</v>
          </cell>
          <cell r="L448" t="str">
            <v>محمد رمضان من 12.01.2023 الى  CS12</v>
          </cell>
          <cell r="M448">
            <v>4</v>
          </cell>
          <cell r="N448" t="str">
            <v>غير متجاوز الحد الائتماني</v>
          </cell>
          <cell r="O448" t="str">
            <v>متجاوز الفترة الائتمانية بمبلغ 8,692.00</v>
          </cell>
        </row>
        <row r="449">
          <cell r="A449" t="str">
            <v>CS12</v>
          </cell>
          <cell r="B449" t="str">
            <v>K0015</v>
          </cell>
          <cell r="C449" t="str">
            <v>مؤسسة حصن الاعمار للتجارة - نقدى</v>
          </cell>
          <cell r="D449" t="str">
            <v>310782104300003</v>
          </cell>
          <cell r="E449">
            <v>44961</v>
          </cell>
          <cell r="F449" t="str">
            <v>- Cash Basic -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 t="str">
            <v>محمد رمضان من 04.02.2023 الى  CS12</v>
          </cell>
          <cell r="M449">
            <v>-1</v>
          </cell>
          <cell r="N449" t="str">
            <v>غير متجاوز الحد الائتماني</v>
          </cell>
          <cell r="O449" t="str">
            <v>غير متجاوز الفترة الائتمانية</v>
          </cell>
        </row>
        <row r="450">
          <cell r="A450" t="str">
            <v>CS12</v>
          </cell>
          <cell r="B450" t="str">
            <v>K0016</v>
          </cell>
          <cell r="C450" t="str">
            <v>مؤسسة الدقة العمرانية لمواد البناء</v>
          </cell>
          <cell r="D450" t="str">
            <v>310965030300003</v>
          </cell>
          <cell r="E450">
            <v>44990</v>
          </cell>
          <cell r="F450" t="str">
            <v>60 Days</v>
          </cell>
          <cell r="G450">
            <v>40000</v>
          </cell>
          <cell r="H450">
            <v>455</v>
          </cell>
          <cell r="I450">
            <v>455</v>
          </cell>
          <cell r="J450">
            <v>81</v>
          </cell>
          <cell r="K450">
            <v>39545</v>
          </cell>
          <cell r="L450" t="str">
            <v>محمد رمضان  من 05.03.23 الى  CS12</v>
          </cell>
          <cell r="M450">
            <v>4</v>
          </cell>
          <cell r="N450" t="str">
            <v>غير متجاوز الحد الائتماني</v>
          </cell>
          <cell r="O450" t="str">
            <v>متجاوز الفترة الائتمانية بمبلغ 455.00</v>
          </cell>
        </row>
        <row r="451">
          <cell r="A451" t="str">
            <v>CS14</v>
          </cell>
          <cell r="B451" t="str">
            <v>K0017</v>
          </cell>
          <cell r="C451" t="str">
            <v>CS14 - عمبل بضمان المندوب</v>
          </cell>
          <cell r="D451" t="str">
            <v>عمر الديب</v>
          </cell>
          <cell r="E451">
            <v>45011</v>
          </cell>
          <cell r="F451" t="str">
            <v>- Cash Basic -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 t="str">
            <v>عمر الدبيب من 26.03.23 الى  CS14</v>
          </cell>
          <cell r="M451">
            <v>-1</v>
          </cell>
          <cell r="N451" t="str">
            <v>غير متجاوز الحد الائتماني</v>
          </cell>
          <cell r="O451" t="str">
            <v>غير متجاوز الفترة الائتمانية</v>
          </cell>
        </row>
        <row r="452">
          <cell r="A452" t="str">
            <v>CS12</v>
          </cell>
          <cell r="B452" t="str">
            <v>K0018</v>
          </cell>
          <cell r="C452" t="str">
            <v>شركة تخصص الاعمار للتجارة</v>
          </cell>
          <cell r="D452" t="str">
            <v>311157027100003</v>
          </cell>
          <cell r="E452">
            <v>45027</v>
          </cell>
          <cell r="F452" t="str">
            <v>60 Days</v>
          </cell>
          <cell r="G452">
            <v>40000</v>
          </cell>
          <cell r="H452">
            <v>0</v>
          </cell>
          <cell r="I452">
            <v>0</v>
          </cell>
          <cell r="J452">
            <v>0</v>
          </cell>
          <cell r="K452">
            <v>40000</v>
          </cell>
          <cell r="L452" t="str">
            <v>محمد رمضان  من 11.04.23 الى  CS12</v>
          </cell>
          <cell r="M452">
            <v>4</v>
          </cell>
          <cell r="N452" t="str">
            <v>غير متجاوز الحد الائتماني</v>
          </cell>
          <cell r="O452" t="str">
            <v>غير متجاوز الفترة الائتمانية</v>
          </cell>
        </row>
        <row r="453">
          <cell r="A453" t="str">
            <v>CS12</v>
          </cell>
          <cell r="B453" t="str">
            <v>K0019</v>
          </cell>
          <cell r="C453" t="str">
            <v>مؤسسة سعيد محمد حنبوط القحطانى لمواد البناء - نقدى</v>
          </cell>
          <cell r="D453" t="str">
            <v>310099902900003</v>
          </cell>
          <cell r="E453">
            <v>45032</v>
          </cell>
          <cell r="F453" t="str">
            <v>- Cash Basic -</v>
          </cell>
          <cell r="G453">
            <v>0</v>
          </cell>
          <cell r="H453">
            <v>1</v>
          </cell>
          <cell r="I453">
            <v>0</v>
          </cell>
          <cell r="J453">
            <v>0</v>
          </cell>
          <cell r="K453">
            <v>0</v>
          </cell>
          <cell r="L453" t="str">
            <v>محمد رمضان  من 11.04.23 الى  CS12</v>
          </cell>
          <cell r="M453">
            <v>-1</v>
          </cell>
          <cell r="N453" t="str">
            <v>غير متجاوز الحد الائتماني</v>
          </cell>
          <cell r="O453" t="str">
            <v>غير متجاوز الفترة الائتمانية</v>
          </cell>
        </row>
        <row r="454">
          <cell r="A454" t="str">
            <v>CS12</v>
          </cell>
          <cell r="B454" t="str">
            <v>K0020</v>
          </cell>
          <cell r="C454" t="str">
            <v>مؤسسة محمد سالم بن سعد المهري للتجارة - نقدى</v>
          </cell>
          <cell r="D454" t="str">
            <v>310389704400003</v>
          </cell>
          <cell r="E454">
            <v>45047</v>
          </cell>
          <cell r="F454" t="str">
            <v>- Cash Basic -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 t="str">
            <v>محمد رمضان  من 11.04.23 الى  CS12</v>
          </cell>
          <cell r="M454">
            <v>-1</v>
          </cell>
          <cell r="N454" t="str">
            <v>غير متجاوز الحد الائتماني</v>
          </cell>
          <cell r="O454" t="str">
            <v>غير متجاوز الفترة الائتمانية</v>
          </cell>
        </row>
        <row r="455">
          <cell r="A455" t="str">
            <v>CS12</v>
          </cell>
          <cell r="B455" t="str">
            <v>K0021</v>
          </cell>
          <cell r="C455" t="str">
            <v>مؤسسة اجيال العود التجارية - نقدى</v>
          </cell>
          <cell r="D455" t="str">
            <v>310381554200003</v>
          </cell>
          <cell r="E455">
            <v>45045</v>
          </cell>
          <cell r="F455" t="str">
            <v>- Cash Basic -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 t="str">
            <v>محمد رمضان  من 11.04.23 الى  CS12</v>
          </cell>
          <cell r="M455">
            <v>-1</v>
          </cell>
          <cell r="N455" t="str">
            <v>غير متجاوز الحد الائتماني</v>
          </cell>
          <cell r="O455" t="str">
            <v>غير متجاوز الفترة الائتمانية</v>
          </cell>
        </row>
        <row r="456">
          <cell r="A456" t="str">
            <v>CS12</v>
          </cell>
          <cell r="B456" t="str">
            <v>K0022</v>
          </cell>
          <cell r="C456" t="str">
            <v>مؤسسة ركن وضوح البيان للأدوات الكهربائية - نقدى</v>
          </cell>
          <cell r="D456" t="str">
            <v>310902101800003</v>
          </cell>
          <cell r="E456">
            <v>45059</v>
          </cell>
          <cell r="F456" t="str">
            <v>- Cash Basic -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 t="str">
            <v>محمد رمضان  من 11.04.23 الى  CS12</v>
          </cell>
          <cell r="M456">
            <v>-1</v>
          </cell>
          <cell r="N456" t="str">
            <v>غير متجاوز الحد الائتماني</v>
          </cell>
          <cell r="O456" t="str">
            <v>غير متجاوز الفترة الائتمانية</v>
          </cell>
        </row>
        <row r="457">
          <cell r="A457" t="str">
            <v>CS12</v>
          </cell>
          <cell r="B457" t="str">
            <v>K0023</v>
          </cell>
          <cell r="C457" t="str">
            <v>شركة ضوء الأندلس التجارية - نقدي</v>
          </cell>
          <cell r="D457" t="str">
            <v>311299571600003</v>
          </cell>
          <cell r="E457">
            <v>45073</v>
          </cell>
          <cell r="F457" t="str">
            <v>- Cash Basic -</v>
          </cell>
          <cell r="G457">
            <v>0</v>
          </cell>
          <cell r="H457">
            <v>-1</v>
          </cell>
          <cell r="I457">
            <v>0</v>
          </cell>
          <cell r="J457">
            <v>0</v>
          </cell>
          <cell r="K457">
            <v>0</v>
          </cell>
          <cell r="L457" t="str">
            <v>محمد رمضان  من 11.04.23 الى  CS12</v>
          </cell>
          <cell r="M457">
            <v>-1</v>
          </cell>
          <cell r="N457" t="str">
            <v>غير متجاوز الحد الائتماني</v>
          </cell>
          <cell r="O457" t="str">
            <v>غير متجاوز الفترة الائتمانية</v>
          </cell>
        </row>
        <row r="458">
          <cell r="A458" t="str">
            <v>CS12</v>
          </cell>
          <cell r="B458" t="str">
            <v>K0024</v>
          </cell>
          <cell r="C458" t="str">
            <v>شركة التوريد الفوري فرع الجيزان</v>
          </cell>
          <cell r="D458" t="str">
            <v>300024635700003</v>
          </cell>
          <cell r="E458">
            <v>45078</v>
          </cell>
          <cell r="F458" t="str">
            <v>60 Days</v>
          </cell>
          <cell r="G458">
            <v>50000</v>
          </cell>
          <cell r="H458">
            <v>0</v>
          </cell>
          <cell r="I458">
            <v>0</v>
          </cell>
          <cell r="J458">
            <v>0</v>
          </cell>
          <cell r="K458">
            <v>50000</v>
          </cell>
          <cell r="L458" t="str">
            <v>محمد رمضان  من 11.04.23 الى  CS12</v>
          </cell>
          <cell r="M458">
            <v>4</v>
          </cell>
          <cell r="N458" t="str">
            <v>غير متجاوز الحد الائتماني</v>
          </cell>
          <cell r="O458" t="str">
            <v>غير متجاوز الفترة الائتمانية</v>
          </cell>
        </row>
        <row r="459">
          <cell r="A459" t="str">
            <v>CS12</v>
          </cell>
          <cell r="B459" t="str">
            <v>K0025</v>
          </cell>
          <cell r="C459" t="str">
            <v>شركة اركان الموسى للتجارة - نقدى</v>
          </cell>
          <cell r="D459" t="str">
            <v>310811284500003</v>
          </cell>
          <cell r="E459">
            <v>45082</v>
          </cell>
          <cell r="F459" t="str">
            <v>- Cash Basic -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 t="str">
            <v>محمد رمضان  من 05.06.23 الى  CS12</v>
          </cell>
          <cell r="M459">
            <v>-1</v>
          </cell>
          <cell r="N459" t="str">
            <v>غير متجاوز الحد الائتماني</v>
          </cell>
          <cell r="O459" t="str">
            <v>غير متجاوز الفترة الائتمانية</v>
          </cell>
        </row>
        <row r="460">
          <cell r="A460" t="str">
            <v>CS12</v>
          </cell>
          <cell r="B460" t="str">
            <v>K0026</v>
          </cell>
          <cell r="C460" t="str">
            <v>مؤسسة التسهيلات الحديثة التجارية - نقدى</v>
          </cell>
          <cell r="D460" t="str">
            <v>300736121800003</v>
          </cell>
          <cell r="E460">
            <v>45083</v>
          </cell>
          <cell r="F460" t="str">
            <v>- Cash Basic -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 t="str">
            <v>محمد رمضان  من 06.06.23 الى  CS12</v>
          </cell>
          <cell r="M460">
            <v>-1</v>
          </cell>
          <cell r="N460" t="str">
            <v>غير متجاوز الحد الائتماني</v>
          </cell>
          <cell r="O460" t="str">
            <v>غير متجاوز الفترة الائتمانية</v>
          </cell>
        </row>
        <row r="461">
          <cell r="A461" t="str">
            <v>CS12</v>
          </cell>
          <cell r="B461" t="str">
            <v>K0027</v>
          </cell>
          <cell r="C461" t="str">
            <v>محل نجم الكهرباء لمواد البناء - نقدى</v>
          </cell>
          <cell r="D461" t="str">
            <v>310336877300003</v>
          </cell>
          <cell r="E461">
            <v>45088</v>
          </cell>
          <cell r="F461" t="str">
            <v>- Cash Basic -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 t="str">
            <v>محمد رمضان  من 11.06.23 الى  CS12</v>
          </cell>
          <cell r="M461">
            <v>-1</v>
          </cell>
          <cell r="N461" t="str">
            <v>غير متجاوز الحد الائتماني</v>
          </cell>
          <cell r="O461" t="str">
            <v>غير متجاوز الفترة الائتمانية</v>
          </cell>
        </row>
        <row r="462">
          <cell r="A462" t="str">
            <v>CS12</v>
          </cell>
          <cell r="B462" t="str">
            <v>K0028</v>
          </cell>
          <cell r="C462" t="str">
            <v>مؤسسة عبدالعزيز يوسف بن عبده حزام للتجارة</v>
          </cell>
          <cell r="D462" t="str">
            <v>310273645200003</v>
          </cell>
          <cell r="E462">
            <v>45102</v>
          </cell>
          <cell r="F462" t="str">
            <v>60 Days</v>
          </cell>
          <cell r="G462">
            <v>80000</v>
          </cell>
          <cell r="H462">
            <v>0</v>
          </cell>
          <cell r="I462">
            <v>0</v>
          </cell>
          <cell r="J462">
            <v>0</v>
          </cell>
          <cell r="K462">
            <v>80000</v>
          </cell>
          <cell r="L462" t="str">
            <v>محمد رمضان  من 25.06.23 الى  CS12</v>
          </cell>
          <cell r="M462">
            <v>4</v>
          </cell>
          <cell r="N462" t="str">
            <v>غير متجاوز الحد الائتماني</v>
          </cell>
          <cell r="O462" t="str">
            <v>غير متجاوز الفترة الائتمانية</v>
          </cell>
        </row>
        <row r="463">
          <cell r="A463" t="str">
            <v>CS12</v>
          </cell>
          <cell r="B463" t="str">
            <v>K0029</v>
          </cell>
          <cell r="C463" t="str">
            <v>مؤسسة زهراء علي احمد القاضي التجارية - نقدي</v>
          </cell>
          <cell r="D463" t="str">
            <v>310229075200003</v>
          </cell>
          <cell r="E463">
            <v>45125</v>
          </cell>
          <cell r="F463" t="str">
            <v>- Cash Basic -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 t="str">
            <v>عمر الدبيب من 26.03.23 الى31.07.2023  CS14  / محمد رمضان من 01.08.2023 الى CS12</v>
          </cell>
          <cell r="M463">
            <v>-1</v>
          </cell>
          <cell r="N463" t="str">
            <v>غير متجاوز الحد الائتماني</v>
          </cell>
          <cell r="O463" t="str">
            <v>غير متجاوز الفترة الائتمانية</v>
          </cell>
        </row>
        <row r="464">
          <cell r="A464" t="str">
            <v>CS09</v>
          </cell>
          <cell r="B464" t="str">
            <v>L0001</v>
          </cell>
          <cell r="C464" t="str">
            <v>عميل بضمان المندوب -CS09</v>
          </cell>
          <cell r="D464" t="str">
            <v>عمرو الشحات</v>
          </cell>
          <cell r="E464">
            <v>44693</v>
          </cell>
          <cell r="F464" t="str">
            <v>- Cash Basic -</v>
          </cell>
          <cell r="G464">
            <v>0</v>
          </cell>
          <cell r="H464">
            <v>242</v>
          </cell>
          <cell r="I464">
            <v>242</v>
          </cell>
          <cell r="J464">
            <v>193</v>
          </cell>
          <cell r="K464">
            <v>-242</v>
          </cell>
          <cell r="L464" t="str">
            <v>محمد طارق من 12.05.2022 الى 07.02.2023 CS09 / عمرو سعيد من 07.02.2023 الى  CS09</v>
          </cell>
          <cell r="M464">
            <v>-1</v>
          </cell>
          <cell r="N464" t="str">
            <v>متجاوز الحد الائتماني</v>
          </cell>
          <cell r="O464" t="str">
            <v>متجاوز الفترة الائتمانية بمبلغ 242.00</v>
          </cell>
        </row>
        <row r="465">
          <cell r="A465" t="str">
            <v>CS09</v>
          </cell>
          <cell r="B465" t="str">
            <v>L0002</v>
          </cell>
          <cell r="C465" t="str">
            <v>مؤسسة رؤية المسكن للتجارة</v>
          </cell>
          <cell r="D465" t="str">
            <v>310278358800003</v>
          </cell>
          <cell r="E465">
            <v>44738</v>
          </cell>
          <cell r="F465" t="str">
            <v>60 Days</v>
          </cell>
          <cell r="G465">
            <v>40000</v>
          </cell>
          <cell r="H465">
            <v>6466.4</v>
          </cell>
          <cell r="I465">
            <v>0</v>
          </cell>
          <cell r="J465">
            <v>0</v>
          </cell>
          <cell r="K465">
            <v>40000</v>
          </cell>
          <cell r="L465" t="str">
            <v>محمد طارق  من 26.06.2022 الى 24.07.2022 CS03 / عمر الشرعبي من 24.07.2022 الى 01.02.2023 CS03 / عمرو سعيد من 01.02.2023 الى  CS09</v>
          </cell>
          <cell r="M465">
            <v>4</v>
          </cell>
          <cell r="N465" t="str">
            <v>غير متجاوز الحد الائتماني</v>
          </cell>
          <cell r="O465" t="str">
            <v>غير متجاوز الفترة الائتمانية</v>
          </cell>
        </row>
        <row r="466">
          <cell r="A466" t="str">
            <v>CS09</v>
          </cell>
          <cell r="B466" t="str">
            <v>L0003</v>
          </cell>
          <cell r="C466" t="str">
            <v>مؤسسة فينا للادوات الصحية - نقدي</v>
          </cell>
          <cell r="D466" t="str">
            <v>301101369200003</v>
          </cell>
          <cell r="E466">
            <v>44759</v>
          </cell>
          <cell r="F466" t="str">
            <v>- Cash Basic -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 t="str">
            <v>محمد طارق  من 17.07.2022 الى 24.07.2022 CS03 / عمر الشرعبي من 24.07.2022 الى 01.02.2023 CS03 / عمرو سعيد من 01.02.2023 الى  CS09</v>
          </cell>
          <cell r="M466">
            <v>-1</v>
          </cell>
          <cell r="N466" t="str">
            <v>غير متجاوز الحد الائتماني</v>
          </cell>
          <cell r="O466" t="str">
            <v>غير متجاوز الفترة الائتمانية</v>
          </cell>
        </row>
        <row r="467">
          <cell r="A467" t="str">
            <v>CS09</v>
          </cell>
          <cell r="B467" t="str">
            <v>L0004</v>
          </cell>
          <cell r="C467" t="str">
            <v>شركة علي المديني العنزي للتجارة-نقدي</v>
          </cell>
          <cell r="D467" t="str">
            <v>311264142300003</v>
          </cell>
          <cell r="E467">
            <v>44779</v>
          </cell>
          <cell r="F467" t="str">
            <v>- Cash Basic -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 t="str">
            <v>محمد طارق  من 06.08.2022 الى 24.07.2022 CS03 / عمر الشرعبي من 24.07.2022 الى 01.02.2023 CS03 / عمرو سعيد من 01.02.2023 الى  CS09</v>
          </cell>
          <cell r="M467">
            <v>-1</v>
          </cell>
          <cell r="N467" t="str">
            <v>غير متجاوز الحد الائتماني</v>
          </cell>
          <cell r="O467" t="str">
            <v>غير متجاوز الفترة الائتمانية</v>
          </cell>
        </row>
        <row r="468">
          <cell r="A468" t="str">
            <v>CS09</v>
          </cell>
          <cell r="B468" t="str">
            <v>L0005</v>
          </cell>
          <cell r="C468" t="str">
            <v>شركة الاصول الاستثمارية - نقدى</v>
          </cell>
          <cell r="D468" t="str">
            <v>302006563900003</v>
          </cell>
          <cell r="E468">
            <v>44992</v>
          </cell>
          <cell r="F468" t="str">
            <v>- Cash Basic -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 t="str">
            <v>عمرو سعيد  من 07.03.23 الى  CS09</v>
          </cell>
          <cell r="M468">
            <v>-1</v>
          </cell>
          <cell r="N468" t="str">
            <v>غير متجاوز الحد الائتماني</v>
          </cell>
          <cell r="O468" t="str">
            <v>غير متجاوز الفترة الائتمانية</v>
          </cell>
        </row>
        <row r="469">
          <cell r="A469" t="str">
            <v>CS09</v>
          </cell>
          <cell r="B469" t="str">
            <v>L0006</v>
          </cell>
          <cell r="C469" t="str">
            <v>مؤسسة أبشربي للتجارة</v>
          </cell>
          <cell r="D469" t="str">
            <v>301216572800003</v>
          </cell>
          <cell r="E469">
            <v>45027</v>
          </cell>
          <cell r="F469" t="str">
            <v>60 Days</v>
          </cell>
          <cell r="G469">
            <v>48000</v>
          </cell>
          <cell r="H469">
            <v>10601</v>
          </cell>
          <cell r="I469">
            <v>0</v>
          </cell>
          <cell r="J469">
            <v>0</v>
          </cell>
          <cell r="K469">
            <v>48000</v>
          </cell>
          <cell r="L469" t="str">
            <v>عمرو سعيد  من 11.04.23 الى  CS09</v>
          </cell>
          <cell r="M469">
            <v>4</v>
          </cell>
          <cell r="N469" t="str">
            <v>غير متجاوز الحد الائتماني</v>
          </cell>
          <cell r="O469" t="str">
            <v>غير متجاوز الفترة الائتمانية</v>
          </cell>
        </row>
        <row r="470">
          <cell r="A470" t="str">
            <v>CS09</v>
          </cell>
          <cell r="B470" t="str">
            <v>L0007</v>
          </cell>
          <cell r="C470" t="str">
            <v>مؤسسة انماء الانارة للتجارة - نقدي</v>
          </cell>
          <cell r="D470" t="str">
            <v>310938173700003</v>
          </cell>
          <cell r="E470">
            <v>45094</v>
          </cell>
          <cell r="F470" t="str">
            <v>- Cash Basic -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 t="str">
            <v>عمرو سعيد  من 17/06/23 الى  CS09</v>
          </cell>
          <cell r="M470">
            <v>-1</v>
          </cell>
          <cell r="N470" t="str">
            <v>غير متجاوز الحد الائتماني</v>
          </cell>
          <cell r="O470" t="str">
            <v>غير متجاوز الفترة الائتمانية</v>
          </cell>
        </row>
        <row r="471">
          <cell r="A471" t="str">
            <v>CS09</v>
          </cell>
          <cell r="B471" t="str">
            <v>L0008</v>
          </cell>
          <cell r="C471" t="str">
            <v>مؤسسة حياة الانارة التجارية - نقدي</v>
          </cell>
          <cell r="D471" t="str">
            <v>310237833600003</v>
          </cell>
          <cell r="E471">
            <v>45094</v>
          </cell>
          <cell r="F471" t="str">
            <v>- Cash Basic -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 t="str">
            <v>عمرو سعيد  من 17/06/23 الى  CS09</v>
          </cell>
          <cell r="M471">
            <v>-1</v>
          </cell>
          <cell r="N471" t="str">
            <v>غير متجاوز الحد الائتماني</v>
          </cell>
          <cell r="O471" t="str">
            <v>غير متجاوز الفترة الائتمانية</v>
          </cell>
        </row>
        <row r="472">
          <cell r="A472" t="str">
            <v>CS09</v>
          </cell>
          <cell r="B472" t="str">
            <v>L0009</v>
          </cell>
          <cell r="C472" t="str">
            <v>شركة استحقاق العرب للتجارة</v>
          </cell>
          <cell r="D472" t="str">
            <v>311231956500003</v>
          </cell>
          <cell r="E472">
            <v>45113</v>
          </cell>
          <cell r="F472" t="str">
            <v>60 Days</v>
          </cell>
          <cell r="G472">
            <v>80000</v>
          </cell>
          <cell r="H472">
            <v>20720</v>
          </cell>
          <cell r="I472">
            <v>0</v>
          </cell>
          <cell r="J472">
            <v>0</v>
          </cell>
          <cell r="K472">
            <v>80000</v>
          </cell>
          <cell r="L472" t="str">
            <v>عمرو سعيد  من 17/06/23 الى  CS09</v>
          </cell>
          <cell r="M472">
            <v>4</v>
          </cell>
          <cell r="N472" t="str">
            <v>غير متجاوز الحد الائتماني</v>
          </cell>
          <cell r="O472" t="str">
            <v>غير متجاوز الفترة الائتمانية</v>
          </cell>
        </row>
        <row r="473">
          <cell r="A473" t="str">
            <v>CS03</v>
          </cell>
          <cell r="B473" t="str">
            <v>LB10018</v>
          </cell>
          <cell r="C473" t="str">
            <v>مجموعة سليمان الربيعه الدوليه للتجارة-الملز</v>
          </cell>
          <cell r="D473" t="str">
            <v>300464613700003</v>
          </cell>
          <cell r="E473">
            <v>44990</v>
          </cell>
          <cell r="F473" t="str">
            <v>60 Days</v>
          </cell>
          <cell r="G473">
            <v>10000</v>
          </cell>
          <cell r="H473">
            <v>8635</v>
          </cell>
          <cell r="I473">
            <v>8635</v>
          </cell>
          <cell r="J473">
            <v>175</v>
          </cell>
          <cell r="K473">
            <v>1365</v>
          </cell>
          <cell r="L473" t="str">
            <v>عمر الشرعبى  من 05.03.23 الى  CS03</v>
          </cell>
          <cell r="M473">
            <v>4</v>
          </cell>
          <cell r="N473" t="str">
            <v>غير متجاوز الحد الائتماني</v>
          </cell>
          <cell r="O473" t="str">
            <v>متجاوز الفترة الائتمانية بمبلغ 8,635.00</v>
          </cell>
        </row>
        <row r="474">
          <cell r="A474" t="str">
            <v>LB07</v>
          </cell>
          <cell r="B474" t="str">
            <v>LB20008</v>
          </cell>
          <cell r="C474" t="str">
            <v>عميل بضمان المندوب LB07</v>
          </cell>
          <cell r="D474" t="str">
            <v>حسام شيخة</v>
          </cell>
          <cell r="E474">
            <v>44950</v>
          </cell>
          <cell r="F474" t="str">
            <v>- Cash Basic -</v>
          </cell>
          <cell r="G474">
            <v>0</v>
          </cell>
          <cell r="H474">
            <v>93</v>
          </cell>
          <cell r="I474">
            <v>93</v>
          </cell>
          <cell r="J474">
            <v>214</v>
          </cell>
          <cell r="K474">
            <v>-93</v>
          </cell>
          <cell r="L474" t="str">
            <v>حسام شيخة من 24.01.2023 الى  LB07</v>
          </cell>
          <cell r="M474">
            <v>-1</v>
          </cell>
          <cell r="N474" t="str">
            <v>متجاوز الحد الائتماني</v>
          </cell>
          <cell r="O474" t="str">
            <v>متجاوز الفترة الائتمانية بمبلغ 93.00</v>
          </cell>
        </row>
        <row r="475">
          <cell r="A475" t="str">
            <v>LB07</v>
          </cell>
          <cell r="B475" t="str">
            <v>LB2H003</v>
          </cell>
          <cell r="C475" t="str">
            <v>مؤسسة البنيان المتكامل الماسية لمواد البناء - نقدي</v>
          </cell>
          <cell r="D475" t="str">
            <v>311372043300003</v>
          </cell>
          <cell r="E475">
            <v>44923</v>
          </cell>
          <cell r="F475" t="str">
            <v>- Cash Basic -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 t="str">
            <v>حسام شيخة من 28.12.2022 الى  LB07</v>
          </cell>
          <cell r="M475">
            <v>-1</v>
          </cell>
          <cell r="N475" t="str">
            <v>غير متجاوز الحد الائتماني</v>
          </cell>
          <cell r="O475" t="str">
            <v>غير متجاوز الفترة الائتمانية</v>
          </cell>
        </row>
        <row r="476">
          <cell r="A476" t="str">
            <v>LB07</v>
          </cell>
          <cell r="B476" t="str">
            <v>LB2H016</v>
          </cell>
          <cell r="C476" t="str">
            <v>مؤسسة حمادي معلا المحمادي للتجارة- نقدي</v>
          </cell>
          <cell r="D476" t="str">
            <v>300087762700003</v>
          </cell>
          <cell r="E476">
            <v>44938</v>
          </cell>
          <cell r="F476" t="str">
            <v>- Cash Basic -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 t="str">
            <v>حسام شيخة من 12.01.2023 الى  LB07</v>
          </cell>
          <cell r="M476">
            <v>-1</v>
          </cell>
          <cell r="N476" t="str">
            <v>غير متجاوز الحد الائتماني</v>
          </cell>
          <cell r="O476" t="str">
            <v>غير متجاوز الفترة الائتمانية</v>
          </cell>
        </row>
        <row r="477">
          <cell r="A477" t="str">
            <v>LB07</v>
          </cell>
          <cell r="B477" t="str">
            <v>LB2H018</v>
          </cell>
          <cell r="C477" t="str">
            <v>شركة المبارك للتجارة-فرع خليص- نقدي</v>
          </cell>
          <cell r="D477" t="str">
            <v>311564581700003</v>
          </cell>
          <cell r="E477">
            <v>44938</v>
          </cell>
          <cell r="F477" t="str">
            <v>- Cash Basic -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 t="str">
            <v>حسام شيخة من 12.01.2023 الى  LB07</v>
          </cell>
          <cell r="M477">
            <v>-1</v>
          </cell>
          <cell r="N477" t="str">
            <v>غير متجاوز الحد الائتماني</v>
          </cell>
          <cell r="O477" t="str">
            <v>غير متجاوز الفترة الائتمانية</v>
          </cell>
        </row>
        <row r="478">
          <cell r="A478" t="str">
            <v>LB07</v>
          </cell>
          <cell r="B478" t="str">
            <v>LB2H021</v>
          </cell>
          <cell r="C478" t="str">
            <v>شركة المستورة الحديثة التجارية</v>
          </cell>
          <cell r="D478" t="str">
            <v>311316475800003</v>
          </cell>
          <cell r="E478">
            <v>45053</v>
          </cell>
          <cell r="F478" t="str">
            <v>60 Days</v>
          </cell>
          <cell r="G478">
            <v>24000</v>
          </cell>
          <cell r="H478">
            <v>11134</v>
          </cell>
          <cell r="I478">
            <v>2269</v>
          </cell>
          <cell r="J478">
            <v>112</v>
          </cell>
          <cell r="K478">
            <v>12866</v>
          </cell>
          <cell r="L478" t="str">
            <v>حسام شيخة من 21.03.2022 الى 08.05.2022 CS06 / معتز خضر من 08.05.2022 الى  CS06</v>
          </cell>
          <cell r="M478">
            <v>4</v>
          </cell>
          <cell r="N478" t="str">
            <v>غير متجاوز الحد الائتماني</v>
          </cell>
          <cell r="O478" t="str">
            <v>متجاوز الفترة الائتمانية بمبلغ 2,269.00</v>
          </cell>
        </row>
        <row r="479">
          <cell r="A479" t="str">
            <v>LB07</v>
          </cell>
          <cell r="B479" t="str">
            <v>LB2H022</v>
          </cell>
          <cell r="C479" t="str">
            <v>شركة مركز الجملة الجنوبية التجارية</v>
          </cell>
          <cell r="D479" t="str">
            <v>311138684600003</v>
          </cell>
          <cell r="E479">
            <v>45066</v>
          </cell>
          <cell r="F479" t="str">
            <v>60 Days</v>
          </cell>
          <cell r="G479">
            <v>24000</v>
          </cell>
          <cell r="H479">
            <v>1454</v>
          </cell>
          <cell r="I479">
            <v>0</v>
          </cell>
          <cell r="J479">
            <v>0</v>
          </cell>
          <cell r="K479">
            <v>24000</v>
          </cell>
          <cell r="L479" t="str">
            <v>حسام شيخة من 21.03.2022 الى 08.05.2022 CS06 / معتز خضر من 08.05.2022 الى  CS06</v>
          </cell>
          <cell r="M479">
            <v>4</v>
          </cell>
          <cell r="N479" t="str">
            <v>غير متجاوز الحد الائتماني</v>
          </cell>
          <cell r="O479" t="str">
            <v>غير متجاوز الفترة الائتمانية</v>
          </cell>
        </row>
        <row r="480">
          <cell r="A480" t="str">
            <v>LB07</v>
          </cell>
          <cell r="B480" t="str">
            <v>LB2H023</v>
          </cell>
          <cell r="C480" t="str">
            <v>مؤسسة التخصصية الاولي التجارية - نقدي</v>
          </cell>
          <cell r="D480" t="str">
            <v>310491645200003</v>
          </cell>
          <cell r="E480">
            <v>45087</v>
          </cell>
          <cell r="F480" t="str">
            <v>- Cash Basic -</v>
          </cell>
          <cell r="G480">
            <v>0</v>
          </cell>
          <cell r="H480">
            <v>-161</v>
          </cell>
          <cell r="I480">
            <v>-161</v>
          </cell>
          <cell r="J480">
            <v>78</v>
          </cell>
          <cell r="K480">
            <v>0</v>
          </cell>
          <cell r="L480" t="str">
            <v>حسام شيخة من 10.06.2023 الى</v>
          </cell>
          <cell r="M480">
            <v>-1</v>
          </cell>
          <cell r="N480" t="str">
            <v>غير متجاوز الحد الائتماني</v>
          </cell>
          <cell r="O480" t="str">
            <v>غير متجاوز الفترة الائتمانية</v>
          </cell>
        </row>
        <row r="481">
          <cell r="A481" t="str">
            <v>LB09</v>
          </cell>
          <cell r="B481" t="str">
            <v>LB2K001</v>
          </cell>
          <cell r="C481" t="str">
            <v>عميل بضمان المندوب -LB09</v>
          </cell>
          <cell r="D481" t="str">
            <v>كريم صقر</v>
          </cell>
          <cell r="E481">
            <v>44945</v>
          </cell>
          <cell r="F481" t="str">
            <v>- Cash Basic -</v>
          </cell>
          <cell r="G481">
            <v>0</v>
          </cell>
          <cell r="H481">
            <v>549</v>
          </cell>
          <cell r="I481">
            <v>549</v>
          </cell>
          <cell r="J481">
            <v>216</v>
          </cell>
          <cell r="K481">
            <v>-549</v>
          </cell>
          <cell r="L481" t="str">
            <v>كريم صقر من 19.01.2023 الى  LB09</v>
          </cell>
          <cell r="M481">
            <v>-1</v>
          </cell>
          <cell r="N481" t="str">
            <v>متجاوز الحد الائتماني</v>
          </cell>
          <cell r="O481" t="str">
            <v>متجاوز الفترة الائتمانية بمبلغ 549.00</v>
          </cell>
        </row>
        <row r="482">
          <cell r="A482" t="str">
            <v>LB08</v>
          </cell>
          <cell r="B482" t="str">
            <v>LB2T001</v>
          </cell>
          <cell r="C482" t="str">
            <v>عميل بضمان المندوب LB08</v>
          </cell>
          <cell r="D482" t="str">
            <v>طارق الزحيلي</v>
          </cell>
          <cell r="E482">
            <v>44954</v>
          </cell>
          <cell r="F482" t="str">
            <v>- Cash Basic -</v>
          </cell>
          <cell r="G482">
            <v>0</v>
          </cell>
          <cell r="H482">
            <v>781</v>
          </cell>
          <cell r="I482">
            <v>781</v>
          </cell>
          <cell r="J482">
            <v>211</v>
          </cell>
          <cell r="K482">
            <v>-781</v>
          </cell>
          <cell r="L482" t="str">
            <v>طارق الزحيلي من 28.01.2023 الى  LB08</v>
          </cell>
          <cell r="M482">
            <v>-1</v>
          </cell>
          <cell r="N482" t="str">
            <v>متجاوز الحد الائتماني</v>
          </cell>
          <cell r="O482" t="str">
            <v>متجاوز الفترة الائتمانية بمبلغ 781.00</v>
          </cell>
        </row>
        <row r="483">
          <cell r="A483" t="str">
            <v>CS12</v>
          </cell>
          <cell r="B483" t="str">
            <v>LB70023</v>
          </cell>
          <cell r="C483" t="str">
            <v>مؤسسة قيمنا التجارية- نقدي</v>
          </cell>
          <cell r="D483" t="str">
            <v>311311123500003</v>
          </cell>
          <cell r="E483">
            <v>45011</v>
          </cell>
          <cell r="F483" t="str">
            <v>- Cash Basic -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 t="str">
            <v>محمد رمضان  من 26.03.23 الى  CS12</v>
          </cell>
          <cell r="M483">
            <v>-1</v>
          </cell>
          <cell r="N483" t="str">
            <v>غير متجاوز الحد الائتماني</v>
          </cell>
          <cell r="O483" t="str">
            <v>غير متجاوز الفترة الائتمانية</v>
          </cell>
        </row>
        <row r="484">
          <cell r="A484" t="str">
            <v>CS04</v>
          </cell>
          <cell r="B484" t="str">
            <v>M0001</v>
          </cell>
          <cell r="C484" t="str">
            <v>محل الدرع</v>
          </cell>
          <cell r="D484" t="str">
            <v>301001457600003</v>
          </cell>
          <cell r="E484">
            <v>43581</v>
          </cell>
          <cell r="F484" t="str">
            <v>60 Days</v>
          </cell>
          <cell r="G484">
            <v>16000</v>
          </cell>
          <cell r="H484">
            <v>0</v>
          </cell>
          <cell r="I484">
            <v>0</v>
          </cell>
          <cell r="J484">
            <v>0</v>
          </cell>
          <cell r="K484">
            <v>16000</v>
          </cell>
          <cell r="L484" t="str">
            <v>محمد مجدي من 26.04.2019 الى 01.03.2021 CS04</v>
          </cell>
          <cell r="M484">
            <v>4</v>
          </cell>
          <cell r="N484" t="str">
            <v>غير متجاوز الحد الائتماني</v>
          </cell>
          <cell r="O484" t="str">
            <v>غير متجاوز الفترة الائتمانية</v>
          </cell>
        </row>
        <row r="485">
          <cell r="A485" t="str">
            <v>CS04</v>
          </cell>
          <cell r="B485" t="str">
            <v>M0002</v>
          </cell>
          <cell r="C485" t="str">
            <v>محل الدوار - نقدى</v>
          </cell>
          <cell r="D485" t="str">
            <v>300634072500003</v>
          </cell>
          <cell r="E485">
            <v>43581</v>
          </cell>
          <cell r="F485" t="str">
            <v>- Cash Basic -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 t="str">
            <v>محمد مجدي من 26.04.2019 الى 01.03.2021 CS04</v>
          </cell>
          <cell r="M485">
            <v>-1</v>
          </cell>
          <cell r="N485" t="str">
            <v>غير متجاوز الحد الائتماني</v>
          </cell>
          <cell r="O485" t="str">
            <v>غير متجاوز الفترة الائتمانية</v>
          </cell>
        </row>
        <row r="486">
          <cell r="A486" t="str">
            <v>CS04</v>
          </cell>
          <cell r="B486" t="str">
            <v>M0005</v>
          </cell>
          <cell r="C486" t="str">
            <v>مستشفى الدكتورر محمد نور خان- نقدى</v>
          </cell>
          <cell r="D486" t="str">
            <v>300520683100003</v>
          </cell>
          <cell r="E486">
            <v>43581</v>
          </cell>
          <cell r="F486" t="str">
            <v>- Cash Basic -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 t="str">
            <v>محمد مجدي من 26.04.2019 الى 01.03.2021 CS04</v>
          </cell>
          <cell r="M486">
            <v>-1</v>
          </cell>
          <cell r="N486" t="str">
            <v>غير متجاوز الحد الائتماني</v>
          </cell>
          <cell r="O486" t="str">
            <v>غير متجاوز الفترة الائتمانية</v>
          </cell>
        </row>
        <row r="487">
          <cell r="A487" t="str">
            <v>CS04</v>
          </cell>
          <cell r="B487" t="str">
            <v>M0010</v>
          </cell>
          <cell r="C487" t="str">
            <v>محل البيت الاول</v>
          </cell>
          <cell r="E487">
            <v>43646</v>
          </cell>
          <cell r="F487" t="str">
            <v>60 Days</v>
          </cell>
          <cell r="G487">
            <v>16000</v>
          </cell>
          <cell r="H487">
            <v>0</v>
          </cell>
          <cell r="I487">
            <v>0</v>
          </cell>
          <cell r="J487">
            <v>0</v>
          </cell>
          <cell r="K487">
            <v>16000</v>
          </cell>
          <cell r="L487" t="str">
            <v>محمد مجدي من 30.06.2019 الى 01.03.2021 CS04</v>
          </cell>
          <cell r="M487">
            <v>4</v>
          </cell>
          <cell r="N487" t="str">
            <v>غير متجاوز الحد الائتماني</v>
          </cell>
          <cell r="O487" t="str">
            <v>غير متجاوز الفترة الائتمانية</v>
          </cell>
        </row>
        <row r="488">
          <cell r="A488" t="str">
            <v>CS04</v>
          </cell>
          <cell r="B488" t="str">
            <v>M0013</v>
          </cell>
          <cell r="C488" t="str">
            <v>محل الغيداني - نقدى</v>
          </cell>
          <cell r="D488" t="str">
            <v>301039579100003</v>
          </cell>
          <cell r="E488">
            <v>43581</v>
          </cell>
          <cell r="F488" t="str">
            <v>- Cash Basic -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 t="str">
            <v>محمد مجدي من 26.04.2019 الى 01.03.2021 CS04</v>
          </cell>
          <cell r="M488">
            <v>-1</v>
          </cell>
          <cell r="N488" t="str">
            <v>غير متجاوز الحد الائتماني</v>
          </cell>
          <cell r="O488" t="str">
            <v>غير متجاوز الفترة الائتمانية</v>
          </cell>
        </row>
        <row r="489">
          <cell r="A489" t="str">
            <v>CS04</v>
          </cell>
          <cell r="B489" t="str">
            <v>M0014</v>
          </cell>
          <cell r="C489" t="str">
            <v>محل شعلة الحفر</v>
          </cell>
          <cell r="D489" t="str">
            <v>301186157700003</v>
          </cell>
          <cell r="E489">
            <v>43581</v>
          </cell>
          <cell r="F489" t="str">
            <v>60 Days</v>
          </cell>
          <cell r="G489">
            <v>16000</v>
          </cell>
          <cell r="H489">
            <v>0</v>
          </cell>
          <cell r="I489">
            <v>0</v>
          </cell>
          <cell r="J489">
            <v>0</v>
          </cell>
          <cell r="K489">
            <v>16000</v>
          </cell>
          <cell r="L489" t="str">
            <v>محمد مجدي من 26.04.2019 الى 01.03.2021 CS04</v>
          </cell>
          <cell r="M489">
            <v>4</v>
          </cell>
          <cell r="N489" t="str">
            <v>غير متجاوز الحد الائتماني</v>
          </cell>
          <cell r="O489" t="str">
            <v>غير متجاوز الفترة الائتمانية</v>
          </cell>
        </row>
        <row r="490">
          <cell r="A490" t="str">
            <v>CS04</v>
          </cell>
          <cell r="B490" t="str">
            <v>M0017</v>
          </cell>
          <cell r="C490" t="str">
            <v>محل جود المملكة - نقدى</v>
          </cell>
          <cell r="D490" t="str">
            <v>302067383800003</v>
          </cell>
          <cell r="E490">
            <v>43581</v>
          </cell>
          <cell r="F490" t="str">
            <v>- Cash Basic -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 t="str">
            <v>محمد مجدي من 26.04.2019 الى 01.03.2021 CS04</v>
          </cell>
          <cell r="M490">
            <v>-1</v>
          </cell>
          <cell r="N490" t="str">
            <v>غير متجاوز الحد الائتماني</v>
          </cell>
          <cell r="O490" t="str">
            <v>غير متجاوز الفترة الائتمانية</v>
          </cell>
        </row>
        <row r="491">
          <cell r="A491" t="str">
            <v>CS04</v>
          </cell>
          <cell r="B491" t="str">
            <v>M0018</v>
          </cell>
          <cell r="C491" t="str">
            <v>محل ابو عمر - نقدى</v>
          </cell>
          <cell r="D491" t="str">
            <v>310122304500003</v>
          </cell>
          <cell r="E491">
            <v>43581</v>
          </cell>
          <cell r="F491" t="str">
            <v>- Cash Basic -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 t="str">
            <v>محمد مجدي من 26.04.2019 الى 01.03.2021 CS04</v>
          </cell>
          <cell r="M491">
            <v>-1</v>
          </cell>
          <cell r="N491" t="str">
            <v>غير متجاوز الحد الائتماني</v>
          </cell>
          <cell r="O491" t="str">
            <v>غير متجاوز الفترة الائتمانية</v>
          </cell>
        </row>
        <row r="492">
          <cell r="A492" t="str">
            <v>CS04</v>
          </cell>
          <cell r="B492" t="str">
            <v>M0020</v>
          </cell>
          <cell r="C492" t="str">
            <v>محل ابو عبدالله الحفر - نقدي</v>
          </cell>
          <cell r="D492" t="str">
            <v>300550997300003</v>
          </cell>
          <cell r="E492">
            <v>43634</v>
          </cell>
          <cell r="F492" t="str">
            <v>- Cash Basic -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 t="str">
            <v>محمد مجدي من 18.06.2019 الى 01.03.2021 CS04</v>
          </cell>
          <cell r="M492">
            <v>-1</v>
          </cell>
          <cell r="N492" t="str">
            <v>غير متجاوز الحد الائتماني</v>
          </cell>
          <cell r="O492" t="str">
            <v>غير متجاوز الفترة الائتمانية</v>
          </cell>
        </row>
        <row r="493">
          <cell r="A493" t="str">
            <v>CS04</v>
          </cell>
          <cell r="B493" t="str">
            <v>M0025</v>
          </cell>
          <cell r="C493" t="str">
            <v>مؤسسة محمد علي الشعري للتجارة</v>
          </cell>
          <cell r="D493" t="str">
            <v>300634072500003</v>
          </cell>
          <cell r="E493">
            <v>43586</v>
          </cell>
          <cell r="F493" t="str">
            <v>60 Days</v>
          </cell>
          <cell r="G493">
            <v>120000</v>
          </cell>
          <cell r="H493">
            <v>0</v>
          </cell>
          <cell r="I493">
            <v>0</v>
          </cell>
          <cell r="J493">
            <v>0</v>
          </cell>
          <cell r="K493">
            <v>120000</v>
          </cell>
          <cell r="L493" t="str">
            <v>محمد مجدي من 01.05.2019 الى 01.03.2021 CS04</v>
          </cell>
          <cell r="M493">
            <v>4</v>
          </cell>
          <cell r="N493" t="str">
            <v>غير متجاوز الحد الائتماني</v>
          </cell>
          <cell r="O493" t="str">
            <v>غير متجاوز الفترة الائتمانية</v>
          </cell>
        </row>
        <row r="494">
          <cell r="A494" t="str">
            <v>CS04</v>
          </cell>
          <cell r="B494" t="str">
            <v>M0033</v>
          </cell>
          <cell r="C494" t="str">
            <v>محل العنقي - نقدى</v>
          </cell>
          <cell r="E494">
            <v>43581</v>
          </cell>
          <cell r="F494" t="str">
            <v>- Cash Basic -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 t="str">
            <v>محمد مجدي من 26.04.2019 الى 01.03.2021 CS04</v>
          </cell>
          <cell r="M494">
            <v>-1</v>
          </cell>
          <cell r="N494" t="str">
            <v>غير متجاوز الحد الائتماني</v>
          </cell>
          <cell r="O494" t="str">
            <v>غير متجاوز الفترة الائتمانية</v>
          </cell>
        </row>
        <row r="495">
          <cell r="A495" t="str">
            <v>CS04</v>
          </cell>
          <cell r="B495" t="str">
            <v>M0034</v>
          </cell>
          <cell r="C495" t="str">
            <v>صالة فلاح الشمري الرياضية - نقدى</v>
          </cell>
          <cell r="E495">
            <v>43581</v>
          </cell>
          <cell r="F495" t="str">
            <v>- Cash Basic -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 t="str">
            <v>محمد مجدي من 26.04.2019 الى 01.03.2021 CS04</v>
          </cell>
          <cell r="M495">
            <v>-1</v>
          </cell>
          <cell r="N495" t="str">
            <v>غير متجاوز الحد الائتماني</v>
          </cell>
          <cell r="O495" t="str">
            <v>غير متجاوز الفترة الائتمانية</v>
          </cell>
        </row>
        <row r="496">
          <cell r="A496" t="str">
            <v>CS04</v>
          </cell>
          <cell r="B496" t="str">
            <v>M0035</v>
          </cell>
          <cell r="C496" t="str">
            <v>محل النخبة - الذيبية - نقدى</v>
          </cell>
          <cell r="E496">
            <v>43581</v>
          </cell>
          <cell r="F496" t="str">
            <v>- Cash Basic -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 t="str">
            <v>محمد مجدي من 26.04.2019 الى 01.03.2021 CS04</v>
          </cell>
          <cell r="M496">
            <v>-1</v>
          </cell>
          <cell r="N496" t="str">
            <v>غير متجاوز الحد الائتماني</v>
          </cell>
          <cell r="O496" t="str">
            <v>غير متجاوز الفترة الائتمانية</v>
          </cell>
        </row>
        <row r="497">
          <cell r="A497" t="str">
            <v>CS04</v>
          </cell>
          <cell r="B497" t="str">
            <v>M0042</v>
          </cell>
          <cell r="C497" t="str">
            <v>محل ابو خالد المطيري - نقدى</v>
          </cell>
          <cell r="E497">
            <v>43581</v>
          </cell>
          <cell r="F497" t="str">
            <v>- Cash Basic -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 t="str">
            <v>محمد مجدي من 26.04.2019 الى 01.03.2021 CS04</v>
          </cell>
          <cell r="M497">
            <v>-1</v>
          </cell>
          <cell r="N497" t="str">
            <v>غير متجاوز الحد الائتماني</v>
          </cell>
          <cell r="O497" t="str">
            <v>غير متجاوز الفترة الائتمانية</v>
          </cell>
        </row>
        <row r="498">
          <cell r="A498" t="str">
            <v>CS04</v>
          </cell>
          <cell r="B498" t="str">
            <v>M0043</v>
          </cell>
          <cell r="C498" t="str">
            <v>مؤسسة عبدالرحمن الهاجري / الخافجي - نقدى</v>
          </cell>
          <cell r="D498" t="str">
            <v>310259356800003</v>
          </cell>
          <cell r="E498">
            <v>43589</v>
          </cell>
          <cell r="F498" t="str">
            <v>- Cash Basic -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 t="str">
            <v>محمد مجدي من 04.05.2019 الى 01.03.2021 CS04</v>
          </cell>
          <cell r="M498">
            <v>-1</v>
          </cell>
          <cell r="N498" t="str">
            <v>غير متجاوز الحد الائتماني</v>
          </cell>
          <cell r="O498" t="str">
            <v>غير متجاوز الفترة الائتمانية</v>
          </cell>
        </row>
        <row r="499">
          <cell r="A499" t="str">
            <v>CS04</v>
          </cell>
          <cell r="B499" t="str">
            <v>M0044</v>
          </cell>
          <cell r="C499" t="str">
            <v>مؤسسة مسلم كرامه الصيعري  لمواد البناء -نقدي</v>
          </cell>
          <cell r="D499" t="str">
            <v>300973094300003</v>
          </cell>
          <cell r="E499">
            <v>44010</v>
          </cell>
          <cell r="F499" t="str">
            <v>- Cash Basic -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 t="str">
            <v>محمد مجدي من 28.06.2020 الى 01.03.2021 CS04</v>
          </cell>
          <cell r="M499">
            <v>-1</v>
          </cell>
          <cell r="N499" t="str">
            <v>غير متجاوز الحد الائتماني</v>
          </cell>
          <cell r="O499" t="str">
            <v>غير متجاوز الفترة الائتمانية</v>
          </cell>
        </row>
        <row r="500">
          <cell r="A500" t="str">
            <v>CS04</v>
          </cell>
          <cell r="B500" t="str">
            <v>M0052</v>
          </cell>
          <cell r="C500" t="str">
            <v>التويجري للمستلزمات الرجالية -حفر الباطن- نقدى</v>
          </cell>
          <cell r="E500">
            <v>43646</v>
          </cell>
          <cell r="F500" t="str">
            <v>- Cash Basic -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 t="str">
            <v>محمد مجدي من 30.06.2019 الى 01.03.2021 CS04</v>
          </cell>
          <cell r="M500">
            <v>-1</v>
          </cell>
          <cell r="N500" t="str">
            <v>غير متجاوز الحد الائتماني</v>
          </cell>
          <cell r="O500" t="str">
            <v>غير متجاوز الفترة الائتمانية</v>
          </cell>
        </row>
        <row r="501">
          <cell r="A501" t="str">
            <v>CS04</v>
          </cell>
          <cell r="B501" t="str">
            <v>M0054</v>
          </cell>
          <cell r="C501" t="str">
            <v>شركة الثلاجة العالمية - نقدى</v>
          </cell>
          <cell r="D501" t="str">
            <v>300562862400003</v>
          </cell>
          <cell r="E501">
            <v>43581</v>
          </cell>
          <cell r="F501" t="str">
            <v>- Cash Basic -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 t="str">
            <v>محمد مجدي من 26.04.2019 الى 01.03.2021 CS04</v>
          </cell>
          <cell r="M501">
            <v>-1</v>
          </cell>
          <cell r="N501" t="str">
            <v>غير متجاوز الحد الائتماني</v>
          </cell>
          <cell r="O501" t="str">
            <v>غير متجاوز الفترة الائتمانية</v>
          </cell>
        </row>
        <row r="502">
          <cell r="A502" t="str">
            <v>CS04</v>
          </cell>
          <cell r="B502" t="str">
            <v>M0055</v>
          </cell>
          <cell r="C502" t="str">
            <v>مؤسسة انوار المدينة الخفجي</v>
          </cell>
          <cell r="D502" t="str">
            <v>300406236100003</v>
          </cell>
          <cell r="E502">
            <v>43659</v>
          </cell>
          <cell r="F502" t="str">
            <v>60 Days</v>
          </cell>
          <cell r="G502">
            <v>40000</v>
          </cell>
          <cell r="H502">
            <v>0</v>
          </cell>
          <cell r="I502">
            <v>0</v>
          </cell>
          <cell r="J502">
            <v>0</v>
          </cell>
          <cell r="K502">
            <v>40000</v>
          </cell>
          <cell r="L502" t="str">
            <v>محمد مجدي من 13.07.2019 الى 01.03.2021 CS04</v>
          </cell>
          <cell r="M502">
            <v>4</v>
          </cell>
          <cell r="N502" t="str">
            <v>غير متجاوز الحد الائتماني</v>
          </cell>
          <cell r="O502" t="str">
            <v>غير متجاوز الفترة الائتمانية</v>
          </cell>
        </row>
        <row r="503">
          <cell r="A503" t="str">
            <v>CS04</v>
          </cell>
          <cell r="B503" t="str">
            <v>M0057</v>
          </cell>
          <cell r="C503" t="str">
            <v>محل القرية العليا للسباكة والكهرباء- نقدى</v>
          </cell>
          <cell r="E503">
            <v>43581</v>
          </cell>
          <cell r="F503" t="str">
            <v>- Cash Basic -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 t="str">
            <v>محمد مجدي من 26.04.2019 الى 01.03.2021 CS04</v>
          </cell>
          <cell r="M503">
            <v>-1</v>
          </cell>
          <cell r="N503" t="str">
            <v>غير متجاوز الحد الائتماني</v>
          </cell>
          <cell r="O503" t="str">
            <v>غير متجاوز الفترة الائتمانية</v>
          </cell>
        </row>
        <row r="504">
          <cell r="A504" t="str">
            <v>CS04</v>
          </cell>
          <cell r="B504" t="str">
            <v>M0060</v>
          </cell>
          <cell r="C504" t="str">
            <v>الرشدان للتجارة والمقاولات - نقدى</v>
          </cell>
          <cell r="E504">
            <v>43581</v>
          </cell>
          <cell r="F504" t="str">
            <v>- Cash Basic -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 t="str">
            <v>محمد مجدي من 26.04.2019 الى 01.03.2021 CS04</v>
          </cell>
          <cell r="M504">
            <v>-1</v>
          </cell>
          <cell r="N504" t="str">
            <v>غير متجاوز الحد الائتماني</v>
          </cell>
          <cell r="O504" t="str">
            <v>غير متجاوز الفترة الائتمانية</v>
          </cell>
        </row>
        <row r="505">
          <cell r="A505" t="str">
            <v>CS04</v>
          </cell>
          <cell r="B505" t="str">
            <v>M0065</v>
          </cell>
          <cell r="C505" t="str">
            <v>محل شرق الستين - نقدى</v>
          </cell>
          <cell r="E505">
            <v>43589</v>
          </cell>
          <cell r="F505" t="str">
            <v>- Cash Basic -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 t="str">
            <v>محمد مجدي من 04.05.2019 الى 01.03.2021 CS04</v>
          </cell>
          <cell r="M505">
            <v>-1</v>
          </cell>
          <cell r="N505" t="str">
            <v>غير متجاوز الحد الائتماني</v>
          </cell>
          <cell r="O505" t="str">
            <v>غير متجاوز الفترة الائتمانية</v>
          </cell>
        </row>
        <row r="506">
          <cell r="A506" t="str">
            <v>CS04</v>
          </cell>
          <cell r="B506" t="str">
            <v>M0067</v>
          </cell>
          <cell r="C506" t="str">
            <v>محل المفلح</v>
          </cell>
          <cell r="E506">
            <v>43601</v>
          </cell>
          <cell r="F506" t="str">
            <v>60 Days</v>
          </cell>
          <cell r="G506">
            <v>16000</v>
          </cell>
          <cell r="H506">
            <v>0</v>
          </cell>
          <cell r="I506">
            <v>0</v>
          </cell>
          <cell r="J506">
            <v>0</v>
          </cell>
          <cell r="K506">
            <v>16000</v>
          </cell>
          <cell r="L506" t="str">
            <v>محمد مجدي من 16.05.2019 الى 01.03.2021 CS04</v>
          </cell>
          <cell r="M506">
            <v>4</v>
          </cell>
          <cell r="N506" t="str">
            <v>غير متجاوز الحد الائتماني</v>
          </cell>
          <cell r="O506" t="str">
            <v>غير متجاوز الفترة الائتمانية</v>
          </cell>
        </row>
        <row r="507">
          <cell r="A507" t="str">
            <v>CS04</v>
          </cell>
          <cell r="B507" t="str">
            <v>M0068</v>
          </cell>
          <cell r="C507" t="str">
            <v>مؤسسة درة الخشرم - نقدى</v>
          </cell>
          <cell r="D507" t="str">
            <v>3008977475900003</v>
          </cell>
          <cell r="E507">
            <v>43636</v>
          </cell>
          <cell r="F507" t="str">
            <v>- Cash Basic -</v>
          </cell>
          <cell r="G507">
            <v>0</v>
          </cell>
          <cell r="H507">
            <v>-0.03</v>
          </cell>
          <cell r="I507">
            <v>-0.03</v>
          </cell>
          <cell r="J507">
            <v>1529</v>
          </cell>
          <cell r="K507">
            <v>0</v>
          </cell>
          <cell r="L507" t="str">
            <v>محمد مجدي من 20.06.2019 الى 01.03.2021 CS04</v>
          </cell>
          <cell r="M507">
            <v>-1</v>
          </cell>
          <cell r="N507" t="str">
            <v>غير متجاوز الحد الائتماني</v>
          </cell>
          <cell r="O507" t="str">
            <v>غير متجاوز الفترة الائتمانية</v>
          </cell>
        </row>
        <row r="508">
          <cell r="A508" t="str">
            <v>CS04</v>
          </cell>
          <cell r="B508" t="str">
            <v>M0069</v>
          </cell>
          <cell r="C508" t="str">
            <v>عبر الاماكن لمواد البناء</v>
          </cell>
          <cell r="D508" t="str">
            <v>300817654100003</v>
          </cell>
          <cell r="E508">
            <v>43671</v>
          </cell>
          <cell r="F508" t="str">
            <v>60 Days</v>
          </cell>
          <cell r="G508">
            <v>24000</v>
          </cell>
          <cell r="H508">
            <v>-23</v>
          </cell>
          <cell r="I508">
            <v>-23</v>
          </cell>
          <cell r="J508">
            <v>1256</v>
          </cell>
          <cell r="K508">
            <v>24000</v>
          </cell>
          <cell r="L508" t="str">
            <v>محمد مجدي من 25.07.2019 الى 01.03.2021 CS04</v>
          </cell>
          <cell r="M508">
            <v>4</v>
          </cell>
          <cell r="N508" t="str">
            <v>غير متجاوز الحد الائتماني</v>
          </cell>
          <cell r="O508" t="str">
            <v>غير متجاوز الفترة الائتمانية</v>
          </cell>
        </row>
        <row r="509">
          <cell r="A509" t="str">
            <v>CS04</v>
          </cell>
          <cell r="B509" t="str">
            <v>M0070</v>
          </cell>
          <cell r="C509" t="str">
            <v>عميل بضمان المندوب CS04</v>
          </cell>
          <cell r="E509">
            <v>43680</v>
          </cell>
          <cell r="F509" t="str">
            <v>60 Days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 t="str">
            <v>محمد مجدي من 03.08.2019 الى 01.03.2021 CS04</v>
          </cell>
          <cell r="M509">
            <v>4</v>
          </cell>
          <cell r="N509" t="str">
            <v>غير متجاوز الحد الائتماني</v>
          </cell>
          <cell r="O509" t="str">
            <v>غير متجاوز الفترة الائتمانية</v>
          </cell>
        </row>
        <row r="510">
          <cell r="A510" t="str">
            <v>CS04</v>
          </cell>
          <cell r="B510" t="str">
            <v>M0071</v>
          </cell>
          <cell r="C510" t="str">
            <v>محل الصالح لمواد البناء لصاحبته شمة مفرح ثواب الحربي</v>
          </cell>
          <cell r="D510" t="str">
            <v>300861711700003</v>
          </cell>
          <cell r="E510">
            <v>43719</v>
          </cell>
          <cell r="F510" t="str">
            <v>60 Days</v>
          </cell>
          <cell r="G510">
            <v>40000</v>
          </cell>
          <cell r="H510">
            <v>0</v>
          </cell>
          <cell r="I510">
            <v>0</v>
          </cell>
          <cell r="J510">
            <v>0</v>
          </cell>
          <cell r="K510">
            <v>40000</v>
          </cell>
          <cell r="L510" t="str">
            <v>محمد مجدي من 11.09.2019 الى 01.03.2021 CS04</v>
          </cell>
          <cell r="M510">
            <v>4</v>
          </cell>
          <cell r="N510" t="str">
            <v>غير متجاوز الحد الائتماني</v>
          </cell>
          <cell r="O510" t="str">
            <v>غير متجاوز الفترة الائتمانية</v>
          </cell>
        </row>
        <row r="511">
          <cell r="A511" t="str">
            <v>CS04</v>
          </cell>
          <cell r="B511" t="str">
            <v>M0072</v>
          </cell>
          <cell r="C511" t="str">
            <v>مؤسسة عبدالحميد عبدالرزاق الونيس - نقدي</v>
          </cell>
          <cell r="D511" t="str">
            <v>300744098600003</v>
          </cell>
          <cell r="E511">
            <v>43785</v>
          </cell>
          <cell r="F511" t="str">
            <v>60 Days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 t="str">
            <v>محمد مجدي من 16.11.2019 الى 01.03.2021 CS04</v>
          </cell>
          <cell r="M511">
            <v>4</v>
          </cell>
          <cell r="N511" t="str">
            <v>غير متجاوز الحد الائتماني</v>
          </cell>
          <cell r="O511" t="str">
            <v>غير متجاوز الفترة الائتمانية</v>
          </cell>
        </row>
        <row r="512">
          <cell r="A512" t="str">
            <v>CS04</v>
          </cell>
          <cell r="B512" t="str">
            <v>M0073</v>
          </cell>
          <cell r="C512" t="str">
            <v>شركة مدائن الشمال التجارية</v>
          </cell>
          <cell r="D512" t="str">
            <v>310422227300003</v>
          </cell>
          <cell r="E512">
            <v>43794</v>
          </cell>
          <cell r="F512" t="str">
            <v>60 Days</v>
          </cell>
          <cell r="G512">
            <v>40000</v>
          </cell>
          <cell r="H512">
            <v>0</v>
          </cell>
          <cell r="I512">
            <v>0</v>
          </cell>
          <cell r="J512">
            <v>0</v>
          </cell>
          <cell r="K512">
            <v>40000</v>
          </cell>
          <cell r="L512" t="str">
            <v>محمد مجدي من 25.11.2019 الى 01.03.2021 CS04</v>
          </cell>
          <cell r="M512">
            <v>4</v>
          </cell>
          <cell r="N512" t="str">
            <v>غير متجاوز الحد الائتماني</v>
          </cell>
          <cell r="O512" t="str">
            <v>غير متجاوز الفترة الائتمانية</v>
          </cell>
        </row>
        <row r="513">
          <cell r="A513" t="str">
            <v>CS04</v>
          </cell>
          <cell r="B513" t="str">
            <v>M0074</v>
          </cell>
          <cell r="C513" t="str">
            <v>مؤسسة الماسي لمواد البناء</v>
          </cell>
          <cell r="D513" t="str">
            <v>302049505700003</v>
          </cell>
          <cell r="E513">
            <v>43814</v>
          </cell>
          <cell r="F513" t="str">
            <v>60 Days</v>
          </cell>
          <cell r="G513">
            <v>120000</v>
          </cell>
          <cell r="H513">
            <v>0</v>
          </cell>
          <cell r="I513">
            <v>0</v>
          </cell>
          <cell r="J513">
            <v>0</v>
          </cell>
          <cell r="K513">
            <v>120000</v>
          </cell>
          <cell r="L513" t="str">
            <v>محمد مجدي من 15.12.2019 الى 01.03.2021 CS04</v>
          </cell>
          <cell r="M513">
            <v>4</v>
          </cell>
          <cell r="N513" t="str">
            <v>غير متجاوز الحد الائتماني</v>
          </cell>
          <cell r="O513" t="str">
            <v>غير متجاوز الفترة الائتمانية</v>
          </cell>
        </row>
        <row r="514">
          <cell r="A514" t="str">
            <v>CS04</v>
          </cell>
          <cell r="B514" t="str">
            <v>M0075</v>
          </cell>
          <cell r="C514" t="str">
            <v>مؤسسة اللجين المعمارية للمقاولات - نقدي</v>
          </cell>
          <cell r="D514" t="str">
            <v>310013389300003</v>
          </cell>
          <cell r="E514">
            <v>43971</v>
          </cell>
          <cell r="F514" t="str">
            <v>- Cash Basic -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 t="str">
            <v>محمد مجدي من 20.05.2020 الى 01.03.2021 CS04</v>
          </cell>
          <cell r="M514">
            <v>-1</v>
          </cell>
          <cell r="N514" t="str">
            <v>غير متجاوز الحد الائتماني</v>
          </cell>
          <cell r="O514" t="str">
            <v>غير متجاوز الفترة الائتمانية</v>
          </cell>
        </row>
        <row r="515">
          <cell r="A515" t="str">
            <v>CS08</v>
          </cell>
          <cell r="B515" t="str">
            <v>N0001</v>
          </cell>
          <cell r="C515" t="str">
            <v>عميل بضمان المندوب -CS08</v>
          </cell>
          <cell r="D515" t="str">
            <v>سامر زيني</v>
          </cell>
          <cell r="E515">
            <v>44693</v>
          </cell>
          <cell r="F515" t="str">
            <v>- Cash Basic -</v>
          </cell>
          <cell r="G515">
            <v>0</v>
          </cell>
          <cell r="H515">
            <v>372</v>
          </cell>
          <cell r="I515">
            <v>372</v>
          </cell>
          <cell r="J515">
            <v>222</v>
          </cell>
          <cell r="K515">
            <v>-372</v>
          </cell>
          <cell r="L515" t="str">
            <v>محمود قباني من 12.05.2022 الى 15.01.2023 CS08 / سامر الزينى من 15.01.2023 الى  CS08</v>
          </cell>
          <cell r="M515">
            <v>-1</v>
          </cell>
          <cell r="N515" t="str">
            <v>متجاوز الحد الائتماني</v>
          </cell>
          <cell r="O515" t="str">
            <v>متجاوز الفترة الائتمانية بمبلغ 372.00</v>
          </cell>
        </row>
        <row r="516">
          <cell r="A516" t="str">
            <v>CS08</v>
          </cell>
          <cell r="B516" t="str">
            <v>N0002</v>
          </cell>
          <cell r="C516" t="str">
            <v>مؤسسة اضواء الشرق للتجارة-نقدي</v>
          </cell>
          <cell r="D516" t="str">
            <v>311292182600003</v>
          </cell>
          <cell r="E516">
            <v>44723</v>
          </cell>
          <cell r="F516" t="str">
            <v>- Cash Basic -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 t="str">
            <v>محمود قباني من 11.06.2022 الى 15.01.2023 CS08 / سامر الزينى من 15.01.2023 الى  CS08</v>
          </cell>
          <cell r="M516">
            <v>-1</v>
          </cell>
          <cell r="N516" t="str">
            <v>غير متجاوز الحد الائتماني</v>
          </cell>
          <cell r="O516" t="str">
            <v>غير متجاوز الفترة الائتمانية</v>
          </cell>
        </row>
        <row r="517">
          <cell r="A517" t="str">
            <v>CS08</v>
          </cell>
          <cell r="B517" t="str">
            <v>N0003</v>
          </cell>
          <cell r="C517" t="str">
            <v>فندق السدرة العالية الذهبي للايواء السياحي- نقدي</v>
          </cell>
          <cell r="D517" t="str">
            <v>310081675600003</v>
          </cell>
          <cell r="E517">
            <v>44726</v>
          </cell>
          <cell r="F517" t="str">
            <v>- Cash Basic -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 t="str">
            <v>محمود قباني من 14.06.2022 الى 15.01.2023 CS08 / سامر الزينى من 15.01.2023 الى  CS08</v>
          </cell>
          <cell r="M517">
            <v>-1</v>
          </cell>
          <cell r="N517" t="str">
            <v>غير متجاوز الحد الائتماني</v>
          </cell>
          <cell r="O517" t="str">
            <v>غير متجاوز الفترة الائتمانية</v>
          </cell>
        </row>
        <row r="518">
          <cell r="A518" t="str">
            <v>CS08</v>
          </cell>
          <cell r="B518" t="str">
            <v>N0004</v>
          </cell>
          <cell r="C518" t="str">
            <v>محل سما الكهرباء للتجارة -نقدى</v>
          </cell>
          <cell r="D518" t="str">
            <v>311151237700003</v>
          </cell>
          <cell r="E518">
            <v>44727</v>
          </cell>
          <cell r="F518" t="str">
            <v>- Cash Basic -</v>
          </cell>
          <cell r="G518">
            <v>0</v>
          </cell>
          <cell r="H518">
            <v>3918</v>
          </cell>
          <cell r="I518">
            <v>0</v>
          </cell>
          <cell r="J518">
            <v>0</v>
          </cell>
          <cell r="K518">
            <v>0</v>
          </cell>
          <cell r="L518" t="str">
            <v>محمود قباني من 15.06.2022 الى 15.01.2023 CS08 / سامر الزينى من 15.01.2023 الى  CS08</v>
          </cell>
          <cell r="M518">
            <v>-1</v>
          </cell>
          <cell r="N518" t="str">
            <v>غير متجاوز الحد الائتماني</v>
          </cell>
          <cell r="O518" t="str">
            <v>غير متجاوز الفترة الائتمانية</v>
          </cell>
        </row>
        <row r="519">
          <cell r="A519" t="str">
            <v>CS08</v>
          </cell>
          <cell r="B519" t="str">
            <v>N0005</v>
          </cell>
          <cell r="C519" t="str">
            <v>مؤسسة محمد عبد اللطيف بن دخيل الله الحربي التجارية</v>
          </cell>
          <cell r="D519" t="str">
            <v>302194520200003</v>
          </cell>
          <cell r="E519">
            <v>44728</v>
          </cell>
          <cell r="F519" t="str">
            <v>60 Days</v>
          </cell>
          <cell r="G519">
            <v>80000</v>
          </cell>
          <cell r="H519">
            <v>3</v>
          </cell>
          <cell r="I519">
            <v>3</v>
          </cell>
          <cell r="J519">
            <v>210</v>
          </cell>
          <cell r="K519">
            <v>79997</v>
          </cell>
          <cell r="L519" t="str">
            <v>محمود قباني من 16.06.2022 الى 15.01.2023 CS08 / سامر الزينى من 15.01.2023 الى  CS08</v>
          </cell>
          <cell r="M519">
            <v>4</v>
          </cell>
          <cell r="N519" t="str">
            <v>غير متجاوز الحد الائتماني</v>
          </cell>
          <cell r="O519" t="str">
            <v>متجاوز الفترة الائتمانية بمبلغ 3.00</v>
          </cell>
        </row>
        <row r="520">
          <cell r="A520" t="str">
            <v>CS08</v>
          </cell>
          <cell r="B520" t="str">
            <v>N0006</v>
          </cell>
          <cell r="C520" t="str">
            <v>شركة برج الإنارة التجارية</v>
          </cell>
          <cell r="D520" t="str">
            <v>311267873800003</v>
          </cell>
          <cell r="E520">
            <v>44730</v>
          </cell>
          <cell r="F520" t="str">
            <v>60 Days</v>
          </cell>
          <cell r="G520">
            <v>40000</v>
          </cell>
          <cell r="H520">
            <v>0</v>
          </cell>
          <cell r="I520">
            <v>0</v>
          </cell>
          <cell r="J520">
            <v>0</v>
          </cell>
          <cell r="K520">
            <v>40000</v>
          </cell>
          <cell r="L520" t="str">
            <v>محمود قباني من 18.06.2022 الى 15.01.2023 CS08 / سامر الزينى من 15.01.2023 الى  CS08</v>
          </cell>
          <cell r="M520">
            <v>4</v>
          </cell>
          <cell r="N520" t="str">
            <v>غير متجاوز الحد الائتماني</v>
          </cell>
          <cell r="O520" t="str">
            <v>غير متجاوز الفترة الائتمانية</v>
          </cell>
        </row>
        <row r="521">
          <cell r="A521" t="str">
            <v>CS08</v>
          </cell>
          <cell r="B521" t="str">
            <v>N0007</v>
          </cell>
          <cell r="C521" t="str">
            <v>شركة معارض السلام العالمية للكهرباء المحدودة -نقدي</v>
          </cell>
          <cell r="D521" t="str">
            <v>300099481500003</v>
          </cell>
          <cell r="E521">
            <v>44730</v>
          </cell>
          <cell r="F521" t="str">
            <v>- Cash Basic -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 t="str">
            <v>محمود قباني من 18.06.2022 الى 15.01.2023 CS08 / سامر الزينى من 15.01.2023 الى  CS08</v>
          </cell>
          <cell r="M521">
            <v>-1</v>
          </cell>
          <cell r="N521" t="str">
            <v>غير متجاوز الحد الائتماني</v>
          </cell>
          <cell r="O521" t="str">
            <v>غير متجاوز الفترة الائتمانية</v>
          </cell>
        </row>
        <row r="522">
          <cell r="A522" t="str">
            <v>CS08</v>
          </cell>
          <cell r="B522" t="str">
            <v>N0008</v>
          </cell>
          <cell r="C522" t="str">
            <v>مؤسسة حمزة سعدالله مر غلانى التجارية</v>
          </cell>
          <cell r="D522" t="str">
            <v>310545888700003</v>
          </cell>
          <cell r="E522">
            <v>44734</v>
          </cell>
          <cell r="F522" t="str">
            <v>60 Days</v>
          </cell>
          <cell r="G522">
            <v>40000</v>
          </cell>
          <cell r="H522">
            <v>842</v>
          </cell>
          <cell r="I522">
            <v>0</v>
          </cell>
          <cell r="J522">
            <v>0</v>
          </cell>
          <cell r="K522">
            <v>40000</v>
          </cell>
          <cell r="L522" t="str">
            <v>محمود قباني من 22.06.2022 الى 15.01.2023 CS08 / سامر الزينى من 15.01.2023 الى  CS08</v>
          </cell>
          <cell r="M522">
            <v>4</v>
          </cell>
          <cell r="N522" t="str">
            <v>غير متجاوز الحد الائتماني</v>
          </cell>
          <cell r="O522" t="str">
            <v>غير متجاوز الفترة الائتمانية</v>
          </cell>
        </row>
        <row r="523">
          <cell r="A523" t="str">
            <v>CS08</v>
          </cell>
          <cell r="B523" t="str">
            <v>N0009</v>
          </cell>
          <cell r="C523" t="str">
            <v>مؤسسة إضاءات طيبة للكهرباء</v>
          </cell>
          <cell r="D523" t="str">
            <v>311231508400003</v>
          </cell>
          <cell r="E523">
            <v>44742</v>
          </cell>
          <cell r="F523" t="str">
            <v>60 Days</v>
          </cell>
          <cell r="G523">
            <v>60000</v>
          </cell>
          <cell r="H523">
            <v>0</v>
          </cell>
          <cell r="I523">
            <v>0</v>
          </cell>
          <cell r="J523">
            <v>0</v>
          </cell>
          <cell r="K523">
            <v>60000</v>
          </cell>
          <cell r="L523" t="str">
            <v>محمود قباني من 30.06.2022 الى 15.01.2023 CS08 / سامر الزينى من 15.01.2023 الى  CS08</v>
          </cell>
          <cell r="M523">
            <v>4</v>
          </cell>
          <cell r="N523" t="str">
            <v>غير متجاوز الحد الائتماني</v>
          </cell>
          <cell r="O523" t="str">
            <v>غير متجاوز الفترة الائتمانية</v>
          </cell>
        </row>
        <row r="524">
          <cell r="A524" t="str">
            <v>CS08</v>
          </cell>
          <cell r="B524" t="str">
            <v>N0010</v>
          </cell>
          <cell r="C524" t="str">
            <v>مؤسسة اعماق الانارة للتجارة - نقدي</v>
          </cell>
          <cell r="D524" t="str">
            <v>301108976400003</v>
          </cell>
          <cell r="E524">
            <v>44744</v>
          </cell>
          <cell r="F524" t="str">
            <v>- Cash Basic -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 t="str">
            <v>محمود قباني من 02.07.2022 الى 15.01.2023 CS08 / سامر الزينى من 15.01.2023 الى  CS08</v>
          </cell>
          <cell r="M524">
            <v>-1</v>
          </cell>
          <cell r="N524" t="str">
            <v>غير متجاوز الحد الائتماني</v>
          </cell>
          <cell r="O524" t="str">
            <v>غير متجاوز الفترة الائتمانية</v>
          </cell>
        </row>
        <row r="525">
          <cell r="A525" t="str">
            <v>CS08</v>
          </cell>
          <cell r="B525" t="str">
            <v>N0011</v>
          </cell>
          <cell r="C525" t="str">
            <v>مؤسسة الابراج الحديديه لمواد البناء - نقدي</v>
          </cell>
          <cell r="D525" t="str">
            <v>302284346600003</v>
          </cell>
          <cell r="E525">
            <v>44761</v>
          </cell>
          <cell r="F525" t="str">
            <v>- Cash Basic -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 t="str">
            <v>محمود قباني من 19.07.2022 الى 15.01.2023 CS08 / سامر الزينى من 15.01.2023 الى  CS08</v>
          </cell>
          <cell r="M525">
            <v>-1</v>
          </cell>
          <cell r="N525" t="str">
            <v>غير متجاوز الحد الائتماني</v>
          </cell>
          <cell r="O525" t="str">
            <v>غير متجاوز الفترة الائتمانية</v>
          </cell>
        </row>
        <row r="526">
          <cell r="A526" t="str">
            <v>CS08</v>
          </cell>
          <cell r="B526" t="str">
            <v>N0012</v>
          </cell>
          <cell r="C526" t="str">
            <v>محل اضواء الإنارة للادوات الكهربائية</v>
          </cell>
          <cell r="D526" t="str">
            <v>310842312100003</v>
          </cell>
          <cell r="E526">
            <v>44775</v>
          </cell>
          <cell r="F526" t="str">
            <v>60 Days</v>
          </cell>
          <cell r="G526">
            <v>28000</v>
          </cell>
          <cell r="H526">
            <v>0</v>
          </cell>
          <cell r="I526">
            <v>0</v>
          </cell>
          <cell r="J526">
            <v>0</v>
          </cell>
          <cell r="K526">
            <v>28000</v>
          </cell>
          <cell r="L526" t="str">
            <v>محمود قباني من 02.08.2022 الى 15.01.2023 CS08 / سامر الزينى من 15.01.2023 الى  CS08</v>
          </cell>
          <cell r="M526">
            <v>4</v>
          </cell>
          <cell r="N526" t="str">
            <v>غير متجاوز الحد الائتماني</v>
          </cell>
          <cell r="O526" t="str">
            <v>غير متجاوز الفترة الائتمانية</v>
          </cell>
        </row>
        <row r="527">
          <cell r="A527" t="str">
            <v>CS08</v>
          </cell>
          <cell r="B527" t="str">
            <v>N0013</v>
          </cell>
          <cell r="C527" t="str">
            <v>مؤسسة اضواء الفال التجارية</v>
          </cell>
          <cell r="D527" t="str">
            <v>311068831600003</v>
          </cell>
          <cell r="E527">
            <v>44833</v>
          </cell>
          <cell r="F527" t="str">
            <v>60 Days</v>
          </cell>
          <cell r="G527">
            <v>16000</v>
          </cell>
          <cell r="H527">
            <v>965</v>
          </cell>
          <cell r="I527">
            <v>965</v>
          </cell>
          <cell r="J527">
            <v>332</v>
          </cell>
          <cell r="K527">
            <v>15035</v>
          </cell>
          <cell r="L527" t="str">
            <v>محمود قباني من 29.09.2022 الى 15.01.2023 CS08 / سامر الزينى من 15.01.2023 الى  CS08</v>
          </cell>
          <cell r="M527">
            <v>4</v>
          </cell>
          <cell r="N527" t="str">
            <v>غير متجاوز الحد الائتماني</v>
          </cell>
          <cell r="O527" t="str">
            <v>متجاوز الفترة الائتمانية بمبلغ 965.00</v>
          </cell>
        </row>
        <row r="528">
          <cell r="A528" t="str">
            <v>CS08</v>
          </cell>
          <cell r="B528" t="str">
            <v>N0014</v>
          </cell>
          <cell r="C528" t="str">
            <v>محل خالد مسلم المهرى للتجارة - نقدى</v>
          </cell>
          <cell r="D528" t="str">
            <v>300507793400003</v>
          </cell>
          <cell r="E528">
            <v>44942</v>
          </cell>
          <cell r="F528" t="str">
            <v>- Cash Basic -</v>
          </cell>
          <cell r="G528">
            <v>0</v>
          </cell>
          <cell r="H528">
            <v>-92</v>
          </cell>
          <cell r="I528">
            <v>-92</v>
          </cell>
          <cell r="J528">
            <v>76</v>
          </cell>
          <cell r="K528">
            <v>0</v>
          </cell>
          <cell r="L528" t="str">
            <v>سامر الزينى من 16.01.2023 الى  CS08</v>
          </cell>
          <cell r="M528">
            <v>-1</v>
          </cell>
          <cell r="N528" t="str">
            <v>غير متجاوز الحد الائتماني</v>
          </cell>
          <cell r="O528" t="str">
            <v>غير متجاوز الفترة الائتمانية</v>
          </cell>
        </row>
        <row r="529">
          <cell r="A529" t="str">
            <v>CS08</v>
          </cell>
          <cell r="B529" t="str">
            <v>N0015</v>
          </cell>
          <cell r="C529" t="str">
            <v>مؤسسة اضواء الرائد التجارية - نقدى</v>
          </cell>
          <cell r="D529" t="str">
            <v>311460950100003</v>
          </cell>
          <cell r="E529">
            <v>44948</v>
          </cell>
          <cell r="F529" t="str">
            <v>- Cash Basic -</v>
          </cell>
          <cell r="G529">
            <v>0</v>
          </cell>
          <cell r="H529">
            <v>-257.5</v>
          </cell>
          <cell r="I529">
            <v>-257.5</v>
          </cell>
          <cell r="J529">
            <v>81</v>
          </cell>
          <cell r="K529">
            <v>0</v>
          </cell>
          <cell r="L529" t="str">
            <v>سامر الزينى من 22.01.2023 الى  CS08</v>
          </cell>
          <cell r="M529">
            <v>-1</v>
          </cell>
          <cell r="N529" t="str">
            <v>غير متجاوز الحد الائتماني</v>
          </cell>
          <cell r="O529" t="str">
            <v>غير متجاوز الفترة الائتمانية</v>
          </cell>
        </row>
        <row r="530">
          <cell r="A530" t="str">
            <v>CS08</v>
          </cell>
          <cell r="B530" t="str">
            <v>N0016</v>
          </cell>
          <cell r="C530" t="str">
            <v>مؤسسة رضى على محمد حسن التجارية - نقدى</v>
          </cell>
          <cell r="D530" t="str">
            <v>300460829900003</v>
          </cell>
          <cell r="E530">
            <v>44963</v>
          </cell>
          <cell r="F530" t="str">
            <v>- Cash Basic -</v>
          </cell>
          <cell r="G530">
            <v>0</v>
          </cell>
          <cell r="H530">
            <v>-1.25</v>
          </cell>
          <cell r="I530">
            <v>-1.25</v>
          </cell>
          <cell r="J530">
            <v>168</v>
          </cell>
          <cell r="K530">
            <v>0</v>
          </cell>
          <cell r="L530" t="str">
            <v>سامر الزينى من 06.02.2023 الى  CS08</v>
          </cell>
          <cell r="M530">
            <v>-1</v>
          </cell>
          <cell r="N530" t="str">
            <v>غير متجاوز الحد الائتماني</v>
          </cell>
          <cell r="O530" t="str">
            <v>غير متجاوز الفترة الائتمانية</v>
          </cell>
        </row>
        <row r="531">
          <cell r="A531" t="str">
            <v>CS03</v>
          </cell>
          <cell r="B531" t="str">
            <v>R0001</v>
          </cell>
          <cell r="C531" t="str">
            <v>مؤسسة راجح سفر العصيمي للتجارة - نقدي</v>
          </cell>
          <cell r="D531" t="str">
            <v>310103418900003</v>
          </cell>
          <cell r="E531">
            <v>44320</v>
          </cell>
          <cell r="F531" t="str">
            <v>- Cash Basic -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 t="str">
            <v>عمر الشرعبي من 04.05.2021 الى  CS03</v>
          </cell>
          <cell r="M531">
            <v>-1</v>
          </cell>
          <cell r="N531" t="str">
            <v>غير متجاوز الحد الائتماني</v>
          </cell>
          <cell r="O531" t="str">
            <v>غير متجاوز الفترة الائتمانية</v>
          </cell>
        </row>
        <row r="532">
          <cell r="A532" t="str">
            <v>CS03</v>
          </cell>
          <cell r="B532" t="str">
            <v>R0002</v>
          </cell>
          <cell r="C532" t="str">
            <v>مؤسسة قمة كنوز للتجارة - نقدي</v>
          </cell>
          <cell r="D532" t="str">
            <v>310294087800003</v>
          </cell>
          <cell r="E532">
            <v>44338</v>
          </cell>
          <cell r="F532" t="str">
            <v>- Cash Basic -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 t="str">
            <v>عمر الشرعبي من 22.05.2021 الى  CS03</v>
          </cell>
          <cell r="M532">
            <v>-1</v>
          </cell>
          <cell r="N532" t="str">
            <v>غير متجاوز الحد الائتماني</v>
          </cell>
          <cell r="O532" t="str">
            <v>غير متجاوز الفترة الائتمانية</v>
          </cell>
        </row>
        <row r="533">
          <cell r="A533" t="str">
            <v>CS09</v>
          </cell>
          <cell r="B533" t="str">
            <v>R0003</v>
          </cell>
          <cell r="C533" t="str">
            <v>شركة الاصول الاستثمارية  - نقدي  مكرر لايستخدم</v>
          </cell>
          <cell r="D533" t="str">
            <v>تم فتح حساب جديد بكود L0005</v>
          </cell>
          <cell r="E533">
            <v>44341</v>
          </cell>
          <cell r="F533" t="str">
            <v>- Cash Basic -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 t="str">
            <v>محمد طارق  من 25.05.2021 الى 24.07.2022 CS03 / عمر الشرعبي من 24.07.2022 الى 01.02.2023 CS03 / عمرو سعيد من 01.02.2023 الى  CS09</v>
          </cell>
          <cell r="M533">
            <v>-1</v>
          </cell>
          <cell r="N533" t="str">
            <v>غير متجاوز الحد الائتماني</v>
          </cell>
          <cell r="O533" t="str">
            <v>غير متجاوز الفترة الائتمانية</v>
          </cell>
        </row>
        <row r="534">
          <cell r="A534" t="str">
            <v>CS03</v>
          </cell>
          <cell r="B534" t="str">
            <v>R0004</v>
          </cell>
          <cell r="C534" t="str">
            <v>محل محمد احمد سعيد باجنيد للادوات الصحية  - نقدي</v>
          </cell>
          <cell r="D534" t="str">
            <v>310121652400003</v>
          </cell>
          <cell r="E534">
            <v>44342</v>
          </cell>
          <cell r="F534" t="str">
            <v>- Cash Basic -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 t="str">
            <v>عمر الشرعبي من 26.05.2021 الى  CS03</v>
          </cell>
          <cell r="M534">
            <v>-1</v>
          </cell>
          <cell r="N534" t="str">
            <v>غير متجاوز الحد الائتماني</v>
          </cell>
          <cell r="O534" t="str">
            <v>غير متجاوز الفترة الائتمانية</v>
          </cell>
        </row>
        <row r="535">
          <cell r="A535" t="str">
            <v>CS03</v>
          </cell>
          <cell r="B535" t="str">
            <v>R0005</v>
          </cell>
          <cell r="C535" t="str">
            <v>شركة نوارة التميز-نقدي</v>
          </cell>
          <cell r="D535" t="str">
            <v>311272528200003</v>
          </cell>
          <cell r="E535">
            <v>44992</v>
          </cell>
          <cell r="F535" t="str">
            <v>- Cash Basic -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 t="str">
            <v>عمر الشرعبى  من 07.03.23 الى  CS03</v>
          </cell>
          <cell r="M535">
            <v>-1</v>
          </cell>
          <cell r="N535" t="str">
            <v>غير متجاوز الحد الائتماني</v>
          </cell>
          <cell r="O535" t="str">
            <v>غير متجاوز الفترة الائتمانية</v>
          </cell>
        </row>
        <row r="536">
          <cell r="A536" t="str">
            <v>CS03</v>
          </cell>
          <cell r="B536" t="str">
            <v>R0006</v>
          </cell>
          <cell r="C536" t="str">
            <v>شركة فروع البناء لمواد البناء</v>
          </cell>
          <cell r="D536" t="str">
            <v>310889739500003</v>
          </cell>
          <cell r="E536">
            <v>44992</v>
          </cell>
          <cell r="F536" t="str">
            <v>60 Days</v>
          </cell>
          <cell r="G536">
            <v>80000</v>
          </cell>
          <cell r="H536">
            <v>0</v>
          </cell>
          <cell r="I536">
            <v>0</v>
          </cell>
          <cell r="J536">
            <v>0</v>
          </cell>
          <cell r="K536">
            <v>80000</v>
          </cell>
          <cell r="L536" t="str">
            <v>عمر الشرعبى  من 07.03.23 الى  CS03</v>
          </cell>
          <cell r="M536">
            <v>4</v>
          </cell>
          <cell r="N536" t="str">
            <v>غير متجاوز الحد الائتماني</v>
          </cell>
          <cell r="O536" t="str">
            <v>غير متجاوز الفترة الائتمانية</v>
          </cell>
        </row>
        <row r="537">
          <cell r="A537" t="str">
            <v>CS03</v>
          </cell>
          <cell r="B537" t="str">
            <v>R0007</v>
          </cell>
          <cell r="C537" t="str">
            <v>مؤسسة منصة الانوار للتجارة - نقدي</v>
          </cell>
          <cell r="D537" t="str">
            <v>310216873900003</v>
          </cell>
          <cell r="E537">
            <v>45145</v>
          </cell>
          <cell r="F537" t="str">
            <v>- Cash Basic -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 t="str">
            <v>عمر الشرعبى  من 24.05.23 الى  CS03</v>
          </cell>
          <cell r="M537">
            <v>-1</v>
          </cell>
          <cell r="N537" t="str">
            <v>غير متجاوز الحد الائتماني</v>
          </cell>
          <cell r="O537" t="str">
            <v>غير متجاوز الفترة الائتمانية</v>
          </cell>
        </row>
        <row r="538">
          <cell r="A538" t="str">
            <v>CS13</v>
          </cell>
          <cell r="B538" t="str">
            <v>S0001</v>
          </cell>
          <cell r="C538" t="str">
            <v>عميل بضمان المندوب -CS13</v>
          </cell>
          <cell r="D538" t="str">
            <v>بشار ديب</v>
          </cell>
          <cell r="E538">
            <v>44909</v>
          </cell>
          <cell r="F538" t="str">
            <v>- Cash Basic -</v>
          </cell>
          <cell r="G538">
            <v>0</v>
          </cell>
          <cell r="H538">
            <v>112</v>
          </cell>
          <cell r="I538">
            <v>112</v>
          </cell>
          <cell r="J538">
            <v>256</v>
          </cell>
          <cell r="K538">
            <v>-112</v>
          </cell>
          <cell r="L538" t="str">
            <v>بشار الديب من 14.12.2022 الى  CS13</v>
          </cell>
          <cell r="M538">
            <v>-1</v>
          </cell>
          <cell r="N538" t="str">
            <v>متجاوز الحد الائتماني</v>
          </cell>
          <cell r="O538" t="str">
            <v>متجاوز الفترة الائتمانية بمبلغ 112.00</v>
          </cell>
        </row>
        <row r="539">
          <cell r="A539" t="str">
            <v>CS05</v>
          </cell>
          <cell r="B539" t="str">
            <v>T0001</v>
          </cell>
          <cell r="C539" t="str">
            <v>عميل بضمان المندوب CS05</v>
          </cell>
          <cell r="D539" t="str">
            <v>محمود يوسف</v>
          </cell>
          <cell r="E539">
            <v>44031</v>
          </cell>
          <cell r="F539" t="str">
            <v>- Cash Basic -</v>
          </cell>
          <cell r="G539">
            <v>0</v>
          </cell>
          <cell r="H539">
            <v>3981</v>
          </cell>
          <cell r="I539">
            <v>3981</v>
          </cell>
          <cell r="J539">
            <v>238</v>
          </cell>
          <cell r="K539">
            <v>-3981</v>
          </cell>
          <cell r="L539" t="str">
            <v>محمود يوسف  من 19.07.2020 الى  CS05</v>
          </cell>
          <cell r="M539">
            <v>-1</v>
          </cell>
          <cell r="N539" t="str">
            <v>متجاوز الحد الائتماني</v>
          </cell>
          <cell r="O539" t="str">
            <v>متجاوز الفترة الائتمانية بمبلغ 3,981.00</v>
          </cell>
        </row>
      </sheetData>
      <sheetData sheetId="5" refreshError="1"/>
    </sheetDataSet>
  </externalBook>
</externalLink>
</file>

<file path=xl/tables/table1.xml><?xml version="1.0" encoding="utf-8"?>
<table xmlns="http://schemas.openxmlformats.org/spreadsheetml/2006/main" id="1" name="بيانات_العملاء" displayName="بيانات_العملاء" ref="A1:AY541" totalsRowShown="0" headerRowDxfId="51">
  <autoFilter ref="A1:AY541"/>
  <tableColumns count="51">
    <tableColumn id="36" name="المجموعة" dataDxfId="50"/>
    <tableColumn id="1" name="رمز شريك الأعمال" dataDxfId="49"/>
    <tableColumn id="51" name="COM" dataDxfId="48" dataCellStyle="Hyperlink 2"/>
    <tableColumn id="2" name="اسم شريك الأعمال" dataDxfId="47"/>
    <tableColumn id="46" name="نوع العميل" dataDxfId="46">
      <calculatedColumnFormula>IF(بيانات_العملاء[[#This Row],[حد الائتمان على SAP]]&gt;0,"آجل","نقدى")</calculatedColumnFormula>
    </tableColumn>
    <tableColumn id="14" name="اسم المالك" dataDxfId="45"/>
    <tableColumn id="47" name="الكيان القانونى" dataDxfId="44"/>
    <tableColumn id="13" name="طلب فتح حساب مصدق" dataDxfId="43"/>
    <tableColumn id="12" name="حالة طلب فتح الحساب" dataDxfId="42">
      <calculatedColumnFormula>IF(OR(بيانات_العملاء[[#This Row],[طلب فتح حساب مصدق]]="موجود", بيانات_العملاء[[#This Row],[طلب فتح حساب مصدق]]="مستثنى"), "سارى", "يجب اعادة طلبه")</calculatedColumnFormula>
    </tableColumn>
    <tableColumn id="11" name="السجل التجارى" dataDxfId="41"/>
    <tableColumn id="10" name="تاريخ انتهاء السجل التجارى" dataDxfId="40"/>
    <tableColumn id="8" name="مطابقة اسم العميل بالاسم بالسجل التجارى" dataDxfId="39">
      <calculatedColumnFormula>IF(بيانات_العملاء[[#This Row],[السجل التجارى]]="غير موجود", "غير مطابق", "")</calculatedColumnFormula>
    </tableColumn>
    <tableColumn id="9" name="حالة السجل التجارى" dataDxfId="38">
      <calculatedColumnFormula>IF(AND(بيانات_العملاء[[#This Row],[السجل التجارى]]="موجود",TODAY()+'[1]Other Data'!$B$23&lt;K2,بيانات_العملاء[[#This Row],[مطابقة اسم العميل بالاسم بالسجل التجارى]]="مطابق"), "سارى", "يجب اعادة طلبه")</calculatedColumnFormula>
    </tableColumn>
    <tableColumn id="7" name="البطاقة الضريبية" dataDxfId="37"/>
    <tableColumn id="3" name="معرف الضريبة الحكومية" dataDxfId="36">
      <calculatedColumnFormula array="1">INDEX('[1]SAP Customer Data'!$A:$AC,MATCH(بيانات_العملاء[[#This Row],[رمز شريك الأعمال]],'[1]SAP Customer Data'!$B:$B,0),CELL("col",[1]!Table_Customer_Data[[#Headers],[LicTradNum]]))</calculatedColumnFormula>
    </tableColumn>
    <tableColumn id="23" name="حالة البطاقة الضريبية" dataDxfId="35">
      <calculatedColumnFormula>IF(AND(بيانات_العملاء[[#This Row],[البطاقة الضريبية]]="موجود", LEN(بيانات_العملاء[[#This Row],[معرف الضريبة الحكومية]])=15),"سارى", "يجب اعادة طلبه")</calculatedColumnFormula>
    </tableColumn>
    <tableColumn id="22" name="رخصة النشاط التجارى" dataDxfId="34"/>
    <tableColumn id="21" name="تاريخ انتهاء رخصة النشاط التجارى" dataDxfId="33"/>
    <tableColumn id="20" name="حالة رخصة النشاط التجارى" dataDxfId="32">
      <calculatedColumnFormula>IF(AND(بيانات_العملاء[[#This Row],[رخصة النشاط التجارى]]="موجود", بيانات_العملاء[[#This Row],[تاريخ انتهاء رخصة النشاط التجارى]]&gt;TODAY()+90),"سارى", "يجب اعادة طلبه")</calculatedColumnFormula>
    </tableColumn>
    <tableColumn id="38" name="سند الامر" dataDxfId="31"/>
    <tableColumn id="19" name="قيمة سند الامر او الاستثناء" dataDxfId="30"/>
    <tableColumn id="18" name="تاريخ انشاء سند الامر او الاستثناء" dataDxfId="29"/>
    <tableColumn id="17" name="تاريخ انتهاء سند الامر او الاستثناء" dataDxfId="28">
      <calculatedColumnFormula>IF(بيانات_العملاء[[#This Row],[تاريخ انشاء سند الامر او الاستثناء]]="",0,بيانات_العملاء[[#This Row],[تاريخ انشاء سند الامر او الاستثناء]]+365*3)</calculatedColumnFormula>
    </tableColumn>
    <tableColumn id="16" name="قيمة سند الامر المضبوطة" dataDxfId="27">
      <calculatedColumnFormula>IF(بيانات_العملاء[[#This Row],[سند الامر]]="غير موجود", "", IF(بيانات_العملاء[[#This Row],[سند الامر]]="مستثنى",بيانات_العملاء[[#This Row],[قيمة سند الامر او الاستثناء]],80%*بيانات_العملاء[[#This Row],[قيمة سند الامر او الاستثناء]]))</calculatedColumnFormula>
    </tableColumn>
    <tableColumn id="4" name="حد الائتمان على SAP" dataDxfId="26">
      <calculatedColumnFormula array="1">INDEX('[1]SAP Customer Data'!$A:$AC,MATCH(بيانات_العملاء[[#This Row],[رمز شريك الأعمال]],'[1]SAP Customer Data'!$B:$B,0),CELL("col",[1]!Table_Customer_Data[[#Headers],[CreditLine]]))</calculatedColumnFormula>
    </tableColumn>
    <tableColumn id="35" name="مطابقة الحد الائتمانى" dataDxfId="25">
      <calculatedColumnFormula>IF(بيانات_العملاء[[#This Row],[قيمة سند الامر المضبوطة]]=بيانات_العملاء[[#This Row],[حد الائتمان على SAP]],"مطابق", "غير مطابق")</calculatedColumnFormula>
    </tableColumn>
    <tableColumn id="33" name="مطابقة رقم السجل التجارى بسند الامر" dataDxfId="24"/>
    <tableColumn id="34" name="حالة سند الامر" dataDxfId="23">
      <calculatedColumnFormula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calculatedColumnFormula>
    </tableColumn>
    <tableColumn id="32" name=" صورة عن هوية المالك" dataDxfId="22"/>
    <tableColumn id="31" name="تاريخ انتهاء هوية المالك" dataDxfId="21"/>
    <tableColumn id="30" name="حالة هوية المالك" dataDxfId="20">
      <calculatedColumnFormula>IF(AND(TODAY()+90&lt;بيانات_العملاء[[#This Row],[تاريخ انتهاء هوية المالك]],بيانات_العملاء[[#This Row],[ صورة عن هوية المالك]]="موجود"), "سارى", "يجب اعادة طلبه")</calculatedColumnFormula>
    </tableColumn>
    <tableColumn id="29" name=" صورة عن هوية الضامن الاحتياطي في السند لأمر" dataDxfId="19"/>
    <tableColumn id="28" name="تاريخ انتهاء صورة عن هوية الضامن الاحتياطي في السند لأمر" dataDxfId="18"/>
    <tableColumn id="27" name="حالة  صورة عن هوية الضامن الاحتياطي في السند لأمر" dataDxfId="17">
      <calculatedColumnFormula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calculatedColumnFormula>
    </tableColumn>
    <tableColumn id="26" name=" صورة عن هوية الشاهد الاول في السند الامر" dataDxfId="16"/>
    <tableColumn id="39" name=" تاريخ انتهاء هوية الشاهد الاول في السند الامر" dataDxfId="15"/>
    <tableColumn id="40" name=" حالة هوية الشاهد الاول في السند الامر" dataDxfId="14">
      <calculatedColumnFormula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calculatedColumnFormula>
    </tableColumn>
    <tableColumn id="48" name=" صورة عن هوية الشاهد الثانى في السند الامر" dataDxfId="13"/>
    <tableColumn id="49" name=" تاريخ انتهاء هوية الشاهد الثانى في السند الامر" dataDxfId="12"/>
    <tableColumn id="50" name=" حالة هوية الشاهد الثانى في السند الامر" dataDxfId="11">
      <calculatedColumnFormula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calculatedColumnFormula>
    </tableColumn>
    <tableColumn id="25" name=" صورة عن العنوان الوطني للمؤسسة" dataDxfId="10"/>
    <tableColumn id="45" name="تاريخ انتهاء العنوان الوطنى للمؤسسة" dataDxfId="9"/>
    <tableColumn id="41" name="حالة العنوان الوطنى للمؤسسة" dataDxfId="8">
      <calculatedColumnFormula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calculatedColumnFormula>
    </tableColumn>
    <tableColumn id="24" name=" صورة عن العنوان الوطني للضامن الاحتياطي في سند الامر" dataDxfId="7"/>
    <tableColumn id="42" name="تاريخ انتهاء العنوان الوطني للضامن الاحتياطي في سند الامر" dataDxfId="6"/>
    <tableColumn id="43" name="حالة  العنوان الوطني للضامن الاحتياطي في سند الامر" dataDxfId="5">
      <calculatedColumnFormula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calculatedColumnFormula>
    </tableColumn>
    <tableColumn id="6" name="تاريخ الإنشاء" dataDxfId="4">
      <calculatedColumnFormula array="1">INDEX('[1]SAP Customer Data'!A:Z,MATCH(بيانات_العملاء[[#This Row],[رمز شريك الأعمال]],'[1]SAP Customer Data'!B:B,0),CELL("col",[1]!Table_Customer_Data[[#Headers],[CreateDate]]))</calculatedColumnFormula>
    </tableColumn>
    <tableColumn id="15" name="لوكيشن العميل" dataDxfId="3"/>
    <tableColumn id="5" name="الملاحظات" dataDxfId="2"/>
    <tableColumn id="37" name="الفروع" dataDxfId="1"/>
    <tableColumn id="44" name="قيمة السند او الاستثناء الاجمالية للفرو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UO97JsSnks77RM1qNUt52q59C8043wup" TargetMode="External"/><Relationship Id="rId299" Type="http://schemas.openxmlformats.org/officeDocument/2006/relationships/hyperlink" Target="https://drive.google.com/drive/folders/1C5Fd-VqY_-VhrQmmhrA60IK_4Aa4_CVf" TargetMode="External"/><Relationship Id="rId21" Type="http://schemas.openxmlformats.org/officeDocument/2006/relationships/hyperlink" Target="https://drive.google.com/drive/folders/1h-NxWlz7L4FpZ-8QgGoHpcTZZ4vA7dpb" TargetMode="External"/><Relationship Id="rId63" Type="http://schemas.openxmlformats.org/officeDocument/2006/relationships/hyperlink" Target="https://drive.google.com/drive/folders/15XvwhB_PTUGsawWR-CkIXvPDrptvVLnL" TargetMode="External"/><Relationship Id="rId159" Type="http://schemas.openxmlformats.org/officeDocument/2006/relationships/hyperlink" Target="https://drive.google.com/drive/folders/1QY8pFBsWnRib68R20Tj5tD9noqDIYGOk" TargetMode="External"/><Relationship Id="rId324" Type="http://schemas.openxmlformats.org/officeDocument/2006/relationships/hyperlink" Target="https://drive.google.com/drive/folders/1xXY-TH43R8MbeHtd01ChHZAmu2gU0GZA" TargetMode="External"/><Relationship Id="rId366" Type="http://schemas.openxmlformats.org/officeDocument/2006/relationships/hyperlink" Target="https://drive.google.com/drive/folders/1KKg2l0XrP0T7IEDR0S03C9AopZlqrJur" TargetMode="External"/><Relationship Id="rId170" Type="http://schemas.openxmlformats.org/officeDocument/2006/relationships/hyperlink" Target="https://drive.google.com/drive/folders/1IwDac_phypsjBmDCfxYfvlqS23mdiTou" TargetMode="External"/><Relationship Id="rId226" Type="http://schemas.openxmlformats.org/officeDocument/2006/relationships/hyperlink" Target="https://drive.google.com/drive/u/1/folders/1LDeNu7KaEdVAQTWjPo8afOw-W2q_KPh3" TargetMode="External"/><Relationship Id="rId268" Type="http://schemas.openxmlformats.org/officeDocument/2006/relationships/hyperlink" Target="https://drive.google.com/drive/folders/1OuBLoCZ8jiyKDSnhlVpapcqAU3Y5DYJM" TargetMode="External"/><Relationship Id="rId32" Type="http://schemas.openxmlformats.org/officeDocument/2006/relationships/hyperlink" Target="https://drive.google.com/drive/folders/1SnKcj5oA815LRtPT5O6dUIAS2tlyNe1f" TargetMode="External"/><Relationship Id="rId74" Type="http://schemas.openxmlformats.org/officeDocument/2006/relationships/hyperlink" Target="https://drive.google.com/drive/u/1/folders/1gomLV4FxTaZUMkBsBIWKQXuDKUTAosdc" TargetMode="External"/><Relationship Id="rId128" Type="http://schemas.openxmlformats.org/officeDocument/2006/relationships/hyperlink" Target="https://drive.google.com/drive/folders/1jQy8Loq30tWajWLK9jSr6c9EpqKACk2W" TargetMode="External"/><Relationship Id="rId335" Type="http://schemas.openxmlformats.org/officeDocument/2006/relationships/hyperlink" Target="https://drive.google.com/drive/folders/1dLg-oTkqrp1lvbV7SYVtO3Wxg5NCFY0Y" TargetMode="External"/><Relationship Id="rId377" Type="http://schemas.openxmlformats.org/officeDocument/2006/relationships/hyperlink" Target="https://drive.google.com/drive/folders/1SPtaGGTR_D4sjd9i_ANCfUdp7zVtuLxg" TargetMode="External"/><Relationship Id="rId5" Type="http://schemas.openxmlformats.org/officeDocument/2006/relationships/hyperlink" Target="https://drive.google.com/drive/folders/1Uj6Lhf_Sn1k2ToxTuaxS1Kfh_x4bI2Ma?usp=share_link" TargetMode="External"/><Relationship Id="rId181" Type="http://schemas.openxmlformats.org/officeDocument/2006/relationships/hyperlink" Target="https://drive.google.com/drive/folders/1aOa4AAhyygnUfRn7pVKo4eUIzj8pdcvK" TargetMode="External"/><Relationship Id="rId237" Type="http://schemas.openxmlformats.org/officeDocument/2006/relationships/hyperlink" Target="https://drive.google.com/drive/folders/1bEuMiSZMQJnpvqbpvYfElnvgpwH_2h8X" TargetMode="External"/><Relationship Id="rId279" Type="http://schemas.openxmlformats.org/officeDocument/2006/relationships/hyperlink" Target="https://drive.google.com/drive/folders/1jwtDweZlSKKy3KhFrkVPc2wpVvqxjbBO" TargetMode="External"/><Relationship Id="rId43" Type="http://schemas.openxmlformats.org/officeDocument/2006/relationships/hyperlink" Target="https://drive.google.com/drive/folders/1GTUdb4uiNXXipk27J_HqqQvRDRaheXit" TargetMode="External"/><Relationship Id="rId139" Type="http://schemas.openxmlformats.org/officeDocument/2006/relationships/hyperlink" Target="https://drive.google.com/drive/folders/1IGyWYIBDnvSRMAxVDmJd7LJSAfZGlGrb" TargetMode="External"/><Relationship Id="rId290" Type="http://schemas.openxmlformats.org/officeDocument/2006/relationships/hyperlink" Target="https://drive.google.com/drive/folders/1r36UNenaUkbBhgMJ8dzn5CUuYRNyax7Q" TargetMode="External"/><Relationship Id="rId304" Type="http://schemas.openxmlformats.org/officeDocument/2006/relationships/hyperlink" Target="https://drive.google.com/drive/folders/1MjiVwJQae606Oddy9_X8aQniZ8CtTjuA" TargetMode="External"/><Relationship Id="rId346" Type="http://schemas.openxmlformats.org/officeDocument/2006/relationships/hyperlink" Target="https://drive.google.com/drive/folders/13-2GeeeTH5fHahqGNjjDESwlfaemFF58" TargetMode="External"/><Relationship Id="rId85" Type="http://schemas.openxmlformats.org/officeDocument/2006/relationships/hyperlink" Target="https://drive.google.com/drive/folders/1lguh8JEcxlMfOPK2bUEHFPrYeMmxbxMB" TargetMode="External"/><Relationship Id="rId150" Type="http://schemas.openxmlformats.org/officeDocument/2006/relationships/hyperlink" Target="https://drive.google.com/drive/folders/10yMN4bbjCdY7u4LGeLQGOLD5wOea_a1w" TargetMode="External"/><Relationship Id="rId192" Type="http://schemas.openxmlformats.org/officeDocument/2006/relationships/hyperlink" Target="https://drive.google.com/drive/folders/1s1SrjKi8hhG6cgxtuAQVxS-c12JoNg5E" TargetMode="External"/><Relationship Id="rId206" Type="http://schemas.openxmlformats.org/officeDocument/2006/relationships/hyperlink" Target="https://drive.google.com/drive/folders/1iXp4fTeltMdBDadzws2FfYonZKimJAKL" TargetMode="External"/><Relationship Id="rId248" Type="http://schemas.openxmlformats.org/officeDocument/2006/relationships/hyperlink" Target="https://drive.google.com/drive/u/1/folders/1dp0AXl_7m-jRrB8uzsax2ixXz4glsZDo" TargetMode="External"/><Relationship Id="rId12" Type="http://schemas.openxmlformats.org/officeDocument/2006/relationships/hyperlink" Target="https://drive.google.com/drive/folders/11bIxZhvHf-Nk_TXhVHwEl5iaQL1VZooY?usp=share_link" TargetMode="External"/><Relationship Id="rId108" Type="http://schemas.openxmlformats.org/officeDocument/2006/relationships/hyperlink" Target="https://drive.google.com/drive/folders/1jYPRHcJ9TlbozqPgr4VktRzqkNAw2UGN" TargetMode="External"/><Relationship Id="rId315" Type="http://schemas.openxmlformats.org/officeDocument/2006/relationships/hyperlink" Target="https://drive.google.com/drive/u/0/folders/12mdc3wDQoWlLz3EB6G62_b63FQId2r7d" TargetMode="External"/><Relationship Id="rId357" Type="http://schemas.openxmlformats.org/officeDocument/2006/relationships/hyperlink" Target="https://drive.google.com/drive/folders/17c0bZ-UNLu92vNJYKTKXWT6wdTT7j5zX" TargetMode="External"/><Relationship Id="rId54" Type="http://schemas.openxmlformats.org/officeDocument/2006/relationships/hyperlink" Target="https://drive.google.com/drive/folders/1OwZk3bmQdmmLKQeAIEE7E8q4vMGFiLCW" TargetMode="External"/><Relationship Id="rId96" Type="http://schemas.openxmlformats.org/officeDocument/2006/relationships/hyperlink" Target="https://drive.google.com/drive/u/1/folders/1418nct-wsV6bY9cWewn88HDVaxYagvwC" TargetMode="External"/><Relationship Id="rId161" Type="http://schemas.openxmlformats.org/officeDocument/2006/relationships/hyperlink" Target="https://drive.google.com/drive/folders/1X-i10ekgHLQhlGvsowtg7CfzSBI6OUQa" TargetMode="External"/><Relationship Id="rId217" Type="http://schemas.openxmlformats.org/officeDocument/2006/relationships/hyperlink" Target="https://drive.google.com/drive/folders/1dHCZqp54PE5ToYlpMDs_kzF4BGPRUXBU" TargetMode="External"/><Relationship Id="rId259" Type="http://schemas.openxmlformats.org/officeDocument/2006/relationships/hyperlink" Target="https://drive.google.com/drive/u/0/folders/1-jvfzMUBPV1vnbrc7RX49b8fo5ngjg86" TargetMode="External"/><Relationship Id="rId23" Type="http://schemas.openxmlformats.org/officeDocument/2006/relationships/hyperlink" Target="https://drive.google.com/drive/folders/1qDQeKGDbc0dTin7YAC5YaINtprYfjTPJ" TargetMode="External"/><Relationship Id="rId119" Type="http://schemas.openxmlformats.org/officeDocument/2006/relationships/hyperlink" Target="https://drive.google.com/drive/folders/1Yw7Twc6PS_Eu3GNJn0EXi4VW8ybZCutJ" TargetMode="External"/><Relationship Id="rId270" Type="http://schemas.openxmlformats.org/officeDocument/2006/relationships/hyperlink" Target="https://drive.google.com/drive/folders/1nP_ne_HPK6j-oCoKRljcJCAaZcRHU0ao" TargetMode="External"/><Relationship Id="rId326" Type="http://schemas.openxmlformats.org/officeDocument/2006/relationships/hyperlink" Target="https://drive.google.com/drive/folders/17_xuSwpEjp8UJH96oFO_D9nfepl6e30J" TargetMode="External"/><Relationship Id="rId65" Type="http://schemas.openxmlformats.org/officeDocument/2006/relationships/hyperlink" Target="https://drive.google.com/drive/folders/12ze0old0PrgddXiHVWRSET_yhupnT3NV" TargetMode="External"/><Relationship Id="rId130" Type="http://schemas.openxmlformats.org/officeDocument/2006/relationships/hyperlink" Target="https://drive.google.com/drive/folders/1KuYuRE80ZQnZJwUduUx9GvdhzOhUVmmp" TargetMode="External"/><Relationship Id="rId368" Type="http://schemas.openxmlformats.org/officeDocument/2006/relationships/hyperlink" Target="https://drive.google.com/drive/folders/1R3mV23LzCsluq49WVQILpwgtAs6l3iby" TargetMode="External"/><Relationship Id="rId172" Type="http://schemas.openxmlformats.org/officeDocument/2006/relationships/hyperlink" Target="https://drive.google.com/drive/folders/1mXkILIfI9MV6ouFnxfsmYtXb9hOUBJKT" TargetMode="External"/><Relationship Id="rId228" Type="http://schemas.openxmlformats.org/officeDocument/2006/relationships/hyperlink" Target="https://drive.google.com/drive/folders/1X7rurPDHBhcy3r4lDfNX1psZJ1rqUv9U" TargetMode="External"/><Relationship Id="rId281" Type="http://schemas.openxmlformats.org/officeDocument/2006/relationships/hyperlink" Target="https://drive.google.com/drive/folders/1ZXG7zg80xldMxa7Ldt6BOMqgr1CvVrXG" TargetMode="External"/><Relationship Id="rId337" Type="http://schemas.openxmlformats.org/officeDocument/2006/relationships/hyperlink" Target="https://drive.google.com/drive/folders/12W44jpt6L7yAXYsvtxgMFzDoZINcBfTG" TargetMode="External"/><Relationship Id="rId34" Type="http://schemas.openxmlformats.org/officeDocument/2006/relationships/hyperlink" Target="https://drive.google.com/drive/folders/1ZC2wXN8mjMwbxue59hI-mRaDFYE1b8Be" TargetMode="External"/><Relationship Id="rId76" Type="http://schemas.openxmlformats.org/officeDocument/2006/relationships/hyperlink" Target="https://drive.google.com/drive/folders/13mHvFB3T0FYad3HOGYlwNeS6XVwNU7Im" TargetMode="External"/><Relationship Id="rId141" Type="http://schemas.openxmlformats.org/officeDocument/2006/relationships/hyperlink" Target="https://drive.google.com/drive/folders/1NNC65GdTHEFoFu5SVPjhxD4xABzQEht5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drive/folders/1fnpIl44HB71FBPhkuKEhMZmtNtDqAJOE?usp=share_link" TargetMode="External"/><Relationship Id="rId183" Type="http://schemas.openxmlformats.org/officeDocument/2006/relationships/hyperlink" Target="https://drive.google.com/drive/folders/12uUhKm0uJAt-9n379l--IDlu1_J3hCCK" TargetMode="External"/><Relationship Id="rId239" Type="http://schemas.openxmlformats.org/officeDocument/2006/relationships/hyperlink" Target="https://drive.google.com/drive/folders/1HsTFJXwMGRwzEVaHAi2ysuCiL0ObgEx7" TargetMode="External"/><Relationship Id="rId250" Type="http://schemas.openxmlformats.org/officeDocument/2006/relationships/hyperlink" Target="https://drive.google.com/drive/u/1/folders/1foi0ofpY7wqIoyI4dmvl-SpbF6zE8qMq" TargetMode="External"/><Relationship Id="rId292" Type="http://schemas.openxmlformats.org/officeDocument/2006/relationships/hyperlink" Target="https://drive.google.com/drive/folders/13fyYkm3TiLgqNqxVV4atOcV1FYBBBCgU" TargetMode="External"/><Relationship Id="rId306" Type="http://schemas.openxmlformats.org/officeDocument/2006/relationships/hyperlink" Target="https://drive.google.com/drive/folders/1-CqxGLK-4PIzM91GINFpnCrVcgmPJauZ" TargetMode="External"/><Relationship Id="rId45" Type="http://schemas.openxmlformats.org/officeDocument/2006/relationships/hyperlink" Target="https://drive.google.com/drive/u/1/folders/https:/drive.google.com/drive/folders/1AU7MPSuLOKaA4ck5HafLiO1LqLlR9jX4" TargetMode="External"/><Relationship Id="rId87" Type="http://schemas.openxmlformats.org/officeDocument/2006/relationships/hyperlink" Target="https://drive.google.com/drive/folders/1QibDnTW0rtxn4koYMrMNumLVtGPDLueq" TargetMode="External"/><Relationship Id="rId110" Type="http://schemas.openxmlformats.org/officeDocument/2006/relationships/hyperlink" Target="https://drive.google.com/drive/folders/1IyqNxnt1GbWeI57IBaApXgrC29hPtP6q" TargetMode="External"/><Relationship Id="rId348" Type="http://schemas.openxmlformats.org/officeDocument/2006/relationships/hyperlink" Target="https://drive.google.com/drive/folders/1Q2cV_nKos6TLsL8ilj0CRzpKuS_0S2i5" TargetMode="External"/><Relationship Id="rId152" Type="http://schemas.openxmlformats.org/officeDocument/2006/relationships/hyperlink" Target="https://drive.google.com/drive/folders/1j8O2a9JB6vJZfcYp9-Q4zrTALh2tfV6V" TargetMode="External"/><Relationship Id="rId194" Type="http://schemas.openxmlformats.org/officeDocument/2006/relationships/hyperlink" Target="https://drive.google.com/drive/folders/1q9Pfx8aOHczn5Y-JbxJ-6w4T-YSLhdte" TargetMode="External"/><Relationship Id="rId208" Type="http://schemas.openxmlformats.org/officeDocument/2006/relationships/hyperlink" Target="https://drive.google.com/drive/folders/1v3rOYby5Sv33wl_dyDefhqdORHRL4LUh" TargetMode="External"/><Relationship Id="rId261" Type="http://schemas.openxmlformats.org/officeDocument/2006/relationships/hyperlink" Target="https://drive.google.com/drive/u/0/folders/1MyG9Q6MOQW9RDdjCEKTvpZL7sjZOOVM_" TargetMode="External"/><Relationship Id="rId14" Type="http://schemas.openxmlformats.org/officeDocument/2006/relationships/hyperlink" Target="https://drive.google.com/drive/folders/1ZPmbxEVfQiLCxJP5leomY1wpy1dEzoeu" TargetMode="External"/><Relationship Id="rId56" Type="http://schemas.openxmlformats.org/officeDocument/2006/relationships/hyperlink" Target="https://drive.google.com/drive/folders/1ZpJH-TPyX59u-2Zj2sScb6aqqSNxVfLF" TargetMode="External"/><Relationship Id="rId317" Type="http://schemas.openxmlformats.org/officeDocument/2006/relationships/hyperlink" Target="https://drive.google.com/drive/folders/1-ING8kPrnLM6zSeZPBETdcTmrEz7qmtR" TargetMode="External"/><Relationship Id="rId359" Type="http://schemas.openxmlformats.org/officeDocument/2006/relationships/hyperlink" Target="https://drive.google.com/drive/folders/1fLgI94C69WSX77VmHQYe_KmQSzNQsUxc" TargetMode="External"/><Relationship Id="rId98" Type="http://schemas.openxmlformats.org/officeDocument/2006/relationships/hyperlink" Target="https://drive.google.com/drive/folders/1xT6Tgr_WAQjNPWr6V011MFe1-jgBOYdv" TargetMode="External"/><Relationship Id="rId121" Type="http://schemas.openxmlformats.org/officeDocument/2006/relationships/hyperlink" Target="https://drive.google.com/drive/folders/1oQcjbrvjW_WJmf6zJ1ZljzD3ogdjT1ks" TargetMode="External"/><Relationship Id="rId163" Type="http://schemas.openxmlformats.org/officeDocument/2006/relationships/hyperlink" Target="https://drive.google.com/drive/folders/1nqBAOuTBsTeCp8eTlUOMz7x52ygs0JCU" TargetMode="External"/><Relationship Id="rId219" Type="http://schemas.openxmlformats.org/officeDocument/2006/relationships/hyperlink" Target="https://drive.google.com/drive/folders/1ygtURz38-LmFEURMINTBZufo0STgG8ba" TargetMode="External"/><Relationship Id="rId370" Type="http://schemas.openxmlformats.org/officeDocument/2006/relationships/hyperlink" Target="https://maps.app.goo.gl/hboa1ZhuiKq8cEQTA" TargetMode="External"/><Relationship Id="rId230" Type="http://schemas.openxmlformats.org/officeDocument/2006/relationships/hyperlink" Target="https://drive.google.com/drive/folders/1nLTMW-0YwG7Co-U9266-U5had4HK-wBy" TargetMode="External"/><Relationship Id="rId25" Type="http://schemas.openxmlformats.org/officeDocument/2006/relationships/hyperlink" Target="https://drive.google.com/drive/folders/1KMfNZLUw2BNFKDeQrzM55Ba1blOlFH3S" TargetMode="External"/><Relationship Id="rId67" Type="http://schemas.openxmlformats.org/officeDocument/2006/relationships/hyperlink" Target="https://drive.google.com/drive/folders/18cynG1XqsOd4OH9mbUziyuZYUq6xq1c2" TargetMode="External"/><Relationship Id="rId272" Type="http://schemas.openxmlformats.org/officeDocument/2006/relationships/hyperlink" Target="https://drive.google.com/drive/u/1/folders/1zDRTeS-if2URPIx_Got1MFcrm4CuoAD3" TargetMode="External"/><Relationship Id="rId328" Type="http://schemas.openxmlformats.org/officeDocument/2006/relationships/hyperlink" Target="https://drive.google.com/drive/folders/1ZEnSCpJNeRxHAhl4VL5gM7ZOpZarxoRF" TargetMode="External"/><Relationship Id="rId132" Type="http://schemas.openxmlformats.org/officeDocument/2006/relationships/hyperlink" Target="https://drive.google.com/drive/folders/1UMcP36riIOWvXivI1pGlWDll0-93qAgw" TargetMode="External"/><Relationship Id="rId174" Type="http://schemas.openxmlformats.org/officeDocument/2006/relationships/hyperlink" Target="https://drive.google.com/drive/folders/1jNS0x4dQZTh5OM06zoaInMZzDDDzY2Nr" TargetMode="External"/><Relationship Id="rId381" Type="http://schemas.openxmlformats.org/officeDocument/2006/relationships/table" Target="../tables/table1.xml"/><Relationship Id="rId241" Type="http://schemas.openxmlformats.org/officeDocument/2006/relationships/hyperlink" Target="https://drive.google.com/drive/folders/1l2eP4c-K7V1DwEt_DJ3VyS_7M3b4BQqy" TargetMode="External"/><Relationship Id="rId36" Type="http://schemas.openxmlformats.org/officeDocument/2006/relationships/hyperlink" Target="https://drive.google.com/drive/folders/17UhahGAdtkxPh70njKSK7MtJYw8JoAPk" TargetMode="External"/><Relationship Id="rId283" Type="http://schemas.openxmlformats.org/officeDocument/2006/relationships/hyperlink" Target="https://drive.google.com/drive/folders/1heY272JmVnTh0NPlGhZ9FjPwg7m68Nxl" TargetMode="External"/><Relationship Id="rId339" Type="http://schemas.openxmlformats.org/officeDocument/2006/relationships/hyperlink" Target="https://drive.google.com/drive/folders/1wer2VJB_3LCmr-YNod7c1ivYYmcQykXJ" TargetMode="External"/><Relationship Id="rId78" Type="http://schemas.openxmlformats.org/officeDocument/2006/relationships/hyperlink" Target="https://drive.google.com/drive/folders/1lSkrGPUvz0UMZ03iSaeT5b3NW_IqSGuw" TargetMode="External"/><Relationship Id="rId101" Type="http://schemas.openxmlformats.org/officeDocument/2006/relationships/hyperlink" Target="https://drive.google.com/drive/folders/11kshvU8pBowfsQOmKjNIRU2rkKHJnjYF" TargetMode="External"/><Relationship Id="rId143" Type="http://schemas.openxmlformats.org/officeDocument/2006/relationships/hyperlink" Target="https://drive.google.com/drive/folders/16UwaLpJfSPgAzcOFGQoxUAcO4WsesJRs" TargetMode="External"/><Relationship Id="rId185" Type="http://schemas.openxmlformats.org/officeDocument/2006/relationships/hyperlink" Target="https://drive.google.com/drive/folders/1Wd1C9nNtWuQGWWtgoxxFsl_5Qnq7WGcj" TargetMode="External"/><Relationship Id="rId350" Type="http://schemas.openxmlformats.org/officeDocument/2006/relationships/hyperlink" Target="https://drive.google.com/drive/folders/1y0WZmTyJC7VVZBiXTxn8UXsNUc2wUG2M" TargetMode="External"/><Relationship Id="rId9" Type="http://schemas.openxmlformats.org/officeDocument/2006/relationships/hyperlink" Target="https://drive.google.com/drive/folders/1H2Qf9Y27XdRYEQ_K0iG-FDmG0vO9l7f8?usp=sharing" TargetMode="External"/><Relationship Id="rId210" Type="http://schemas.openxmlformats.org/officeDocument/2006/relationships/hyperlink" Target="https://drive.google.com/drive/folders/1LJWVqTsCIIgWmmYhKHuzFoyiIXdKijgm" TargetMode="External"/><Relationship Id="rId26" Type="http://schemas.openxmlformats.org/officeDocument/2006/relationships/hyperlink" Target="https://drive.google.com/drive/folders/1Kr7QyOht92wK7unzusJzr8uiSksclIX3" TargetMode="External"/><Relationship Id="rId231" Type="http://schemas.openxmlformats.org/officeDocument/2006/relationships/hyperlink" Target="https://drive.google.com/drive/folders/1h9bOln0kDWZm3SlBZKjVldW5WXLUbTKJ" TargetMode="External"/><Relationship Id="rId252" Type="http://schemas.openxmlformats.org/officeDocument/2006/relationships/hyperlink" Target="https://drive.google.com/drive/u/1/folders/1ZFEU3eE0Q7K3xX-36Xnki_-WFgff_qKP" TargetMode="External"/><Relationship Id="rId273" Type="http://schemas.openxmlformats.org/officeDocument/2006/relationships/hyperlink" Target="https://drive.google.com/drive/u/1/folders/1d9R9kVY9NUVH3KVqfZoGgsg8GcC7PolR" TargetMode="External"/><Relationship Id="rId294" Type="http://schemas.openxmlformats.org/officeDocument/2006/relationships/hyperlink" Target="https://drive.google.com/drive/folders/1fp1N85Xf6V44o2CKxxUeuD4u10FFo1iK" TargetMode="External"/><Relationship Id="rId308" Type="http://schemas.openxmlformats.org/officeDocument/2006/relationships/hyperlink" Target="https://drive.google.com/drive/folders/10MbLiwFi4tSmLdU-De0BnMeaktaS1sWN" TargetMode="External"/><Relationship Id="rId329" Type="http://schemas.openxmlformats.org/officeDocument/2006/relationships/hyperlink" Target="https://drive.google.com/drive/folders/1Pa0YDauoofr8dQv5gTES9GtLtIigs4O9" TargetMode="External"/><Relationship Id="rId47" Type="http://schemas.openxmlformats.org/officeDocument/2006/relationships/hyperlink" Target="https://drive.google.com/drive/folders/1v2es4qtn044G7Wnx9CV3HLAjxDKO7KHnhttps:/drive.google.com/drive/folders/1_oTcOksUxGjBUia_t_y3KBpXEFOws7_w" TargetMode="External"/><Relationship Id="rId68" Type="http://schemas.openxmlformats.org/officeDocument/2006/relationships/hyperlink" Target="https://drive.google.com/drive/folders/1ztojxyCPbQlPXiZ6DE4vQLQKJ3IKaaK6" TargetMode="External"/><Relationship Id="rId89" Type="http://schemas.openxmlformats.org/officeDocument/2006/relationships/hyperlink" Target="https://drive.google.com/drive/folders/1mcJD1wTiCXTjDYnUMNlmDHRVBKu9294n" TargetMode="External"/><Relationship Id="rId112" Type="http://schemas.openxmlformats.org/officeDocument/2006/relationships/hyperlink" Target="https://drive.google.com/drive/folders/1mktVD-pfVA0AbofspgvLJ_ltCM_hQyTQ" TargetMode="External"/><Relationship Id="rId133" Type="http://schemas.openxmlformats.org/officeDocument/2006/relationships/hyperlink" Target="https://drive.google.com/drive/folders/10YWYHiTBhjYKx6S3ZEOf-tXLDhSKRWNF" TargetMode="External"/><Relationship Id="rId154" Type="http://schemas.openxmlformats.org/officeDocument/2006/relationships/hyperlink" Target="https://drive.google.com/drive/folders/11AjjwkER7PN2Kpi_bNWfgv2SFjOFXXdI" TargetMode="External"/><Relationship Id="rId175" Type="http://schemas.openxmlformats.org/officeDocument/2006/relationships/hyperlink" Target="https://drive.google.com/drive/folders/1QQsWSHxaElW099R7QRoFY3iuZzFVTbQR" TargetMode="External"/><Relationship Id="rId340" Type="http://schemas.openxmlformats.org/officeDocument/2006/relationships/hyperlink" Target="https://drive.google.com/drive/folders/1jhqjVrZUTwh9vM4i208zOSHxJ4f7klyi" TargetMode="External"/><Relationship Id="rId361" Type="http://schemas.openxmlformats.org/officeDocument/2006/relationships/hyperlink" Target="https://www.google.com/maps/place/@29.9568488,30.9302491,15z/data=!3m1!4b1?entry=ttu" TargetMode="External"/><Relationship Id="rId196" Type="http://schemas.openxmlformats.org/officeDocument/2006/relationships/hyperlink" Target="https://drive.google.com/drive/folders/1staPelOP8Y-yCZkhlqLinxNp34KtfI5d" TargetMode="External"/><Relationship Id="rId200" Type="http://schemas.openxmlformats.org/officeDocument/2006/relationships/hyperlink" Target="https://drive.google.com/drive/folders/1iiwsw58VvuD69mHS7CGHPtiiu5sUTn5i" TargetMode="External"/><Relationship Id="rId382" Type="http://schemas.openxmlformats.org/officeDocument/2006/relationships/comments" Target="../comments1.xml"/><Relationship Id="rId16" Type="http://schemas.openxmlformats.org/officeDocument/2006/relationships/hyperlink" Target="https://drive.google.com/drive/folders/1IdZ5GThQAyuJHX5yxivfkXoHjnDZVeWi?usp=share_link" TargetMode="External"/><Relationship Id="rId221" Type="http://schemas.openxmlformats.org/officeDocument/2006/relationships/hyperlink" Target="https://drive.google.com/drive/folders/1m0zgjh6eZRxtae_USosb36NOiJUrM1UF" TargetMode="External"/><Relationship Id="rId242" Type="http://schemas.openxmlformats.org/officeDocument/2006/relationships/hyperlink" Target="https://drive.google.com/drive/folders/1zgOw-P1kGgLXmNpKoWyv3dW5REcNKSWo" TargetMode="External"/><Relationship Id="rId263" Type="http://schemas.openxmlformats.org/officeDocument/2006/relationships/hyperlink" Target="https://drive.google.com/drive/u/0/folders/1nxON5aHh1SReeG0Gs-7RcrHfFOF6JfNO" TargetMode="External"/><Relationship Id="rId284" Type="http://schemas.openxmlformats.org/officeDocument/2006/relationships/hyperlink" Target="https://drive.google.com/drive/folders/1S5yypv1jrD2AaIauMBYDHlkp4DlD9sQT" TargetMode="External"/><Relationship Id="rId319" Type="http://schemas.openxmlformats.org/officeDocument/2006/relationships/hyperlink" Target="https://drive.google.com/drive/folders/1G5LMHFPS8d7byFofz2Ttpyc9tKlUZ6gV" TargetMode="External"/><Relationship Id="rId37" Type="http://schemas.openxmlformats.org/officeDocument/2006/relationships/hyperlink" Target="https://drive.google.com/drive/folders/1ejerM06VG8jB4IrmPWaPQ5b0WtpZS9Lz" TargetMode="External"/><Relationship Id="rId58" Type="http://schemas.openxmlformats.org/officeDocument/2006/relationships/hyperlink" Target="https://drive.google.com/drive/folders/1_X-CDznD9lsbX5jl_gEOs0k7hbLvGl3x" TargetMode="External"/><Relationship Id="rId79" Type="http://schemas.openxmlformats.org/officeDocument/2006/relationships/hyperlink" Target="https://drive.google.com/drive/folders/1u95qbjtrdBCd-w9Nq4jMLTnrldPumE9A" TargetMode="External"/><Relationship Id="rId102" Type="http://schemas.openxmlformats.org/officeDocument/2006/relationships/hyperlink" Target="https://drive.google.com/drive/folders/1n5_QUX5KJAdK7CJcpPSO7VKmEqRRPq8l" TargetMode="External"/><Relationship Id="rId123" Type="http://schemas.openxmlformats.org/officeDocument/2006/relationships/hyperlink" Target="https://drive.google.com/drive/folders/13O2Yscm5QtW0KN3UzKh6aPQMg2QU3H_g" TargetMode="External"/><Relationship Id="rId144" Type="http://schemas.openxmlformats.org/officeDocument/2006/relationships/hyperlink" Target="https://drive.google.com/drive/folders/1feiQLFCEDtWi_pja5L9jIJxelTrxNwF3" TargetMode="External"/><Relationship Id="rId330" Type="http://schemas.openxmlformats.org/officeDocument/2006/relationships/hyperlink" Target="https://drive.google.com/drive/folders/1y0c--ZUndzUzT68K8AnTm0ucIR4QCwnB" TargetMode="External"/><Relationship Id="rId90" Type="http://schemas.openxmlformats.org/officeDocument/2006/relationships/hyperlink" Target="https://drive.google.com/drive/folders/14mdR5n6X9H5x2GkIK0X4hK_A92bg6e50" TargetMode="External"/><Relationship Id="rId165" Type="http://schemas.openxmlformats.org/officeDocument/2006/relationships/hyperlink" Target="https://drive.google.com/drive/folders/1eGYyqMBDMPSADp2iS8cEopo1xaS1Ib46" TargetMode="External"/><Relationship Id="rId186" Type="http://schemas.openxmlformats.org/officeDocument/2006/relationships/hyperlink" Target="https://drive.google.com/drive/folders/14XWHPv_wpb7zuGpl_SZqeYpAjWo1Orz_" TargetMode="External"/><Relationship Id="rId351" Type="http://schemas.openxmlformats.org/officeDocument/2006/relationships/hyperlink" Target="https://drive.google.com/drive/folders/117WdzuuGRkGwrx_J6RYIIwlHXfLYq5E2" TargetMode="External"/><Relationship Id="rId372" Type="http://schemas.openxmlformats.org/officeDocument/2006/relationships/hyperlink" Target="https://maps.app.goo.gl/ZJovS8TTZ7cPcqtd8" TargetMode="External"/><Relationship Id="rId211" Type="http://schemas.openxmlformats.org/officeDocument/2006/relationships/hyperlink" Target="https://drive.google.com/drive/folders/1xFsZQxISAVS2NS8wZGLz2K_lKjdvxscf" TargetMode="External"/><Relationship Id="rId232" Type="http://schemas.openxmlformats.org/officeDocument/2006/relationships/hyperlink" Target="https://drive.google.com/drive/folders/1a6YXGFMrFW0Pbp93GM2METR3FI5F9gvC" TargetMode="External"/><Relationship Id="rId253" Type="http://schemas.openxmlformats.org/officeDocument/2006/relationships/hyperlink" Target="https://drive.google.com/drive/u/1/folders/1XenvDT0wCtnNEMoDT5mT06VtW1KZB6Rq" TargetMode="External"/><Relationship Id="rId274" Type="http://schemas.openxmlformats.org/officeDocument/2006/relationships/hyperlink" Target="https://drive.google.com/drive/u/1/folders/1PitwfOr_OmcfCK1HXRkUNoQuuD6zSA3B" TargetMode="External"/><Relationship Id="rId295" Type="http://schemas.openxmlformats.org/officeDocument/2006/relationships/hyperlink" Target="https://drive.google.com/drive/folders/14XBUajXV-MX8eiq7kCoKUzOfw1oYRSRc" TargetMode="External"/><Relationship Id="rId309" Type="http://schemas.openxmlformats.org/officeDocument/2006/relationships/hyperlink" Target="https://drive.google.com/drive/folders/11-WGhOmQPv2gLJw6syCkyHWOcV8N9ouk" TargetMode="External"/><Relationship Id="rId27" Type="http://schemas.openxmlformats.org/officeDocument/2006/relationships/hyperlink" Target="https://drive.google.com/drive/folders/16K8aj_Yv9fU0iydcafuEWvqGgxGtAcdM" TargetMode="External"/><Relationship Id="rId48" Type="http://schemas.openxmlformats.org/officeDocument/2006/relationships/hyperlink" Target="https://drive.google.com/drive/folders/1J0ceOhZmcBIIZpk2JmMSqTrEwZk5_WR0" TargetMode="External"/><Relationship Id="rId69" Type="http://schemas.openxmlformats.org/officeDocument/2006/relationships/hyperlink" Target="https://drive.google.com/drive/folders/1YBr5K2H4RTboXLzghYbBecTYX86QUk_G" TargetMode="External"/><Relationship Id="rId113" Type="http://schemas.openxmlformats.org/officeDocument/2006/relationships/hyperlink" Target="https://drive.google.com/drive/folders/1BLwVQR713WTpr7OgILq55UHzRcbkW4ow" TargetMode="External"/><Relationship Id="rId134" Type="http://schemas.openxmlformats.org/officeDocument/2006/relationships/hyperlink" Target="https://drive.google.com/drive/folders/1YWIFQ4ZvSU0RAYShcAw2OsRhzLk599Yk" TargetMode="External"/><Relationship Id="rId320" Type="http://schemas.openxmlformats.org/officeDocument/2006/relationships/hyperlink" Target="https://drive.google.com/drive/folders/1gIKeX12bmCx1Bic23eg7hVm7KIcMJSyG" TargetMode="External"/><Relationship Id="rId80" Type="http://schemas.openxmlformats.org/officeDocument/2006/relationships/hyperlink" Target="https://drive.google.com/drive/folders/1wT8uMinn-F5BNANVMdIMcMLwb516ADd2" TargetMode="External"/><Relationship Id="rId155" Type="http://schemas.openxmlformats.org/officeDocument/2006/relationships/hyperlink" Target="https://drive.google.com/drive/folders/1zYSSwf9aRYQgJxty_LdXbJ3H_lSiiW56" TargetMode="External"/><Relationship Id="rId176" Type="http://schemas.openxmlformats.org/officeDocument/2006/relationships/hyperlink" Target="https://drive.google.com/drive/folders/1eLiIp1yPDNp0lspUzoAQ2_vEds8snYqk" TargetMode="External"/><Relationship Id="rId197" Type="http://schemas.openxmlformats.org/officeDocument/2006/relationships/hyperlink" Target="https://drive.google.com/drive/folders/18BU3M_EHruUbYdm5lZ9k4kEXtlepLQLl" TargetMode="External"/><Relationship Id="rId341" Type="http://schemas.openxmlformats.org/officeDocument/2006/relationships/hyperlink" Target="https://drive.google.com/drive/folders/1lDRSYXlT82SW5oM4713vOn57-02U767W" TargetMode="External"/><Relationship Id="rId362" Type="http://schemas.openxmlformats.org/officeDocument/2006/relationships/hyperlink" Target="https://drive.google.com/drive/folders/1nGcygQwjVsB0NxAAQqkTQCSkYIXQe_3U" TargetMode="External"/><Relationship Id="rId201" Type="http://schemas.openxmlformats.org/officeDocument/2006/relationships/hyperlink" Target="https://drive.google.com/drive/folders/1bgWEnbXAi7eFsCDb_k1XGlow4QPfbKqC" TargetMode="External"/><Relationship Id="rId222" Type="http://schemas.openxmlformats.org/officeDocument/2006/relationships/hyperlink" Target="https://drive.google.com/drive/folders/138RfU__oVNAq9KY7Xy149KmzHF7n1lHT" TargetMode="External"/><Relationship Id="rId243" Type="http://schemas.openxmlformats.org/officeDocument/2006/relationships/hyperlink" Target="https://drive.google.com/drive/folders/1wl44kyL7NJ13l4X_lC74OuC8Tl4QkWUj" TargetMode="External"/><Relationship Id="rId264" Type="http://schemas.openxmlformats.org/officeDocument/2006/relationships/hyperlink" Target="https://drive.google.com/drive/folders/1O-oUmAPuIRL_Q56hJo4Wpu4366Yy1N2K" TargetMode="External"/><Relationship Id="rId285" Type="http://schemas.openxmlformats.org/officeDocument/2006/relationships/hyperlink" Target="https://drive.google.com/drive/u/1/folders/1G3dVylPwvgdp9ju6mCE-nC_OLJcjFIxu" TargetMode="External"/><Relationship Id="rId17" Type="http://schemas.openxmlformats.org/officeDocument/2006/relationships/hyperlink" Target="https://drive.google.com/drive/folders/17y1CXQ_uY-ZYNgR2l6PAUpPDf2iwLQEo" TargetMode="External"/><Relationship Id="rId38" Type="http://schemas.openxmlformats.org/officeDocument/2006/relationships/hyperlink" Target="https://drive.google.com/drive/folders/1O0Wbu0epWMn8FHN09RBJ2yZwG26L5n3p" TargetMode="External"/><Relationship Id="rId59" Type="http://schemas.openxmlformats.org/officeDocument/2006/relationships/hyperlink" Target="https://drive.google.com/drive/folders/1liezT_k9lriBbbRnQjMabZFAOr2kVRZZ" TargetMode="External"/><Relationship Id="rId103" Type="http://schemas.openxmlformats.org/officeDocument/2006/relationships/hyperlink" Target="https://drive.google.com/drive/folders/13l7wXo3wKYHMqQztuNEkAPxekBJK1zPR" TargetMode="External"/><Relationship Id="rId124" Type="http://schemas.openxmlformats.org/officeDocument/2006/relationships/hyperlink" Target="https://drive.google.com/drive/folders/10Ksd8_2V2pPWHIPryAP3_IUt-jpZ55VX" TargetMode="External"/><Relationship Id="rId310" Type="http://schemas.openxmlformats.org/officeDocument/2006/relationships/hyperlink" Target="https://drive.google.com/drive/folders/1c4dmAGfY6Wy_RJGa0NW_SkzmgI-HFwGY" TargetMode="External"/><Relationship Id="rId70" Type="http://schemas.openxmlformats.org/officeDocument/2006/relationships/hyperlink" Target="https://drive.google.com/drive/u/1/folders/1hRIPcqvd11mJcvA7VE5a_m3vQ34Owf5k" TargetMode="External"/><Relationship Id="rId91" Type="http://schemas.openxmlformats.org/officeDocument/2006/relationships/hyperlink" Target="https://drive.google.com/drive/folders/1suuobq4Lt4owOJF2TPRPrzj7aTKfjTTA" TargetMode="External"/><Relationship Id="rId145" Type="http://schemas.openxmlformats.org/officeDocument/2006/relationships/hyperlink" Target="https://drive.google.com/drive/folders/1Mplia4Lspl0dwdtx6F0jgs0jlhtsdCVQ" TargetMode="External"/><Relationship Id="rId166" Type="http://schemas.openxmlformats.org/officeDocument/2006/relationships/hyperlink" Target="https://drive.google.com/drive/folders/1vfHXW3cx54gXoCoosyw31l2KawdFM1pP" TargetMode="External"/><Relationship Id="rId187" Type="http://schemas.openxmlformats.org/officeDocument/2006/relationships/hyperlink" Target="https://drive.google.com/drive/folders/19W4jYLCpvzcLzYmWXVdfryU7lh1R8O2q" TargetMode="External"/><Relationship Id="rId331" Type="http://schemas.openxmlformats.org/officeDocument/2006/relationships/hyperlink" Target="https://drive.google.com/drive/folders/1vpwlveJCR-Q5pHzXuqfA-y0v4OEwiBM_" TargetMode="External"/><Relationship Id="rId352" Type="http://schemas.openxmlformats.org/officeDocument/2006/relationships/hyperlink" Target="https://drive.google.com/drive/folders/1s-z74pezgMH20b9savRqxzCInelHlSHN" TargetMode="External"/><Relationship Id="rId373" Type="http://schemas.openxmlformats.org/officeDocument/2006/relationships/hyperlink" Target="https://drive.google.com/drive/u/1/folders/19aZgUHXTw55iDdQ36wkvRQGt8JNPPBMq" TargetMode="External"/><Relationship Id="rId1" Type="http://schemas.openxmlformats.org/officeDocument/2006/relationships/hyperlink" Target="https://drive.google.com/drive/folders/1KzOEihCyjd21KoNw-jqBrQ2koOcwbMxg?usp=share_link" TargetMode="External"/><Relationship Id="rId212" Type="http://schemas.openxmlformats.org/officeDocument/2006/relationships/hyperlink" Target="https://drive.google.com/drive/folders/1_9XHDgcZaWcQBfp4ainUzfm4DUMKtGJO" TargetMode="External"/><Relationship Id="rId233" Type="http://schemas.openxmlformats.org/officeDocument/2006/relationships/hyperlink" Target="https://drive.google.com/drive/folders/1i8h5hRngNEyQSKVPmH_Nx6oecKlyBpFM" TargetMode="External"/><Relationship Id="rId254" Type="http://schemas.openxmlformats.org/officeDocument/2006/relationships/hyperlink" Target="https://drive.google.com/drive/u/1/folders/1uAGTvp4HZH-Nggf6hdz0nUnXnYsGUcIR" TargetMode="External"/><Relationship Id="rId28" Type="http://schemas.openxmlformats.org/officeDocument/2006/relationships/hyperlink" Target="https://drive.google.com/drive/folders/10DClIt_mczbkgqW0vvaetjh8nGmBHd91" TargetMode="External"/><Relationship Id="rId49" Type="http://schemas.openxmlformats.org/officeDocument/2006/relationships/hyperlink" Target="https://drive.google.com/drive/folders/1inibs3Vk6EzY6Qk29rWRRSTq6cdgRcoB" TargetMode="External"/><Relationship Id="rId114" Type="http://schemas.openxmlformats.org/officeDocument/2006/relationships/hyperlink" Target="https://drive.google.com/drive/folders/13Rl5NYxj9iRG4dna6YuG_AxjaMucsasN" TargetMode="External"/><Relationship Id="rId275" Type="http://schemas.openxmlformats.org/officeDocument/2006/relationships/hyperlink" Target="https://drive.google.com/drive/u/1/folders/1ARL6xHiqr4Yo4yZSC0wXyMAPqyte20gV" TargetMode="External"/><Relationship Id="rId296" Type="http://schemas.openxmlformats.org/officeDocument/2006/relationships/hyperlink" Target="https://drive.google.com/drive/folders/1Zyz2Nk1NWx9Mi1LAHM_zrBXI2oOPoK8n" TargetMode="External"/><Relationship Id="rId300" Type="http://schemas.openxmlformats.org/officeDocument/2006/relationships/hyperlink" Target="https://drive.google.com/drive/folders/18TkLyGTOMiwqyk35JNGpWB6V5sHy1L9g" TargetMode="External"/><Relationship Id="rId60" Type="http://schemas.openxmlformats.org/officeDocument/2006/relationships/hyperlink" Target="https://drive.google.com/drive/folders/1N79u1V9XiB44Vx0I7Iv39HEyVmwN5Rdo" TargetMode="External"/><Relationship Id="rId81" Type="http://schemas.openxmlformats.org/officeDocument/2006/relationships/hyperlink" Target="https://drive.google.com/drive/folders/1hVpIlrzODmLfz-AqlVs2tm_rO3lRqTmn" TargetMode="External"/><Relationship Id="rId135" Type="http://schemas.openxmlformats.org/officeDocument/2006/relationships/hyperlink" Target="https://drive.google.com/drive/folders/1Z65oBn1IUrUQCg3PLTFxUNPJKz3T9aGF" TargetMode="External"/><Relationship Id="rId156" Type="http://schemas.openxmlformats.org/officeDocument/2006/relationships/hyperlink" Target="https://drive.google.com/drive/folders/1hmYnvTHnc-dEUp-2rT52iXneWlAS_2tr" TargetMode="External"/><Relationship Id="rId177" Type="http://schemas.openxmlformats.org/officeDocument/2006/relationships/hyperlink" Target="https://drive.google.com/drive/folders/1a7jObWBy_0DRjUZ2ECKSapM0RCjLKVlp" TargetMode="External"/><Relationship Id="rId198" Type="http://schemas.openxmlformats.org/officeDocument/2006/relationships/hyperlink" Target="https://drive.google.com/drive/folders/1c55ygIIuzN_XhfMOM2ILPx91Dw01hmHj" TargetMode="External"/><Relationship Id="rId321" Type="http://schemas.openxmlformats.org/officeDocument/2006/relationships/hyperlink" Target="https://drive.google.com/drive/folders/12jRR_v2zYil1DXt_75IYreGLZbpjc3zF" TargetMode="External"/><Relationship Id="rId342" Type="http://schemas.openxmlformats.org/officeDocument/2006/relationships/hyperlink" Target="https://drive.google.com/drive/folders/1oPo_4YWq0uIRMxJcGRZZYt3bXhOyk31P" TargetMode="External"/><Relationship Id="rId363" Type="http://schemas.openxmlformats.org/officeDocument/2006/relationships/hyperlink" Target="https://drive.google.com/drive/folders/1yHUXEMHRIg-RsbytAnWkAld2sY-xZC_W" TargetMode="External"/><Relationship Id="rId202" Type="http://schemas.openxmlformats.org/officeDocument/2006/relationships/hyperlink" Target="https://drive.google.com/drive/folders/1UODuCw30tTNK-lckE5DjoYID9mfpYeUC" TargetMode="External"/><Relationship Id="rId223" Type="http://schemas.openxmlformats.org/officeDocument/2006/relationships/hyperlink" Target="https://drive.google.com/drive/u/1/folders/1LbRYp3tKayeKYSlZUqNyjTxDaQM9cV_-" TargetMode="External"/><Relationship Id="rId244" Type="http://schemas.openxmlformats.org/officeDocument/2006/relationships/hyperlink" Target="https://drive.google.com/drive/folders/1SvWHglyqV4xAHbxLQoFqnw-LBOauqpYE" TargetMode="External"/><Relationship Id="rId18" Type="http://schemas.openxmlformats.org/officeDocument/2006/relationships/hyperlink" Target="https://drive.google.com/drive/folders/1h0lfsHrDWZH54eMxpg-cIOv6Qob2Ne7U" TargetMode="External"/><Relationship Id="rId39" Type="http://schemas.openxmlformats.org/officeDocument/2006/relationships/hyperlink" Target="https://drive.google.com/drive/folders/14aQoG7Hi59-zeYQWijajZyeB_pOlepte" TargetMode="External"/><Relationship Id="rId265" Type="http://schemas.openxmlformats.org/officeDocument/2006/relationships/hyperlink" Target="https://drive.google.com/drive/folders/1bjPvLQlxE4s0gq2uJ0JMgqJe6pFckqtN" TargetMode="External"/><Relationship Id="rId286" Type="http://schemas.openxmlformats.org/officeDocument/2006/relationships/hyperlink" Target="https://drive.google.com/drive/folders/1Ewsqcxt9cNV2cYmMt2G-QrZznQGET1Zl" TargetMode="External"/><Relationship Id="rId50" Type="http://schemas.openxmlformats.org/officeDocument/2006/relationships/hyperlink" Target="https://drive.google.com/drive/folders/1bg0osdZogTqM_eSjsvbz-67EfQfL0yEx" TargetMode="External"/><Relationship Id="rId104" Type="http://schemas.openxmlformats.org/officeDocument/2006/relationships/hyperlink" Target="https://drive.google.com/drive/folders/14SOmvtsPBcbPYWhq30inaNbU7mrUK_nS" TargetMode="External"/><Relationship Id="rId125" Type="http://schemas.openxmlformats.org/officeDocument/2006/relationships/hyperlink" Target="https://drive.google.com/drive/folders/1XzonH6Y_BsXuGA0JZydEL2SA2hMSezgL" TargetMode="External"/><Relationship Id="rId146" Type="http://schemas.openxmlformats.org/officeDocument/2006/relationships/hyperlink" Target="https://drive.google.com/drive/folders/1jk7UNbBWsFxCv4k--rujq9HMEvDlcGr2" TargetMode="External"/><Relationship Id="rId167" Type="http://schemas.openxmlformats.org/officeDocument/2006/relationships/hyperlink" Target="https://drive.google.com/drive/folders/1ozLv468aGWPc9n1Oz6vNJxrXoTUOljOM" TargetMode="External"/><Relationship Id="rId188" Type="http://schemas.openxmlformats.org/officeDocument/2006/relationships/hyperlink" Target="https://drive.google.com/drive/folders/1ZxLhV5pjjCSi7LdORYtksc2kCdTR40Iv" TargetMode="External"/><Relationship Id="rId311" Type="http://schemas.openxmlformats.org/officeDocument/2006/relationships/hyperlink" Target="https://drive.google.com/drive/folders/1vL0mh1dNT2SzdSrCOkdWlWcDTBImSlUl" TargetMode="External"/><Relationship Id="rId332" Type="http://schemas.openxmlformats.org/officeDocument/2006/relationships/hyperlink" Target="https://drive.google.com/drive/folders/1yjwxbLlcui_t0UMPhtT4rIe-S2_9tVCs" TargetMode="External"/><Relationship Id="rId353" Type="http://schemas.openxmlformats.org/officeDocument/2006/relationships/hyperlink" Target="https://drive.google.com/drive/folders/1FvQHwuzbzOGsSkxae186Cam181XJbVG7" TargetMode="External"/><Relationship Id="rId374" Type="http://schemas.openxmlformats.org/officeDocument/2006/relationships/hyperlink" Target="https://drive.google.com/drive/u/1/folders/10eyvxjzEILm-9zMJqWGlOeNnl9vuZUeU" TargetMode="External"/><Relationship Id="rId71" Type="http://schemas.openxmlformats.org/officeDocument/2006/relationships/hyperlink" Target="https://drive.google.com/drive/u/1/folders/1XX9hrS5FVR1nZWxD11CvaLGrSQNI9eOy" TargetMode="External"/><Relationship Id="rId92" Type="http://schemas.openxmlformats.org/officeDocument/2006/relationships/hyperlink" Target="https://drive.google.com/drive/folders/1pYm7wLuyBfZR8rrwirOpDE-XKPPSPVF4" TargetMode="External"/><Relationship Id="rId213" Type="http://schemas.openxmlformats.org/officeDocument/2006/relationships/hyperlink" Target="https://drive.google.com/drive/folders/1UF39BlNSGENUkMMiR-qTL60SPd17Tsq9" TargetMode="External"/><Relationship Id="rId234" Type="http://schemas.openxmlformats.org/officeDocument/2006/relationships/hyperlink" Target="https://drive.google.com/drive/folders/1yZImW0Qaz7lKh-Ip7PPfEv1lWo8oucwK" TargetMode="External"/><Relationship Id="rId2" Type="http://schemas.openxmlformats.org/officeDocument/2006/relationships/hyperlink" Target="https://drive.google.com/drive/folders/1n88ekn6Le1rvAPh688oMyWxT91wMR6GI?usp=share_link" TargetMode="External"/><Relationship Id="rId29" Type="http://schemas.openxmlformats.org/officeDocument/2006/relationships/hyperlink" Target="https://drive.google.com/drive/folders/1NZzBrWNXLAiXCKhTfSjJedHKmzfeyjY9" TargetMode="External"/><Relationship Id="rId255" Type="http://schemas.openxmlformats.org/officeDocument/2006/relationships/hyperlink" Target="https://drive.google.com/drive/u/1/folders/1ZD96qnvSOVDrLbt5ecLF5wxn7AX9VnbC" TargetMode="External"/><Relationship Id="rId276" Type="http://schemas.openxmlformats.org/officeDocument/2006/relationships/hyperlink" Target="https://drive.google.com/drive/u/1/folders/1nNMC-ntfG4C1vzE2NFLTBAOL73iDFgfr" TargetMode="External"/><Relationship Id="rId297" Type="http://schemas.openxmlformats.org/officeDocument/2006/relationships/hyperlink" Target="https://drive.google.com/drive/folders/1SWjlVQzmywPuR6X4YFhSdYIET0_C-Ov_" TargetMode="External"/><Relationship Id="rId40" Type="http://schemas.openxmlformats.org/officeDocument/2006/relationships/hyperlink" Target="https://drive.google.com/drive/folders/1VzvS2cQUWOGfFtgtM8mM-w3S5eZe_7RA" TargetMode="External"/><Relationship Id="rId115" Type="http://schemas.openxmlformats.org/officeDocument/2006/relationships/hyperlink" Target="https://drive.google.com/drive/folders/1xKLTdzc1tNFLIc_tZpPbqKjOHNrBB5qy" TargetMode="External"/><Relationship Id="rId136" Type="http://schemas.openxmlformats.org/officeDocument/2006/relationships/hyperlink" Target="https://drive.google.com/drive/folders/12MR1U8M-32vX6QXX1DS4XY2ZxqGNCea5" TargetMode="External"/><Relationship Id="rId157" Type="http://schemas.openxmlformats.org/officeDocument/2006/relationships/hyperlink" Target="https://drive.google.com/drive/folders/1PcnexX2ZCaOu3jc8BL4gltFV4XmQ4hSO" TargetMode="External"/><Relationship Id="rId178" Type="http://schemas.openxmlformats.org/officeDocument/2006/relationships/hyperlink" Target="https://drive.google.com/drive/folders/1i6ipcnw6I_W311klyP7C0EQSvPpQcF7V" TargetMode="External"/><Relationship Id="rId301" Type="http://schemas.openxmlformats.org/officeDocument/2006/relationships/hyperlink" Target="https://drive.google.com/drive/folders/1k7XM1Tz4buoIku9vlZ5KLLKId2jrXN40" TargetMode="External"/><Relationship Id="rId322" Type="http://schemas.openxmlformats.org/officeDocument/2006/relationships/hyperlink" Target="https://drive.google.com/drive/folders/14kuzyEY4F_SmFr2PGBfTHKsKxLJsV1Gm" TargetMode="External"/><Relationship Id="rId343" Type="http://schemas.openxmlformats.org/officeDocument/2006/relationships/hyperlink" Target="https://drive.google.com/drive/folders/1adSnnlpHasAqJQchbz1TbcuGBc7sxjfL" TargetMode="External"/><Relationship Id="rId364" Type="http://schemas.openxmlformats.org/officeDocument/2006/relationships/hyperlink" Target="https://drive.google.com/drive/folders/1LH5bg79rzslApxV1olrvjUvXwMHPpuEk" TargetMode="External"/><Relationship Id="rId61" Type="http://schemas.openxmlformats.org/officeDocument/2006/relationships/hyperlink" Target="https://drive.google.com/drive/folders/141zKDgSuDoq7QMzoKDPlxK25VQW5Jsc4" TargetMode="External"/><Relationship Id="rId82" Type="http://schemas.openxmlformats.org/officeDocument/2006/relationships/hyperlink" Target="https://drive.google.com/drive/folders/1wf3eGsW4DKzzJWyinyDgjM8v_vM8znEx" TargetMode="External"/><Relationship Id="rId199" Type="http://schemas.openxmlformats.org/officeDocument/2006/relationships/hyperlink" Target="https://drive.google.com/drive/folders/1hYYBL3hvOBLoqex94sy80IJ3Eqjl5kHP" TargetMode="External"/><Relationship Id="rId203" Type="http://schemas.openxmlformats.org/officeDocument/2006/relationships/hyperlink" Target="https://drive.google.com/drive/folders/1s5WOTnLXgpnP2C7hIDwqYFcDpGr1QbVj" TargetMode="External"/><Relationship Id="rId19" Type="http://schemas.openxmlformats.org/officeDocument/2006/relationships/hyperlink" Target="https://drive.google.com/drive/folders/1h0lfsHrDWZH54eMxpg-cIOv6Qob2Ne7U" TargetMode="External"/><Relationship Id="rId224" Type="http://schemas.openxmlformats.org/officeDocument/2006/relationships/hyperlink" Target="https://drive.google.com/drive/u/1/folders/1xw0BxIhJS7b-v69hxqCWFuLSC7ftP3gn" TargetMode="External"/><Relationship Id="rId245" Type="http://schemas.openxmlformats.org/officeDocument/2006/relationships/hyperlink" Target="https://drive.google.com/drive/folders/1gmtkhOL7bM_GwFYaSR-ySB0x69NHNi7w" TargetMode="External"/><Relationship Id="rId266" Type="http://schemas.openxmlformats.org/officeDocument/2006/relationships/hyperlink" Target="https://drive.google.com/drive/folders/1zLj2uiU7bZFdu8kRx6zJfROToct3FWO3" TargetMode="External"/><Relationship Id="rId287" Type="http://schemas.openxmlformats.org/officeDocument/2006/relationships/hyperlink" Target="https://drive.google.com/drive/folders/14fIWgNUZfjcOOtsgMEj1U-S8BNx1zKeW" TargetMode="External"/><Relationship Id="rId30" Type="http://schemas.openxmlformats.org/officeDocument/2006/relationships/hyperlink" Target="https://drive.google.com/drive/folders/1ZoYNkjOnsPpg1iezC-9UZwltE0WXUw91" TargetMode="External"/><Relationship Id="rId105" Type="http://schemas.openxmlformats.org/officeDocument/2006/relationships/hyperlink" Target="https://drive.google.com/drive/folders/1HMqHSMbxaJiHJxuY8krMHrqNtMYv8H7d" TargetMode="External"/><Relationship Id="rId126" Type="http://schemas.openxmlformats.org/officeDocument/2006/relationships/hyperlink" Target="https://drive.google.com/drive/folders/1AbAMgHLt3vxMiC0tLXuk-JXQXAHXaZ5V" TargetMode="External"/><Relationship Id="rId147" Type="http://schemas.openxmlformats.org/officeDocument/2006/relationships/hyperlink" Target="https://drive.google.com/drive/folders/1TEWwj2598gFjmmvceg4hjoEqNYIvSLi2" TargetMode="External"/><Relationship Id="rId168" Type="http://schemas.openxmlformats.org/officeDocument/2006/relationships/hyperlink" Target="https://drive.google.com/drive/folders/1c9af33H8t5AxNhFXHrq8bu3WpYubxLpL" TargetMode="External"/><Relationship Id="rId312" Type="http://schemas.openxmlformats.org/officeDocument/2006/relationships/hyperlink" Target="https://drive.google.com/drive/u/1/folders/1v4pR4iBlldZvF8JKRhFlL1kahWKIyYOL" TargetMode="External"/><Relationship Id="rId333" Type="http://schemas.openxmlformats.org/officeDocument/2006/relationships/hyperlink" Target="https://drive.google.com/drive/folders/1pThEuZCcM9Q4OmyUm-Gg0mNoINVVBLqd" TargetMode="External"/><Relationship Id="rId354" Type="http://schemas.openxmlformats.org/officeDocument/2006/relationships/hyperlink" Target="https://drive.google.com/drive/folders/1jB_PnFqfOGlp_zs0d-ijrZjQZIHoDSUz" TargetMode="External"/><Relationship Id="rId51" Type="http://schemas.openxmlformats.org/officeDocument/2006/relationships/hyperlink" Target="https://drive.google.com/drive/folders/1__3vJ0JkSOG0PeIgmwZT_YJ6t_3QDkwS" TargetMode="External"/><Relationship Id="rId72" Type="http://schemas.openxmlformats.org/officeDocument/2006/relationships/hyperlink" Target="https://drive.google.com/drive/u/1/folders/1kyj2gLG-abGVGOhghKaLhpFtleH4jqLx" TargetMode="External"/><Relationship Id="rId93" Type="http://schemas.openxmlformats.org/officeDocument/2006/relationships/hyperlink" Target="https://drive.google.com/drive/folders/1P3ES49zlvDDPq8gCIR_2b-vC9i_8ZAAA" TargetMode="External"/><Relationship Id="rId189" Type="http://schemas.openxmlformats.org/officeDocument/2006/relationships/hyperlink" Target="https://drive.google.com/drive/folders/1UDtZnpWEdfiKTT0bRjgSQ6uLWjN6aHa-" TargetMode="External"/><Relationship Id="rId375" Type="http://schemas.openxmlformats.org/officeDocument/2006/relationships/hyperlink" Target="https://drive.google.com/drive/folders/1J87n67B0sGVAT6MBbTAlhBlGbq1SsTk0" TargetMode="External"/><Relationship Id="rId3" Type="http://schemas.openxmlformats.org/officeDocument/2006/relationships/hyperlink" Target="https://drive.google.com/drive/folders/1VGTqdy1uifrEvr2MT7k5bh1XdkhWBGkU?usp=share_link" TargetMode="External"/><Relationship Id="rId214" Type="http://schemas.openxmlformats.org/officeDocument/2006/relationships/hyperlink" Target="https://drive.google.com/drive/folders/1viX8hqqtD9z2sWsiUsADC_B2Z5lqNX3g" TargetMode="External"/><Relationship Id="rId235" Type="http://schemas.openxmlformats.org/officeDocument/2006/relationships/hyperlink" Target="https://drive.google.com/drive/folders/1znyxKTWBFY88WmsxbmdWZDCgjGd85dpc" TargetMode="External"/><Relationship Id="rId256" Type="http://schemas.openxmlformats.org/officeDocument/2006/relationships/hyperlink" Target="https://drive.google.com/drive/u/1/folders/1Egr3AI4LH8YyBO_N3nGCZlbsZj1H6Opk" TargetMode="External"/><Relationship Id="rId277" Type="http://schemas.openxmlformats.org/officeDocument/2006/relationships/hyperlink" Target="https://drive.google.com/drive/folders/1pQUqfAfb2Y8AMBqa11y9-R2oRdx-5ufh" TargetMode="External"/><Relationship Id="rId298" Type="http://schemas.openxmlformats.org/officeDocument/2006/relationships/hyperlink" Target="https://drive.google.com/drive/folders/1OcmpADyVWewAAOBKIBijkctWolL6Q9J7" TargetMode="External"/><Relationship Id="rId116" Type="http://schemas.openxmlformats.org/officeDocument/2006/relationships/hyperlink" Target="https://drive.google.com/drive/folders/1Be0eAkyeApataOdKCpwdYzC8HKfJxel1" TargetMode="External"/><Relationship Id="rId137" Type="http://schemas.openxmlformats.org/officeDocument/2006/relationships/hyperlink" Target="https://drive.google.com/drive/folders/1NkuNjvYAU7OhDc5nkI0a9CxTKQRvEPlz" TargetMode="External"/><Relationship Id="rId158" Type="http://schemas.openxmlformats.org/officeDocument/2006/relationships/hyperlink" Target="https://drive.google.com/drive/folders/1Vs_BSNijh2Q1zsgj76w_2tzRQJyiFESb" TargetMode="External"/><Relationship Id="rId302" Type="http://schemas.openxmlformats.org/officeDocument/2006/relationships/hyperlink" Target="https://drive.google.com/drive/folders/1Z7OWKb73uZnjRVNEoX6v8PREVLKm-eN4" TargetMode="External"/><Relationship Id="rId323" Type="http://schemas.openxmlformats.org/officeDocument/2006/relationships/hyperlink" Target="https://drive.google.com/drive/folders/181OYfGEiYaodqQZhDuc2ey7uixjmTt9W" TargetMode="External"/><Relationship Id="rId344" Type="http://schemas.openxmlformats.org/officeDocument/2006/relationships/hyperlink" Target="https://drive.google.com/drive/folders/1ZDJpCbay34KmL2eJLxS_WndkCVlMNfMs" TargetMode="External"/><Relationship Id="rId20" Type="http://schemas.openxmlformats.org/officeDocument/2006/relationships/hyperlink" Target="https://drive.google.com/drive/folders/1Mx9e2Ge-zHmQeu2VvNmackXh7mFpckg2" TargetMode="External"/><Relationship Id="rId41" Type="http://schemas.openxmlformats.org/officeDocument/2006/relationships/hyperlink" Target="https://drive.google.com/drive/folders/1uIdcOAj6KCmjTO3-PCkViolsh2dPovqt" TargetMode="External"/><Relationship Id="rId62" Type="http://schemas.openxmlformats.org/officeDocument/2006/relationships/hyperlink" Target="https://drive.google.com/drive/folders/1mok-9lRuO-J-8APWFRY5LnP_wFucIBPz" TargetMode="External"/><Relationship Id="rId83" Type="http://schemas.openxmlformats.org/officeDocument/2006/relationships/hyperlink" Target="https://drive.google.com/drive/folders/1iL7_HpOzKSrRe7Lzlo0McO9Nzg_w7WGx" TargetMode="External"/><Relationship Id="rId179" Type="http://schemas.openxmlformats.org/officeDocument/2006/relationships/hyperlink" Target="https://drive.google.com/drive/folders/1YpZ9lU9570HrnCr_nWLkebi8xOhBbrFI" TargetMode="External"/><Relationship Id="rId365" Type="http://schemas.openxmlformats.org/officeDocument/2006/relationships/hyperlink" Target="https://www.google.com/maps/place/26%C2%B026'40.4%22N+50%C2%B006'34.1%22E/@26.4439992,50.1099017,16.92z/data=!4m4!3m3!8m2!3d26.444548!4d50.1094651?entry=ttu" TargetMode="External"/><Relationship Id="rId190" Type="http://schemas.openxmlformats.org/officeDocument/2006/relationships/hyperlink" Target="https://drive.google.com/drive/folders/1IYH4TZMV9ehP9ySQ8hmwDUSlbJlOHiEG" TargetMode="External"/><Relationship Id="rId204" Type="http://schemas.openxmlformats.org/officeDocument/2006/relationships/hyperlink" Target="https://drive.google.com/drive/folders/183-mPGAvaSqNpP51uC3rb60ckcDC3H1_" TargetMode="External"/><Relationship Id="rId225" Type="http://schemas.openxmlformats.org/officeDocument/2006/relationships/hyperlink" Target="https://drive.google.com/drive/u/1/folders/1UWjYNzdYqgi6mk-xJML0t6-fcE2B6GTb" TargetMode="External"/><Relationship Id="rId246" Type="http://schemas.openxmlformats.org/officeDocument/2006/relationships/hyperlink" Target="https://drive.google.com/drive/u/1/folders/1ejILwrqzrgSMaufljdONMOOZJx82Mi7A" TargetMode="External"/><Relationship Id="rId267" Type="http://schemas.openxmlformats.org/officeDocument/2006/relationships/hyperlink" Target="https://drive.google.com/drive/folders/1-buX9Zb5Bb45cxX5R7ZWeAJuakyRNJ7z" TargetMode="External"/><Relationship Id="rId288" Type="http://schemas.openxmlformats.org/officeDocument/2006/relationships/hyperlink" Target="https://drive.google.com/drive/folders/1mcSJJ6QVNmrKdRLBrWWlhdKw_biWPAKg" TargetMode="External"/><Relationship Id="rId106" Type="http://schemas.openxmlformats.org/officeDocument/2006/relationships/hyperlink" Target="https://drive.google.com/drive/folders/1nGcygQwjVsB0NxAAQqkTQCSkYIXQe_3U" TargetMode="External"/><Relationship Id="rId127" Type="http://schemas.openxmlformats.org/officeDocument/2006/relationships/hyperlink" Target="https://drive.google.com/drive/folders/14ej8DC34b0WTYxnJDuykS1Opv1VRkW01" TargetMode="External"/><Relationship Id="rId313" Type="http://schemas.openxmlformats.org/officeDocument/2006/relationships/hyperlink" Target="https://drive.google.com/drive/folders/1J0ceOhZmcBIIZpk2JmMSqTrEwZk5_WR0" TargetMode="External"/><Relationship Id="rId10" Type="http://schemas.openxmlformats.org/officeDocument/2006/relationships/hyperlink" Target="https://drive.google.com/drive/folders/1jrkR2m0Xlpb_NRPHt-ObrgAFL037LA54?usp=share_link" TargetMode="External"/><Relationship Id="rId31" Type="http://schemas.openxmlformats.org/officeDocument/2006/relationships/hyperlink" Target="https://drive.google.com/drive/folders/1_oTcOksUxGjBUia_t_y3KBpXEFOws7_w" TargetMode="External"/><Relationship Id="rId52" Type="http://schemas.openxmlformats.org/officeDocument/2006/relationships/hyperlink" Target="https://drive.google.com/drive/folders/1Y-PKJW6O1eGmXgFk3wT9Ysera--CcPuP" TargetMode="External"/><Relationship Id="rId73" Type="http://schemas.openxmlformats.org/officeDocument/2006/relationships/hyperlink" Target="https://drive.google.com/drive/u/1/folders/1sCt4MwJV_Q06CsWp4wo0CN4_8phYgLAj" TargetMode="External"/><Relationship Id="rId94" Type="http://schemas.openxmlformats.org/officeDocument/2006/relationships/hyperlink" Target="https://drive.google.com/drive/folders/1rozHJjz8pj6YliX2NtOQpGFs_3__dPnB" TargetMode="External"/><Relationship Id="rId148" Type="http://schemas.openxmlformats.org/officeDocument/2006/relationships/hyperlink" Target="https://drive.google.com/drive/folders/1cGLLkj_Dm6utin8Nv0R8BEdjEFfHaFUq" TargetMode="External"/><Relationship Id="rId169" Type="http://schemas.openxmlformats.org/officeDocument/2006/relationships/hyperlink" Target="https://drive.google.com/drive/folders/1TS6OfmRr0bHKdnoRDVCZ2abfFJ1xr_2X" TargetMode="External"/><Relationship Id="rId334" Type="http://schemas.openxmlformats.org/officeDocument/2006/relationships/hyperlink" Target="https://drive.google.com/drive/folders/1k_e5W4j1StgbwqyVA1PMcFWsYGSNw0bh" TargetMode="External"/><Relationship Id="rId355" Type="http://schemas.openxmlformats.org/officeDocument/2006/relationships/hyperlink" Target="https://drive.google.com/drive/folders/12YM_Yf6UQrJbdbAi6H7ynXq-AOZr0BdH" TargetMode="External"/><Relationship Id="rId376" Type="http://schemas.openxmlformats.org/officeDocument/2006/relationships/hyperlink" Target="https://maps.app.goo.gl/7x9ZzdCZuxC3tXuW7?g_st=it" TargetMode="External"/><Relationship Id="rId4" Type="http://schemas.openxmlformats.org/officeDocument/2006/relationships/hyperlink" Target="https://drive.google.com/drive/folders/1cqgSpwcZOxAJG40GEE_ScOe2nms-DgdR?usp=sharing" TargetMode="External"/><Relationship Id="rId180" Type="http://schemas.openxmlformats.org/officeDocument/2006/relationships/hyperlink" Target="https://drive.google.com/drive/folders/1v3QX_94d3HYU-in7C7pCvQ53j94WWSID" TargetMode="External"/><Relationship Id="rId215" Type="http://schemas.openxmlformats.org/officeDocument/2006/relationships/hyperlink" Target="https://drive.google.com/drive/folders/1mNraoPiaYvZV7EO1TF_gJp0zbqmnO3MX" TargetMode="External"/><Relationship Id="rId236" Type="http://schemas.openxmlformats.org/officeDocument/2006/relationships/hyperlink" Target="https://drive.google.com/drive/folders/1ZPAz14DGgpr_bxnm9DXnTQruDesve4mV" TargetMode="External"/><Relationship Id="rId257" Type="http://schemas.openxmlformats.org/officeDocument/2006/relationships/hyperlink" Target="https://drive.google.com/drive/u/0/folders/1NLUVl9Dr60RfPC0aElaEmpfRxdE1EpTX" TargetMode="External"/><Relationship Id="rId278" Type="http://schemas.openxmlformats.org/officeDocument/2006/relationships/hyperlink" Target="https://drive.google.com/drive/folders/1HxgPzuHdYvC_CfxhSwbx_3250Fj7BlXP" TargetMode="External"/><Relationship Id="rId303" Type="http://schemas.openxmlformats.org/officeDocument/2006/relationships/hyperlink" Target="https://drive.google.com/drive/folders/1mGoLNYrqvlWWE0uVfpgYG6rFMQIX2DE8" TargetMode="External"/><Relationship Id="rId42" Type="http://schemas.openxmlformats.org/officeDocument/2006/relationships/hyperlink" Target="https://drive.google.com/drive/folders/1h5FNYbWFdPWtn8ggg4IOWVXOyPTApPo6" TargetMode="External"/><Relationship Id="rId84" Type="http://schemas.openxmlformats.org/officeDocument/2006/relationships/hyperlink" Target="https://drive.google.com/drive/folders/1xRVqp7ngnzKRlSUQgxp7XPWYfb680sfR" TargetMode="External"/><Relationship Id="rId138" Type="http://schemas.openxmlformats.org/officeDocument/2006/relationships/hyperlink" Target="https://drive.google.com/drive/folders/1mMI-DvFv3dLdFxvo8CO5RElfNO-x3whO" TargetMode="External"/><Relationship Id="rId345" Type="http://schemas.openxmlformats.org/officeDocument/2006/relationships/hyperlink" Target="https://drive.google.com/drive/folders/11HjbBhYgLOE5hnv1oOvHxTKR6GXDsNdh" TargetMode="External"/><Relationship Id="rId191" Type="http://schemas.openxmlformats.org/officeDocument/2006/relationships/hyperlink" Target="https://drive.google.com/drive/folders/1KKwsm4F64Mc6Om2ZrisVdeJ4gJJK7OkJ" TargetMode="External"/><Relationship Id="rId205" Type="http://schemas.openxmlformats.org/officeDocument/2006/relationships/hyperlink" Target="https://drive.google.com/drive/folders/1pRPGRJIiGaNZ6Umiz6MjJrmpEoWlEtie" TargetMode="External"/><Relationship Id="rId247" Type="http://schemas.openxmlformats.org/officeDocument/2006/relationships/hyperlink" Target="https://drive.google.com/drive/u/1/folders/1MJdZ0cUdOBYQJbNxFT90rQXkxBv1BA6Y" TargetMode="External"/><Relationship Id="rId107" Type="http://schemas.openxmlformats.org/officeDocument/2006/relationships/hyperlink" Target="https://drive.google.com/drive/folders/1plw6QA7NCVbjTqxC-NJamSAyPoy7PQqF" TargetMode="External"/><Relationship Id="rId289" Type="http://schemas.openxmlformats.org/officeDocument/2006/relationships/hyperlink" Target="https://drive.google.com/drive/folders/1JZNuEHE53g_aH3k1XJwDcZQ4_EnDwkVO" TargetMode="External"/><Relationship Id="rId11" Type="http://schemas.openxmlformats.org/officeDocument/2006/relationships/hyperlink" Target="https://drive.google.com/drive/folders/1RMOc9jek1xNrmP66k5RCokr3UnQM9F_S?usp=share_link" TargetMode="External"/><Relationship Id="rId53" Type="http://schemas.openxmlformats.org/officeDocument/2006/relationships/hyperlink" Target="https://drive.google.com/drive/folders/1wH6ZXD7mUqRxOqNuMJZqIJZKKZUXfWTN" TargetMode="External"/><Relationship Id="rId149" Type="http://schemas.openxmlformats.org/officeDocument/2006/relationships/hyperlink" Target="https://drive.google.com/drive/folders/1X-UFzidBew0rPwKfnPxgJ-o1SzmbSYas" TargetMode="External"/><Relationship Id="rId314" Type="http://schemas.openxmlformats.org/officeDocument/2006/relationships/hyperlink" Target="https://drive.google.com/drive/folders/193fNHBhjVrhprC-d0oi4GBbWOpRcEnUC" TargetMode="External"/><Relationship Id="rId356" Type="http://schemas.openxmlformats.org/officeDocument/2006/relationships/hyperlink" Target="https://drive.google.com/drive/folders/150ie4x9pytMps4XmNyXb7tHlLkmfwwNx" TargetMode="External"/><Relationship Id="rId95" Type="http://schemas.openxmlformats.org/officeDocument/2006/relationships/hyperlink" Target="https://drive.google.com/drive/folders/1Jxd5GmV2R6gqC87zGJHmw5CqaagXMvUn" TargetMode="External"/><Relationship Id="rId160" Type="http://schemas.openxmlformats.org/officeDocument/2006/relationships/hyperlink" Target="https://drive.google.com/drive/folders/1LzNWP33WA8XoVfbeXFfp9jqCQSTtmZEB" TargetMode="External"/><Relationship Id="rId216" Type="http://schemas.openxmlformats.org/officeDocument/2006/relationships/hyperlink" Target="https://drive.google.com/drive/folders/1qnAS2HpKVMFpZw4XLpnrvnV-XkR4Epf5" TargetMode="External"/><Relationship Id="rId258" Type="http://schemas.openxmlformats.org/officeDocument/2006/relationships/hyperlink" Target="https://drive.google.com/drive/u/0/folders/1vNISXD6PV13Yom-1tW-rX7uBAUMZ1_AD" TargetMode="External"/><Relationship Id="rId22" Type="http://schemas.openxmlformats.org/officeDocument/2006/relationships/hyperlink" Target="https://drive.google.com/drive/folders/14JEvb_WaHpV3whXjQZDexkLD9CX9rvL6" TargetMode="External"/><Relationship Id="rId64" Type="http://schemas.openxmlformats.org/officeDocument/2006/relationships/hyperlink" Target="https://drive.google.com/drive/folders/1N1CkAwMdbInIbuhhkddWleKoMGB7JK0Q" TargetMode="External"/><Relationship Id="rId118" Type="http://schemas.openxmlformats.org/officeDocument/2006/relationships/hyperlink" Target="https://drive.google.com/drive/folders/1a-9KLtTvcALL80nq6_mm4SK-WV7YJexO" TargetMode="External"/><Relationship Id="rId325" Type="http://schemas.openxmlformats.org/officeDocument/2006/relationships/hyperlink" Target="https://drive.google.com/drive/folders/1FzMzDhsWdBU_Gg3NBdNYMLP4pPFHM7LD" TargetMode="External"/><Relationship Id="rId367" Type="http://schemas.openxmlformats.org/officeDocument/2006/relationships/hyperlink" Target="https://www.google.com/maps/place/26%C2%B033'17.1%22N+50%C2%B000'51.3%22E/@26.5303278,49.8814377,11z/data=!4m4!3m3!8m2!3d26.55475!4d50.01425?entry=ttu" TargetMode="External"/><Relationship Id="rId171" Type="http://schemas.openxmlformats.org/officeDocument/2006/relationships/hyperlink" Target="https://drive.google.com/drive/folders/1ym9uyS67yUs-wuOGZneaV7Wwca4ADEUK" TargetMode="External"/><Relationship Id="rId227" Type="http://schemas.openxmlformats.org/officeDocument/2006/relationships/hyperlink" Target="https://drive.google.com/drive/folders/1oNbs9kfdGTC-wFF9ijpd0DZ6ySMk_VCW" TargetMode="External"/><Relationship Id="rId269" Type="http://schemas.openxmlformats.org/officeDocument/2006/relationships/hyperlink" Target="https://drive.google.com/drive/folders/1n-Jn7Whis0aOTi3dzhT92OhR6xc2J3cI" TargetMode="External"/><Relationship Id="rId33" Type="http://schemas.openxmlformats.org/officeDocument/2006/relationships/hyperlink" Target="https://drive.google.com/drive/folders/15zpoiv32EyeaBcSItOrb-SnycN0XjyCh" TargetMode="External"/><Relationship Id="rId129" Type="http://schemas.openxmlformats.org/officeDocument/2006/relationships/hyperlink" Target="https://drive.google.com/drive/folders/1oAU8TCQMjbkBqbYDJ-QCeth6-tYD1mdS" TargetMode="External"/><Relationship Id="rId280" Type="http://schemas.openxmlformats.org/officeDocument/2006/relationships/hyperlink" Target="https://drive.google.com/drive/folders/1-28-XaCbHkyk_Twdr0A7qe_bjEv7bC1c" TargetMode="External"/><Relationship Id="rId336" Type="http://schemas.openxmlformats.org/officeDocument/2006/relationships/hyperlink" Target="https://drive.google.com/drive/folders/1lGZl6OwHozVCpmD8lf4rzrfRIXoFWnTd" TargetMode="External"/><Relationship Id="rId75" Type="http://schemas.openxmlformats.org/officeDocument/2006/relationships/hyperlink" Target="https://drive.google.com/drive/u/1/folders/15AyT0VKZbyfD_NGNKZSzTe6RE2FaUY3B" TargetMode="External"/><Relationship Id="rId140" Type="http://schemas.openxmlformats.org/officeDocument/2006/relationships/hyperlink" Target="https://drive.google.com/drive/folders/1_AA6XF2fSNj_nUlSt5rkf4dNmfxHA-Ka" TargetMode="External"/><Relationship Id="rId182" Type="http://schemas.openxmlformats.org/officeDocument/2006/relationships/hyperlink" Target="https://drive.google.com/drive/folders/1re0ItR7l1mKtK1dmOMY5i1J_0YB6bDRn" TargetMode="External"/><Relationship Id="rId378" Type="http://schemas.openxmlformats.org/officeDocument/2006/relationships/hyperlink" Target="https://maps.app.goo.gl/ngsFG2rbvD3JcCd2A" TargetMode="External"/><Relationship Id="rId6" Type="http://schemas.openxmlformats.org/officeDocument/2006/relationships/hyperlink" Target="https://drive.google.com/drive/folders/1b5_t-po5zND0l5y2zkxYi4o2jJw77JQX?usp=share_link" TargetMode="External"/><Relationship Id="rId238" Type="http://schemas.openxmlformats.org/officeDocument/2006/relationships/hyperlink" Target="https://drive.google.com/drive/folders/1Tr5STQ1mIPqUlF4fwAPzVedHey491FfT" TargetMode="External"/><Relationship Id="rId291" Type="http://schemas.openxmlformats.org/officeDocument/2006/relationships/hyperlink" Target="https://drive.google.com/drive/folders/18TA5zo-OSCEqIgZEiSA7AUC8CSfntgEi" TargetMode="External"/><Relationship Id="rId305" Type="http://schemas.openxmlformats.org/officeDocument/2006/relationships/hyperlink" Target="https://drive.google.com/drive/folders/1vl9mHUrGynMO_r05JXM7eCcAki7qoGFz" TargetMode="External"/><Relationship Id="rId347" Type="http://schemas.openxmlformats.org/officeDocument/2006/relationships/hyperlink" Target="https://drive.google.com/drive/folders/1d2CXEr53zPsJybTtxBqIePwHtPhMN0v4" TargetMode="External"/><Relationship Id="rId44" Type="http://schemas.openxmlformats.org/officeDocument/2006/relationships/hyperlink" Target="https://drive.google.com/drive/u/1/folders/1iIjUzxsPxfuUlPddWtxkdCN6zFuFjQAs" TargetMode="External"/><Relationship Id="rId86" Type="http://schemas.openxmlformats.org/officeDocument/2006/relationships/hyperlink" Target="https://drive.google.com/drive/folders/18FSN0GMJoQTKgyzBY6iiToG0ole7RVnk" TargetMode="External"/><Relationship Id="rId151" Type="http://schemas.openxmlformats.org/officeDocument/2006/relationships/hyperlink" Target="https://drive.google.com/drive/folders/1IF16bXhMQZLGPtKvdT3xxlwlUDn-mJqA" TargetMode="External"/><Relationship Id="rId193" Type="http://schemas.openxmlformats.org/officeDocument/2006/relationships/hyperlink" Target="https://drive.google.com/drive/folders/1SBruzw0ysqevP3u40-_8L4o4SnT8pWEA" TargetMode="External"/><Relationship Id="rId207" Type="http://schemas.openxmlformats.org/officeDocument/2006/relationships/hyperlink" Target="https://drive.google.com/drive/folders/156gVpfK64kbNi9P5BubL0yJTVx0WgJwa" TargetMode="External"/><Relationship Id="rId249" Type="http://schemas.openxmlformats.org/officeDocument/2006/relationships/hyperlink" Target="https://drive.google.com/drive/u/1/folders/1ypDs1bazH-IBhy9-VKE1xYCNUr4eA3TP" TargetMode="External"/><Relationship Id="rId13" Type="http://schemas.openxmlformats.org/officeDocument/2006/relationships/hyperlink" Target="https://drive.google.com/drive/folders/1rioyi-P3URSjAy235NTwiTGFFNVx-Uoa" TargetMode="External"/><Relationship Id="rId109" Type="http://schemas.openxmlformats.org/officeDocument/2006/relationships/hyperlink" Target="https://drive.google.com/drive/folders/1SXEuLrs6GX6kFQYX-wAdhZOusLjIn-AL" TargetMode="External"/><Relationship Id="rId260" Type="http://schemas.openxmlformats.org/officeDocument/2006/relationships/hyperlink" Target="https://drive.google.com/drive/u/0/folders/1fI9XO-P5DWeNZigIo3Ti5bYEX1oCvX-u" TargetMode="External"/><Relationship Id="rId316" Type="http://schemas.openxmlformats.org/officeDocument/2006/relationships/hyperlink" Target="https://drive.google.com/drive/folders/1anGOiqa4Wrck9xgeL1KF0UZVIehR9EuL" TargetMode="External"/><Relationship Id="rId55" Type="http://schemas.openxmlformats.org/officeDocument/2006/relationships/hyperlink" Target="https://drive.google.com/drive/folders/1hpKmU5vcWxlcfw8tpK5op_lCdJ8QhLlr" TargetMode="External"/><Relationship Id="rId97" Type="http://schemas.openxmlformats.org/officeDocument/2006/relationships/hyperlink" Target="https://drive.google.com/drive/folders/1i7ayI6cbl0h8f6EX1vXcotuwY1wZqKxv" TargetMode="External"/><Relationship Id="rId120" Type="http://schemas.openxmlformats.org/officeDocument/2006/relationships/hyperlink" Target="https://drive.google.com/drive/folders/1qyIAMuANuCO1OeqPjqQj1KTPp0NCN-OZ" TargetMode="External"/><Relationship Id="rId358" Type="http://schemas.openxmlformats.org/officeDocument/2006/relationships/hyperlink" Target="https://drive.google.com/drive/folders/1kfNFLEEBq-xefgFT2GTu415aboSj01h4" TargetMode="External"/><Relationship Id="rId162" Type="http://schemas.openxmlformats.org/officeDocument/2006/relationships/hyperlink" Target="https://drive.google.com/drive/folders/1xU4-Dj_9Wp6E_CZAF063BquL5wv8SvgN" TargetMode="External"/><Relationship Id="rId218" Type="http://schemas.openxmlformats.org/officeDocument/2006/relationships/hyperlink" Target="https://drive.google.com/drive/folders/1HH3rDrFlVHoyGQhwAPj9UaGihsKDyfP_" TargetMode="External"/><Relationship Id="rId271" Type="http://schemas.openxmlformats.org/officeDocument/2006/relationships/hyperlink" Target="https://drive.google.com/drive/u/1/folders/116FFCxfKv6jfZTU-KoPc95Fgmk9aeaLq" TargetMode="External"/><Relationship Id="rId24" Type="http://schemas.openxmlformats.org/officeDocument/2006/relationships/hyperlink" Target="https://drive.google.com/drive/folders/1REnJg9-uqV282ajXQVVHcWmua9GxoHgg" TargetMode="External"/><Relationship Id="rId66" Type="http://schemas.openxmlformats.org/officeDocument/2006/relationships/hyperlink" Target="https://drive.google.com/drive/folders/1pISNnma2GqtYbfDrg9C3WIxA2JH5clx5" TargetMode="External"/><Relationship Id="rId131" Type="http://schemas.openxmlformats.org/officeDocument/2006/relationships/hyperlink" Target="https://drive.google.com/drive/folders/1pNVwYM68BvXQ1RvhpTqk7f58bZKtHCpx" TargetMode="External"/><Relationship Id="rId327" Type="http://schemas.openxmlformats.org/officeDocument/2006/relationships/hyperlink" Target="https://drive.google.com/drive/folders/1n_RcTOlJLe6evicJz48NHjoLZIGOQhaH" TargetMode="External"/><Relationship Id="rId369" Type="http://schemas.openxmlformats.org/officeDocument/2006/relationships/hyperlink" Target="https://drive.google.com/drive/folders/1PE4UDhgiXExSbqQwYTvXNfaxhnnnYQ-Z" TargetMode="External"/><Relationship Id="rId173" Type="http://schemas.openxmlformats.org/officeDocument/2006/relationships/hyperlink" Target="https://drive.google.com/drive/folders/1PI5-qXamsamiMeU75IcihJpKnu3xaJdV" TargetMode="External"/><Relationship Id="rId229" Type="http://schemas.openxmlformats.org/officeDocument/2006/relationships/hyperlink" Target="https://drive.google.com/drive/folders/1y5yofxIbjy_Hh4mNq9VU8oDOhgpLa1cy" TargetMode="External"/><Relationship Id="rId380" Type="http://schemas.openxmlformats.org/officeDocument/2006/relationships/vmlDrawing" Target="../drawings/vmlDrawing1.vml"/><Relationship Id="rId240" Type="http://schemas.openxmlformats.org/officeDocument/2006/relationships/hyperlink" Target="https://drive.google.com/drive/folders/16nX-Sje3xBpnqUBZVnJUy5jg9cup5TQh" TargetMode="External"/><Relationship Id="rId35" Type="http://schemas.openxmlformats.org/officeDocument/2006/relationships/hyperlink" Target="https://drive.google.com/drive/folders/1h3m-wGl6WKAAe27PaySwg7cUkgWhhntw" TargetMode="External"/><Relationship Id="rId77" Type="http://schemas.openxmlformats.org/officeDocument/2006/relationships/hyperlink" Target="https://drive.google.com/drive/folders/1G-m-K5MCNkoPepSW96rEvdBCwdkyCYRn" TargetMode="External"/><Relationship Id="rId100" Type="http://schemas.openxmlformats.org/officeDocument/2006/relationships/hyperlink" Target="https://drive.google.com/drive/folders/1MZW_6LUGHsocfXpFHIJPLi-UIijIstRZ" TargetMode="External"/><Relationship Id="rId282" Type="http://schemas.openxmlformats.org/officeDocument/2006/relationships/hyperlink" Target="https://drive.google.com/drive/folders/1kdYjaiheNojDvtlgfAuonrEyBoAg8Ki3" TargetMode="External"/><Relationship Id="rId338" Type="http://schemas.openxmlformats.org/officeDocument/2006/relationships/hyperlink" Target="https://drive.google.com/drive/folders/13c_LFxWss310Lu0aoViWTZzHPfSNwWH6" TargetMode="External"/><Relationship Id="rId8" Type="http://schemas.openxmlformats.org/officeDocument/2006/relationships/hyperlink" Target="https://drive.google.com/drive/folders/1dppLeWBvbH_IiLi5ffltxlp54V3rnBRp?usp=sharing" TargetMode="External"/><Relationship Id="rId142" Type="http://schemas.openxmlformats.org/officeDocument/2006/relationships/hyperlink" Target="https://drive.google.com/drive/folders/1k4wQORGS1IEeM9IawziijsqnM9QCKiCC" TargetMode="External"/><Relationship Id="rId184" Type="http://schemas.openxmlformats.org/officeDocument/2006/relationships/hyperlink" Target="https://drive.google.com/drive/folders/1cLqoblu0GhxqHovefAuDsdG4VSwQUrGn" TargetMode="External"/><Relationship Id="rId251" Type="http://schemas.openxmlformats.org/officeDocument/2006/relationships/hyperlink" Target="https://drive.google.com/drive/u/1/folders/1UqogsWdhl2KRMzC0_ggYZ5UuOqHZWw5x" TargetMode="External"/><Relationship Id="rId46" Type="http://schemas.openxmlformats.org/officeDocument/2006/relationships/hyperlink" Target="https://drive.google.com/drive/folders/1dVgeq50wqFwKObX1LiYvhzfm2AcJpbbr" TargetMode="External"/><Relationship Id="rId293" Type="http://schemas.openxmlformats.org/officeDocument/2006/relationships/hyperlink" Target="https://drive.google.com/drive/folders/1nUgFjikXpTYAIhctecLHGoGqEWPujyqW" TargetMode="External"/><Relationship Id="rId307" Type="http://schemas.openxmlformats.org/officeDocument/2006/relationships/hyperlink" Target="https://drive.google.com/drive/u/1/folders/1wgcvj0foKVQw__SRFYHznGmaHkjKya0-" TargetMode="External"/><Relationship Id="rId349" Type="http://schemas.openxmlformats.org/officeDocument/2006/relationships/hyperlink" Target="https://drive.google.com/drive/folders/1XbD6mDmquwlFlsOrvB2UVMq-xfR_cnrC" TargetMode="External"/><Relationship Id="rId88" Type="http://schemas.openxmlformats.org/officeDocument/2006/relationships/hyperlink" Target="https://drive.google.com/drive/u/1/folders/1J7G1Wwhs-pXEFq34G3Pkz3KCG-i9IfrA" TargetMode="External"/><Relationship Id="rId111" Type="http://schemas.openxmlformats.org/officeDocument/2006/relationships/hyperlink" Target="https://drive.google.com/drive/folders/1JhGmKFDjt5yrYkHWpfYsmAu6t6CMxGpT" TargetMode="External"/><Relationship Id="rId153" Type="http://schemas.openxmlformats.org/officeDocument/2006/relationships/hyperlink" Target="https://drive.google.com/drive/folders/16m6ggNgkhsIBZyD9aldekrUx4PU7-ANF" TargetMode="External"/><Relationship Id="rId195" Type="http://schemas.openxmlformats.org/officeDocument/2006/relationships/hyperlink" Target="https://drive.google.com/drive/folders/1AfAGCayfHFEvCRDKTAHJaGBN61Dc0RYr" TargetMode="External"/><Relationship Id="rId209" Type="http://schemas.openxmlformats.org/officeDocument/2006/relationships/hyperlink" Target="https://drive.google.com/drive/folders/1BEEF5qz3GQ6W464qfIVKy8rQ-s0QqMUs" TargetMode="External"/><Relationship Id="rId360" Type="http://schemas.openxmlformats.org/officeDocument/2006/relationships/hyperlink" Target="https://drive.google.com/drive/folders/1uYVNmeq4dVQxiH3Mg_tAAH3OV84vTkU5" TargetMode="External"/><Relationship Id="rId220" Type="http://schemas.openxmlformats.org/officeDocument/2006/relationships/hyperlink" Target="https://drive.google.com/drive/folders/1d-eS1IgtE79B7sD_av8QOiplm6pCqCCz" TargetMode="External"/><Relationship Id="rId15" Type="http://schemas.openxmlformats.org/officeDocument/2006/relationships/hyperlink" Target="https://drive.google.com/drive/folders/1rkm0GLdDGDh7DXC-FABASCOvn0DwWKif" TargetMode="External"/><Relationship Id="rId57" Type="http://schemas.openxmlformats.org/officeDocument/2006/relationships/hyperlink" Target="https://drive.google.com/drive/folders/1bPPqDHcvaNxjqKyMSlUdi3hiEfk7AN-o" TargetMode="External"/><Relationship Id="rId262" Type="http://schemas.openxmlformats.org/officeDocument/2006/relationships/hyperlink" Target="https://drive.google.com/drive/u/0/folders/1riaATwpOjkzzOb5JRo64ny4AdR0m6vrN" TargetMode="External"/><Relationship Id="rId318" Type="http://schemas.openxmlformats.org/officeDocument/2006/relationships/hyperlink" Target="https://drive.google.com/drive/folders/1nfxYHBSfX69V_0mUcHod87ckpAvjBOgh" TargetMode="External"/><Relationship Id="rId99" Type="http://schemas.openxmlformats.org/officeDocument/2006/relationships/hyperlink" Target="https://drive.google.com/drive/folders/11zS98oNhGVhRNFUya3zlSYPn7gCmRw-R" TargetMode="External"/><Relationship Id="rId122" Type="http://schemas.openxmlformats.org/officeDocument/2006/relationships/hyperlink" Target="https://drive.google.com/drive/folders/1rz9CgEyXGTDcblpROwqViOgHvcM-wHfE" TargetMode="External"/><Relationship Id="rId164" Type="http://schemas.openxmlformats.org/officeDocument/2006/relationships/hyperlink" Target="https://drive.google.com/drive/folders/1AhNy_1Q89H5E_-9KQRufHHSGeZNix84B" TargetMode="External"/><Relationship Id="rId371" Type="http://schemas.openxmlformats.org/officeDocument/2006/relationships/hyperlink" Target="https://drive.google.com/drive/folders/1EA5FqKmIMM9MFTO3MJ9N_73MfPFuF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541"/>
  <sheetViews>
    <sheetView rightToLeft="1" tabSelected="1" topLeftCell="AW1" zoomScale="98" zoomScaleNormal="98" workbookViewId="0">
      <selection activeCell="AY6" sqref="AY6"/>
    </sheetView>
  </sheetViews>
  <sheetFormatPr defaultRowHeight="15" x14ac:dyDescent="0.25"/>
  <cols>
    <col min="1" max="1" width="8.28515625" style="4" bestFit="1" customWidth="1"/>
    <col min="2" max="2" width="13.7109375" style="4" bestFit="1" customWidth="1"/>
    <col min="3" max="3" width="13.7109375" style="20" customWidth="1"/>
    <col min="4" max="4" width="56.5703125" style="4" customWidth="1"/>
    <col min="5" max="5" width="9" style="4" customWidth="1"/>
    <col min="6" max="6" width="30.42578125" style="4" customWidth="1"/>
    <col min="7" max="7" width="22.85546875" style="4" customWidth="1"/>
    <col min="8" max="8" width="19.42578125" style="4" customWidth="1"/>
    <col min="9" max="9" width="18.7109375" style="4" customWidth="1"/>
    <col min="10" max="10" width="12.28515625" style="4" customWidth="1"/>
    <col min="11" max="11" width="21.42578125" style="4" customWidth="1"/>
    <col min="12" max="12" width="33.42578125" style="4" customWidth="1"/>
    <col min="13" max="13" width="16.28515625" style="4" customWidth="1"/>
    <col min="14" max="14" width="13.140625" style="4" customWidth="1"/>
    <col min="15" max="15" width="24.85546875" style="4" customWidth="1"/>
    <col min="16" max="16" width="17" style="4" customWidth="1"/>
    <col min="17" max="17" width="17.7109375" style="4" customWidth="1"/>
    <col min="18" max="18" width="26.7109375" style="4" customWidth="1"/>
    <col min="19" max="19" width="21.7109375" style="4" customWidth="1"/>
    <col min="20" max="20" width="8.42578125" style="4" customWidth="1"/>
    <col min="21" max="21" width="21" style="4" customWidth="1"/>
    <col min="22" max="23" width="26" style="4" customWidth="1"/>
    <col min="24" max="24" width="20.42578125" style="4" customWidth="1"/>
    <col min="25" max="26" width="16.7109375" style="4" customWidth="1"/>
    <col min="27" max="27" width="30.140625" style="4" bestFit="1" customWidth="1"/>
    <col min="28" max="28" width="12.85546875" style="4" bestFit="1" customWidth="1"/>
    <col min="29" max="29" width="17.42578125" style="4" bestFit="1" customWidth="1"/>
    <col min="30" max="30" width="18.7109375" style="4" bestFit="1" customWidth="1"/>
    <col min="31" max="31" width="13.7109375" style="4" bestFit="1" customWidth="1"/>
    <col min="32" max="32" width="36.42578125" style="4" bestFit="1" customWidth="1"/>
    <col min="33" max="33" width="45" style="4" bestFit="1" customWidth="1"/>
    <col min="34" max="34" width="40.42578125" style="4" bestFit="1" customWidth="1"/>
    <col min="35" max="35" width="33.28515625" style="4" bestFit="1" customWidth="1"/>
    <col min="36" max="36" width="35.140625" style="4" bestFit="1" customWidth="1"/>
    <col min="37" max="37" width="30.140625" style="4" bestFit="1" customWidth="1"/>
    <col min="38" max="38" width="33.140625" style="4" bestFit="1" customWidth="1"/>
    <col min="39" max="39" width="35" style="4" bestFit="1" customWidth="1"/>
    <col min="40" max="40" width="30" style="4" bestFit="1" customWidth="1"/>
    <col min="41" max="41" width="26.7109375" style="4" bestFit="1" customWidth="1"/>
    <col min="42" max="42" width="28" style="4" bestFit="1" customWidth="1"/>
    <col min="43" max="43" width="23" style="4" bestFit="1" customWidth="1"/>
    <col min="44" max="44" width="43" style="4" bestFit="1" customWidth="1"/>
    <col min="45" max="45" width="44.28515625" style="4" bestFit="1" customWidth="1"/>
    <col min="46" max="46" width="39.7109375" style="4" bestFit="1" customWidth="1"/>
    <col min="47" max="47" width="10.5703125" style="4" bestFit="1" customWidth="1"/>
    <col min="48" max="48" width="87.140625" style="4" bestFit="1" customWidth="1"/>
    <col min="49" max="49" width="123.85546875" style="4" bestFit="1" customWidth="1"/>
    <col min="50" max="50" width="5.85546875" style="4" bestFit="1" customWidth="1"/>
    <col min="51" max="51" width="31.7109375" style="4" bestFit="1" customWidth="1"/>
    <col min="52" max="16384" width="9.140625" style="4"/>
  </cols>
  <sheetData>
    <row r="1" spans="1:51" x14ac:dyDescent="0.25">
      <c r="A1" s="1" t="s">
        <v>0</v>
      </c>
      <c r="B1" s="1" t="s">
        <v>1</v>
      </c>
      <c r="C1" s="1" t="s">
        <v>881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883</v>
      </c>
    </row>
    <row r="2" spans="1:51" x14ac:dyDescent="0.25">
      <c r="A2" s="5" t="e" cm="1">
        <f t="array" aca="1" ref="A2" ca="1">INDEX('[1]SAP Customer Data'!$A:$AC,MATCH(بيانات_العملاء[[#This Row],[رمز شريك الأعمال]],'[1]SAP Customer Data'!$B:$B,0),CELL("col",[1]!Table_Customer_Data[[#Headers],[GroupName]]))</f>
        <v>#REF!</v>
      </c>
      <c r="B2" s="6" t="s">
        <v>49</v>
      </c>
      <c r="C2" s="77" t="s">
        <v>882</v>
      </c>
      <c r="D2" s="7" t="e" cm="1">
        <f t="array" aca="1" ref="D2" ca="1">INDEX('[1]SAP Customer Data'!$A:$AC,MATCH(بيانات_العملاء[[#This Row],[رمز شريك الأعمال]],'[1]SAP Customer Data'!$B:$B,0),CELL("col",[1]!Table_Customer_Data[[#Headers],[CardName]]))</f>
        <v>#REF!</v>
      </c>
      <c r="E2" s="7" t="e">
        <f ca="1">IF(بيانات_العملاء[[#This Row],[حد الائتمان على SAP]]&gt;0,"آجل","نقدى")</f>
        <v>#REF!</v>
      </c>
      <c r="F2" s="7" t="s">
        <v>50</v>
      </c>
      <c r="G2" s="7" t="s">
        <v>51</v>
      </c>
      <c r="H2" s="7" t="s">
        <v>52</v>
      </c>
      <c r="I2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" s="7" t="s">
        <v>52</v>
      </c>
      <c r="K2" s="8">
        <v>44489</v>
      </c>
      <c r="L2" s="7" t="s">
        <v>53</v>
      </c>
      <c r="M2" s="7" t="str">
        <f ca="1">IF(AND(بيانات_العملاء[[#This Row],[السجل التجارى]]="موجود",TODAY()+'[1]Other Data'!$B$23&lt;K2,بيانات_العملاء[[#This Row],[مطابقة اسم العميل بالاسم بالسجل التجارى]]="مطابق"), "سارى", "يجب اعادة طلبه")</f>
        <v>يجب اعادة طلبه</v>
      </c>
      <c r="N2" s="7" t="s">
        <v>54</v>
      </c>
      <c r="O2" s="9" t="e" cm="1">
        <f t="array" aca="1" ref="O2" ca="1">INDEX('[1]SAP Customer Data'!$A:$AC,MATCH(بيانات_العملاء[[#This Row],[رمز شريك الأعمال]],'[1]SAP Customer Data'!$B:$B,0),CELL("col",[1]!Table_Customer_Data[[#Headers],[LicTradNum]]))</f>
        <v>#REF!</v>
      </c>
      <c r="P2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" s="7" t="s">
        <v>54</v>
      </c>
      <c r="R2" s="8"/>
      <c r="S2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" s="7" t="s">
        <v>52</v>
      </c>
      <c r="U2" s="10">
        <v>50000</v>
      </c>
      <c r="V2" s="11"/>
      <c r="W2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" s="7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2" s="7" t="e" cm="1">
        <f t="array" aca="1" ref="Y2" ca="1">INDEX('[1]SAP Customer Data'!$A:$AC,MATCH(بيانات_العملاء[[#This Row],[رمز شريك الأعمال]],'[1]SAP Customer Data'!$B:$B,0),CELL("col",[1]!Table_Customer_Data[[#Headers],[CreditLine]]))</f>
        <v>#REF!</v>
      </c>
      <c r="Z2" s="7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" s="7" t="s">
        <v>55</v>
      </c>
      <c r="AB2" s="7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" s="7" t="s">
        <v>54</v>
      </c>
      <c r="AD2" s="7"/>
      <c r="AE2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" s="7" t="s">
        <v>54</v>
      </c>
      <c r="AG2" s="7"/>
      <c r="AH2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" s="7" t="s">
        <v>54</v>
      </c>
      <c r="AJ2" s="7"/>
      <c r="AK2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" s="7"/>
      <c r="AM2" s="8"/>
      <c r="AN2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" s="7" t="s">
        <v>54</v>
      </c>
      <c r="AP2" s="11"/>
      <c r="AQ2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" s="7" t="s">
        <v>54</v>
      </c>
      <c r="AS2" s="7"/>
      <c r="AT2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" s="11" t="e" cm="1">
        <f t="array" aca="1" ref="AU2" ca="1">INDEX('[1]SAP Customer Data'!A:Z,MATCH(بيانات_العملاء[[#This Row],[رمز شريك الأعمال]],'[1]SAP Customer Data'!B:B,0),CELL("col",[1]!Table_Customer_Data[[#Headers],[CreateDate]]))</f>
        <v>#REF!</v>
      </c>
      <c r="AV2" s="7"/>
      <c r="AW2" s="11" t="s">
        <v>56</v>
      </c>
      <c r="AX2" s="7" t="s">
        <v>57</v>
      </c>
      <c r="AY2" s="7"/>
    </row>
    <row r="3" spans="1:51" x14ac:dyDescent="0.25">
      <c r="A3" s="12" t="e" cm="1">
        <f t="array" aca="1" ref="A3" ca="1">INDEX('[1]SAP Customer Data'!$A:$AC,MATCH(بيانات_العملاء[[#This Row],[رمز شريك الأعمال]],'[1]SAP Customer Data'!$B:$B,0),CELL("col",[1]!Table_Customer_Data[[#Headers],[GroupName]]))</f>
        <v>#REF!</v>
      </c>
      <c r="B3" s="13" t="s">
        <v>58</v>
      </c>
      <c r="C3" s="77" t="s">
        <v>882</v>
      </c>
      <c r="D3" s="14" t="e" cm="1">
        <f t="array" aca="1" ref="D3" ca="1">INDEX('[1]SAP Customer Data'!$A:$AC,MATCH(بيانات_العملاء[[#This Row],[رمز شريك الأعمال]],'[1]SAP Customer Data'!$B:$B,0),CELL("col",[1]!Table_Customer_Data[[#Headers],[CardName]]))</f>
        <v>#REF!</v>
      </c>
      <c r="E3" s="14" t="e">
        <f ca="1">IF(بيانات_العملاء[[#This Row],[حد الائتمان على SAP]]&gt;0,"آجل","نقدى")</f>
        <v>#REF!</v>
      </c>
      <c r="F3" s="14" t="s">
        <v>59</v>
      </c>
      <c r="G3" s="14" t="s">
        <v>51</v>
      </c>
      <c r="H3" s="14" t="s">
        <v>52</v>
      </c>
      <c r="I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" s="14" t="s">
        <v>52</v>
      </c>
      <c r="K3" s="15">
        <v>43311</v>
      </c>
      <c r="L3" s="14" t="s">
        <v>53</v>
      </c>
      <c r="M3" s="14" t="str">
        <f ca="1">IF(AND(بيانات_العملاء[[#This Row],[السجل التجارى]]="موجود",TODAY()+'[1]Other Data'!$B$23&lt;K3,بيانات_العملاء[[#This Row],[مطابقة اسم العميل بالاسم بالسجل التجارى]]="مطابق"), "سارى", "يجب اعادة طلبه")</f>
        <v>يجب اعادة طلبه</v>
      </c>
      <c r="N3" s="14" t="s">
        <v>54</v>
      </c>
      <c r="O3" s="9" t="e" cm="1">
        <f t="array" aca="1" ref="O3" ca="1">INDEX('[1]SAP Customer Data'!$A:$AC,MATCH(بيانات_العملاء[[#This Row],[رمز شريك الأعمال]],'[1]SAP Customer Data'!$B:$B,0),CELL("col",[1]!Table_Customer_Data[[#Headers],[LicTradNum]]))</f>
        <v>#REF!</v>
      </c>
      <c r="P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" s="14" t="s">
        <v>54</v>
      </c>
      <c r="R3" s="15"/>
      <c r="S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" s="14" t="s">
        <v>52</v>
      </c>
      <c r="U3" s="16">
        <v>20000</v>
      </c>
      <c r="V3" s="17"/>
      <c r="W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" s="14" t="e" cm="1">
        <f t="array" aca="1" ref="Y3" ca="1">INDEX('[1]SAP Customer Data'!$A:$AC,MATCH(بيانات_العملاء[[#This Row],[رمز شريك الأعمال]],'[1]SAP Customer Data'!$B:$B,0),CELL("col",[1]!Table_Customer_Data[[#Headers],[CreditLine]]))</f>
        <v>#REF!</v>
      </c>
      <c r="Z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" s="14" t="s">
        <v>55</v>
      </c>
      <c r="AB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" s="14" t="s">
        <v>54</v>
      </c>
      <c r="AD3" s="14"/>
      <c r="AE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" s="14" t="s">
        <v>54</v>
      </c>
      <c r="AG3" s="14"/>
      <c r="AH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" s="14" t="s">
        <v>54</v>
      </c>
      <c r="AJ3" s="14"/>
      <c r="AK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" s="14" t="s">
        <v>54</v>
      </c>
      <c r="AM3" s="15"/>
      <c r="AN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" s="14" t="s">
        <v>54</v>
      </c>
      <c r="AP3" s="17"/>
      <c r="AQ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" s="14" t="s">
        <v>54</v>
      </c>
      <c r="AS3" s="14"/>
      <c r="AT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" s="17" t="e" cm="1">
        <f t="array" aca="1" ref="AU3" ca="1">INDEX('[1]SAP Customer Data'!A:Z,MATCH(بيانات_العملاء[[#This Row],[رمز شريك الأعمال]],'[1]SAP Customer Data'!B:B,0),CELL("col",[1]!Table_Customer_Data[[#Headers],[CreateDate]]))</f>
        <v>#REF!</v>
      </c>
      <c r="AV3" s="14"/>
      <c r="AW3" s="17" t="s">
        <v>60</v>
      </c>
      <c r="AX3" s="14" t="s">
        <v>57</v>
      </c>
      <c r="AY3" s="14"/>
    </row>
    <row r="4" spans="1:51" x14ac:dyDescent="0.25">
      <c r="A4" s="12" t="e" cm="1">
        <f t="array" aca="1" ref="A4" ca="1">INDEX('[1]SAP Customer Data'!$A:$AC,MATCH(بيانات_العملاء[[#This Row],[رمز شريك الأعمال]],'[1]SAP Customer Data'!$B:$B,0),CELL("col",[1]!Table_Customer_Data[[#Headers],[GroupName]]))</f>
        <v>#REF!</v>
      </c>
      <c r="B4" s="13" t="s">
        <v>61</v>
      </c>
      <c r="C4" s="77" t="s">
        <v>882</v>
      </c>
      <c r="D4" s="14" t="e" cm="1">
        <f t="array" aca="1" ref="D4" ca="1">INDEX('[1]SAP Customer Data'!$A:$AC,MATCH(بيانات_العملاء[[#This Row],[رمز شريك الأعمال]],'[1]SAP Customer Data'!$B:$B,0),CELL("col",[1]!Table_Customer_Data[[#Headers],[CardName]]))</f>
        <v>#REF!</v>
      </c>
      <c r="E4" s="14" t="e">
        <f ca="1">IF(بيانات_العملاء[[#This Row],[حد الائتمان على SAP]]&gt;0,"آجل","نقدى")</f>
        <v>#REF!</v>
      </c>
      <c r="F4" s="14"/>
      <c r="G4" s="14" t="s">
        <v>62</v>
      </c>
      <c r="H4" s="14" t="s">
        <v>52</v>
      </c>
      <c r="I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" s="14" t="s">
        <v>52</v>
      </c>
      <c r="K4" s="15">
        <v>44267</v>
      </c>
      <c r="L4" s="14" t="s">
        <v>53</v>
      </c>
      <c r="M4" s="14" t="str">
        <f ca="1">IF(AND(بيانات_العملاء[[#This Row],[السجل التجارى]]="موجود",TODAY()+'[1]Other Data'!$B$23&lt;K4,بيانات_العملاء[[#This Row],[مطابقة اسم العميل بالاسم بالسجل التجارى]]="مطابق"), "سارى", "يجب اعادة طلبه")</f>
        <v>يجب اعادة طلبه</v>
      </c>
      <c r="N4" s="14" t="s">
        <v>54</v>
      </c>
      <c r="O4" s="9" t="e" cm="1">
        <f t="array" aca="1" ref="O4" ca="1">INDEX('[1]SAP Customer Data'!$A:$AC,MATCH(بيانات_العملاء[[#This Row],[رمز شريك الأعمال]],'[1]SAP Customer Data'!$B:$B,0),CELL("col",[1]!Table_Customer_Data[[#Headers],[LicTradNum]]))</f>
        <v>#REF!</v>
      </c>
      <c r="P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" s="14" t="s">
        <v>54</v>
      </c>
      <c r="R4" s="15"/>
      <c r="S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" s="14" t="s">
        <v>52</v>
      </c>
      <c r="U4" s="16">
        <v>15000</v>
      </c>
      <c r="V4" s="17"/>
      <c r="W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</v>
      </c>
      <c r="Y4" s="14" t="e" cm="1">
        <f t="array" aca="1" ref="Y4" ca="1">INDEX('[1]SAP Customer Data'!$A:$AC,MATCH(بيانات_العملاء[[#This Row],[رمز شريك الأعمال]],'[1]SAP Customer Data'!$B:$B,0),CELL("col",[1]!Table_Customer_Data[[#Headers],[CreditLine]]))</f>
        <v>#REF!</v>
      </c>
      <c r="Z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" s="14" t="s">
        <v>55</v>
      </c>
      <c r="AB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" s="14" t="s">
        <v>54</v>
      </c>
      <c r="AD4" s="14"/>
      <c r="AE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" s="14" t="s">
        <v>54</v>
      </c>
      <c r="AG4" s="14"/>
      <c r="AH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" s="14" t="s">
        <v>54</v>
      </c>
      <c r="AJ4" s="14"/>
      <c r="AK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" s="14" t="s">
        <v>54</v>
      </c>
      <c r="AM4" s="15"/>
      <c r="AN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" s="14" t="s">
        <v>54</v>
      </c>
      <c r="AP4" s="17"/>
      <c r="AQ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" s="14" t="s">
        <v>54</v>
      </c>
      <c r="AS4" s="14"/>
      <c r="AT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" s="17" t="e" cm="1">
        <f t="array" aca="1" ref="AU4" ca="1">INDEX('[1]SAP Customer Data'!A:Z,MATCH(بيانات_العملاء[[#This Row],[رمز شريك الأعمال]],'[1]SAP Customer Data'!B:B,0),CELL("col",[1]!Table_Customer_Data[[#Headers],[CreateDate]]))</f>
        <v>#REF!</v>
      </c>
      <c r="AV4" s="14"/>
      <c r="AW4" s="17" t="s">
        <v>63</v>
      </c>
      <c r="AX4" s="14" t="s">
        <v>57</v>
      </c>
      <c r="AY4" s="14"/>
    </row>
    <row r="5" spans="1:51" x14ac:dyDescent="0.25">
      <c r="A5" s="12" t="e" cm="1">
        <f t="array" aca="1" ref="A5" ca="1">INDEX('[1]SAP Customer Data'!$A:$AC,MATCH(بيانات_العملاء[[#This Row],[رمز شريك الأعمال]],'[1]SAP Customer Data'!$B:$B,0),CELL("col",[1]!Table_Customer_Data[[#Headers],[GroupName]]))</f>
        <v>#REF!</v>
      </c>
      <c r="B5" s="13" t="s">
        <v>64</v>
      </c>
      <c r="C5" s="77" t="s">
        <v>882</v>
      </c>
      <c r="D5" s="14" t="e" cm="1">
        <f t="array" aca="1" ref="D5" ca="1">INDEX('[1]SAP Customer Data'!$A:$AC,MATCH(بيانات_العملاء[[#This Row],[رمز شريك الأعمال]],'[1]SAP Customer Data'!$B:$B,0),CELL("col",[1]!Table_Customer_Data[[#Headers],[CardName]]))</f>
        <v>#REF!</v>
      </c>
      <c r="E5" s="14" t="e">
        <f ca="1">IF(بيانات_العملاء[[#This Row],[حد الائتمان على SAP]]&gt;0,"آجل","نقدى")</f>
        <v>#REF!</v>
      </c>
      <c r="F5" s="14" t="s">
        <v>65</v>
      </c>
      <c r="G5" s="14" t="s">
        <v>51</v>
      </c>
      <c r="H5" s="14" t="s">
        <v>52</v>
      </c>
      <c r="I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" s="14" t="s">
        <v>52</v>
      </c>
      <c r="K5" s="15">
        <v>45840</v>
      </c>
      <c r="L5" s="14" t="s">
        <v>55</v>
      </c>
      <c r="M5" s="14" t="str">
        <f ca="1">IF(AND(بيانات_العملاء[[#This Row],[السجل التجارى]]="موجود",TODAY()+'[1]Other Data'!$B$23&lt;K5,بيانات_العملاء[[#This Row],[مطابقة اسم العميل بالاسم بالسجل التجارى]]="مطابق"), "سارى", "يجب اعادة طلبه")</f>
        <v>سارى</v>
      </c>
      <c r="N5" s="14" t="s">
        <v>52</v>
      </c>
      <c r="O5" s="9" t="e" cm="1">
        <f t="array" aca="1" ref="O5" ca="1">INDEX('[1]SAP Customer Data'!$A:$AC,MATCH(بيانات_العملاء[[#This Row],[رمز شريك الأعمال]],'[1]SAP Customer Data'!$B:$B,0),CELL("col",[1]!Table_Customer_Data[[#Headers],[LicTradNum]]))</f>
        <v>#REF!</v>
      </c>
      <c r="P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" s="14" t="s">
        <v>52</v>
      </c>
      <c r="R5" s="15">
        <v>45641</v>
      </c>
      <c r="S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" s="14" t="s">
        <v>52</v>
      </c>
      <c r="U5" s="16">
        <v>50000</v>
      </c>
      <c r="V5" s="17"/>
      <c r="W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5" s="14" t="e" cm="1">
        <f t="array" aca="1" ref="Y5" ca="1">INDEX('[1]SAP Customer Data'!$A:$AC,MATCH(بيانات_العملاء[[#This Row],[رمز شريك الأعمال]],'[1]SAP Customer Data'!$B:$B,0),CELL("col",[1]!Table_Customer_Data[[#Headers],[CreditLine]]))</f>
        <v>#REF!</v>
      </c>
      <c r="Z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" s="14" t="s">
        <v>55</v>
      </c>
      <c r="AB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" s="14" t="s">
        <v>54</v>
      </c>
      <c r="AD5" s="14"/>
      <c r="AE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" s="14" t="s">
        <v>54</v>
      </c>
      <c r="AG5" s="14"/>
      <c r="AH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" s="14" t="s">
        <v>54</v>
      </c>
      <c r="AJ5" s="14"/>
      <c r="AK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" s="14" t="s">
        <v>54</v>
      </c>
      <c r="AM5" s="15"/>
      <c r="AN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" s="14" t="s">
        <v>54</v>
      </c>
      <c r="AP5" s="17"/>
      <c r="AQ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" s="14" t="s">
        <v>54</v>
      </c>
      <c r="AS5" s="14"/>
      <c r="AT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" s="17" t="e" cm="1">
        <f t="array" aca="1" ref="AU5" ca="1">INDEX('[1]SAP Customer Data'!A:Z,MATCH(بيانات_العملاء[[#This Row],[رمز شريك الأعمال]],'[1]SAP Customer Data'!B:B,0),CELL("col",[1]!Table_Customer_Data[[#Headers],[CreateDate]]))</f>
        <v>#REF!</v>
      </c>
      <c r="AV5" s="14"/>
      <c r="AW5" s="17" t="s">
        <v>66</v>
      </c>
      <c r="AX5" s="14" t="s">
        <v>67</v>
      </c>
      <c r="AY5" s="14"/>
    </row>
    <row r="6" spans="1:51" x14ac:dyDescent="0.25">
      <c r="A6" s="12" t="e" cm="1">
        <f t="array" aca="1" ref="A6" ca="1">INDEX('[1]SAP Customer Data'!$A:$AC,MATCH(بيانات_العملاء[[#This Row],[رمز شريك الأعمال]],'[1]SAP Customer Data'!$B:$B,0),CELL("col",[1]!Table_Customer_Data[[#Headers],[GroupName]]))</f>
        <v>#REF!</v>
      </c>
      <c r="B6" s="13" t="s">
        <v>68</v>
      </c>
      <c r="C6" s="77" t="s">
        <v>882</v>
      </c>
      <c r="D6" s="14" t="e" cm="1">
        <f t="array" aca="1" ref="D6" ca="1">INDEX('[1]SAP Customer Data'!$A:$AC,MATCH(بيانات_العملاء[[#This Row],[رمز شريك الأعمال]],'[1]SAP Customer Data'!$B:$B,0),CELL("col",[1]!Table_Customer_Data[[#Headers],[CardName]]))</f>
        <v>#REF!</v>
      </c>
      <c r="E6" s="14" t="e">
        <f ca="1">IF(بيانات_العملاء[[#This Row],[حد الائتمان على SAP]]&gt;0,"آجل","نقدى")</f>
        <v>#REF!</v>
      </c>
      <c r="F6" s="14" t="s">
        <v>69</v>
      </c>
      <c r="G6" s="14" t="s">
        <v>51</v>
      </c>
      <c r="H6" s="14" t="s">
        <v>52</v>
      </c>
      <c r="I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" s="14" t="s">
        <v>52</v>
      </c>
      <c r="K6" s="15">
        <v>43974</v>
      </c>
      <c r="L6" s="14" t="s">
        <v>55</v>
      </c>
      <c r="M6" s="14" t="str">
        <f ca="1">IF(AND(بيانات_العملاء[[#This Row],[السجل التجارى]]="موجود",TODAY()+'[1]Other Data'!$B$23&lt;K6,بيانات_العملاء[[#This Row],[مطابقة اسم العميل بالاسم بالسجل التجارى]]="مطابق"), "سارى", "يجب اعادة طلبه")</f>
        <v>يجب اعادة طلبه</v>
      </c>
      <c r="N6" s="14" t="s">
        <v>52</v>
      </c>
      <c r="O6" s="9" t="e" cm="1">
        <f t="array" aca="1" ref="O6" ca="1">INDEX('[1]SAP Customer Data'!$A:$AC,MATCH(بيانات_العملاء[[#This Row],[رمز شريك الأعمال]],'[1]SAP Customer Data'!$B:$B,0),CELL("col",[1]!Table_Customer_Data[[#Headers],[LicTradNum]]))</f>
        <v>#REF!</v>
      </c>
      <c r="P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" s="14" t="s">
        <v>54</v>
      </c>
      <c r="R6" s="15"/>
      <c r="S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" s="14" t="s">
        <v>52</v>
      </c>
      <c r="U6" s="16">
        <v>30000</v>
      </c>
      <c r="V6" s="17">
        <v>43697</v>
      </c>
      <c r="W6" s="17">
        <f>IF(بيانات_العملاء[[#This Row],[تاريخ انشاء سند الامر او الاستثناء]]="",0,بيانات_العملاء[[#This Row],[تاريخ انشاء سند الامر او الاستثناء]]+365*3)</f>
        <v>44792</v>
      </c>
      <c r="X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6" s="14" t="e" cm="1">
        <f t="array" aca="1" ref="Y6" ca="1">INDEX('[1]SAP Customer Data'!$A:$AC,MATCH(بيانات_العملاء[[#This Row],[رمز شريك الأعمال]],'[1]SAP Customer Data'!$B:$B,0),CELL("col",[1]!Table_Customer_Data[[#Headers],[CreditLine]]))</f>
        <v>#REF!</v>
      </c>
      <c r="Z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" s="14" t="s">
        <v>55</v>
      </c>
      <c r="AB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" s="14" t="s">
        <v>54</v>
      </c>
      <c r="AD6" s="14"/>
      <c r="AE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" s="14" t="s">
        <v>54</v>
      </c>
      <c r="AG6" s="14"/>
      <c r="AH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" s="14" t="s">
        <v>54</v>
      </c>
      <c r="AJ6" s="14"/>
      <c r="AK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" s="14" t="s">
        <v>54</v>
      </c>
      <c r="AM6" s="15"/>
      <c r="AN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" s="14" t="s">
        <v>54</v>
      </c>
      <c r="AP6" s="17"/>
      <c r="AQ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" s="14" t="s">
        <v>54</v>
      </c>
      <c r="AS6" s="14"/>
      <c r="AT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" s="17" t="e" cm="1">
        <f t="array" aca="1" ref="AU6" ca="1">INDEX('[1]SAP Customer Data'!A:Z,MATCH(بيانات_العملاء[[#This Row],[رمز شريك الأعمال]],'[1]SAP Customer Data'!B:B,0),CELL("col",[1]!Table_Customer_Data[[#Headers],[CreateDate]]))</f>
        <v>#REF!</v>
      </c>
      <c r="AV6" s="14"/>
      <c r="AW6" s="17"/>
      <c r="AX6" s="14" t="s">
        <v>67</v>
      </c>
      <c r="AY6" s="14"/>
    </row>
    <row r="7" spans="1:51" x14ac:dyDescent="0.25">
      <c r="A7" s="12" t="e" cm="1">
        <f t="array" aca="1" ref="A7" ca="1">INDEX('[1]SAP Customer Data'!$A:$AC,MATCH(بيانات_العملاء[[#This Row],[رمز شريك الأعمال]],'[1]SAP Customer Data'!$B:$B,0),CELL("col",[1]!Table_Customer_Data[[#Headers],[GroupName]]))</f>
        <v>#REF!</v>
      </c>
      <c r="B7" s="18" t="s">
        <v>70</v>
      </c>
      <c r="C7" s="77" t="s">
        <v>882</v>
      </c>
      <c r="D7" s="14" t="e" cm="1">
        <f t="array" aca="1" ref="D7" ca="1">INDEX('[1]SAP Customer Data'!$A:$AC,MATCH(بيانات_العملاء[[#This Row],[رمز شريك الأعمال]],'[1]SAP Customer Data'!$B:$B,0),CELL("col",[1]!Table_Customer_Data[[#Headers],[CardName]]))</f>
        <v>#REF!</v>
      </c>
      <c r="E7" s="14" t="e">
        <f ca="1">IF(بيانات_العملاء[[#This Row],[حد الائتمان على SAP]]&gt;0,"آجل","نقدى")</f>
        <v>#REF!</v>
      </c>
      <c r="F7" s="14"/>
      <c r="G7" s="14" t="s">
        <v>71</v>
      </c>
      <c r="H7" s="14" t="s">
        <v>54</v>
      </c>
      <c r="I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7" s="14" t="s">
        <v>54</v>
      </c>
      <c r="K7" s="15"/>
      <c r="L7" s="14"/>
      <c r="M7" s="14" t="str">
        <f ca="1">IF(AND(بيانات_العملاء[[#This Row],[السجل التجارى]]="موجود",TODAY()+'[1]Other Data'!$B$23&lt;K7,بيانات_العملاء[[#This Row],[مطابقة اسم العميل بالاسم بالسجل التجارى]]="مطابق"), "سارى", "يجب اعادة طلبه")</f>
        <v>يجب اعادة طلبه</v>
      </c>
      <c r="N7" s="14" t="s">
        <v>54</v>
      </c>
      <c r="O7" s="9" t="e" cm="1">
        <f t="array" aca="1" ref="O7" ca="1">INDEX('[1]SAP Customer Data'!$A:$AC,MATCH(بيانات_العملاء[[#This Row],[رمز شريك الأعمال]],'[1]SAP Customer Data'!$B:$B,0),CELL("col",[1]!Table_Customer_Data[[#Headers],[LicTradNum]]))</f>
        <v>#REF!</v>
      </c>
      <c r="P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" s="14" t="s">
        <v>54</v>
      </c>
      <c r="R7" s="15"/>
      <c r="S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" s="14" t="s">
        <v>72</v>
      </c>
      <c r="U7" s="16"/>
      <c r="V7" s="17"/>
      <c r="W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7" s="14" t="e" cm="1">
        <f t="array" aca="1" ref="Y7" ca="1">INDEX('[1]SAP Customer Data'!$A:$AC,MATCH(بيانات_العملاء[[#This Row],[رمز شريك الأعمال]],'[1]SAP Customer Data'!$B:$B,0),CELL("col",[1]!Table_Customer_Data[[#Headers],[CreditLine]]))</f>
        <v>#REF!</v>
      </c>
      <c r="Z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" s="14"/>
      <c r="AB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" s="14" t="s">
        <v>54</v>
      </c>
      <c r="AD7" s="14"/>
      <c r="AE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" s="14" t="s">
        <v>54</v>
      </c>
      <c r="AG7" s="14"/>
      <c r="AH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" s="14" t="s">
        <v>54</v>
      </c>
      <c r="AJ7" s="14"/>
      <c r="AK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" s="14"/>
      <c r="AM7" s="15"/>
      <c r="AN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" s="14" t="s">
        <v>54</v>
      </c>
      <c r="AP7" s="17"/>
      <c r="AQ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" s="14" t="s">
        <v>54</v>
      </c>
      <c r="AS7" s="14"/>
      <c r="AT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" s="17" t="e" cm="1">
        <f t="array" aca="1" ref="AU7" ca="1">INDEX('[1]SAP Customer Data'!A:Z,MATCH(بيانات_العملاء[[#This Row],[رمز شريك الأعمال]],'[1]SAP Customer Data'!B:B,0),CELL("col",[1]!Table_Customer_Data[[#Headers],[CreateDate]]))</f>
        <v>#REF!</v>
      </c>
      <c r="AV7" s="14"/>
      <c r="AW7" s="17"/>
      <c r="AX7" s="14" t="s">
        <v>57</v>
      </c>
      <c r="AY7" s="14"/>
    </row>
    <row r="8" spans="1:51" x14ac:dyDescent="0.25">
      <c r="A8" s="12" t="e" cm="1">
        <f t="array" aca="1" ref="A8" ca="1">INDEX('[1]SAP Customer Data'!$A:$AC,MATCH(بيانات_العملاء[[#This Row],[رمز شريك الأعمال]],'[1]SAP Customer Data'!$B:$B,0),CELL("col",[1]!Table_Customer_Data[[#Headers],[GroupName]]))</f>
        <v>#REF!</v>
      </c>
      <c r="B8" s="18" t="s">
        <v>73</v>
      </c>
      <c r="C8" s="77" t="s">
        <v>882</v>
      </c>
      <c r="D8" s="14" t="e" cm="1">
        <f t="array" aca="1" ref="D8" ca="1">INDEX('[1]SAP Customer Data'!$A:$AC,MATCH(بيانات_العملاء[[#This Row],[رمز شريك الأعمال]],'[1]SAP Customer Data'!$B:$B,0),CELL("col",[1]!Table_Customer_Data[[#Headers],[CardName]]))</f>
        <v>#REF!</v>
      </c>
      <c r="E8" s="14" t="e">
        <f ca="1">IF(بيانات_العملاء[[#This Row],[حد الائتمان على SAP]]&gt;0,"آجل","نقدى")</f>
        <v>#REF!</v>
      </c>
      <c r="F8" s="14"/>
      <c r="G8" s="14" t="s">
        <v>71</v>
      </c>
      <c r="H8" s="14" t="s">
        <v>54</v>
      </c>
      <c r="I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8" s="14" t="s">
        <v>54</v>
      </c>
      <c r="K8" s="15"/>
      <c r="L8" s="14"/>
      <c r="M8" s="14" t="str">
        <f ca="1">IF(AND(بيانات_العملاء[[#This Row],[السجل التجارى]]="موجود",TODAY()+'[1]Other Data'!$B$23&lt;K8,بيانات_العملاء[[#This Row],[مطابقة اسم العميل بالاسم بالسجل التجارى]]="مطابق"), "سارى", "يجب اعادة طلبه")</f>
        <v>يجب اعادة طلبه</v>
      </c>
      <c r="N8" s="14" t="s">
        <v>54</v>
      </c>
      <c r="O8" s="9" t="e" cm="1">
        <f t="array" aca="1" ref="O8" ca="1">INDEX('[1]SAP Customer Data'!$A:$AC,MATCH(بيانات_العملاء[[#This Row],[رمز شريك الأعمال]],'[1]SAP Customer Data'!$B:$B,0),CELL("col",[1]!Table_Customer_Data[[#Headers],[LicTradNum]]))</f>
        <v>#REF!</v>
      </c>
      <c r="P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" s="14" t="s">
        <v>54</v>
      </c>
      <c r="R8" s="15"/>
      <c r="S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" s="14" t="s">
        <v>72</v>
      </c>
      <c r="U8" s="16"/>
      <c r="V8" s="17"/>
      <c r="W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8" s="14" t="e" cm="1">
        <f t="array" aca="1" ref="Y8" ca="1">INDEX('[1]SAP Customer Data'!$A:$AC,MATCH(بيانات_العملاء[[#This Row],[رمز شريك الأعمال]],'[1]SAP Customer Data'!$B:$B,0),CELL("col",[1]!Table_Customer_Data[[#Headers],[CreditLine]]))</f>
        <v>#REF!</v>
      </c>
      <c r="Z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" s="14"/>
      <c r="AB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" s="14" t="s">
        <v>54</v>
      </c>
      <c r="AD8" s="14"/>
      <c r="AE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" s="14" t="s">
        <v>54</v>
      </c>
      <c r="AG8" s="14"/>
      <c r="AH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" s="14" t="s">
        <v>54</v>
      </c>
      <c r="AJ8" s="14"/>
      <c r="AK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" s="14"/>
      <c r="AM8" s="15"/>
      <c r="AN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" s="14" t="s">
        <v>54</v>
      </c>
      <c r="AP8" s="17"/>
      <c r="AQ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" s="14" t="s">
        <v>54</v>
      </c>
      <c r="AS8" s="14"/>
      <c r="AT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" s="17" t="e" cm="1">
        <f t="array" aca="1" ref="AU8" ca="1">INDEX('[1]SAP Customer Data'!A:Z,MATCH(بيانات_العملاء[[#This Row],[رمز شريك الأعمال]],'[1]SAP Customer Data'!B:B,0),CELL("col",[1]!Table_Customer_Data[[#Headers],[CreateDate]]))</f>
        <v>#REF!</v>
      </c>
      <c r="AV8" s="14"/>
      <c r="AW8" s="17"/>
      <c r="AX8" s="14" t="s">
        <v>57</v>
      </c>
      <c r="AY8" s="14"/>
    </row>
    <row r="9" spans="1:51" x14ac:dyDescent="0.25">
      <c r="A9" s="12" t="e" cm="1">
        <f t="array" aca="1" ref="A9" ca="1">INDEX('[1]SAP Customer Data'!$A:$AC,MATCH(بيانات_العملاء[[#This Row],[رمز شريك الأعمال]],'[1]SAP Customer Data'!$B:$B,0),CELL("col",[1]!Table_Customer_Data[[#Headers],[GroupName]]))</f>
        <v>#REF!</v>
      </c>
      <c r="B9" s="13" t="s">
        <v>74</v>
      </c>
      <c r="C9" s="77" t="s">
        <v>882</v>
      </c>
      <c r="D9" s="14" t="e" cm="1">
        <f t="array" aca="1" ref="D9" ca="1">INDEX('[1]SAP Customer Data'!$A:$AC,MATCH(بيانات_العملاء[[#This Row],[رمز شريك الأعمال]],'[1]SAP Customer Data'!$B:$B,0),CELL("col",[1]!Table_Customer_Data[[#Headers],[CardName]]))</f>
        <v>#REF!</v>
      </c>
      <c r="E9" s="14" t="e">
        <f ca="1">IF(بيانات_العملاء[[#This Row],[حد الائتمان على SAP]]&gt;0,"آجل","نقدى")</f>
        <v>#REF!</v>
      </c>
      <c r="F9" s="14"/>
      <c r="G9" s="14" t="s">
        <v>62</v>
      </c>
      <c r="H9" s="14" t="s">
        <v>52</v>
      </c>
      <c r="I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9" s="14" t="s">
        <v>52</v>
      </c>
      <c r="K9" s="15">
        <v>44560</v>
      </c>
      <c r="L9" s="14" t="s">
        <v>55</v>
      </c>
      <c r="M9" s="14" t="str">
        <f ca="1">IF(AND(بيانات_العملاء[[#This Row],[السجل التجارى]]="موجود",TODAY()+'[1]Other Data'!$B$23&lt;K9,بيانات_العملاء[[#This Row],[مطابقة اسم العميل بالاسم بالسجل التجارى]]="مطابق"), "سارى", "يجب اعادة طلبه")</f>
        <v>يجب اعادة طلبه</v>
      </c>
      <c r="N9" s="14" t="s">
        <v>54</v>
      </c>
      <c r="O9" s="9" t="e" cm="1">
        <f t="array" aca="1" ref="O9" ca="1">INDEX('[1]SAP Customer Data'!$A:$AC,MATCH(بيانات_العملاء[[#This Row],[رمز شريك الأعمال]],'[1]SAP Customer Data'!$B:$B,0),CELL("col",[1]!Table_Customer_Data[[#Headers],[LicTradNum]]))</f>
        <v>#REF!</v>
      </c>
      <c r="P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" s="14" t="s">
        <v>54</v>
      </c>
      <c r="R9" s="15"/>
      <c r="S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" s="14" t="s">
        <v>52</v>
      </c>
      <c r="U9" s="16">
        <v>200000</v>
      </c>
      <c r="V9" s="17"/>
      <c r="W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160000</v>
      </c>
      <c r="Y9" s="14" t="e" cm="1">
        <f t="array" aca="1" ref="Y9" ca="1">INDEX('[1]SAP Customer Data'!$A:$AC,MATCH(بيانات_العملاء[[#This Row],[رمز شريك الأعمال]],'[1]SAP Customer Data'!$B:$B,0),CELL("col",[1]!Table_Customer_Data[[#Headers],[CreditLine]]))</f>
        <v>#REF!</v>
      </c>
      <c r="Z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" s="14" t="s">
        <v>55</v>
      </c>
      <c r="AB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" s="14" t="s">
        <v>54</v>
      </c>
      <c r="AD9" s="17"/>
      <c r="AE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" s="14" t="s">
        <v>54</v>
      </c>
      <c r="AG9" s="14"/>
      <c r="AH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" s="14" t="s">
        <v>54</v>
      </c>
      <c r="AJ9" s="17"/>
      <c r="AK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" s="14"/>
      <c r="AM9" s="15"/>
      <c r="AN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" s="14" t="s">
        <v>54</v>
      </c>
      <c r="AP9" s="17"/>
      <c r="AQ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" s="14" t="s">
        <v>54</v>
      </c>
      <c r="AS9" s="14"/>
      <c r="AT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" s="17" t="e" cm="1">
        <f t="array" aca="1" ref="AU9" ca="1">INDEX('[1]SAP Customer Data'!A:Z,MATCH(بيانات_العملاء[[#This Row],[رمز شريك الأعمال]],'[1]SAP Customer Data'!B:B,0),CELL("col",[1]!Table_Customer_Data[[#Headers],[CreateDate]]))</f>
        <v>#REF!</v>
      </c>
      <c r="AV9" s="14"/>
      <c r="AW9" s="17" t="s">
        <v>75</v>
      </c>
      <c r="AX9" s="14" t="s">
        <v>67</v>
      </c>
      <c r="AY9" s="14"/>
    </row>
    <row r="10" spans="1:51" x14ac:dyDescent="0.25">
      <c r="A10" s="12" t="e" cm="1">
        <f t="array" aca="1" ref="A10" ca="1">INDEX('[1]SAP Customer Data'!$A:$AC,MATCH(بيانات_العملاء[[#This Row],[رمز شريك الأعمال]],'[1]SAP Customer Data'!$B:$B,0),CELL("col",[1]!Table_Customer_Data[[#Headers],[GroupName]]))</f>
        <v>#REF!</v>
      </c>
      <c r="B10" s="18" t="s">
        <v>76</v>
      </c>
      <c r="C10" s="77" t="s">
        <v>882</v>
      </c>
      <c r="D10" s="14" t="e" cm="1">
        <f t="array" aca="1" ref="D10" ca="1">INDEX('[1]SAP Customer Data'!$A:$AC,MATCH(بيانات_العملاء[[#This Row],[رمز شريك الأعمال]],'[1]SAP Customer Data'!$B:$B,0),CELL("col",[1]!Table_Customer_Data[[#Headers],[CardName]]))</f>
        <v>#REF!</v>
      </c>
      <c r="E10" s="14" t="e">
        <f ca="1">IF(بيانات_العملاء[[#This Row],[حد الائتمان على SAP]]&gt;0,"آجل","نقدى")</f>
        <v>#REF!</v>
      </c>
      <c r="F10" s="14"/>
      <c r="G10" s="14" t="s">
        <v>71</v>
      </c>
      <c r="H10" s="14" t="s">
        <v>54</v>
      </c>
      <c r="I1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" s="14" t="s">
        <v>54</v>
      </c>
      <c r="K10" s="15"/>
      <c r="L10" s="14"/>
      <c r="M10" s="14" t="str">
        <f ca="1">IF(AND(بيانات_العملاء[[#This Row],[السجل التجارى]]="موجود",TODAY()+'[1]Other Data'!$B$23&lt;K10,بيانات_العملاء[[#This Row],[مطابقة اسم العميل بالاسم بالسجل التجارى]]="مطابق"), "سارى", "يجب اعادة طلبه")</f>
        <v>يجب اعادة طلبه</v>
      </c>
      <c r="N10" s="14" t="s">
        <v>54</v>
      </c>
      <c r="O10" s="9" t="e" cm="1">
        <f t="array" aca="1" ref="O10" ca="1">INDEX('[1]SAP Customer Data'!$A:$AC,MATCH(بيانات_العملاء[[#This Row],[رمز شريك الأعمال]],'[1]SAP Customer Data'!$B:$B,0),CELL("col",[1]!Table_Customer_Data[[#Headers],[LicTradNum]]))</f>
        <v>#REF!</v>
      </c>
      <c r="P1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" s="14" t="s">
        <v>54</v>
      </c>
      <c r="R10" s="15"/>
      <c r="S1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" s="14" t="s">
        <v>72</v>
      </c>
      <c r="U10" s="16"/>
      <c r="V10" s="17"/>
      <c r="W1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" s="14" t="e" cm="1">
        <f t="array" aca="1" ref="Y10" ca="1">INDEX('[1]SAP Customer Data'!$A:$AC,MATCH(بيانات_العملاء[[#This Row],[رمز شريك الأعمال]],'[1]SAP Customer Data'!$B:$B,0),CELL("col",[1]!Table_Customer_Data[[#Headers],[CreditLine]]))</f>
        <v>#REF!</v>
      </c>
      <c r="Z1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" s="14"/>
      <c r="AB1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" s="14" t="s">
        <v>54</v>
      </c>
      <c r="AD10" s="14"/>
      <c r="AE1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" s="14" t="s">
        <v>54</v>
      </c>
      <c r="AG10" s="14"/>
      <c r="AH1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" s="14" t="s">
        <v>54</v>
      </c>
      <c r="AJ10" s="14"/>
      <c r="AK1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" s="14"/>
      <c r="AM10" s="15"/>
      <c r="AN1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" s="14" t="s">
        <v>54</v>
      </c>
      <c r="AP10" s="17"/>
      <c r="AQ1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" s="14" t="s">
        <v>54</v>
      </c>
      <c r="AS10" s="14"/>
      <c r="AT1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" s="17" t="e" cm="1">
        <f t="array" aca="1" ref="AU10" ca="1">INDEX('[1]SAP Customer Data'!A:Z,MATCH(بيانات_العملاء[[#This Row],[رمز شريك الأعمال]],'[1]SAP Customer Data'!B:B,0),CELL("col",[1]!Table_Customer_Data[[#Headers],[CreateDate]]))</f>
        <v>#REF!</v>
      </c>
      <c r="AV10" s="14"/>
      <c r="AW10" s="17"/>
      <c r="AX10" s="14" t="s">
        <v>57</v>
      </c>
      <c r="AY10" s="14"/>
    </row>
    <row r="11" spans="1:51" x14ac:dyDescent="0.25">
      <c r="A11" s="12" t="e" cm="1">
        <f t="array" aca="1" ref="A11" ca="1">INDEX('[1]SAP Customer Data'!$A:$AC,MATCH(بيانات_العملاء[[#This Row],[رمز شريك الأعمال]],'[1]SAP Customer Data'!$B:$B,0),CELL("col",[1]!Table_Customer_Data[[#Headers],[GroupName]]))</f>
        <v>#REF!</v>
      </c>
      <c r="B11" s="18" t="s">
        <v>77</v>
      </c>
      <c r="C11" s="77" t="s">
        <v>882</v>
      </c>
      <c r="D11" s="14" t="e" cm="1">
        <f t="array" aca="1" ref="D11" ca="1">INDEX('[1]SAP Customer Data'!$A:$AC,MATCH(بيانات_العملاء[[#This Row],[رمز شريك الأعمال]],'[1]SAP Customer Data'!$B:$B,0),CELL("col",[1]!Table_Customer_Data[[#Headers],[CardName]]))</f>
        <v>#REF!</v>
      </c>
      <c r="E11" s="14" t="e">
        <f ca="1">IF(بيانات_العملاء[[#This Row],[حد الائتمان على SAP]]&gt;0,"آجل","نقدى")</f>
        <v>#REF!</v>
      </c>
      <c r="F11" s="14"/>
      <c r="G11" s="14" t="s">
        <v>71</v>
      </c>
      <c r="H11" s="14" t="s">
        <v>54</v>
      </c>
      <c r="I1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" s="14" t="s">
        <v>54</v>
      </c>
      <c r="K11" s="15"/>
      <c r="L11" s="14"/>
      <c r="M11" s="14" t="str">
        <f ca="1">IF(AND(بيانات_العملاء[[#This Row],[السجل التجارى]]="موجود",TODAY()+'[1]Other Data'!$B$23&lt;K11,بيانات_العملاء[[#This Row],[مطابقة اسم العميل بالاسم بالسجل التجارى]]="مطابق"), "سارى", "يجب اعادة طلبه")</f>
        <v>يجب اعادة طلبه</v>
      </c>
      <c r="N11" s="14" t="s">
        <v>54</v>
      </c>
      <c r="O11" s="9" t="e" cm="1">
        <f t="array" aca="1" ref="O11" ca="1">INDEX('[1]SAP Customer Data'!$A:$AC,MATCH(بيانات_العملاء[[#This Row],[رمز شريك الأعمال]],'[1]SAP Customer Data'!$B:$B,0),CELL("col",[1]!Table_Customer_Data[[#Headers],[LicTradNum]]))</f>
        <v>#REF!</v>
      </c>
      <c r="P1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" s="14" t="s">
        <v>54</v>
      </c>
      <c r="R11" s="15"/>
      <c r="S1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" s="14" t="s">
        <v>72</v>
      </c>
      <c r="U11" s="16"/>
      <c r="V11" s="17"/>
      <c r="W1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" s="14" t="e" cm="1">
        <f t="array" aca="1" ref="Y11" ca="1">INDEX('[1]SAP Customer Data'!$A:$AC,MATCH(بيانات_العملاء[[#This Row],[رمز شريك الأعمال]],'[1]SAP Customer Data'!$B:$B,0),CELL("col",[1]!Table_Customer_Data[[#Headers],[CreditLine]]))</f>
        <v>#REF!</v>
      </c>
      <c r="Z1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" s="14"/>
      <c r="AB1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" s="14" t="s">
        <v>54</v>
      </c>
      <c r="AD11" s="14"/>
      <c r="AE1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" s="14" t="s">
        <v>54</v>
      </c>
      <c r="AG11" s="14"/>
      <c r="AH1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" s="14" t="s">
        <v>54</v>
      </c>
      <c r="AJ11" s="14"/>
      <c r="AK1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" s="14"/>
      <c r="AM11" s="15"/>
      <c r="AN1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" s="14" t="s">
        <v>54</v>
      </c>
      <c r="AP11" s="17"/>
      <c r="AQ1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" s="14" t="s">
        <v>54</v>
      </c>
      <c r="AS11" s="14"/>
      <c r="AT1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" s="17" t="e" cm="1">
        <f t="array" aca="1" ref="AU11" ca="1">INDEX('[1]SAP Customer Data'!A:Z,MATCH(بيانات_العملاء[[#This Row],[رمز شريك الأعمال]],'[1]SAP Customer Data'!B:B,0),CELL("col",[1]!Table_Customer_Data[[#Headers],[CreateDate]]))</f>
        <v>#REF!</v>
      </c>
      <c r="AV11" s="14"/>
      <c r="AW11" s="17"/>
      <c r="AX11" s="14" t="s">
        <v>57</v>
      </c>
      <c r="AY11" s="14"/>
    </row>
    <row r="12" spans="1:51" x14ac:dyDescent="0.25">
      <c r="A12" s="12" t="e" cm="1">
        <f t="array" aca="1" ref="A12" ca="1">INDEX('[1]SAP Customer Data'!$A:$AC,MATCH(بيانات_العملاء[[#This Row],[رمز شريك الأعمال]],'[1]SAP Customer Data'!$B:$B,0),CELL("col",[1]!Table_Customer_Data[[#Headers],[GroupName]]))</f>
        <v>#REF!</v>
      </c>
      <c r="B12" s="18" t="s">
        <v>78</v>
      </c>
      <c r="C12" s="77" t="s">
        <v>882</v>
      </c>
      <c r="D12" s="14" t="e" cm="1">
        <f t="array" aca="1" ref="D12" ca="1">INDEX('[1]SAP Customer Data'!$A:$AC,MATCH(بيانات_العملاء[[#This Row],[رمز شريك الأعمال]],'[1]SAP Customer Data'!$B:$B,0),CELL("col",[1]!Table_Customer_Data[[#Headers],[CardName]]))</f>
        <v>#REF!</v>
      </c>
      <c r="E12" s="14" t="e">
        <f ca="1">IF(بيانات_العملاء[[#This Row],[حد الائتمان على SAP]]&gt;0,"آجل","نقدى")</f>
        <v>#REF!</v>
      </c>
      <c r="F12" s="14"/>
      <c r="G12" s="14" t="s">
        <v>71</v>
      </c>
      <c r="H12" s="14" t="s">
        <v>54</v>
      </c>
      <c r="I1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2" s="14" t="s">
        <v>54</v>
      </c>
      <c r="K12" s="15"/>
      <c r="L12" s="14"/>
      <c r="M12" s="14" t="str">
        <f ca="1">IF(AND(بيانات_العملاء[[#This Row],[السجل التجارى]]="موجود",TODAY()+'[1]Other Data'!$B$23&lt;K12,بيانات_العملاء[[#This Row],[مطابقة اسم العميل بالاسم بالسجل التجارى]]="مطابق"), "سارى", "يجب اعادة طلبه")</f>
        <v>يجب اعادة طلبه</v>
      </c>
      <c r="N12" s="14" t="s">
        <v>54</v>
      </c>
      <c r="O12" s="9" t="e" cm="1">
        <f t="array" aca="1" ref="O12" ca="1">INDEX('[1]SAP Customer Data'!$A:$AC,MATCH(بيانات_العملاء[[#This Row],[رمز شريك الأعمال]],'[1]SAP Customer Data'!$B:$B,0),CELL("col",[1]!Table_Customer_Data[[#Headers],[LicTradNum]]))</f>
        <v>#REF!</v>
      </c>
      <c r="P1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" s="14" t="s">
        <v>54</v>
      </c>
      <c r="R12" s="15"/>
      <c r="S1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" s="14" t="s">
        <v>72</v>
      </c>
      <c r="U12" s="16"/>
      <c r="V12" s="17"/>
      <c r="W1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2" s="14" t="e" cm="1">
        <f t="array" aca="1" ref="Y12" ca="1">INDEX('[1]SAP Customer Data'!$A:$AC,MATCH(بيانات_العملاء[[#This Row],[رمز شريك الأعمال]],'[1]SAP Customer Data'!$B:$B,0),CELL("col",[1]!Table_Customer_Data[[#Headers],[CreditLine]]))</f>
        <v>#REF!</v>
      </c>
      <c r="Z1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" s="14"/>
      <c r="AB1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" s="14" t="s">
        <v>54</v>
      </c>
      <c r="AD12" s="14"/>
      <c r="AE1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" s="14" t="s">
        <v>54</v>
      </c>
      <c r="AG12" s="14"/>
      <c r="AH1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" s="14" t="s">
        <v>54</v>
      </c>
      <c r="AJ12" s="14"/>
      <c r="AK1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" s="14"/>
      <c r="AM12" s="15"/>
      <c r="AN1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" s="14" t="s">
        <v>54</v>
      </c>
      <c r="AP12" s="17"/>
      <c r="AQ1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" s="14" t="s">
        <v>54</v>
      </c>
      <c r="AS12" s="14"/>
      <c r="AT1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" s="17" t="e" cm="1">
        <f t="array" aca="1" ref="AU12" ca="1">INDEX('[1]SAP Customer Data'!A:Z,MATCH(بيانات_العملاء[[#This Row],[رمز شريك الأعمال]],'[1]SAP Customer Data'!B:B,0),CELL("col",[1]!Table_Customer_Data[[#Headers],[CreateDate]]))</f>
        <v>#REF!</v>
      </c>
      <c r="AV12" s="14"/>
      <c r="AW12" s="17"/>
      <c r="AX12" s="14" t="s">
        <v>57</v>
      </c>
      <c r="AY12" s="14"/>
    </row>
    <row r="13" spans="1:51" x14ac:dyDescent="0.25">
      <c r="A13" s="12" t="e" cm="1">
        <f t="array" aca="1" ref="A13" ca="1">INDEX('[1]SAP Customer Data'!$A:$AC,MATCH(بيانات_العملاء[[#This Row],[رمز شريك الأعمال]],'[1]SAP Customer Data'!$B:$B,0),CELL("col",[1]!Table_Customer_Data[[#Headers],[GroupName]]))</f>
        <v>#REF!</v>
      </c>
      <c r="B13" s="18" t="s">
        <v>79</v>
      </c>
      <c r="C13" s="77" t="s">
        <v>882</v>
      </c>
      <c r="D13" s="14" t="e" cm="1">
        <f t="array" aca="1" ref="D13" ca="1">INDEX('[1]SAP Customer Data'!$A:$AC,MATCH(بيانات_العملاء[[#This Row],[رمز شريك الأعمال]],'[1]SAP Customer Data'!$B:$B,0),CELL("col",[1]!Table_Customer_Data[[#Headers],[CardName]]))</f>
        <v>#REF!</v>
      </c>
      <c r="E13" s="14" t="e">
        <f ca="1">IF(بيانات_العملاء[[#This Row],[حد الائتمان على SAP]]&gt;0,"آجل","نقدى")</f>
        <v>#REF!</v>
      </c>
      <c r="F13" s="14"/>
      <c r="G13" s="14" t="s">
        <v>71</v>
      </c>
      <c r="H13" s="14" t="s">
        <v>54</v>
      </c>
      <c r="I1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3" s="14" t="s">
        <v>54</v>
      </c>
      <c r="K13" s="15"/>
      <c r="L13" s="14"/>
      <c r="M13" s="14" t="str">
        <f ca="1">IF(AND(بيانات_العملاء[[#This Row],[السجل التجارى]]="موجود",TODAY()+'[1]Other Data'!$B$23&lt;K13,بيانات_العملاء[[#This Row],[مطابقة اسم العميل بالاسم بالسجل التجارى]]="مطابق"), "سارى", "يجب اعادة طلبه")</f>
        <v>يجب اعادة طلبه</v>
      </c>
      <c r="N13" s="14" t="s">
        <v>54</v>
      </c>
      <c r="O13" s="9" t="e" cm="1">
        <f t="array" aca="1" ref="O13" ca="1">INDEX('[1]SAP Customer Data'!$A:$AC,MATCH(بيانات_العملاء[[#This Row],[رمز شريك الأعمال]],'[1]SAP Customer Data'!$B:$B,0),CELL("col",[1]!Table_Customer_Data[[#Headers],[LicTradNum]]))</f>
        <v>#REF!</v>
      </c>
      <c r="P1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" s="14" t="s">
        <v>54</v>
      </c>
      <c r="R13" s="15"/>
      <c r="S1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" s="14" t="s">
        <v>72</v>
      </c>
      <c r="U13" s="16"/>
      <c r="V13" s="17"/>
      <c r="W1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3" s="14" t="e" cm="1">
        <f t="array" aca="1" ref="Y13" ca="1">INDEX('[1]SAP Customer Data'!$A:$AC,MATCH(بيانات_العملاء[[#This Row],[رمز شريك الأعمال]],'[1]SAP Customer Data'!$B:$B,0),CELL("col",[1]!Table_Customer_Data[[#Headers],[CreditLine]]))</f>
        <v>#REF!</v>
      </c>
      <c r="Z1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" s="14"/>
      <c r="AB1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" s="14" t="s">
        <v>54</v>
      </c>
      <c r="AD13" s="14"/>
      <c r="AE1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" s="14" t="s">
        <v>54</v>
      </c>
      <c r="AG13" s="14"/>
      <c r="AH1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" s="14" t="s">
        <v>54</v>
      </c>
      <c r="AJ13" s="14"/>
      <c r="AK1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" s="14"/>
      <c r="AM13" s="15"/>
      <c r="AN1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" s="14" t="s">
        <v>54</v>
      </c>
      <c r="AP13" s="17"/>
      <c r="AQ1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" s="14" t="s">
        <v>54</v>
      </c>
      <c r="AS13" s="14"/>
      <c r="AT1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" s="17" t="e" cm="1">
        <f t="array" aca="1" ref="AU13" ca="1">INDEX('[1]SAP Customer Data'!A:Z,MATCH(بيانات_العملاء[[#This Row],[رمز شريك الأعمال]],'[1]SAP Customer Data'!B:B,0),CELL("col",[1]!Table_Customer_Data[[#Headers],[CreateDate]]))</f>
        <v>#REF!</v>
      </c>
      <c r="AV13" s="14"/>
      <c r="AW13" s="17"/>
      <c r="AX13" s="14" t="s">
        <v>57</v>
      </c>
      <c r="AY13" s="14"/>
    </row>
    <row r="14" spans="1:51" x14ac:dyDescent="0.25">
      <c r="A14" s="12" t="e" cm="1">
        <f t="array" aca="1" ref="A14" ca="1">INDEX('[1]SAP Customer Data'!$A:$AC,MATCH(بيانات_العملاء[[#This Row],[رمز شريك الأعمال]],'[1]SAP Customer Data'!$B:$B,0),CELL("col",[1]!Table_Customer_Data[[#Headers],[GroupName]]))</f>
        <v>#REF!</v>
      </c>
      <c r="B14" s="18" t="s">
        <v>80</v>
      </c>
      <c r="C14" s="77" t="s">
        <v>882</v>
      </c>
      <c r="D14" s="14" t="e" cm="1">
        <f t="array" aca="1" ref="D14" ca="1">INDEX('[1]SAP Customer Data'!$A:$AC,MATCH(بيانات_العملاء[[#This Row],[رمز شريك الأعمال]],'[1]SAP Customer Data'!$B:$B,0),CELL("col",[1]!Table_Customer_Data[[#Headers],[CardName]]))</f>
        <v>#REF!</v>
      </c>
      <c r="E14" s="14" t="e">
        <f ca="1">IF(بيانات_العملاء[[#This Row],[حد الائتمان على SAP]]&gt;0,"آجل","نقدى")</f>
        <v>#REF!</v>
      </c>
      <c r="F14" s="14"/>
      <c r="G14" s="14" t="s">
        <v>71</v>
      </c>
      <c r="H14" s="14" t="s">
        <v>54</v>
      </c>
      <c r="I1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4" s="14" t="s">
        <v>54</v>
      </c>
      <c r="K14" s="15"/>
      <c r="L14" s="14"/>
      <c r="M14" s="14" t="str">
        <f ca="1">IF(AND(بيانات_العملاء[[#This Row],[السجل التجارى]]="موجود",TODAY()+'[1]Other Data'!$B$23&lt;K14,بيانات_العملاء[[#This Row],[مطابقة اسم العميل بالاسم بالسجل التجارى]]="مطابق"), "سارى", "يجب اعادة طلبه")</f>
        <v>يجب اعادة طلبه</v>
      </c>
      <c r="N14" s="14" t="s">
        <v>54</v>
      </c>
      <c r="O14" s="9" t="e" cm="1">
        <f t="array" aca="1" ref="O14" ca="1">INDEX('[1]SAP Customer Data'!$A:$AC,MATCH(بيانات_العملاء[[#This Row],[رمز شريك الأعمال]],'[1]SAP Customer Data'!$B:$B,0),CELL("col",[1]!Table_Customer_Data[[#Headers],[LicTradNum]]))</f>
        <v>#REF!</v>
      </c>
      <c r="P1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" s="14" t="s">
        <v>54</v>
      </c>
      <c r="R14" s="15"/>
      <c r="S1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" s="14" t="s">
        <v>72</v>
      </c>
      <c r="U14" s="16"/>
      <c r="V14" s="17"/>
      <c r="W1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4" s="14" t="e" cm="1">
        <f t="array" aca="1" ref="Y14" ca="1">INDEX('[1]SAP Customer Data'!$A:$AC,MATCH(بيانات_العملاء[[#This Row],[رمز شريك الأعمال]],'[1]SAP Customer Data'!$B:$B,0),CELL("col",[1]!Table_Customer_Data[[#Headers],[CreditLine]]))</f>
        <v>#REF!</v>
      </c>
      <c r="Z1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" s="14"/>
      <c r="AB1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" s="14" t="s">
        <v>54</v>
      </c>
      <c r="AD14" s="14"/>
      <c r="AE1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" s="14" t="s">
        <v>54</v>
      </c>
      <c r="AG14" s="14"/>
      <c r="AH1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" s="14" t="s">
        <v>54</v>
      </c>
      <c r="AJ14" s="14"/>
      <c r="AK1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" s="14"/>
      <c r="AM14" s="15"/>
      <c r="AN1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" s="14" t="s">
        <v>54</v>
      </c>
      <c r="AP14" s="17"/>
      <c r="AQ1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" s="14" t="s">
        <v>54</v>
      </c>
      <c r="AS14" s="14"/>
      <c r="AT1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" s="17" t="e" cm="1">
        <f t="array" aca="1" ref="AU14" ca="1">INDEX('[1]SAP Customer Data'!A:Z,MATCH(بيانات_العملاء[[#This Row],[رمز شريك الأعمال]],'[1]SAP Customer Data'!B:B,0),CELL("col",[1]!Table_Customer_Data[[#Headers],[CreateDate]]))</f>
        <v>#REF!</v>
      </c>
      <c r="AV14" s="14"/>
      <c r="AW14" s="17"/>
      <c r="AX14" s="14" t="s">
        <v>57</v>
      </c>
      <c r="AY14" s="14"/>
    </row>
    <row r="15" spans="1:51" x14ac:dyDescent="0.25">
      <c r="A15" s="12" t="e" cm="1">
        <f t="array" aca="1" ref="A15" ca="1">INDEX('[1]SAP Customer Data'!$A:$AC,MATCH(بيانات_العملاء[[#This Row],[رمز شريك الأعمال]],'[1]SAP Customer Data'!$B:$B,0),CELL("col",[1]!Table_Customer_Data[[#Headers],[GroupName]]))</f>
        <v>#REF!</v>
      </c>
      <c r="B15" s="18" t="s">
        <v>81</v>
      </c>
      <c r="C15" s="77" t="s">
        <v>882</v>
      </c>
      <c r="D15" s="14" t="e" cm="1">
        <f t="array" aca="1" ref="D15" ca="1">INDEX('[1]SAP Customer Data'!$A:$AC,MATCH(بيانات_العملاء[[#This Row],[رمز شريك الأعمال]],'[1]SAP Customer Data'!$B:$B,0),CELL("col",[1]!Table_Customer_Data[[#Headers],[CardName]]))</f>
        <v>#REF!</v>
      </c>
      <c r="E15" s="14" t="e">
        <f ca="1">IF(بيانات_العملاء[[#This Row],[حد الائتمان على SAP]]&gt;0,"آجل","نقدى")</f>
        <v>#REF!</v>
      </c>
      <c r="F15" s="14"/>
      <c r="G15" s="14" t="s">
        <v>71</v>
      </c>
      <c r="H15" s="14" t="s">
        <v>54</v>
      </c>
      <c r="I1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" s="14" t="s">
        <v>54</v>
      </c>
      <c r="K15" s="15"/>
      <c r="L15" s="14"/>
      <c r="M15" s="14" t="str">
        <f ca="1">IF(AND(بيانات_العملاء[[#This Row],[السجل التجارى]]="موجود",TODAY()+'[1]Other Data'!$B$23&lt;K15,بيانات_العملاء[[#This Row],[مطابقة اسم العميل بالاسم بالسجل التجارى]]="مطابق"), "سارى", "يجب اعادة طلبه")</f>
        <v>يجب اعادة طلبه</v>
      </c>
      <c r="N15" s="14" t="s">
        <v>54</v>
      </c>
      <c r="O15" s="9" t="e" cm="1">
        <f t="array" aca="1" ref="O15" ca="1">INDEX('[1]SAP Customer Data'!$A:$AC,MATCH(بيانات_العملاء[[#This Row],[رمز شريك الأعمال]],'[1]SAP Customer Data'!$B:$B,0),CELL("col",[1]!Table_Customer_Data[[#Headers],[LicTradNum]]))</f>
        <v>#REF!</v>
      </c>
      <c r="P1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" s="14" t="s">
        <v>54</v>
      </c>
      <c r="R15" s="15"/>
      <c r="S1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" s="14" t="s">
        <v>72</v>
      </c>
      <c r="U15" s="16"/>
      <c r="V15" s="17"/>
      <c r="W1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5" s="14" t="e" cm="1">
        <f t="array" aca="1" ref="Y15" ca="1">INDEX('[1]SAP Customer Data'!$A:$AC,MATCH(بيانات_العملاء[[#This Row],[رمز شريك الأعمال]],'[1]SAP Customer Data'!$B:$B,0),CELL("col",[1]!Table_Customer_Data[[#Headers],[CreditLine]]))</f>
        <v>#REF!</v>
      </c>
      <c r="Z1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" s="14"/>
      <c r="AB1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" s="14" t="s">
        <v>54</v>
      </c>
      <c r="AD15" s="14"/>
      <c r="AE1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" s="14" t="s">
        <v>54</v>
      </c>
      <c r="AG15" s="14"/>
      <c r="AH1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" s="14" t="s">
        <v>54</v>
      </c>
      <c r="AJ15" s="14"/>
      <c r="AK1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" s="14"/>
      <c r="AM15" s="15"/>
      <c r="AN1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" s="14" t="s">
        <v>54</v>
      </c>
      <c r="AP15" s="17"/>
      <c r="AQ1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" s="14" t="s">
        <v>54</v>
      </c>
      <c r="AS15" s="14"/>
      <c r="AT1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" s="17" t="e" cm="1">
        <f t="array" aca="1" ref="AU15" ca="1">INDEX('[1]SAP Customer Data'!A:Z,MATCH(بيانات_العملاء[[#This Row],[رمز شريك الأعمال]],'[1]SAP Customer Data'!B:B,0),CELL("col",[1]!Table_Customer_Data[[#Headers],[CreateDate]]))</f>
        <v>#REF!</v>
      </c>
      <c r="AV15" s="14"/>
      <c r="AW15" s="17"/>
      <c r="AX15" s="14" t="s">
        <v>57</v>
      </c>
      <c r="AY15" s="14"/>
    </row>
    <row r="16" spans="1:51" x14ac:dyDescent="0.25">
      <c r="A16" s="12" t="e" cm="1">
        <f t="array" aca="1" ref="A16" ca="1">INDEX('[1]SAP Customer Data'!$A:$AC,MATCH(بيانات_العملاء[[#This Row],[رمز شريك الأعمال]],'[1]SAP Customer Data'!$B:$B,0),CELL("col",[1]!Table_Customer_Data[[#Headers],[GroupName]]))</f>
        <v>#REF!</v>
      </c>
      <c r="B16" s="18" t="s">
        <v>82</v>
      </c>
      <c r="C16" s="77" t="s">
        <v>882</v>
      </c>
      <c r="D16" s="14" t="e" cm="1">
        <f t="array" aca="1" ref="D16" ca="1">INDEX('[1]SAP Customer Data'!$A:$AC,MATCH(بيانات_العملاء[[#This Row],[رمز شريك الأعمال]],'[1]SAP Customer Data'!$B:$B,0),CELL("col",[1]!Table_Customer_Data[[#Headers],[CardName]]))</f>
        <v>#REF!</v>
      </c>
      <c r="E16" s="14" t="e">
        <f ca="1">IF(بيانات_العملاء[[#This Row],[حد الائتمان على SAP]]&gt;0,"آجل","نقدى")</f>
        <v>#REF!</v>
      </c>
      <c r="F16" s="14"/>
      <c r="G16" s="14" t="s">
        <v>71</v>
      </c>
      <c r="H16" s="14" t="s">
        <v>54</v>
      </c>
      <c r="I1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6" s="14" t="s">
        <v>54</v>
      </c>
      <c r="K16" s="15"/>
      <c r="L16" s="14"/>
      <c r="M16" s="14" t="str">
        <f ca="1">IF(AND(بيانات_العملاء[[#This Row],[السجل التجارى]]="موجود",TODAY()+'[1]Other Data'!$B$23&lt;K16,بيانات_العملاء[[#This Row],[مطابقة اسم العميل بالاسم بالسجل التجارى]]="مطابق"), "سارى", "يجب اعادة طلبه")</f>
        <v>يجب اعادة طلبه</v>
      </c>
      <c r="N16" s="14" t="s">
        <v>54</v>
      </c>
      <c r="O16" s="9" t="e" cm="1">
        <f t="array" aca="1" ref="O16" ca="1">INDEX('[1]SAP Customer Data'!$A:$AC,MATCH(بيانات_العملاء[[#This Row],[رمز شريك الأعمال]],'[1]SAP Customer Data'!$B:$B,0),CELL("col",[1]!Table_Customer_Data[[#Headers],[LicTradNum]]))</f>
        <v>#REF!</v>
      </c>
      <c r="P1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" s="14" t="s">
        <v>54</v>
      </c>
      <c r="R16" s="15"/>
      <c r="S1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" s="14" t="s">
        <v>72</v>
      </c>
      <c r="U16" s="16"/>
      <c r="V16" s="17"/>
      <c r="W1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6" s="14" t="e" cm="1">
        <f t="array" aca="1" ref="Y16" ca="1">INDEX('[1]SAP Customer Data'!$A:$AC,MATCH(بيانات_العملاء[[#This Row],[رمز شريك الأعمال]],'[1]SAP Customer Data'!$B:$B,0),CELL("col",[1]!Table_Customer_Data[[#Headers],[CreditLine]]))</f>
        <v>#REF!</v>
      </c>
      <c r="Z1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" s="14"/>
      <c r="AB1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" s="14" t="s">
        <v>54</v>
      </c>
      <c r="AD16" s="14"/>
      <c r="AE1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" s="14" t="s">
        <v>54</v>
      </c>
      <c r="AG16" s="14"/>
      <c r="AH1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" s="14" t="s">
        <v>54</v>
      </c>
      <c r="AJ16" s="14"/>
      <c r="AK1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" s="14"/>
      <c r="AM16" s="15"/>
      <c r="AN1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" s="14" t="s">
        <v>54</v>
      </c>
      <c r="AP16" s="17"/>
      <c r="AQ1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" s="14" t="s">
        <v>54</v>
      </c>
      <c r="AS16" s="14"/>
      <c r="AT1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" s="17" t="e" cm="1">
        <f t="array" aca="1" ref="AU16" ca="1">INDEX('[1]SAP Customer Data'!A:Z,MATCH(بيانات_العملاء[[#This Row],[رمز شريك الأعمال]],'[1]SAP Customer Data'!B:B,0),CELL("col",[1]!Table_Customer_Data[[#Headers],[CreateDate]]))</f>
        <v>#REF!</v>
      </c>
      <c r="AV16" s="14"/>
      <c r="AW16" s="17"/>
      <c r="AX16" s="14" t="s">
        <v>57</v>
      </c>
      <c r="AY16" s="14"/>
    </row>
    <row r="17" spans="1:51" x14ac:dyDescent="0.25">
      <c r="A17" s="12" t="e" cm="1">
        <f t="array" aca="1" ref="A17" ca="1">INDEX('[1]SAP Customer Data'!$A:$AC,MATCH(بيانات_العملاء[[#This Row],[رمز شريك الأعمال]],'[1]SAP Customer Data'!$B:$B,0),CELL("col",[1]!Table_Customer_Data[[#Headers],[GroupName]]))</f>
        <v>#REF!</v>
      </c>
      <c r="B17" s="19" t="s">
        <v>83</v>
      </c>
      <c r="C17" s="77" t="s">
        <v>882</v>
      </c>
      <c r="D17" s="14" t="e" cm="1">
        <f t="array" aca="1" ref="D17" ca="1">INDEX('[1]SAP Customer Data'!$A:$AC,MATCH(بيانات_العملاء[[#This Row],[رمز شريك الأعمال]],'[1]SAP Customer Data'!$B:$B,0),CELL("col",[1]!Table_Customer_Data[[#Headers],[CardName]]))</f>
        <v>#REF!</v>
      </c>
      <c r="E17" s="14" t="e">
        <f ca="1">IF(بيانات_العملاء[[#This Row],[حد الائتمان على SAP]]&gt;0,"آجل","نقدى")</f>
        <v>#REF!</v>
      </c>
      <c r="F17" s="14" t="s">
        <v>84</v>
      </c>
      <c r="G17" s="14" t="s">
        <v>51</v>
      </c>
      <c r="H17" s="14" t="s">
        <v>52</v>
      </c>
      <c r="I1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7" s="14" t="s">
        <v>52</v>
      </c>
      <c r="K17" s="15">
        <v>44708</v>
      </c>
      <c r="L17" s="14" t="s">
        <v>55</v>
      </c>
      <c r="M17" s="14" t="str">
        <f ca="1">IF(AND(بيانات_العملاء[[#This Row],[السجل التجارى]]="موجود",TODAY()+'[1]Other Data'!$B$23&lt;K17,بيانات_العملاء[[#This Row],[مطابقة اسم العميل بالاسم بالسجل التجارى]]="مطابق"), "سارى", "يجب اعادة طلبه")</f>
        <v>يجب اعادة طلبه</v>
      </c>
      <c r="N17" s="14" t="s">
        <v>54</v>
      </c>
      <c r="O17" s="9" t="e" cm="1">
        <f t="array" aca="1" ref="O17" ca="1">INDEX('[1]SAP Customer Data'!$A:$AC,MATCH(بيانات_العملاء[[#This Row],[رمز شريك الأعمال]],'[1]SAP Customer Data'!$B:$B,0),CELL("col",[1]!Table_Customer_Data[[#Headers],[LicTradNum]]))</f>
        <v>#REF!</v>
      </c>
      <c r="P1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" s="14" t="s">
        <v>54</v>
      </c>
      <c r="R17" s="15"/>
      <c r="S1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" s="14" t="s">
        <v>52</v>
      </c>
      <c r="U17" s="16">
        <v>100000</v>
      </c>
      <c r="V17" s="17"/>
      <c r="W1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7" s="14" t="e" cm="1">
        <f t="array" aca="1" ref="Y17" ca="1">INDEX('[1]SAP Customer Data'!$A:$AC,MATCH(بيانات_العملاء[[#This Row],[رمز شريك الأعمال]],'[1]SAP Customer Data'!$B:$B,0),CELL("col",[1]!Table_Customer_Data[[#Headers],[CreditLine]]))</f>
        <v>#REF!</v>
      </c>
      <c r="Z1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" s="14" t="s">
        <v>55</v>
      </c>
      <c r="AB1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" s="14" t="s">
        <v>54</v>
      </c>
      <c r="AD17" s="14"/>
      <c r="AE1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" s="14" t="s">
        <v>54</v>
      </c>
      <c r="AG17" s="14"/>
      <c r="AH1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" s="14" t="s">
        <v>54</v>
      </c>
      <c r="AJ17" s="14"/>
      <c r="AK1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" s="14"/>
      <c r="AM17" s="15"/>
      <c r="AN1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" s="14" t="s">
        <v>54</v>
      </c>
      <c r="AP17" s="17"/>
      <c r="AQ1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" s="14" t="s">
        <v>54</v>
      </c>
      <c r="AS17" s="14"/>
      <c r="AT1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" s="17" t="e" cm="1">
        <f t="array" aca="1" ref="AU17" ca="1">INDEX('[1]SAP Customer Data'!A:Z,MATCH(بيانات_العملاء[[#This Row],[رمز شريك الأعمال]],'[1]SAP Customer Data'!B:B,0),CELL("col",[1]!Table_Customer_Data[[#Headers],[CreateDate]]))</f>
        <v>#REF!</v>
      </c>
      <c r="AV17" s="14"/>
      <c r="AW17" s="17" t="s">
        <v>85</v>
      </c>
      <c r="AX17" s="14" t="s">
        <v>67</v>
      </c>
      <c r="AY17" s="14"/>
    </row>
    <row r="18" spans="1:51" x14ac:dyDescent="0.25">
      <c r="A18" s="12" t="e" cm="1">
        <f t="array" aca="1" ref="A18" ca="1">INDEX('[1]SAP Customer Data'!$A:$AC,MATCH(بيانات_العملاء[[#This Row],[رمز شريك الأعمال]],'[1]SAP Customer Data'!$B:$B,0),CELL("col",[1]!Table_Customer_Data[[#Headers],[GroupName]]))</f>
        <v>#REF!</v>
      </c>
      <c r="B18" s="18" t="s">
        <v>86</v>
      </c>
      <c r="C18" s="77" t="s">
        <v>882</v>
      </c>
      <c r="D18" s="14" t="e" cm="1">
        <f t="array" aca="1" ref="D18" ca="1">INDEX('[1]SAP Customer Data'!$A:$AC,MATCH(بيانات_العملاء[[#This Row],[رمز شريك الأعمال]],'[1]SAP Customer Data'!$B:$B,0),CELL("col",[1]!Table_Customer_Data[[#Headers],[CardName]]))</f>
        <v>#REF!</v>
      </c>
      <c r="E18" s="14" t="e">
        <f ca="1">IF(بيانات_العملاء[[#This Row],[حد الائتمان على SAP]]&gt;0,"آجل","نقدى")</f>
        <v>#REF!</v>
      </c>
      <c r="F18" s="14"/>
      <c r="G18" s="14" t="s">
        <v>71</v>
      </c>
      <c r="H18" s="14" t="s">
        <v>54</v>
      </c>
      <c r="I1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" s="14" t="s">
        <v>54</v>
      </c>
      <c r="K18" s="15"/>
      <c r="L18" s="14"/>
      <c r="M18" s="14" t="str">
        <f ca="1">IF(AND(بيانات_العملاء[[#This Row],[السجل التجارى]]="موجود",TODAY()+'[1]Other Data'!$B$23&lt;K18,بيانات_العملاء[[#This Row],[مطابقة اسم العميل بالاسم بالسجل التجارى]]="مطابق"), "سارى", "يجب اعادة طلبه")</f>
        <v>يجب اعادة طلبه</v>
      </c>
      <c r="N18" s="14" t="s">
        <v>54</v>
      </c>
      <c r="O18" s="9" t="e" cm="1">
        <f t="array" aca="1" ref="O18" ca="1">INDEX('[1]SAP Customer Data'!$A:$AC,MATCH(بيانات_العملاء[[#This Row],[رمز شريك الأعمال]],'[1]SAP Customer Data'!$B:$B,0),CELL("col",[1]!Table_Customer_Data[[#Headers],[LicTradNum]]))</f>
        <v>#REF!</v>
      </c>
      <c r="P1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" s="14" t="s">
        <v>54</v>
      </c>
      <c r="R18" s="15"/>
      <c r="S1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" s="14" t="s">
        <v>72</v>
      </c>
      <c r="U18" s="16"/>
      <c r="V18" s="17"/>
      <c r="W1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8" s="14" t="e" cm="1">
        <f t="array" aca="1" ref="Y18" ca="1">INDEX('[1]SAP Customer Data'!$A:$AC,MATCH(بيانات_العملاء[[#This Row],[رمز شريك الأعمال]],'[1]SAP Customer Data'!$B:$B,0),CELL("col",[1]!Table_Customer_Data[[#Headers],[CreditLine]]))</f>
        <v>#REF!</v>
      </c>
      <c r="Z1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" s="14"/>
      <c r="AB1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" s="14" t="s">
        <v>54</v>
      </c>
      <c r="AD18" s="14"/>
      <c r="AE1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" s="14" t="s">
        <v>54</v>
      </c>
      <c r="AG18" s="14"/>
      <c r="AH1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" s="14" t="s">
        <v>54</v>
      </c>
      <c r="AJ18" s="14"/>
      <c r="AK1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" s="14"/>
      <c r="AM18" s="15"/>
      <c r="AN1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" s="14" t="s">
        <v>54</v>
      </c>
      <c r="AP18" s="17"/>
      <c r="AQ1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" s="14" t="s">
        <v>54</v>
      </c>
      <c r="AS18" s="14"/>
      <c r="AT1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" s="17" t="e" cm="1">
        <f t="array" aca="1" ref="AU18" ca="1">INDEX('[1]SAP Customer Data'!A:Z,MATCH(بيانات_العملاء[[#This Row],[رمز شريك الأعمال]],'[1]SAP Customer Data'!B:B,0),CELL("col",[1]!Table_Customer_Data[[#Headers],[CreateDate]]))</f>
        <v>#REF!</v>
      </c>
      <c r="AV18" s="14"/>
      <c r="AW18" s="17"/>
      <c r="AX18" s="14" t="s">
        <v>57</v>
      </c>
      <c r="AY18" s="14"/>
    </row>
    <row r="19" spans="1:51" x14ac:dyDescent="0.25">
      <c r="A19" s="12" t="e" cm="1">
        <f t="array" aca="1" ref="A19" ca="1">INDEX('[1]SAP Customer Data'!$A:$AC,MATCH(بيانات_العملاء[[#This Row],[رمز شريك الأعمال]],'[1]SAP Customer Data'!$B:$B,0),CELL("col",[1]!Table_Customer_Data[[#Headers],[GroupName]]))</f>
        <v>#REF!</v>
      </c>
      <c r="B19" s="18" t="s">
        <v>87</v>
      </c>
      <c r="C19" s="77" t="s">
        <v>882</v>
      </c>
      <c r="D19" s="14" t="e" cm="1">
        <f t="array" aca="1" ref="D19" ca="1">INDEX('[1]SAP Customer Data'!$A:$AC,MATCH(بيانات_العملاء[[#This Row],[رمز شريك الأعمال]],'[1]SAP Customer Data'!$B:$B,0),CELL("col",[1]!Table_Customer_Data[[#Headers],[CardName]]))</f>
        <v>#REF!</v>
      </c>
      <c r="E19" s="14" t="e">
        <f ca="1">IF(بيانات_العملاء[[#This Row],[حد الائتمان على SAP]]&gt;0,"آجل","نقدى")</f>
        <v>#REF!</v>
      </c>
      <c r="F19" s="14"/>
      <c r="G19" s="14" t="s">
        <v>71</v>
      </c>
      <c r="H19" s="14" t="s">
        <v>54</v>
      </c>
      <c r="I1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" s="14" t="s">
        <v>54</v>
      </c>
      <c r="K19" s="15"/>
      <c r="L19" s="14"/>
      <c r="M19" s="14" t="str">
        <f ca="1">IF(AND(بيانات_العملاء[[#This Row],[السجل التجارى]]="موجود",TODAY()+'[1]Other Data'!$B$23&lt;K19,بيانات_العملاء[[#This Row],[مطابقة اسم العميل بالاسم بالسجل التجارى]]="مطابق"), "سارى", "يجب اعادة طلبه")</f>
        <v>يجب اعادة طلبه</v>
      </c>
      <c r="N19" s="14" t="s">
        <v>54</v>
      </c>
      <c r="O19" s="9" t="e" cm="1">
        <f t="array" aca="1" ref="O19" ca="1">INDEX('[1]SAP Customer Data'!$A:$AC,MATCH(بيانات_العملاء[[#This Row],[رمز شريك الأعمال]],'[1]SAP Customer Data'!$B:$B,0),CELL("col",[1]!Table_Customer_Data[[#Headers],[LicTradNum]]))</f>
        <v>#REF!</v>
      </c>
      <c r="P1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" s="14" t="s">
        <v>54</v>
      </c>
      <c r="R19" s="15"/>
      <c r="S1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9" s="14" t="s">
        <v>72</v>
      </c>
      <c r="U19" s="16"/>
      <c r="V19" s="17"/>
      <c r="W1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9" s="14" t="e" cm="1">
        <f t="array" aca="1" ref="Y19" ca="1">INDEX('[1]SAP Customer Data'!$A:$AC,MATCH(بيانات_العملاء[[#This Row],[رمز شريك الأعمال]],'[1]SAP Customer Data'!$B:$B,0),CELL("col",[1]!Table_Customer_Data[[#Headers],[CreditLine]]))</f>
        <v>#REF!</v>
      </c>
      <c r="Z1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" s="14"/>
      <c r="AB1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" s="14" t="s">
        <v>54</v>
      </c>
      <c r="AD19" s="14"/>
      <c r="AE1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" s="14" t="s">
        <v>54</v>
      </c>
      <c r="AG19" s="14"/>
      <c r="AH1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" s="14" t="s">
        <v>54</v>
      </c>
      <c r="AJ19" s="14"/>
      <c r="AK1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" s="14"/>
      <c r="AM19" s="15"/>
      <c r="AN1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" s="14" t="s">
        <v>54</v>
      </c>
      <c r="AP19" s="17"/>
      <c r="AQ1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" s="14" t="s">
        <v>54</v>
      </c>
      <c r="AS19" s="14"/>
      <c r="AT1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" s="17" t="e" cm="1">
        <f t="array" aca="1" ref="AU19" ca="1">INDEX('[1]SAP Customer Data'!A:Z,MATCH(بيانات_العملاء[[#This Row],[رمز شريك الأعمال]],'[1]SAP Customer Data'!B:B,0),CELL("col",[1]!Table_Customer_Data[[#Headers],[CreateDate]]))</f>
        <v>#REF!</v>
      </c>
      <c r="AV19" s="14"/>
      <c r="AW19" s="17"/>
      <c r="AX19" s="14" t="s">
        <v>57</v>
      </c>
      <c r="AY19" s="14"/>
    </row>
    <row r="20" spans="1:51" x14ac:dyDescent="0.25">
      <c r="A20" s="12" t="e" cm="1">
        <f t="array" aca="1" ref="A20" ca="1">INDEX('[1]SAP Customer Data'!$A:$AC,MATCH(بيانات_العملاء[[#This Row],[رمز شريك الأعمال]],'[1]SAP Customer Data'!$B:$B,0),CELL("col",[1]!Table_Customer_Data[[#Headers],[GroupName]]))</f>
        <v>#REF!</v>
      </c>
      <c r="B20" s="18" t="s">
        <v>88</v>
      </c>
      <c r="C20" s="77" t="s">
        <v>882</v>
      </c>
      <c r="D20" s="14" t="e" cm="1">
        <f t="array" aca="1" ref="D20" ca="1">INDEX('[1]SAP Customer Data'!$A:$AC,MATCH(بيانات_العملاء[[#This Row],[رمز شريك الأعمال]],'[1]SAP Customer Data'!$B:$B,0),CELL("col",[1]!Table_Customer_Data[[#Headers],[CardName]]))</f>
        <v>#REF!</v>
      </c>
      <c r="E20" s="14" t="e">
        <f ca="1">IF(بيانات_العملاء[[#This Row],[حد الائتمان على SAP]]&gt;0,"آجل","نقدى")</f>
        <v>#REF!</v>
      </c>
      <c r="F20" s="14"/>
      <c r="G20" s="14" t="s">
        <v>71</v>
      </c>
      <c r="H20" s="14" t="s">
        <v>54</v>
      </c>
      <c r="I2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" s="14" t="s">
        <v>54</v>
      </c>
      <c r="K20" s="15"/>
      <c r="L20" s="14"/>
      <c r="M20" s="14" t="str">
        <f ca="1">IF(AND(بيانات_العملاء[[#This Row],[السجل التجارى]]="موجود",TODAY()+'[1]Other Data'!$B$23&lt;K20,بيانات_العملاء[[#This Row],[مطابقة اسم العميل بالاسم بالسجل التجارى]]="مطابق"), "سارى", "يجب اعادة طلبه")</f>
        <v>يجب اعادة طلبه</v>
      </c>
      <c r="N20" s="14" t="s">
        <v>54</v>
      </c>
      <c r="O20" s="9" t="e" cm="1">
        <f t="array" aca="1" ref="O20" ca="1">INDEX('[1]SAP Customer Data'!$A:$AC,MATCH(بيانات_العملاء[[#This Row],[رمز شريك الأعمال]],'[1]SAP Customer Data'!$B:$B,0),CELL("col",[1]!Table_Customer_Data[[#Headers],[LicTradNum]]))</f>
        <v>#REF!</v>
      </c>
      <c r="P2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" s="14" t="s">
        <v>54</v>
      </c>
      <c r="R20" s="15"/>
      <c r="S2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" s="14" t="s">
        <v>72</v>
      </c>
      <c r="U20" s="16"/>
      <c r="V20" s="17"/>
      <c r="W2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" s="14" t="e" cm="1">
        <f t="array" aca="1" ref="Y20" ca="1">INDEX('[1]SAP Customer Data'!$A:$AC,MATCH(بيانات_العملاء[[#This Row],[رمز شريك الأعمال]],'[1]SAP Customer Data'!$B:$B,0),CELL("col",[1]!Table_Customer_Data[[#Headers],[CreditLine]]))</f>
        <v>#REF!</v>
      </c>
      <c r="Z2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" s="14"/>
      <c r="AB2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" s="14" t="s">
        <v>54</v>
      </c>
      <c r="AD20" s="14"/>
      <c r="AE2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" s="14" t="s">
        <v>54</v>
      </c>
      <c r="AG20" s="14"/>
      <c r="AH2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" s="14" t="s">
        <v>54</v>
      </c>
      <c r="AJ20" s="14"/>
      <c r="AK2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" s="14"/>
      <c r="AM20" s="15"/>
      <c r="AN2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" s="14" t="s">
        <v>54</v>
      </c>
      <c r="AP20" s="17"/>
      <c r="AQ2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" s="14" t="s">
        <v>54</v>
      </c>
      <c r="AS20" s="14"/>
      <c r="AT2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" s="17" t="e" cm="1">
        <f t="array" aca="1" ref="AU20" ca="1">INDEX('[1]SAP Customer Data'!A:Z,MATCH(بيانات_العملاء[[#This Row],[رمز شريك الأعمال]],'[1]SAP Customer Data'!B:B,0),CELL("col",[1]!Table_Customer_Data[[#Headers],[CreateDate]]))</f>
        <v>#REF!</v>
      </c>
      <c r="AV20" s="14"/>
      <c r="AW20" s="17"/>
      <c r="AX20" s="14" t="s">
        <v>57</v>
      </c>
      <c r="AY20" s="14"/>
    </row>
    <row r="21" spans="1:51" s="20" customFormat="1" x14ac:dyDescent="0.25">
      <c r="A21" s="12" t="e" cm="1">
        <f t="array" aca="1" ref="A21" ca="1">INDEX('[1]SAP Customer Data'!$A:$AC,MATCH(بيانات_العملاء[[#This Row],[رمز شريك الأعمال]],'[1]SAP Customer Data'!$B:$B,0),CELL("col",[1]!Table_Customer_Data[[#Headers],[GroupName]]))</f>
        <v>#REF!</v>
      </c>
      <c r="B21" s="19" t="s">
        <v>89</v>
      </c>
      <c r="C21" s="77" t="s">
        <v>882</v>
      </c>
      <c r="D21" s="14" t="e" cm="1">
        <f t="array" aca="1" ref="D21" ca="1">INDEX('[1]SAP Customer Data'!$A:$AC,MATCH(بيانات_العملاء[[#This Row],[رمز شريك الأعمال]],'[1]SAP Customer Data'!$B:$B,0),CELL("col",[1]!Table_Customer_Data[[#Headers],[CardName]]))</f>
        <v>#REF!</v>
      </c>
      <c r="E21" s="14" t="e">
        <f ca="1">IF(بيانات_العملاء[[#This Row],[حد الائتمان على SAP]]&gt;0,"آجل","نقدى")</f>
        <v>#REF!</v>
      </c>
      <c r="F21" s="14"/>
      <c r="G21" s="14" t="s">
        <v>62</v>
      </c>
      <c r="H21" s="14" t="s">
        <v>52</v>
      </c>
      <c r="I2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1" s="14" t="s">
        <v>52</v>
      </c>
      <c r="K21" s="15">
        <v>44693</v>
      </c>
      <c r="L21" s="14" t="s">
        <v>53</v>
      </c>
      <c r="M21" s="14" t="str">
        <f ca="1">IF(AND(بيانات_العملاء[[#This Row],[السجل التجارى]]="موجود",TODAY()+'[1]Other Data'!$B$23&lt;K21,بيانات_العملاء[[#This Row],[مطابقة اسم العميل بالاسم بالسجل التجارى]]="مطابق"), "سارى", "يجب اعادة طلبه")</f>
        <v>يجب اعادة طلبه</v>
      </c>
      <c r="N21" s="14" t="s">
        <v>52</v>
      </c>
      <c r="O21" s="9" t="e" cm="1">
        <f t="array" aca="1" ref="O21" ca="1">INDEX('[1]SAP Customer Data'!$A:$AC,MATCH(بيانات_العملاء[[#This Row],[رمز شريك الأعمال]],'[1]SAP Customer Data'!$B:$B,0),CELL("col",[1]!Table_Customer_Data[[#Headers],[LicTradNum]]))</f>
        <v>#REF!</v>
      </c>
      <c r="P2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" s="14" t="s">
        <v>54</v>
      </c>
      <c r="R21" s="15"/>
      <c r="S2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" s="14" t="s">
        <v>90</v>
      </c>
      <c r="U21" s="16">
        <v>10000</v>
      </c>
      <c r="V21" s="17"/>
      <c r="W2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10000</v>
      </c>
      <c r="Y21" s="14" t="e" cm="1">
        <f t="array" aca="1" ref="Y21" ca="1">INDEX('[1]SAP Customer Data'!$A:$AC,MATCH(بيانات_العملاء[[#This Row],[رمز شريك الأعمال]],'[1]SAP Customer Data'!$B:$B,0),CELL("col",[1]!Table_Customer_Data[[#Headers],[CreditLine]]))</f>
        <v>#REF!</v>
      </c>
      <c r="Z2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" s="14"/>
      <c r="AB2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" s="14" t="s">
        <v>52</v>
      </c>
      <c r="AD21" s="17">
        <v>48192</v>
      </c>
      <c r="AE2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1" s="14" t="s">
        <v>54</v>
      </c>
      <c r="AG21" s="14"/>
      <c r="AH2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" s="14" t="s">
        <v>54</v>
      </c>
      <c r="AJ21" s="14"/>
      <c r="AK2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" s="14"/>
      <c r="AM21" s="15"/>
      <c r="AN2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" s="14" t="s">
        <v>52</v>
      </c>
      <c r="AP21" s="17"/>
      <c r="AQ2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" s="14" t="s">
        <v>54</v>
      </c>
      <c r="AS21" s="14"/>
      <c r="AT2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" s="17" t="e" cm="1">
        <f t="array" aca="1" ref="AU21" ca="1">INDEX('[1]SAP Customer Data'!A:Z,MATCH(بيانات_العملاء[[#This Row],[رمز شريك الأعمال]],'[1]SAP Customer Data'!B:B,0),CELL("col",[1]!Table_Customer_Data[[#Headers],[CreateDate]]))</f>
        <v>#REF!</v>
      </c>
      <c r="AV21" s="14"/>
      <c r="AW21" s="17"/>
      <c r="AX21" s="14" t="s">
        <v>67</v>
      </c>
      <c r="AY21" s="14"/>
    </row>
    <row r="22" spans="1:51" x14ac:dyDescent="0.25">
      <c r="A22" s="12" t="e" cm="1">
        <f t="array" aca="1" ref="A22" ca="1">INDEX('[1]SAP Customer Data'!$A:$AC,MATCH(بيانات_العملاء[[#This Row],[رمز شريك الأعمال]],'[1]SAP Customer Data'!$B:$B,0),CELL("col",[1]!Table_Customer_Data[[#Headers],[GroupName]]))</f>
        <v>#REF!</v>
      </c>
      <c r="B22" s="18" t="s">
        <v>91</v>
      </c>
      <c r="C22" s="77" t="s">
        <v>882</v>
      </c>
      <c r="D22" s="14" t="e" cm="1">
        <f t="array" aca="1" ref="D22" ca="1">INDEX('[1]SAP Customer Data'!$A:$AC,MATCH(بيانات_العملاء[[#This Row],[رمز شريك الأعمال]],'[1]SAP Customer Data'!$B:$B,0),CELL("col",[1]!Table_Customer_Data[[#Headers],[CardName]]))</f>
        <v>#REF!</v>
      </c>
      <c r="E22" s="14" t="e">
        <f ca="1">IF(بيانات_العملاء[[#This Row],[حد الائتمان على SAP]]&gt;0,"آجل","نقدى")</f>
        <v>#REF!</v>
      </c>
      <c r="F22" s="14"/>
      <c r="G22" s="14" t="s">
        <v>71</v>
      </c>
      <c r="H22" s="14" t="s">
        <v>54</v>
      </c>
      <c r="I2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" s="14" t="s">
        <v>54</v>
      </c>
      <c r="K22" s="15"/>
      <c r="L22" s="14"/>
      <c r="M22" s="14" t="str">
        <f ca="1">IF(AND(بيانات_العملاء[[#This Row],[السجل التجارى]]="موجود",TODAY()+'[1]Other Data'!$B$23&lt;K22,بيانات_العملاء[[#This Row],[مطابقة اسم العميل بالاسم بالسجل التجارى]]="مطابق"), "سارى", "يجب اعادة طلبه")</f>
        <v>يجب اعادة طلبه</v>
      </c>
      <c r="N22" s="14" t="s">
        <v>54</v>
      </c>
      <c r="O22" s="9" t="e" cm="1">
        <f t="array" aca="1" ref="O22" ca="1">INDEX('[1]SAP Customer Data'!$A:$AC,MATCH(بيانات_العملاء[[#This Row],[رمز شريك الأعمال]],'[1]SAP Customer Data'!$B:$B,0),CELL("col",[1]!Table_Customer_Data[[#Headers],[LicTradNum]]))</f>
        <v>#REF!</v>
      </c>
      <c r="P2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" s="14" t="s">
        <v>54</v>
      </c>
      <c r="R22" s="15"/>
      <c r="S2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" s="14" t="s">
        <v>72</v>
      </c>
      <c r="U22" s="16"/>
      <c r="V22" s="17"/>
      <c r="W2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" s="14" t="e" cm="1">
        <f t="array" aca="1" ref="Y22" ca="1">INDEX('[1]SAP Customer Data'!$A:$AC,MATCH(بيانات_العملاء[[#This Row],[رمز شريك الأعمال]],'[1]SAP Customer Data'!$B:$B,0),CELL("col",[1]!Table_Customer_Data[[#Headers],[CreditLine]]))</f>
        <v>#REF!</v>
      </c>
      <c r="Z2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" s="14"/>
      <c r="AB2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" s="14" t="s">
        <v>54</v>
      </c>
      <c r="AD22" s="14"/>
      <c r="AE2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" s="14" t="s">
        <v>54</v>
      </c>
      <c r="AG22" s="14"/>
      <c r="AH2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" s="14" t="s">
        <v>54</v>
      </c>
      <c r="AJ22" s="14"/>
      <c r="AK2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" s="14"/>
      <c r="AM22" s="15"/>
      <c r="AN2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" s="14" t="s">
        <v>54</v>
      </c>
      <c r="AP22" s="17"/>
      <c r="AQ2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" s="14" t="s">
        <v>54</v>
      </c>
      <c r="AS22" s="14"/>
      <c r="AT2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" s="17" t="e" cm="1">
        <f t="array" aca="1" ref="AU22" ca="1">INDEX('[1]SAP Customer Data'!A:Z,MATCH(بيانات_العملاء[[#This Row],[رمز شريك الأعمال]],'[1]SAP Customer Data'!B:B,0),CELL("col",[1]!Table_Customer_Data[[#Headers],[CreateDate]]))</f>
        <v>#REF!</v>
      </c>
      <c r="AV22" s="14"/>
      <c r="AW22" s="17"/>
      <c r="AX22" s="14" t="s">
        <v>57</v>
      </c>
      <c r="AY22" s="14"/>
    </row>
    <row r="23" spans="1:51" x14ac:dyDescent="0.25">
      <c r="A23" s="12" t="e" cm="1">
        <f t="array" aca="1" ref="A23" ca="1">INDEX('[1]SAP Customer Data'!$A:$AC,MATCH(بيانات_العملاء[[#This Row],[رمز شريك الأعمال]],'[1]SAP Customer Data'!$B:$B,0),CELL("col",[1]!Table_Customer_Data[[#Headers],[GroupName]]))</f>
        <v>#REF!</v>
      </c>
      <c r="B23" s="18" t="s">
        <v>92</v>
      </c>
      <c r="C23" s="77" t="s">
        <v>882</v>
      </c>
      <c r="D23" s="14" t="e" cm="1">
        <f t="array" aca="1" ref="D23" ca="1">INDEX('[1]SAP Customer Data'!$A:$AC,MATCH(بيانات_العملاء[[#This Row],[رمز شريك الأعمال]],'[1]SAP Customer Data'!$B:$B,0),CELL("col",[1]!Table_Customer_Data[[#Headers],[CardName]]))</f>
        <v>#REF!</v>
      </c>
      <c r="E23" s="14" t="e">
        <f ca="1">IF(بيانات_العملاء[[#This Row],[حد الائتمان على SAP]]&gt;0,"آجل","نقدى")</f>
        <v>#REF!</v>
      </c>
      <c r="F23" s="14"/>
      <c r="G23" s="14" t="s">
        <v>71</v>
      </c>
      <c r="H23" s="14" t="s">
        <v>54</v>
      </c>
      <c r="I2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3" s="14" t="s">
        <v>54</v>
      </c>
      <c r="K23" s="15"/>
      <c r="L23" s="14"/>
      <c r="M23" s="14" t="str">
        <f ca="1">IF(AND(بيانات_العملاء[[#This Row],[السجل التجارى]]="موجود",TODAY()+'[1]Other Data'!$B$23&lt;K23,بيانات_العملاء[[#This Row],[مطابقة اسم العميل بالاسم بالسجل التجارى]]="مطابق"), "سارى", "يجب اعادة طلبه")</f>
        <v>يجب اعادة طلبه</v>
      </c>
      <c r="N23" s="14" t="s">
        <v>54</v>
      </c>
      <c r="O23" s="9" t="e" cm="1">
        <f t="array" aca="1" ref="O23" ca="1">INDEX('[1]SAP Customer Data'!$A:$AC,MATCH(بيانات_العملاء[[#This Row],[رمز شريك الأعمال]],'[1]SAP Customer Data'!$B:$B,0),CELL("col",[1]!Table_Customer_Data[[#Headers],[LicTradNum]]))</f>
        <v>#REF!</v>
      </c>
      <c r="P2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" s="14" t="s">
        <v>54</v>
      </c>
      <c r="R23" s="15"/>
      <c r="S2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" s="14" t="s">
        <v>72</v>
      </c>
      <c r="U23" s="16"/>
      <c r="V23" s="17"/>
      <c r="W2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3" s="14" t="e" cm="1">
        <f t="array" aca="1" ref="Y23" ca="1">INDEX('[1]SAP Customer Data'!$A:$AC,MATCH(بيانات_العملاء[[#This Row],[رمز شريك الأعمال]],'[1]SAP Customer Data'!$B:$B,0),CELL("col",[1]!Table_Customer_Data[[#Headers],[CreditLine]]))</f>
        <v>#REF!</v>
      </c>
      <c r="Z2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" s="14"/>
      <c r="AB2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" s="14" t="s">
        <v>54</v>
      </c>
      <c r="AD23" s="14"/>
      <c r="AE2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" s="14" t="s">
        <v>54</v>
      </c>
      <c r="AG23" s="14"/>
      <c r="AH2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" s="14" t="s">
        <v>54</v>
      </c>
      <c r="AJ23" s="14"/>
      <c r="AK2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" s="14"/>
      <c r="AM23" s="15"/>
      <c r="AN2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" s="14" t="s">
        <v>54</v>
      </c>
      <c r="AP23" s="17"/>
      <c r="AQ2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" s="14" t="s">
        <v>54</v>
      </c>
      <c r="AS23" s="14"/>
      <c r="AT2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" s="17" t="e" cm="1">
        <f t="array" aca="1" ref="AU23" ca="1">INDEX('[1]SAP Customer Data'!A:Z,MATCH(بيانات_العملاء[[#This Row],[رمز شريك الأعمال]],'[1]SAP Customer Data'!B:B,0),CELL("col",[1]!Table_Customer_Data[[#Headers],[CreateDate]]))</f>
        <v>#REF!</v>
      </c>
      <c r="AV23" s="14"/>
      <c r="AW23" s="17"/>
      <c r="AX23" s="14" t="s">
        <v>57</v>
      </c>
      <c r="AY23" s="14"/>
    </row>
    <row r="24" spans="1:51" x14ac:dyDescent="0.25">
      <c r="A24" s="12" t="e" cm="1">
        <f t="array" aca="1" ref="A24" ca="1">INDEX('[1]SAP Customer Data'!$A:$AC,MATCH(بيانات_العملاء[[#This Row],[رمز شريك الأعمال]],'[1]SAP Customer Data'!$B:$B,0),CELL("col",[1]!Table_Customer_Data[[#Headers],[GroupName]]))</f>
        <v>#REF!</v>
      </c>
      <c r="B24" s="18" t="s">
        <v>93</v>
      </c>
      <c r="C24" s="77" t="s">
        <v>882</v>
      </c>
      <c r="D24" s="14" t="e" cm="1">
        <f t="array" aca="1" ref="D24" ca="1">INDEX('[1]SAP Customer Data'!$A:$AC,MATCH(بيانات_العملاء[[#This Row],[رمز شريك الأعمال]],'[1]SAP Customer Data'!$B:$B,0),CELL("col",[1]!Table_Customer_Data[[#Headers],[CardName]]))</f>
        <v>#REF!</v>
      </c>
      <c r="E24" s="14" t="e">
        <f ca="1">IF(بيانات_العملاء[[#This Row],[حد الائتمان على SAP]]&gt;0,"آجل","نقدى")</f>
        <v>#REF!</v>
      </c>
      <c r="F24" s="14"/>
      <c r="G24" s="14" t="s">
        <v>71</v>
      </c>
      <c r="H24" s="14" t="s">
        <v>54</v>
      </c>
      <c r="I2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" s="14" t="s">
        <v>54</v>
      </c>
      <c r="K24" s="15"/>
      <c r="L24" s="14"/>
      <c r="M24" s="14" t="str">
        <f ca="1">IF(AND(بيانات_العملاء[[#This Row],[السجل التجارى]]="موجود",TODAY()+'[1]Other Data'!$B$23&lt;K24,بيانات_العملاء[[#This Row],[مطابقة اسم العميل بالاسم بالسجل التجارى]]="مطابق"), "سارى", "يجب اعادة طلبه")</f>
        <v>يجب اعادة طلبه</v>
      </c>
      <c r="N24" s="14" t="s">
        <v>54</v>
      </c>
      <c r="O24" s="9" t="e" cm="1">
        <f t="array" aca="1" ref="O24" ca="1">INDEX('[1]SAP Customer Data'!$A:$AC,MATCH(بيانات_العملاء[[#This Row],[رمز شريك الأعمال]],'[1]SAP Customer Data'!$B:$B,0),CELL("col",[1]!Table_Customer_Data[[#Headers],[LicTradNum]]))</f>
        <v>#REF!</v>
      </c>
      <c r="P2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" s="14" t="s">
        <v>54</v>
      </c>
      <c r="R24" s="15"/>
      <c r="S2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" s="14" t="s">
        <v>72</v>
      </c>
      <c r="U24" s="16"/>
      <c r="V24" s="17"/>
      <c r="W2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" s="14" t="e" cm="1">
        <f t="array" aca="1" ref="Y24" ca="1">INDEX('[1]SAP Customer Data'!$A:$AC,MATCH(بيانات_العملاء[[#This Row],[رمز شريك الأعمال]],'[1]SAP Customer Data'!$B:$B,0),CELL("col",[1]!Table_Customer_Data[[#Headers],[CreditLine]]))</f>
        <v>#REF!</v>
      </c>
      <c r="Z2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" s="14"/>
      <c r="AB2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" s="14" t="s">
        <v>54</v>
      </c>
      <c r="AD24" s="14"/>
      <c r="AE2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" s="14" t="s">
        <v>54</v>
      </c>
      <c r="AG24" s="14"/>
      <c r="AH2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" s="14" t="s">
        <v>54</v>
      </c>
      <c r="AJ24" s="14"/>
      <c r="AK2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" s="14"/>
      <c r="AM24" s="15"/>
      <c r="AN2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" s="14" t="s">
        <v>54</v>
      </c>
      <c r="AP24" s="17"/>
      <c r="AQ2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" s="14" t="s">
        <v>54</v>
      </c>
      <c r="AS24" s="14"/>
      <c r="AT2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" s="17" t="e" cm="1">
        <f t="array" aca="1" ref="AU24" ca="1">INDEX('[1]SAP Customer Data'!A:Z,MATCH(بيانات_العملاء[[#This Row],[رمز شريك الأعمال]],'[1]SAP Customer Data'!B:B,0),CELL("col",[1]!Table_Customer_Data[[#Headers],[CreateDate]]))</f>
        <v>#REF!</v>
      </c>
      <c r="AV24" s="14"/>
      <c r="AW24" s="17"/>
      <c r="AX24" s="14" t="s">
        <v>57</v>
      </c>
      <c r="AY24" s="14"/>
    </row>
    <row r="25" spans="1:51" x14ac:dyDescent="0.25">
      <c r="A25" s="12" t="e" cm="1">
        <f t="array" aca="1" ref="A25" ca="1">INDEX('[1]SAP Customer Data'!$A:$AC,MATCH(بيانات_العملاء[[#This Row],[رمز شريك الأعمال]],'[1]SAP Customer Data'!$B:$B,0),CELL("col",[1]!Table_Customer_Data[[#Headers],[GroupName]]))</f>
        <v>#REF!</v>
      </c>
      <c r="B25" s="18" t="s">
        <v>94</v>
      </c>
      <c r="C25" s="77" t="s">
        <v>882</v>
      </c>
      <c r="D25" s="14" t="e" cm="1">
        <f t="array" aca="1" ref="D25" ca="1">INDEX('[1]SAP Customer Data'!$A:$AC,MATCH(بيانات_العملاء[[#This Row],[رمز شريك الأعمال]],'[1]SAP Customer Data'!$B:$B,0),CELL("col",[1]!Table_Customer_Data[[#Headers],[CardName]]))</f>
        <v>#REF!</v>
      </c>
      <c r="E25" s="14" t="e">
        <f ca="1">IF(بيانات_العملاء[[#This Row],[حد الائتمان على SAP]]&gt;0,"آجل","نقدى")</f>
        <v>#REF!</v>
      </c>
      <c r="F25" s="14"/>
      <c r="G25" s="14" t="s">
        <v>71</v>
      </c>
      <c r="H25" s="14" t="s">
        <v>54</v>
      </c>
      <c r="I2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" s="14" t="s">
        <v>54</v>
      </c>
      <c r="K25" s="15"/>
      <c r="L25" s="14"/>
      <c r="M25" s="14" t="str">
        <f ca="1">IF(AND(بيانات_العملاء[[#This Row],[السجل التجارى]]="موجود",TODAY()+'[1]Other Data'!$B$23&lt;K25,بيانات_العملاء[[#This Row],[مطابقة اسم العميل بالاسم بالسجل التجارى]]="مطابق"), "سارى", "يجب اعادة طلبه")</f>
        <v>يجب اعادة طلبه</v>
      </c>
      <c r="N25" s="14" t="s">
        <v>54</v>
      </c>
      <c r="O25" s="9" t="e" cm="1">
        <f t="array" aca="1" ref="O25" ca="1">INDEX('[1]SAP Customer Data'!$A:$AC,MATCH(بيانات_العملاء[[#This Row],[رمز شريك الأعمال]],'[1]SAP Customer Data'!$B:$B,0),CELL("col",[1]!Table_Customer_Data[[#Headers],[LicTradNum]]))</f>
        <v>#REF!</v>
      </c>
      <c r="P2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" s="14" t="s">
        <v>54</v>
      </c>
      <c r="R25" s="15"/>
      <c r="S2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" s="14" t="s">
        <v>72</v>
      </c>
      <c r="U25" s="16"/>
      <c r="V25" s="17"/>
      <c r="W2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" s="14" t="e" cm="1">
        <f t="array" aca="1" ref="Y25" ca="1">INDEX('[1]SAP Customer Data'!$A:$AC,MATCH(بيانات_العملاء[[#This Row],[رمز شريك الأعمال]],'[1]SAP Customer Data'!$B:$B,0),CELL("col",[1]!Table_Customer_Data[[#Headers],[CreditLine]]))</f>
        <v>#REF!</v>
      </c>
      <c r="Z2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" s="14"/>
      <c r="AB2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" s="14" t="s">
        <v>54</v>
      </c>
      <c r="AD25" s="14"/>
      <c r="AE2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" s="14" t="s">
        <v>54</v>
      </c>
      <c r="AG25" s="14"/>
      <c r="AH2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" s="14" t="s">
        <v>54</v>
      </c>
      <c r="AJ25" s="14"/>
      <c r="AK2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" s="14"/>
      <c r="AM25" s="15"/>
      <c r="AN2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" s="14" t="s">
        <v>54</v>
      </c>
      <c r="AP25" s="17"/>
      <c r="AQ2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" s="14" t="s">
        <v>54</v>
      </c>
      <c r="AS25" s="14"/>
      <c r="AT2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" s="17" t="e" cm="1">
        <f t="array" aca="1" ref="AU25" ca="1">INDEX('[1]SAP Customer Data'!A:Z,MATCH(بيانات_العملاء[[#This Row],[رمز شريك الأعمال]],'[1]SAP Customer Data'!B:B,0),CELL("col",[1]!Table_Customer_Data[[#Headers],[CreateDate]]))</f>
        <v>#REF!</v>
      </c>
      <c r="AV25" s="14"/>
      <c r="AW25" s="17"/>
      <c r="AX25" s="14" t="s">
        <v>57</v>
      </c>
      <c r="AY25" s="14"/>
    </row>
    <row r="26" spans="1:51" x14ac:dyDescent="0.25">
      <c r="A26" s="12" t="e" cm="1">
        <f t="array" aca="1" ref="A26" ca="1">INDEX('[1]SAP Customer Data'!$A:$AC,MATCH(بيانات_العملاء[[#This Row],[رمز شريك الأعمال]],'[1]SAP Customer Data'!$B:$B,0),CELL("col",[1]!Table_Customer_Data[[#Headers],[GroupName]]))</f>
        <v>#REF!</v>
      </c>
      <c r="B26" s="18" t="s">
        <v>95</v>
      </c>
      <c r="C26" s="77" t="s">
        <v>882</v>
      </c>
      <c r="D26" s="14" t="e" cm="1">
        <f t="array" aca="1" ref="D26" ca="1">INDEX('[1]SAP Customer Data'!$A:$AC,MATCH(بيانات_العملاء[[#This Row],[رمز شريك الأعمال]],'[1]SAP Customer Data'!$B:$B,0),CELL("col",[1]!Table_Customer_Data[[#Headers],[CardName]]))</f>
        <v>#REF!</v>
      </c>
      <c r="E26" s="14" t="e">
        <f ca="1">IF(بيانات_العملاء[[#This Row],[حد الائتمان على SAP]]&gt;0,"آجل","نقدى")</f>
        <v>#REF!</v>
      </c>
      <c r="F26" s="14"/>
      <c r="G26" s="14" t="s">
        <v>71</v>
      </c>
      <c r="H26" s="14" t="s">
        <v>54</v>
      </c>
      <c r="I2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" s="14" t="s">
        <v>54</v>
      </c>
      <c r="K26" s="15"/>
      <c r="L26" s="14"/>
      <c r="M26" s="14" t="str">
        <f ca="1">IF(AND(بيانات_العملاء[[#This Row],[السجل التجارى]]="موجود",TODAY()+'[1]Other Data'!$B$23&lt;K26,بيانات_العملاء[[#This Row],[مطابقة اسم العميل بالاسم بالسجل التجارى]]="مطابق"), "سارى", "يجب اعادة طلبه")</f>
        <v>يجب اعادة طلبه</v>
      </c>
      <c r="N26" s="14" t="s">
        <v>54</v>
      </c>
      <c r="O26" s="9" t="e" cm="1">
        <f t="array" aca="1" ref="O26" ca="1">INDEX('[1]SAP Customer Data'!$A:$AC,MATCH(بيانات_العملاء[[#This Row],[رمز شريك الأعمال]],'[1]SAP Customer Data'!$B:$B,0),CELL("col",[1]!Table_Customer_Data[[#Headers],[LicTradNum]]))</f>
        <v>#REF!</v>
      </c>
      <c r="P2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" s="14" t="s">
        <v>54</v>
      </c>
      <c r="R26" s="15"/>
      <c r="S2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" s="14" t="s">
        <v>72</v>
      </c>
      <c r="U26" s="16"/>
      <c r="V26" s="17"/>
      <c r="W2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" s="14" t="e" cm="1">
        <f t="array" aca="1" ref="Y26" ca="1">INDEX('[1]SAP Customer Data'!$A:$AC,MATCH(بيانات_العملاء[[#This Row],[رمز شريك الأعمال]],'[1]SAP Customer Data'!$B:$B,0),CELL("col",[1]!Table_Customer_Data[[#Headers],[CreditLine]]))</f>
        <v>#REF!</v>
      </c>
      <c r="Z2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" s="14"/>
      <c r="AB2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" s="14" t="s">
        <v>54</v>
      </c>
      <c r="AD26" s="14"/>
      <c r="AE2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" s="14" t="s">
        <v>54</v>
      </c>
      <c r="AG26" s="14"/>
      <c r="AH2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" s="14" t="s">
        <v>54</v>
      </c>
      <c r="AJ26" s="14"/>
      <c r="AK2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" s="14"/>
      <c r="AM26" s="15"/>
      <c r="AN2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" s="14" t="s">
        <v>54</v>
      </c>
      <c r="AP26" s="17"/>
      <c r="AQ2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" s="14" t="s">
        <v>54</v>
      </c>
      <c r="AS26" s="14"/>
      <c r="AT2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" s="17" t="e" cm="1">
        <f t="array" aca="1" ref="AU26" ca="1">INDEX('[1]SAP Customer Data'!A:Z,MATCH(بيانات_العملاء[[#This Row],[رمز شريك الأعمال]],'[1]SAP Customer Data'!B:B,0),CELL("col",[1]!Table_Customer_Data[[#Headers],[CreateDate]]))</f>
        <v>#REF!</v>
      </c>
      <c r="AV26" s="14"/>
      <c r="AW26" s="17"/>
      <c r="AX26" s="14" t="s">
        <v>57</v>
      </c>
      <c r="AY26" s="14"/>
    </row>
    <row r="27" spans="1:51" x14ac:dyDescent="0.25">
      <c r="A27" s="5" t="e" cm="1">
        <f t="array" aca="1" ref="A27" ca="1">INDEX('[1]SAP Customer Data'!$A:$AC,MATCH(بيانات_العملاء[[#This Row],[رمز شريك الأعمال]],'[1]SAP Customer Data'!$B:$B,0),CELL("col",[1]!Table_Customer_Data[[#Headers],[GroupName]]))</f>
        <v>#REF!</v>
      </c>
      <c r="B27" s="6" t="s">
        <v>96</v>
      </c>
      <c r="C27" s="77" t="s">
        <v>882</v>
      </c>
      <c r="D27" s="7" t="e" cm="1">
        <f t="array" aca="1" ref="D27" ca="1">INDEX('[1]SAP Customer Data'!$A:$AC,MATCH(بيانات_العملاء[[#This Row],[رمز شريك الأعمال]],'[1]SAP Customer Data'!$B:$B,0),CELL("col",[1]!Table_Customer_Data[[#Headers],[CardName]]))</f>
        <v>#REF!</v>
      </c>
      <c r="E27" s="7" t="e">
        <f ca="1">IF(بيانات_العملاء[[#This Row],[حد الائتمان على SAP]]&gt;0,"آجل","نقدى")</f>
        <v>#REF!</v>
      </c>
      <c r="F27" s="7"/>
      <c r="G27" s="7" t="s">
        <v>71</v>
      </c>
      <c r="H27" s="7" t="s">
        <v>54</v>
      </c>
      <c r="I27" s="7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7" s="7" t="s">
        <v>54</v>
      </c>
      <c r="K27" s="8"/>
      <c r="L27" s="7"/>
      <c r="M27" s="7" t="str">
        <f ca="1">IF(AND(بيانات_العملاء[[#This Row],[السجل التجارى]]="موجود",TODAY()+'[1]Other Data'!$B$23&lt;K27,بيانات_العملاء[[#This Row],[مطابقة اسم العميل بالاسم بالسجل التجارى]]="مطابق"), "سارى", "يجب اعادة طلبه")</f>
        <v>يجب اعادة طلبه</v>
      </c>
      <c r="N27" s="7" t="s">
        <v>54</v>
      </c>
      <c r="O27" s="21" t="e" cm="1">
        <f t="array" aca="1" ref="O27" ca="1">INDEX('[1]SAP Customer Data'!$A:$AC,MATCH(بيانات_العملاء[[#This Row],[رمز شريك الأعمال]],'[1]SAP Customer Data'!$B:$B,0),CELL("col",[1]!Table_Customer_Data[[#Headers],[LicTradNum]]))</f>
        <v>#REF!</v>
      </c>
      <c r="P27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" s="7" t="s">
        <v>54</v>
      </c>
      <c r="R27" s="8"/>
      <c r="S27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" s="7" t="s">
        <v>52</v>
      </c>
      <c r="U27" s="10">
        <v>50000</v>
      </c>
      <c r="V27" s="11"/>
      <c r="W27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27" s="7" t="e" cm="1">
        <f t="array" aca="1" ref="Y27" ca="1">INDEX('[1]SAP Customer Data'!$A:$AC,MATCH(بيانات_العملاء[[#This Row],[رمز شريك الأعمال]],'[1]SAP Customer Data'!$B:$B,0),CELL("col",[1]!Table_Customer_Data[[#Headers],[CreditLine]]))</f>
        <v>#REF!</v>
      </c>
      <c r="Z2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" s="7" t="s">
        <v>53</v>
      </c>
      <c r="AB2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" s="7" t="s">
        <v>54</v>
      </c>
      <c r="AD27" s="7"/>
      <c r="AE27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" s="7" t="s">
        <v>54</v>
      </c>
      <c r="AG27" s="7"/>
      <c r="AH27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" s="7" t="s">
        <v>54</v>
      </c>
      <c r="AJ27" s="7"/>
      <c r="AK27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" s="7"/>
      <c r="AM27" s="8"/>
      <c r="AN27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" s="7" t="s">
        <v>54</v>
      </c>
      <c r="AP27" s="11"/>
      <c r="AQ27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" s="7" t="s">
        <v>54</v>
      </c>
      <c r="AS27" s="7"/>
      <c r="AT27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" s="11" t="e" cm="1">
        <f t="array" aca="1" ref="AU27" ca="1">INDEX('[1]SAP Customer Data'!A:Z,MATCH(بيانات_العملاء[[#This Row],[رمز شريك الأعمال]],'[1]SAP Customer Data'!B:B,0),CELL("col",[1]!Table_Customer_Data[[#Headers],[CreateDate]]))</f>
        <v>#REF!</v>
      </c>
      <c r="AV27" s="7"/>
      <c r="AW27" s="11" t="s">
        <v>97</v>
      </c>
      <c r="AX27" s="7" t="s">
        <v>57</v>
      </c>
      <c r="AY27" s="7"/>
    </row>
    <row r="28" spans="1:51" x14ac:dyDescent="0.25">
      <c r="A28" s="12" t="e" cm="1">
        <f t="array" aca="1" ref="A28" ca="1">INDEX('[1]SAP Customer Data'!$A:$AC,MATCH(بيانات_العملاء[[#This Row],[رمز شريك الأعمال]],'[1]SAP Customer Data'!$B:$B,0),CELL("col",[1]!Table_Customer_Data[[#Headers],[GroupName]]))</f>
        <v>#REF!</v>
      </c>
      <c r="B28" s="18" t="s">
        <v>98</v>
      </c>
      <c r="C28" s="77" t="s">
        <v>882</v>
      </c>
      <c r="D28" s="14" t="e" cm="1">
        <f t="array" aca="1" ref="D28" ca="1">INDEX('[1]SAP Customer Data'!$A:$AC,MATCH(بيانات_العملاء[[#This Row],[رمز شريك الأعمال]],'[1]SAP Customer Data'!$B:$B,0),CELL("col",[1]!Table_Customer_Data[[#Headers],[CardName]]))</f>
        <v>#REF!</v>
      </c>
      <c r="E28" s="14" t="e">
        <f ca="1">IF(بيانات_العملاء[[#This Row],[حد الائتمان على SAP]]&gt;0,"آجل","نقدى")</f>
        <v>#REF!</v>
      </c>
      <c r="F28" s="14"/>
      <c r="G28" s="14" t="s">
        <v>71</v>
      </c>
      <c r="H28" s="14" t="s">
        <v>54</v>
      </c>
      <c r="I2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8" s="14" t="s">
        <v>54</v>
      </c>
      <c r="K28" s="15"/>
      <c r="L28" s="14"/>
      <c r="M28" s="14" t="str">
        <f ca="1">IF(AND(بيانات_العملاء[[#This Row],[السجل التجارى]]="موجود",TODAY()+'[1]Other Data'!$B$23&lt;K28,بيانات_العملاء[[#This Row],[مطابقة اسم العميل بالاسم بالسجل التجارى]]="مطابق"), "سارى", "يجب اعادة طلبه")</f>
        <v>يجب اعادة طلبه</v>
      </c>
      <c r="N28" s="14" t="s">
        <v>54</v>
      </c>
      <c r="O28" s="9" t="e" cm="1">
        <f t="array" aca="1" ref="O28" ca="1">INDEX('[1]SAP Customer Data'!$A:$AC,MATCH(بيانات_العملاء[[#This Row],[رمز شريك الأعمال]],'[1]SAP Customer Data'!$B:$B,0),CELL("col",[1]!Table_Customer_Data[[#Headers],[LicTradNum]]))</f>
        <v>#REF!</v>
      </c>
      <c r="P2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" s="14" t="s">
        <v>54</v>
      </c>
      <c r="R28" s="15"/>
      <c r="S2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" s="14" t="s">
        <v>72</v>
      </c>
      <c r="U28" s="16"/>
      <c r="V28" s="17"/>
      <c r="W2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8" s="14" t="e" cm="1">
        <f t="array" aca="1" ref="Y28" ca="1">INDEX('[1]SAP Customer Data'!$A:$AC,MATCH(بيانات_العملاء[[#This Row],[رمز شريك الأعمال]],'[1]SAP Customer Data'!$B:$B,0),CELL("col",[1]!Table_Customer_Data[[#Headers],[CreditLine]]))</f>
        <v>#REF!</v>
      </c>
      <c r="Z2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" s="14"/>
      <c r="AB2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" s="14" t="s">
        <v>54</v>
      </c>
      <c r="AD28" s="14"/>
      <c r="AE2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" s="14" t="s">
        <v>54</v>
      </c>
      <c r="AG28" s="14"/>
      <c r="AH2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" s="14" t="s">
        <v>54</v>
      </c>
      <c r="AJ28" s="14"/>
      <c r="AK2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" s="14"/>
      <c r="AM28" s="15"/>
      <c r="AN2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" s="14" t="s">
        <v>54</v>
      </c>
      <c r="AP28" s="17"/>
      <c r="AQ2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" s="14" t="s">
        <v>54</v>
      </c>
      <c r="AS28" s="14"/>
      <c r="AT2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" s="17" t="e" cm="1">
        <f t="array" aca="1" ref="AU28" ca="1">INDEX('[1]SAP Customer Data'!A:Z,MATCH(بيانات_العملاء[[#This Row],[رمز شريك الأعمال]],'[1]SAP Customer Data'!B:B,0),CELL("col",[1]!Table_Customer_Data[[#Headers],[CreateDate]]))</f>
        <v>#REF!</v>
      </c>
      <c r="AV28" s="14"/>
      <c r="AW28" s="17"/>
      <c r="AX28" s="14" t="s">
        <v>57</v>
      </c>
      <c r="AY28" s="14"/>
    </row>
    <row r="29" spans="1:51" x14ac:dyDescent="0.25">
      <c r="A29" s="12" t="e" cm="1">
        <f t="array" aca="1" ref="A29" ca="1">INDEX('[1]SAP Customer Data'!$A:$AC,MATCH(بيانات_العملاء[[#This Row],[رمز شريك الأعمال]],'[1]SAP Customer Data'!$B:$B,0),CELL("col",[1]!Table_Customer_Data[[#Headers],[GroupName]]))</f>
        <v>#REF!</v>
      </c>
      <c r="B29" s="18" t="s">
        <v>99</v>
      </c>
      <c r="C29" s="77" t="s">
        <v>882</v>
      </c>
      <c r="D29" s="14" t="e" cm="1">
        <f t="array" aca="1" ref="D29" ca="1">INDEX('[1]SAP Customer Data'!$A:$AC,MATCH(بيانات_العملاء[[#This Row],[رمز شريك الأعمال]],'[1]SAP Customer Data'!$B:$B,0),CELL("col",[1]!Table_Customer_Data[[#Headers],[CardName]]))</f>
        <v>#REF!</v>
      </c>
      <c r="E29" s="14" t="e">
        <f ca="1">IF(بيانات_العملاء[[#This Row],[حد الائتمان على SAP]]&gt;0,"آجل","نقدى")</f>
        <v>#REF!</v>
      </c>
      <c r="F29" s="14"/>
      <c r="G29" s="14" t="s">
        <v>71</v>
      </c>
      <c r="H29" s="14" t="s">
        <v>54</v>
      </c>
      <c r="I2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9" s="14" t="s">
        <v>54</v>
      </c>
      <c r="K29" s="15"/>
      <c r="L29" s="14"/>
      <c r="M29" s="14" t="str">
        <f ca="1">IF(AND(بيانات_العملاء[[#This Row],[السجل التجارى]]="موجود",TODAY()+'[1]Other Data'!$B$23&lt;K29,بيانات_العملاء[[#This Row],[مطابقة اسم العميل بالاسم بالسجل التجارى]]="مطابق"), "سارى", "يجب اعادة طلبه")</f>
        <v>يجب اعادة طلبه</v>
      </c>
      <c r="N29" s="14" t="s">
        <v>54</v>
      </c>
      <c r="O29" s="9" t="e" cm="1">
        <f t="array" aca="1" ref="O29" ca="1">INDEX('[1]SAP Customer Data'!$A:$AC,MATCH(بيانات_العملاء[[#This Row],[رمز شريك الأعمال]],'[1]SAP Customer Data'!$B:$B,0),CELL("col",[1]!Table_Customer_Data[[#Headers],[LicTradNum]]))</f>
        <v>#REF!</v>
      </c>
      <c r="P2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" s="14" t="s">
        <v>54</v>
      </c>
      <c r="R29" s="15"/>
      <c r="S2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" s="14" t="s">
        <v>72</v>
      </c>
      <c r="U29" s="16"/>
      <c r="V29" s="17"/>
      <c r="W2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9" s="14" t="e" cm="1">
        <f t="array" aca="1" ref="Y29" ca="1">INDEX('[1]SAP Customer Data'!$A:$AC,MATCH(بيانات_العملاء[[#This Row],[رمز شريك الأعمال]],'[1]SAP Customer Data'!$B:$B,0),CELL("col",[1]!Table_Customer_Data[[#Headers],[CreditLine]]))</f>
        <v>#REF!</v>
      </c>
      <c r="Z2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" s="14"/>
      <c r="AB2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" s="14" t="s">
        <v>54</v>
      </c>
      <c r="AD29" s="14"/>
      <c r="AE2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" s="14" t="s">
        <v>54</v>
      </c>
      <c r="AG29" s="14"/>
      <c r="AH2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" s="14" t="s">
        <v>54</v>
      </c>
      <c r="AJ29" s="14"/>
      <c r="AK2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" s="14"/>
      <c r="AM29" s="15"/>
      <c r="AN2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" s="14" t="s">
        <v>54</v>
      </c>
      <c r="AP29" s="17"/>
      <c r="AQ2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" s="14" t="s">
        <v>54</v>
      </c>
      <c r="AS29" s="14"/>
      <c r="AT2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" s="17" t="e" cm="1">
        <f t="array" aca="1" ref="AU29" ca="1">INDEX('[1]SAP Customer Data'!A:Z,MATCH(بيانات_العملاء[[#This Row],[رمز شريك الأعمال]],'[1]SAP Customer Data'!B:B,0),CELL("col",[1]!Table_Customer_Data[[#Headers],[CreateDate]]))</f>
        <v>#REF!</v>
      </c>
      <c r="AV29" s="14"/>
      <c r="AW29" s="17"/>
      <c r="AX29" s="14" t="s">
        <v>57</v>
      </c>
      <c r="AY29" s="14"/>
    </row>
    <row r="30" spans="1:51" s="20" customFormat="1" x14ac:dyDescent="0.25">
      <c r="A30" s="12" t="e" cm="1">
        <f t="array" aca="1" ref="A30" ca="1">INDEX('[1]SAP Customer Data'!$A:$AC,MATCH(بيانات_العملاء[[#This Row],[رمز شريك الأعمال]],'[1]SAP Customer Data'!$B:$B,0),CELL("col",[1]!Table_Customer_Data[[#Headers],[GroupName]]))</f>
        <v>#REF!</v>
      </c>
      <c r="B30" s="19" t="s">
        <v>100</v>
      </c>
      <c r="C30" s="77" t="s">
        <v>882</v>
      </c>
      <c r="D30" s="14" t="e" cm="1">
        <f t="array" aca="1" ref="D30" ca="1">INDEX('[1]SAP Customer Data'!$A:$AC,MATCH(بيانات_العملاء[[#This Row],[رمز شريك الأعمال]],'[1]SAP Customer Data'!$B:$B,0),CELL("col",[1]!Table_Customer_Data[[#Headers],[CardName]]))</f>
        <v>#REF!</v>
      </c>
      <c r="E30" s="14" t="e">
        <f ca="1">IF(بيانات_العملاء[[#This Row],[حد الائتمان على SAP]]&gt;0,"آجل","نقدى")</f>
        <v>#REF!</v>
      </c>
      <c r="F30" s="14"/>
      <c r="G30" s="14" t="s">
        <v>62</v>
      </c>
      <c r="H30" s="14" t="s">
        <v>52</v>
      </c>
      <c r="I3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" s="14" t="s">
        <v>52</v>
      </c>
      <c r="K30" s="15">
        <v>44693</v>
      </c>
      <c r="L30" s="14" t="s">
        <v>53</v>
      </c>
      <c r="M30" s="14" t="str">
        <f ca="1">IF(AND(بيانات_العملاء[[#This Row],[السجل التجارى]]="موجود",TODAY()+'[1]Other Data'!$B$23&lt;K30,بيانات_العملاء[[#This Row],[مطابقة اسم العميل بالاسم بالسجل التجارى]]="مطابق"), "سارى", "يجب اعادة طلبه")</f>
        <v>يجب اعادة طلبه</v>
      </c>
      <c r="N30" s="14" t="s">
        <v>52</v>
      </c>
      <c r="O30" s="9" t="e" cm="1">
        <f t="array" aca="1" ref="O30" ca="1">INDEX('[1]SAP Customer Data'!$A:$AC,MATCH(بيانات_العملاء[[#This Row],[رمز شريك الأعمال]],'[1]SAP Customer Data'!$B:$B,0),CELL("col",[1]!Table_Customer_Data[[#Headers],[LicTradNum]]))</f>
        <v>#REF!</v>
      </c>
      <c r="P3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" s="14" t="s">
        <v>54</v>
      </c>
      <c r="R30" s="15"/>
      <c r="S3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" s="14" t="s">
        <v>90</v>
      </c>
      <c r="U30" s="16">
        <v>10000</v>
      </c>
      <c r="V30" s="17"/>
      <c r="W3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10000</v>
      </c>
      <c r="Y30" s="14" t="e" cm="1">
        <f t="array" aca="1" ref="Y30" ca="1">INDEX('[1]SAP Customer Data'!$A:$AC,MATCH(بيانات_العملاء[[#This Row],[رمز شريك الأعمال]],'[1]SAP Customer Data'!$B:$B,0),CELL("col",[1]!Table_Customer_Data[[#Headers],[CreditLine]]))</f>
        <v>#REF!</v>
      </c>
      <c r="Z3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" s="14"/>
      <c r="AB3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" s="14" t="s">
        <v>54</v>
      </c>
      <c r="AD30" s="14"/>
      <c r="AE3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" s="14" t="s">
        <v>54</v>
      </c>
      <c r="AG30" s="14"/>
      <c r="AH3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" s="14" t="s">
        <v>54</v>
      </c>
      <c r="AJ30" s="14"/>
      <c r="AK3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" s="14" t="s">
        <v>54</v>
      </c>
      <c r="AM30" s="15"/>
      <c r="AN3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" s="14" t="s">
        <v>54</v>
      </c>
      <c r="AP30" s="17"/>
      <c r="AQ3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" s="14" t="s">
        <v>54</v>
      </c>
      <c r="AS30" s="14"/>
      <c r="AT3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" s="17" t="e" cm="1">
        <f t="array" aca="1" ref="AU30" ca="1">INDEX('[1]SAP Customer Data'!A:Z,MATCH(بيانات_العملاء[[#This Row],[رمز شريك الأعمال]],'[1]SAP Customer Data'!B:B,0),CELL("col",[1]!Table_Customer_Data[[#Headers],[CreateDate]]))</f>
        <v>#REF!</v>
      </c>
      <c r="AV30" s="14"/>
      <c r="AW30" s="17"/>
      <c r="AX30" s="14" t="s">
        <v>67</v>
      </c>
      <c r="AY30" s="14"/>
    </row>
    <row r="31" spans="1:51" s="20" customFormat="1" x14ac:dyDescent="0.25">
      <c r="A31" s="12" t="e" cm="1">
        <f t="array" aca="1" ref="A31" ca="1">INDEX('[1]SAP Customer Data'!$A:$AC,MATCH(بيانات_العملاء[[#This Row],[رمز شريك الأعمال]],'[1]SAP Customer Data'!$B:$B,0),CELL("col",[1]!Table_Customer_Data[[#Headers],[GroupName]]))</f>
        <v>#REF!</v>
      </c>
      <c r="B31" s="19" t="s">
        <v>101</v>
      </c>
      <c r="C31" s="77" t="s">
        <v>882</v>
      </c>
      <c r="D31" s="14" t="e" cm="1">
        <f t="array" aca="1" ref="D31" ca="1">INDEX('[1]SAP Customer Data'!$A:$AC,MATCH(بيانات_العملاء[[#This Row],[رمز شريك الأعمال]],'[1]SAP Customer Data'!$B:$B,0),CELL("col",[1]!Table_Customer_Data[[#Headers],[CardName]]))</f>
        <v>#REF!</v>
      </c>
      <c r="E31" s="14" t="e">
        <f ca="1">IF(بيانات_العملاء[[#This Row],[حد الائتمان على SAP]]&gt;0,"آجل","نقدى")</f>
        <v>#REF!</v>
      </c>
      <c r="F31" s="14" t="s">
        <v>102</v>
      </c>
      <c r="G31" s="14" t="s">
        <v>51</v>
      </c>
      <c r="H31" s="14" t="s">
        <v>52</v>
      </c>
      <c r="I3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1" s="14" t="s">
        <v>52</v>
      </c>
      <c r="K31" s="15">
        <v>43925</v>
      </c>
      <c r="L31" s="14" t="s">
        <v>55</v>
      </c>
      <c r="M31" s="14" t="str">
        <f ca="1">IF(AND(بيانات_العملاء[[#This Row],[السجل التجارى]]="موجود",TODAY()+'[1]Other Data'!$B$23&lt;K31,بيانات_العملاء[[#This Row],[مطابقة اسم العميل بالاسم بالسجل التجارى]]="مطابق"), "سارى", "يجب اعادة طلبه")</f>
        <v>يجب اعادة طلبه</v>
      </c>
      <c r="N31" s="14" t="s">
        <v>54</v>
      </c>
      <c r="O31" s="9" t="e" cm="1">
        <f t="array" aca="1" ref="O31" ca="1">INDEX('[1]SAP Customer Data'!$A:$AC,MATCH(بيانات_العملاء[[#This Row],[رمز شريك الأعمال]],'[1]SAP Customer Data'!$B:$B,0),CELL("col",[1]!Table_Customer_Data[[#Headers],[LicTradNum]]))</f>
        <v>#REF!</v>
      </c>
      <c r="P3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" s="14" t="s">
        <v>54</v>
      </c>
      <c r="R31" s="15"/>
      <c r="S3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" s="14" t="s">
        <v>90</v>
      </c>
      <c r="U31" s="16">
        <v>10000</v>
      </c>
      <c r="V31" s="17"/>
      <c r="W3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10000</v>
      </c>
      <c r="Y31" s="14" t="e" cm="1">
        <f t="array" aca="1" ref="Y31" ca="1">INDEX('[1]SAP Customer Data'!$A:$AC,MATCH(بيانات_العملاء[[#This Row],[رمز شريك الأعمال]],'[1]SAP Customer Data'!$B:$B,0),CELL("col",[1]!Table_Customer_Data[[#Headers],[CreditLine]]))</f>
        <v>#REF!</v>
      </c>
      <c r="Z3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" s="14"/>
      <c r="AB3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" s="14" t="s">
        <v>54</v>
      </c>
      <c r="AD31" s="14"/>
      <c r="AE3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" s="14" t="s">
        <v>54</v>
      </c>
      <c r="AG31" s="14"/>
      <c r="AH3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" s="14" t="s">
        <v>54</v>
      </c>
      <c r="AJ31" s="14"/>
      <c r="AK3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" s="14" t="s">
        <v>54</v>
      </c>
      <c r="AM31" s="15"/>
      <c r="AN3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" s="14" t="s">
        <v>54</v>
      </c>
      <c r="AP31" s="17"/>
      <c r="AQ3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" s="14" t="s">
        <v>54</v>
      </c>
      <c r="AS31" s="14"/>
      <c r="AT3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" s="17" t="e" cm="1">
        <f t="array" aca="1" ref="AU31" ca="1">INDEX('[1]SAP Customer Data'!A:Z,MATCH(بيانات_العملاء[[#This Row],[رمز شريك الأعمال]],'[1]SAP Customer Data'!B:B,0),CELL("col",[1]!Table_Customer_Data[[#Headers],[CreateDate]]))</f>
        <v>#REF!</v>
      </c>
      <c r="AV31" s="14"/>
      <c r="AW31" s="17" t="s">
        <v>103</v>
      </c>
      <c r="AX31" s="14" t="s">
        <v>67</v>
      </c>
      <c r="AY31" s="14"/>
    </row>
    <row r="32" spans="1:51" x14ac:dyDescent="0.25">
      <c r="A32" s="5" t="e" cm="1">
        <f t="array" aca="1" ref="A32" ca="1">INDEX('[1]SAP Customer Data'!$A:$AC,MATCH(بيانات_العملاء[[#This Row],[رمز شريك الأعمال]],'[1]SAP Customer Data'!$B:$B,0),CELL("col",[1]!Table_Customer_Data[[#Headers],[GroupName]]))</f>
        <v>#REF!</v>
      </c>
      <c r="B32" s="6" t="s">
        <v>104</v>
      </c>
      <c r="C32" s="77" t="s">
        <v>882</v>
      </c>
      <c r="D32" s="7" t="e" cm="1">
        <f t="array" aca="1" ref="D32" ca="1">INDEX('[1]SAP Customer Data'!$A:$AC,MATCH(بيانات_العملاء[[#This Row],[رمز شريك الأعمال]],'[1]SAP Customer Data'!$B:$B,0),CELL("col",[1]!Table_Customer_Data[[#Headers],[CardName]]))</f>
        <v>#REF!</v>
      </c>
      <c r="E32" s="7" t="e">
        <f ca="1">IF(بيانات_العملاء[[#This Row],[حد الائتمان على SAP]]&gt;0,"آجل","نقدى")</f>
        <v>#REF!</v>
      </c>
      <c r="F32" s="7"/>
      <c r="G32" s="7" t="s">
        <v>71</v>
      </c>
      <c r="H32" s="7" t="s">
        <v>52</v>
      </c>
      <c r="I32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2" s="7" t="s">
        <v>54</v>
      </c>
      <c r="K32" s="8"/>
      <c r="L32" s="7"/>
      <c r="M32" s="7" t="str">
        <f ca="1">IF(AND(بيانات_العملاء[[#This Row],[السجل التجارى]]="موجود",TODAY()+'[1]Other Data'!$B$23&lt;K32,بيانات_العملاء[[#This Row],[مطابقة اسم العميل بالاسم بالسجل التجارى]]="مطابق"), "سارى", "يجب اعادة طلبه")</f>
        <v>يجب اعادة طلبه</v>
      </c>
      <c r="N32" s="7" t="s">
        <v>54</v>
      </c>
      <c r="O32" s="21" t="e" cm="1">
        <f t="array" aca="1" ref="O32" ca="1">INDEX('[1]SAP Customer Data'!$A:$AC,MATCH(بيانات_العملاء[[#This Row],[رمز شريك الأعمال]],'[1]SAP Customer Data'!$B:$B,0),CELL("col",[1]!Table_Customer_Data[[#Headers],[LicTradNum]]))</f>
        <v>#REF!</v>
      </c>
      <c r="P32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" s="7" t="s">
        <v>52</v>
      </c>
      <c r="R32" s="8">
        <v>44568</v>
      </c>
      <c r="S32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" s="7" t="s">
        <v>54</v>
      </c>
      <c r="U32" s="10"/>
      <c r="V32" s="11"/>
      <c r="W32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" s="7" t="e" cm="1">
        <f t="array" aca="1" ref="Y32" ca="1">INDEX('[1]SAP Customer Data'!$A:$AC,MATCH(بيانات_العملاء[[#This Row],[رمز شريك الأعمال]],'[1]SAP Customer Data'!$B:$B,0),CELL("col",[1]!Table_Customer_Data[[#Headers],[CreditLine]]))</f>
        <v>#REF!</v>
      </c>
      <c r="Z3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" s="14"/>
      <c r="AB3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" s="7" t="s">
        <v>54</v>
      </c>
      <c r="AD32" s="11"/>
      <c r="AE32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" s="7" t="s">
        <v>54</v>
      </c>
      <c r="AG32" s="7"/>
      <c r="AH32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" s="7" t="s">
        <v>54</v>
      </c>
      <c r="AJ32" s="7"/>
      <c r="AK32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" s="7" t="s">
        <v>54</v>
      </c>
      <c r="AM32" s="8"/>
      <c r="AN32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" s="7" t="s">
        <v>54</v>
      </c>
      <c r="AP32" s="11"/>
      <c r="AQ32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" s="7" t="s">
        <v>54</v>
      </c>
      <c r="AS32" s="7"/>
      <c r="AT32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" s="11" t="e" cm="1">
        <f t="array" aca="1" ref="AU32" ca="1">INDEX('[1]SAP Customer Data'!A:Z,MATCH(بيانات_العملاء[[#This Row],[رمز شريك الأعمال]],'[1]SAP Customer Data'!B:B,0),CELL("col",[1]!Table_Customer_Data[[#Headers],[CreateDate]]))</f>
        <v>#REF!</v>
      </c>
      <c r="AV32" s="7"/>
      <c r="AW32" s="11" t="s">
        <v>103</v>
      </c>
      <c r="AX32" s="7" t="s">
        <v>57</v>
      </c>
      <c r="AY32" s="7"/>
    </row>
    <row r="33" spans="1:51" x14ac:dyDescent="0.25">
      <c r="A33" s="12" t="e" cm="1">
        <f t="array" aca="1" ref="A33" ca="1">INDEX('[1]SAP Customer Data'!$A:$AC,MATCH(بيانات_العملاء[[#This Row],[رمز شريك الأعمال]],'[1]SAP Customer Data'!$B:$B,0),CELL("col",[1]!Table_Customer_Data[[#Headers],[GroupName]]))</f>
        <v>#REF!</v>
      </c>
      <c r="B33" s="13" t="s">
        <v>105</v>
      </c>
      <c r="C33" s="77" t="s">
        <v>882</v>
      </c>
      <c r="D33" s="14" t="e" cm="1">
        <f t="array" aca="1" ref="D33" ca="1">INDEX('[1]SAP Customer Data'!$A:$AC,MATCH(بيانات_العملاء[[#This Row],[رمز شريك الأعمال]],'[1]SAP Customer Data'!$B:$B,0),CELL("col",[1]!Table_Customer_Data[[#Headers],[CardName]]))</f>
        <v>#REF!</v>
      </c>
      <c r="E33" s="14" t="e">
        <f ca="1">IF(بيانات_العملاء[[#This Row],[حد الائتمان على SAP]]&gt;0,"آجل","نقدى")</f>
        <v>#REF!</v>
      </c>
      <c r="F33" s="14" t="s">
        <v>106</v>
      </c>
      <c r="G33" s="14" t="s">
        <v>51</v>
      </c>
      <c r="H33" s="14" t="s">
        <v>52</v>
      </c>
      <c r="I3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3" s="14" t="s">
        <v>52</v>
      </c>
      <c r="K33" s="15">
        <v>43662</v>
      </c>
      <c r="L33" s="14" t="s">
        <v>53</v>
      </c>
      <c r="M33" s="14" t="str">
        <f ca="1">IF(AND(بيانات_العملاء[[#This Row],[السجل التجارى]]="موجود",TODAY()+'[1]Other Data'!$B$23&lt;K33,بيانات_العملاء[[#This Row],[مطابقة اسم العميل بالاسم بالسجل التجارى]]="مطابق"), "سارى", "يجب اعادة طلبه")</f>
        <v>يجب اعادة طلبه</v>
      </c>
      <c r="N33" s="14" t="s">
        <v>54</v>
      </c>
      <c r="O33" s="9" t="e" cm="1">
        <f t="array" aca="1" ref="O33" ca="1">INDEX('[1]SAP Customer Data'!$A:$AC,MATCH(بيانات_العملاء[[#This Row],[رمز شريك الأعمال]],'[1]SAP Customer Data'!$B:$B,0),CELL("col",[1]!Table_Customer_Data[[#Headers],[LicTradNum]]))</f>
        <v>#REF!</v>
      </c>
      <c r="P3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" s="14" t="s">
        <v>54</v>
      </c>
      <c r="R33" s="15"/>
      <c r="S3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" s="14" t="s">
        <v>52</v>
      </c>
      <c r="U33" s="16">
        <v>35000</v>
      </c>
      <c r="V33" s="17"/>
      <c r="W3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28000</v>
      </c>
      <c r="Y33" s="14" t="e" cm="1">
        <f t="array" aca="1" ref="Y33" ca="1">INDEX('[1]SAP Customer Data'!$A:$AC,MATCH(بيانات_العملاء[[#This Row],[رمز شريك الأعمال]],'[1]SAP Customer Data'!$B:$B,0),CELL("col",[1]!Table_Customer_Data[[#Headers],[CreditLine]]))</f>
        <v>#REF!</v>
      </c>
      <c r="Z3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" s="14" t="s">
        <v>55</v>
      </c>
      <c r="AB3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" s="14" t="s">
        <v>54</v>
      </c>
      <c r="AD33" s="14"/>
      <c r="AE3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" s="14" t="s">
        <v>54</v>
      </c>
      <c r="AG33" s="14"/>
      <c r="AH3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" s="14" t="s">
        <v>54</v>
      </c>
      <c r="AJ33" s="14"/>
      <c r="AK3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" s="14" t="s">
        <v>54</v>
      </c>
      <c r="AM33" s="15"/>
      <c r="AN3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" s="14" t="s">
        <v>54</v>
      </c>
      <c r="AP33" s="17"/>
      <c r="AQ3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" s="14" t="s">
        <v>54</v>
      </c>
      <c r="AS33" s="14"/>
      <c r="AT3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" s="17" t="e" cm="1">
        <f t="array" aca="1" ref="AU33" ca="1">INDEX('[1]SAP Customer Data'!A:Z,MATCH(بيانات_العملاء[[#This Row],[رمز شريك الأعمال]],'[1]SAP Customer Data'!B:B,0),CELL("col",[1]!Table_Customer_Data[[#Headers],[CreateDate]]))</f>
        <v>#REF!</v>
      </c>
      <c r="AV33" s="14"/>
      <c r="AW33" s="17" t="s">
        <v>60</v>
      </c>
      <c r="AX33" s="14" t="s">
        <v>57</v>
      </c>
      <c r="AY33" s="14"/>
    </row>
    <row r="34" spans="1:51" x14ac:dyDescent="0.25">
      <c r="A34" s="12" t="e" cm="1">
        <f t="array" aca="1" ref="A34" ca="1">INDEX('[1]SAP Customer Data'!$A:$AC,MATCH(بيانات_العملاء[[#This Row],[رمز شريك الأعمال]],'[1]SAP Customer Data'!$B:$B,0),CELL("col",[1]!Table_Customer_Data[[#Headers],[GroupName]]))</f>
        <v>#REF!</v>
      </c>
      <c r="B34" s="13" t="s">
        <v>107</v>
      </c>
      <c r="C34" s="77" t="s">
        <v>882</v>
      </c>
      <c r="D34" s="14" t="e" cm="1">
        <f t="array" aca="1" ref="D34" ca="1">INDEX('[1]SAP Customer Data'!$A:$AC,MATCH(بيانات_العملاء[[#This Row],[رمز شريك الأعمال]],'[1]SAP Customer Data'!$B:$B,0),CELL("col",[1]!Table_Customer_Data[[#Headers],[CardName]]))</f>
        <v>#REF!</v>
      </c>
      <c r="E34" s="14" t="e">
        <f ca="1">IF(بيانات_العملاء[[#This Row],[حد الائتمان على SAP]]&gt;0,"آجل","نقدى")</f>
        <v>#REF!</v>
      </c>
      <c r="F34" s="14"/>
      <c r="G34" s="14" t="s">
        <v>71</v>
      </c>
      <c r="H34" s="14" t="s">
        <v>52</v>
      </c>
      <c r="I3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4" s="14" t="s">
        <v>54</v>
      </c>
      <c r="K34" s="15"/>
      <c r="L34" s="14"/>
      <c r="M34" s="14" t="str">
        <f ca="1">IF(AND(بيانات_العملاء[[#This Row],[السجل التجارى]]="موجود",TODAY()+'[1]Other Data'!$B$23&lt;K34,بيانات_العملاء[[#This Row],[مطابقة اسم العميل بالاسم بالسجل التجارى]]="مطابق"), "سارى", "يجب اعادة طلبه")</f>
        <v>يجب اعادة طلبه</v>
      </c>
      <c r="N34" s="14" t="s">
        <v>54</v>
      </c>
      <c r="O34" s="9" t="e" cm="1">
        <f t="array" aca="1" ref="O34" ca="1">INDEX('[1]SAP Customer Data'!$A:$AC,MATCH(بيانات_العملاء[[#This Row],[رمز شريك الأعمال]],'[1]SAP Customer Data'!$B:$B,0),CELL("col",[1]!Table_Customer_Data[[#Headers],[LicTradNum]]))</f>
        <v>#REF!</v>
      </c>
      <c r="P3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" s="14" t="s">
        <v>54</v>
      </c>
      <c r="R34" s="15"/>
      <c r="S3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" s="14" t="s">
        <v>52</v>
      </c>
      <c r="U34" s="16">
        <v>20000</v>
      </c>
      <c r="V34" s="17"/>
      <c r="W3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4" s="14" t="e" cm="1">
        <f t="array" aca="1" ref="Y34" ca="1">INDEX('[1]SAP Customer Data'!$A:$AC,MATCH(بيانات_العملاء[[#This Row],[رمز شريك الأعمال]],'[1]SAP Customer Data'!$B:$B,0),CELL("col",[1]!Table_Customer_Data[[#Headers],[CreditLine]]))</f>
        <v>#REF!</v>
      </c>
      <c r="Z3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" s="14" t="s">
        <v>53</v>
      </c>
      <c r="AB3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" s="14" t="s">
        <v>54</v>
      </c>
      <c r="AD34" s="14"/>
      <c r="AE3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" s="14" t="s">
        <v>54</v>
      </c>
      <c r="AG34" s="14"/>
      <c r="AH3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" s="14" t="s">
        <v>54</v>
      </c>
      <c r="AJ34" s="14"/>
      <c r="AK3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" s="14"/>
      <c r="AM34" s="15"/>
      <c r="AN3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" s="14" t="s">
        <v>54</v>
      </c>
      <c r="AP34" s="17"/>
      <c r="AQ3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" s="14" t="s">
        <v>54</v>
      </c>
      <c r="AS34" s="14"/>
      <c r="AT3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" s="17" t="e" cm="1">
        <f t="array" aca="1" ref="AU34" ca="1">INDEX('[1]SAP Customer Data'!A:Z,MATCH(بيانات_العملاء[[#This Row],[رمز شريك الأعمال]],'[1]SAP Customer Data'!B:B,0),CELL("col",[1]!Table_Customer_Data[[#Headers],[CreateDate]]))</f>
        <v>#REF!</v>
      </c>
      <c r="AV34" s="14"/>
      <c r="AW34" s="17"/>
      <c r="AX34" s="14" t="s">
        <v>57</v>
      </c>
      <c r="AY34" s="14"/>
    </row>
    <row r="35" spans="1:51" x14ac:dyDescent="0.25">
      <c r="A35" s="12" t="e" cm="1">
        <f t="array" aca="1" ref="A35" ca="1">INDEX('[1]SAP Customer Data'!$A:$AC,MATCH(بيانات_العملاء[[#This Row],[رمز شريك الأعمال]],'[1]SAP Customer Data'!$B:$B,0),CELL("col",[1]!Table_Customer_Data[[#Headers],[GroupName]]))</f>
        <v>#REF!</v>
      </c>
      <c r="B35" s="13" t="s">
        <v>108</v>
      </c>
      <c r="C35" s="77" t="s">
        <v>882</v>
      </c>
      <c r="D35" s="14" t="e" cm="1">
        <f t="array" aca="1" ref="D35" ca="1">INDEX('[1]SAP Customer Data'!$A:$AC,MATCH(بيانات_العملاء[[#This Row],[رمز شريك الأعمال]],'[1]SAP Customer Data'!$B:$B,0),CELL("col",[1]!Table_Customer_Data[[#Headers],[CardName]]))</f>
        <v>#REF!</v>
      </c>
      <c r="E35" s="14" t="e">
        <f ca="1">IF(بيانات_العملاء[[#This Row],[حد الائتمان على SAP]]&gt;0,"آجل","نقدى")</f>
        <v>#REF!</v>
      </c>
      <c r="F35" s="14"/>
      <c r="G35" s="14" t="s">
        <v>62</v>
      </c>
      <c r="H35" s="14" t="s">
        <v>52</v>
      </c>
      <c r="I3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5" s="14" t="s">
        <v>52</v>
      </c>
      <c r="K35" s="15">
        <v>45314</v>
      </c>
      <c r="L35" s="14" t="s">
        <v>55</v>
      </c>
      <c r="M35" s="14" t="str">
        <f ca="1">IF(AND(بيانات_العملاء[[#This Row],[السجل التجارى]]="موجود",TODAY()+'[1]Other Data'!$B$23&lt;K35,بيانات_العملاء[[#This Row],[مطابقة اسم العميل بالاسم بالسجل التجارى]]="مطابق"), "سارى", "يجب اعادة طلبه")</f>
        <v>سارى</v>
      </c>
      <c r="N35" s="14" t="s">
        <v>54</v>
      </c>
      <c r="O35" s="9" t="e" cm="1">
        <f t="array" aca="1" ref="O35" ca="1">INDEX('[1]SAP Customer Data'!$A:$AC,MATCH(بيانات_العملاء[[#This Row],[رمز شريك الأعمال]],'[1]SAP Customer Data'!$B:$B,0),CELL("col",[1]!Table_Customer_Data[[#Headers],[LicTradNum]]))</f>
        <v>#REF!</v>
      </c>
      <c r="P3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" s="14" t="s">
        <v>54</v>
      </c>
      <c r="R35" s="15"/>
      <c r="S3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" s="14" t="s">
        <v>52</v>
      </c>
      <c r="U35" s="16">
        <v>50000</v>
      </c>
      <c r="V35" s="17">
        <v>44087</v>
      </c>
      <c r="W35" s="17">
        <f>IF(بيانات_العملاء[[#This Row],[تاريخ انشاء سند الامر او الاستثناء]]="",0,بيانات_العملاء[[#This Row],[تاريخ انشاء سند الامر او الاستثناء]]+365*3)</f>
        <v>45182</v>
      </c>
      <c r="X3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35" s="14" t="e" cm="1">
        <f t="array" aca="1" ref="Y35" ca="1">INDEX('[1]SAP Customer Data'!$A:$AC,MATCH(بيانات_العملاء[[#This Row],[رمز شريك الأعمال]],'[1]SAP Customer Data'!$B:$B,0),CELL("col",[1]!Table_Customer_Data[[#Headers],[CreditLine]]))</f>
        <v>#REF!</v>
      </c>
      <c r="Z3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" s="14" t="s">
        <v>55</v>
      </c>
      <c r="AB3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" s="14" t="s">
        <v>54</v>
      </c>
      <c r="AD35" s="14"/>
      <c r="AE3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" s="14" t="s">
        <v>54</v>
      </c>
      <c r="AG35" s="14"/>
      <c r="AH3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" s="14" t="s">
        <v>54</v>
      </c>
      <c r="AJ35" s="14"/>
      <c r="AK3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" s="14" t="s">
        <v>54</v>
      </c>
      <c r="AM35" s="15"/>
      <c r="AN3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" s="14" t="s">
        <v>54</v>
      </c>
      <c r="AP35" s="17"/>
      <c r="AQ3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" s="14" t="s">
        <v>54</v>
      </c>
      <c r="AS35" s="14"/>
      <c r="AT3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" s="17" t="e" cm="1">
        <f t="array" aca="1" ref="AU35" ca="1">INDEX('[1]SAP Customer Data'!A:Z,MATCH(بيانات_العملاء[[#This Row],[رمز شريك الأعمال]],'[1]SAP Customer Data'!B:B,0),CELL("col",[1]!Table_Customer_Data[[#Headers],[CreateDate]]))</f>
        <v>#REF!</v>
      </c>
      <c r="AV35" s="14"/>
      <c r="AW35" s="17"/>
      <c r="AX35" s="14" t="s">
        <v>57</v>
      </c>
      <c r="AY35" s="14"/>
    </row>
    <row r="36" spans="1:51" x14ac:dyDescent="0.25">
      <c r="A36" s="12" t="e" cm="1">
        <f t="array" aca="1" ref="A36" ca="1">INDEX('[1]SAP Customer Data'!$A:$AC,MATCH(بيانات_العملاء[[#This Row],[رمز شريك الأعمال]],'[1]SAP Customer Data'!$B:$B,0),CELL("col",[1]!Table_Customer_Data[[#Headers],[GroupName]]))</f>
        <v>#REF!</v>
      </c>
      <c r="B36" s="19" t="s">
        <v>109</v>
      </c>
      <c r="C36" s="77" t="s">
        <v>882</v>
      </c>
      <c r="D36" s="14" t="e" cm="1">
        <f t="array" aca="1" ref="D36" ca="1">INDEX('[1]SAP Customer Data'!$A:$AC,MATCH(بيانات_العملاء[[#This Row],[رمز شريك الأعمال]],'[1]SAP Customer Data'!$B:$B,0),CELL("col",[1]!Table_Customer_Data[[#Headers],[CardName]]))</f>
        <v>#REF!</v>
      </c>
      <c r="E36" s="14" t="e">
        <f ca="1">IF(بيانات_العملاء[[#This Row],[حد الائتمان على SAP]]&gt;0,"آجل","نقدى")</f>
        <v>#REF!</v>
      </c>
      <c r="F36" s="14"/>
      <c r="G36" s="14" t="s">
        <v>110</v>
      </c>
      <c r="H36" s="14" t="s">
        <v>54</v>
      </c>
      <c r="I3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" s="14" t="s">
        <v>52</v>
      </c>
      <c r="K36" s="15">
        <v>44959</v>
      </c>
      <c r="L36" s="14" t="s">
        <v>55</v>
      </c>
      <c r="M36" s="14" t="str">
        <f ca="1">IF(AND(بيانات_العملاء[[#This Row],[السجل التجارى]]="موجود",TODAY()+'[1]Other Data'!$B$23&lt;K36,بيانات_العملاء[[#This Row],[مطابقة اسم العميل بالاسم بالسجل التجارى]]="مطابق"), "سارى", "يجب اعادة طلبه")</f>
        <v>يجب اعادة طلبه</v>
      </c>
      <c r="N36" s="14" t="s">
        <v>52</v>
      </c>
      <c r="O36" s="9" t="e" cm="1">
        <f t="array" aca="1" ref="O36" ca="1">INDEX('[1]SAP Customer Data'!$A:$AC,MATCH(بيانات_العملاء[[#This Row],[رمز شريك الأعمال]],'[1]SAP Customer Data'!$B:$B,0),CELL("col",[1]!Table_Customer_Data[[#Headers],[LicTradNum]]))</f>
        <v>#REF!</v>
      </c>
      <c r="P3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" s="14" t="s">
        <v>52</v>
      </c>
      <c r="R36" s="15">
        <v>45885</v>
      </c>
      <c r="S3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6" s="14" t="s">
        <v>90</v>
      </c>
      <c r="U36" s="16">
        <v>50000</v>
      </c>
      <c r="V36" s="17">
        <v>43747</v>
      </c>
      <c r="W36" s="17">
        <f>IF(بيانات_العملاء[[#This Row],[تاريخ انشاء سند الامر او الاستثناء]]="",0,بيانات_العملاء[[#This Row],[تاريخ انشاء سند الامر او الاستثناء]]+365*3)</f>
        <v>44842</v>
      </c>
      <c r="X3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36" s="14" t="e" cm="1">
        <f t="array" aca="1" ref="Y36" ca="1">INDEX('[1]SAP Customer Data'!$A:$AC,MATCH(بيانات_العملاء[[#This Row],[رمز شريك الأعمال]],'[1]SAP Customer Data'!$B:$B,0),CELL("col",[1]!Table_Customer_Data[[#Headers],[CreditLine]]))</f>
        <v>#REF!</v>
      </c>
      <c r="Z3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" s="14"/>
      <c r="AB3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" s="14" t="s">
        <v>54</v>
      </c>
      <c r="AD36" s="14"/>
      <c r="AE3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" s="14" t="s">
        <v>54</v>
      </c>
      <c r="AG36" s="14"/>
      <c r="AH3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" s="14" t="s">
        <v>54</v>
      </c>
      <c r="AJ36" s="14"/>
      <c r="AK3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" s="14" t="s">
        <v>54</v>
      </c>
      <c r="AM36" s="15"/>
      <c r="AN3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" s="14" t="s">
        <v>54</v>
      </c>
      <c r="AP36" s="17"/>
      <c r="AQ3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" s="14" t="s">
        <v>54</v>
      </c>
      <c r="AS36" s="14"/>
      <c r="AT3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" s="17" t="e" cm="1">
        <f t="array" aca="1" ref="AU36" ca="1">INDEX('[1]SAP Customer Data'!A:Z,MATCH(بيانات_العملاء[[#This Row],[رمز شريك الأعمال]],'[1]SAP Customer Data'!B:B,0),CELL("col",[1]!Table_Customer_Data[[#Headers],[CreateDate]]))</f>
        <v>#REF!</v>
      </c>
      <c r="AV36" s="14"/>
      <c r="AW36" s="17" t="s">
        <v>111</v>
      </c>
      <c r="AX36" s="14" t="s">
        <v>57</v>
      </c>
      <c r="AY36" s="14"/>
    </row>
    <row r="37" spans="1:51" x14ac:dyDescent="0.25">
      <c r="A37" s="5" t="e" cm="1">
        <f t="array" aca="1" ref="A37" ca="1">INDEX('[1]SAP Customer Data'!$A:$AC,MATCH(بيانات_العملاء[[#This Row],[رمز شريك الأعمال]],'[1]SAP Customer Data'!$B:$B,0),CELL("col",[1]!Table_Customer_Data[[#Headers],[GroupName]]))</f>
        <v>#REF!</v>
      </c>
      <c r="B37" s="6" t="s">
        <v>112</v>
      </c>
      <c r="C37" s="77" t="s">
        <v>882</v>
      </c>
      <c r="D37" s="7" t="e" cm="1">
        <f t="array" aca="1" ref="D37" ca="1">INDEX('[1]SAP Customer Data'!$A:$AC,MATCH(بيانات_العملاء[[#This Row],[رمز شريك الأعمال]],'[1]SAP Customer Data'!$B:$B,0),CELL("col",[1]!Table_Customer_Data[[#Headers],[CardName]]))</f>
        <v>#REF!</v>
      </c>
      <c r="E37" s="7" t="e">
        <f ca="1">IF(بيانات_العملاء[[#This Row],[حد الائتمان على SAP]]&gt;0,"آجل","نقدى")</f>
        <v>#REF!</v>
      </c>
      <c r="F37" s="7" t="s">
        <v>113</v>
      </c>
      <c r="G37" s="7" t="s">
        <v>51</v>
      </c>
      <c r="H37" s="7" t="s">
        <v>52</v>
      </c>
      <c r="I37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7" s="7" t="s">
        <v>52</v>
      </c>
      <c r="K37" s="8">
        <v>43839</v>
      </c>
      <c r="L37" s="7" t="s">
        <v>55</v>
      </c>
      <c r="M37" s="7" t="str">
        <f ca="1">IF(AND(بيانات_العملاء[[#This Row],[السجل التجارى]]="موجود",TODAY()+'[1]Other Data'!$B$23&lt;K37,بيانات_العملاء[[#This Row],[مطابقة اسم العميل بالاسم بالسجل التجارى]]="مطابق"), "سارى", "يجب اعادة طلبه")</f>
        <v>يجب اعادة طلبه</v>
      </c>
      <c r="N37" s="7" t="s">
        <v>54</v>
      </c>
      <c r="O37" s="21" t="e" cm="1">
        <f t="array" aca="1" ref="O37" ca="1">INDEX('[1]SAP Customer Data'!$A:$AC,MATCH(بيانات_العملاء[[#This Row],[رمز شريك الأعمال]],'[1]SAP Customer Data'!$B:$B,0),CELL("col",[1]!Table_Customer_Data[[#Headers],[LicTradNum]]))</f>
        <v>#REF!</v>
      </c>
      <c r="P37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" s="7" t="s">
        <v>54</v>
      </c>
      <c r="R37" s="8"/>
      <c r="S37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" s="7" t="s">
        <v>54</v>
      </c>
      <c r="U37" s="10"/>
      <c r="V37" s="11"/>
      <c r="W37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" s="7" t="e" cm="1">
        <f t="array" aca="1" ref="Y37" ca="1">INDEX('[1]SAP Customer Data'!$A:$AC,MATCH(بيانات_العملاء[[#This Row],[رمز شريك الأعمال]],'[1]SAP Customer Data'!$B:$B,0),CELL("col",[1]!Table_Customer_Data[[#Headers],[CreditLine]]))</f>
        <v>#REF!</v>
      </c>
      <c r="Z3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" s="14"/>
      <c r="AB3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" s="7" t="s">
        <v>54</v>
      </c>
      <c r="AD37" s="7"/>
      <c r="AE37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" s="7" t="s">
        <v>54</v>
      </c>
      <c r="AG37" s="7"/>
      <c r="AH37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" s="7" t="s">
        <v>54</v>
      </c>
      <c r="AJ37" s="7"/>
      <c r="AK37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" s="7" t="s">
        <v>54</v>
      </c>
      <c r="AM37" s="8"/>
      <c r="AN37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" s="7" t="s">
        <v>54</v>
      </c>
      <c r="AP37" s="11"/>
      <c r="AQ37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" s="7" t="s">
        <v>54</v>
      </c>
      <c r="AS37" s="7"/>
      <c r="AT37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" s="11" t="e" cm="1">
        <f t="array" aca="1" ref="AU37" ca="1">INDEX('[1]SAP Customer Data'!A:Z,MATCH(بيانات_العملاء[[#This Row],[رمز شريك الأعمال]],'[1]SAP Customer Data'!B:B,0),CELL("col",[1]!Table_Customer_Data[[#Headers],[CreateDate]]))</f>
        <v>#REF!</v>
      </c>
      <c r="AV37" s="7"/>
      <c r="AW37" s="11" t="s">
        <v>103</v>
      </c>
      <c r="AX37" s="7" t="s">
        <v>57</v>
      </c>
      <c r="AY37" s="7"/>
    </row>
    <row r="38" spans="1:51" x14ac:dyDescent="0.25">
      <c r="A38" s="12" t="e" cm="1">
        <f t="array" aca="1" ref="A38" ca="1">INDEX('[1]SAP Customer Data'!$A:$AC,MATCH(بيانات_العملاء[[#This Row],[رمز شريك الأعمال]],'[1]SAP Customer Data'!$B:$B,0),CELL("col",[1]!Table_Customer_Data[[#Headers],[GroupName]]))</f>
        <v>#REF!</v>
      </c>
      <c r="B38" s="19" t="s">
        <v>114</v>
      </c>
      <c r="C38" s="77" t="s">
        <v>882</v>
      </c>
      <c r="D38" s="14" t="e" cm="1">
        <f t="array" aca="1" ref="D38" ca="1">INDEX('[1]SAP Customer Data'!$A:$AC,MATCH(بيانات_العملاء[[#This Row],[رمز شريك الأعمال]],'[1]SAP Customer Data'!$B:$B,0),CELL("col",[1]!Table_Customer_Data[[#Headers],[CardName]]))</f>
        <v>#REF!</v>
      </c>
      <c r="E38" s="14" t="e">
        <f ca="1">IF(بيانات_العملاء[[#This Row],[حد الائتمان على SAP]]&gt;0,"آجل","نقدى")</f>
        <v>#REF!</v>
      </c>
      <c r="F38" s="14"/>
      <c r="G38" s="14" t="s">
        <v>115</v>
      </c>
      <c r="H38" s="14" t="s">
        <v>52</v>
      </c>
      <c r="I3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8" s="14" t="s">
        <v>52</v>
      </c>
      <c r="K38" s="15">
        <v>44919</v>
      </c>
      <c r="L38" s="14" t="s">
        <v>55</v>
      </c>
      <c r="M38" s="14" t="str">
        <f ca="1">IF(AND(بيانات_العملاء[[#This Row],[السجل التجارى]]="موجود",TODAY()+'[1]Other Data'!$B$23&lt;K38,بيانات_العملاء[[#This Row],[مطابقة اسم العميل بالاسم بالسجل التجارى]]="مطابق"), "سارى", "يجب اعادة طلبه")</f>
        <v>يجب اعادة طلبه</v>
      </c>
      <c r="N38" s="14" t="s">
        <v>52</v>
      </c>
      <c r="O38" s="9" t="e" cm="1">
        <f t="array" aca="1" ref="O38" ca="1">INDEX('[1]SAP Customer Data'!$A:$AC,MATCH(بيانات_العملاء[[#This Row],[رمز شريك الأعمال]],'[1]SAP Customer Data'!$B:$B,0),CELL("col",[1]!Table_Customer_Data[[#Headers],[LicTradNum]]))</f>
        <v>#REF!</v>
      </c>
      <c r="P3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" s="14" t="s">
        <v>54</v>
      </c>
      <c r="R38" s="15"/>
      <c r="S3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" s="14" t="s">
        <v>90</v>
      </c>
      <c r="U38" s="16">
        <v>100000</v>
      </c>
      <c r="V38" s="17">
        <v>43701</v>
      </c>
      <c r="W38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3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100000</v>
      </c>
      <c r="Y38" s="14" t="e" cm="1">
        <f t="array" aca="1" ref="Y38" ca="1">INDEX('[1]SAP Customer Data'!$A:$AC,MATCH(بيانات_العملاء[[#This Row],[رمز شريك الأعمال]],'[1]SAP Customer Data'!$B:$B,0),CELL("col",[1]!Table_Customer_Data[[#Headers],[CreditLine]]))</f>
        <v>#REF!</v>
      </c>
      <c r="Z3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" s="14"/>
      <c r="AB3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" s="14" t="s">
        <v>54</v>
      </c>
      <c r="AD38" s="14"/>
      <c r="AE3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" s="14" t="s">
        <v>54</v>
      </c>
      <c r="AG38" s="14"/>
      <c r="AH3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" s="14" t="s">
        <v>54</v>
      </c>
      <c r="AJ38" s="14"/>
      <c r="AK3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" s="14"/>
      <c r="AM38" s="15"/>
      <c r="AN3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" s="14" t="s">
        <v>54</v>
      </c>
      <c r="AP38" s="17"/>
      <c r="AQ3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" s="14" t="s">
        <v>54</v>
      </c>
      <c r="AS38" s="14"/>
      <c r="AT3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" s="17" t="e" cm="1">
        <f t="array" aca="1" ref="AU38" ca="1">INDEX('[1]SAP Customer Data'!A:Z,MATCH(بيانات_العملاء[[#This Row],[رمز شريك الأعمال]],'[1]SAP Customer Data'!B:B,0),CELL("col",[1]!Table_Customer_Data[[#Headers],[CreateDate]]))</f>
        <v>#REF!</v>
      </c>
      <c r="AV38" s="14"/>
      <c r="AW38" s="17"/>
      <c r="AX38" s="14" t="s">
        <v>57</v>
      </c>
      <c r="AY38" s="14"/>
    </row>
    <row r="39" spans="1:51" x14ac:dyDescent="0.25">
      <c r="A39" s="5" t="e" cm="1">
        <f t="array" aca="1" ref="A39" ca="1">INDEX('[1]SAP Customer Data'!$A:$AC,MATCH(بيانات_العملاء[[#This Row],[رمز شريك الأعمال]],'[1]SAP Customer Data'!$B:$B,0),CELL("col",[1]!Table_Customer_Data[[#Headers],[GroupName]]))</f>
        <v>#REF!</v>
      </c>
      <c r="B39" s="6" t="s">
        <v>116</v>
      </c>
      <c r="C39" s="77" t="s">
        <v>882</v>
      </c>
      <c r="D39" s="7" t="e" cm="1">
        <f t="array" aca="1" ref="D39" ca="1">INDEX('[1]SAP Customer Data'!$A:$AC,MATCH(بيانات_العملاء[[#This Row],[رمز شريك الأعمال]],'[1]SAP Customer Data'!$B:$B,0),CELL("col",[1]!Table_Customer_Data[[#Headers],[CardName]]))</f>
        <v>#REF!</v>
      </c>
      <c r="E39" s="7" t="e">
        <f ca="1">IF(بيانات_العملاء[[#This Row],[حد الائتمان على SAP]]&gt;0,"آجل","نقدى")</f>
        <v>#REF!</v>
      </c>
      <c r="F39" s="7"/>
      <c r="G39" s="7" t="s">
        <v>71</v>
      </c>
      <c r="H39" s="7" t="s">
        <v>52</v>
      </c>
      <c r="I39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9" s="7" t="s">
        <v>54</v>
      </c>
      <c r="K39" s="8"/>
      <c r="L39" s="7"/>
      <c r="M39" s="7" t="str">
        <f ca="1">IF(AND(بيانات_العملاء[[#This Row],[السجل التجارى]]="موجود",TODAY()+'[1]Other Data'!$B$23&lt;K39,بيانات_العملاء[[#This Row],[مطابقة اسم العميل بالاسم بالسجل التجارى]]="مطابق"), "سارى", "يجب اعادة طلبه")</f>
        <v>يجب اعادة طلبه</v>
      </c>
      <c r="N39" s="7" t="s">
        <v>52</v>
      </c>
      <c r="O39" s="21" t="e" cm="1">
        <f t="array" aca="1" ref="O39" ca="1">INDEX('[1]SAP Customer Data'!$A:$AC,MATCH(بيانات_العملاء[[#This Row],[رمز شريك الأعمال]],'[1]SAP Customer Data'!$B:$B,0),CELL("col",[1]!Table_Customer_Data[[#Headers],[LicTradNum]]))</f>
        <v>#REF!</v>
      </c>
      <c r="P39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" s="7" t="s">
        <v>54</v>
      </c>
      <c r="R39" s="8"/>
      <c r="S39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" s="7" t="s">
        <v>54</v>
      </c>
      <c r="U39" s="10"/>
      <c r="V39" s="11"/>
      <c r="W39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" s="7" t="e" cm="1">
        <f t="array" aca="1" ref="Y39" ca="1">INDEX('[1]SAP Customer Data'!$A:$AC,MATCH(بيانات_العملاء[[#This Row],[رمز شريك الأعمال]],'[1]SAP Customer Data'!$B:$B,0),CELL("col",[1]!Table_Customer_Data[[#Headers],[CreditLine]]))</f>
        <v>#REF!</v>
      </c>
      <c r="Z3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" s="14"/>
      <c r="AB3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" s="7" t="s">
        <v>54</v>
      </c>
      <c r="AD39" s="7"/>
      <c r="AE39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" s="7" t="s">
        <v>54</v>
      </c>
      <c r="AG39" s="7"/>
      <c r="AH39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" s="7" t="s">
        <v>54</v>
      </c>
      <c r="AJ39" s="7"/>
      <c r="AK39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" s="7"/>
      <c r="AM39" s="8"/>
      <c r="AN39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" s="7" t="s">
        <v>54</v>
      </c>
      <c r="AP39" s="11"/>
      <c r="AQ39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" s="7" t="s">
        <v>54</v>
      </c>
      <c r="AS39" s="7"/>
      <c r="AT39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" s="11" t="e" cm="1">
        <f t="array" aca="1" ref="AU39" ca="1">INDEX('[1]SAP Customer Data'!A:Z,MATCH(بيانات_العملاء[[#This Row],[رمز شريك الأعمال]],'[1]SAP Customer Data'!B:B,0),CELL("col",[1]!Table_Customer_Data[[#Headers],[CreateDate]]))</f>
        <v>#REF!</v>
      </c>
      <c r="AV39" s="7"/>
      <c r="AW39" s="11" t="s">
        <v>103</v>
      </c>
      <c r="AX39" s="7" t="s">
        <v>57</v>
      </c>
      <c r="AY39" s="7"/>
    </row>
    <row r="40" spans="1:51" x14ac:dyDescent="0.25">
      <c r="A40" s="12" t="e" cm="1">
        <f t="array" aca="1" ref="A40" ca="1">INDEX('[1]SAP Customer Data'!$A:$AC,MATCH(بيانات_العملاء[[#This Row],[رمز شريك الأعمال]],'[1]SAP Customer Data'!$B:$B,0),CELL("col",[1]!Table_Customer_Data[[#Headers],[GroupName]]))</f>
        <v>#REF!</v>
      </c>
      <c r="B40" s="19" t="s">
        <v>117</v>
      </c>
      <c r="C40" s="77" t="s">
        <v>882</v>
      </c>
      <c r="D40" s="14" t="e" cm="1">
        <f t="array" aca="1" ref="D40" ca="1">INDEX('[1]SAP Customer Data'!$A:$AC,MATCH(بيانات_العملاء[[#This Row],[رمز شريك الأعمال]],'[1]SAP Customer Data'!$B:$B,0),CELL("col",[1]!Table_Customer_Data[[#Headers],[CardName]]))</f>
        <v>#REF!</v>
      </c>
      <c r="E40" s="14" t="e">
        <f ca="1">IF(بيانات_العملاء[[#This Row],[حد الائتمان على SAP]]&gt;0,"آجل","نقدى")</f>
        <v>#REF!</v>
      </c>
      <c r="F40" s="14" t="s">
        <v>118</v>
      </c>
      <c r="G40" s="14" t="s">
        <v>51</v>
      </c>
      <c r="H40" s="14" t="s">
        <v>52</v>
      </c>
      <c r="I4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0" s="14" t="s">
        <v>52</v>
      </c>
      <c r="K40" s="15">
        <v>45925</v>
      </c>
      <c r="L40" s="14" t="s">
        <v>55</v>
      </c>
      <c r="M40" s="14" t="str">
        <f ca="1">IF(AND(بيانات_العملاء[[#This Row],[السجل التجارى]]="موجود",TODAY()+'[1]Other Data'!$B$23&lt;K40,بيانات_العملاء[[#This Row],[مطابقة اسم العميل بالاسم بالسجل التجارى]]="مطابق"), "سارى", "يجب اعادة طلبه")</f>
        <v>سارى</v>
      </c>
      <c r="N40" s="14" t="s">
        <v>54</v>
      </c>
      <c r="O40" s="9" t="e" cm="1">
        <f t="array" aca="1" ref="O40" ca="1">INDEX('[1]SAP Customer Data'!$A:$AC,MATCH(بيانات_العملاء[[#This Row],[رمز شريك الأعمال]],'[1]SAP Customer Data'!$B:$B,0),CELL("col",[1]!Table_Customer_Data[[#Headers],[LicTradNum]]))</f>
        <v>#REF!</v>
      </c>
      <c r="P4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" s="14" t="s">
        <v>54</v>
      </c>
      <c r="R40" s="15"/>
      <c r="S4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" s="14" t="s">
        <v>52</v>
      </c>
      <c r="U40" s="16">
        <v>50000</v>
      </c>
      <c r="V40" s="17"/>
      <c r="W4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0" s="14" t="e" cm="1">
        <f t="array" aca="1" ref="Y40" ca="1">INDEX('[1]SAP Customer Data'!$A:$AC,MATCH(بيانات_العملاء[[#This Row],[رمز شريك الأعمال]],'[1]SAP Customer Data'!$B:$B,0),CELL("col",[1]!Table_Customer_Data[[#Headers],[CreditLine]]))</f>
        <v>#REF!</v>
      </c>
      <c r="Z4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" s="14" t="s">
        <v>55</v>
      </c>
      <c r="AB4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" s="14" t="s">
        <v>54</v>
      </c>
      <c r="AD40" s="14"/>
      <c r="AE4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" s="14" t="s">
        <v>54</v>
      </c>
      <c r="AG40" s="14"/>
      <c r="AH4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" s="14" t="s">
        <v>54</v>
      </c>
      <c r="AJ40" s="14"/>
      <c r="AK4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" s="14" t="s">
        <v>54</v>
      </c>
      <c r="AM40" s="15"/>
      <c r="AN4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" s="14" t="s">
        <v>54</v>
      </c>
      <c r="AP40" s="17"/>
      <c r="AQ4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" s="14" t="s">
        <v>54</v>
      </c>
      <c r="AS40" s="14"/>
      <c r="AT4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" s="17" t="e" cm="1">
        <f t="array" aca="1" ref="AU40" ca="1">INDEX('[1]SAP Customer Data'!A:Z,MATCH(بيانات_العملاء[[#This Row],[رمز شريك الأعمال]],'[1]SAP Customer Data'!B:B,0),CELL("col",[1]!Table_Customer_Data[[#Headers],[CreateDate]]))</f>
        <v>#REF!</v>
      </c>
      <c r="AV40" s="14"/>
      <c r="AW40" s="17" t="s">
        <v>119</v>
      </c>
      <c r="AX40" s="14" t="s">
        <v>57</v>
      </c>
      <c r="AY40" s="14"/>
    </row>
    <row r="41" spans="1:51" x14ac:dyDescent="0.25">
      <c r="A41" s="12" t="e" cm="1">
        <f t="array" aca="1" ref="A41" ca="1">INDEX('[1]SAP Customer Data'!$A:$AC,MATCH(بيانات_العملاء[[#This Row],[رمز شريك الأعمال]],'[1]SAP Customer Data'!$B:$B,0),CELL("col",[1]!Table_Customer_Data[[#Headers],[GroupName]]))</f>
        <v>#REF!</v>
      </c>
      <c r="B41" s="13" t="s">
        <v>120</v>
      </c>
      <c r="C41" s="77" t="s">
        <v>882</v>
      </c>
      <c r="D41" s="14" t="e" cm="1">
        <f t="array" aca="1" ref="D41" ca="1">INDEX('[1]SAP Customer Data'!$A:$AC,MATCH(بيانات_العملاء[[#This Row],[رمز شريك الأعمال]],'[1]SAP Customer Data'!$B:$B,0),CELL("col",[1]!Table_Customer_Data[[#Headers],[CardName]]))</f>
        <v>#REF!</v>
      </c>
      <c r="E41" s="14" t="e">
        <f ca="1">IF(بيانات_العملاء[[#This Row],[حد الائتمان على SAP]]&gt;0,"آجل","نقدى")</f>
        <v>#REF!</v>
      </c>
      <c r="F41" s="14" t="s">
        <v>121</v>
      </c>
      <c r="G41" s="14" t="s">
        <v>51</v>
      </c>
      <c r="H41" s="14" t="s">
        <v>54</v>
      </c>
      <c r="I4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" s="14" t="s">
        <v>52</v>
      </c>
      <c r="K41" s="15">
        <v>45633</v>
      </c>
      <c r="L41" s="14" t="s">
        <v>55</v>
      </c>
      <c r="M41" s="14" t="str">
        <f ca="1">IF(AND(بيانات_العملاء[[#This Row],[السجل التجارى]]="موجود",TODAY()+'[1]Other Data'!$B$23&lt;K41,بيانات_العملاء[[#This Row],[مطابقة اسم العميل بالاسم بالسجل التجارى]]="مطابق"), "سارى", "يجب اعادة طلبه")</f>
        <v>سارى</v>
      </c>
      <c r="N41" s="14" t="s">
        <v>52</v>
      </c>
      <c r="O41" s="9" t="e" cm="1">
        <f t="array" aca="1" ref="O41" ca="1">INDEX('[1]SAP Customer Data'!$A:$AC,MATCH(بيانات_العملاء[[#This Row],[رمز شريك الأعمال]],'[1]SAP Customer Data'!$B:$B,0),CELL("col",[1]!Table_Customer_Data[[#Headers],[LicTradNum]]))</f>
        <v>#REF!</v>
      </c>
      <c r="P4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" s="14" t="s">
        <v>52</v>
      </c>
      <c r="R41" s="15">
        <v>46291</v>
      </c>
      <c r="S4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1" s="14" t="s">
        <v>52</v>
      </c>
      <c r="U41" s="16">
        <v>50000</v>
      </c>
      <c r="V41" s="17"/>
      <c r="W4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1" s="14" t="e" cm="1">
        <f t="array" aca="1" ref="Y41" ca="1">INDEX('[1]SAP Customer Data'!$A:$AC,MATCH(بيانات_العملاء[[#This Row],[رمز شريك الأعمال]],'[1]SAP Customer Data'!$B:$B,0),CELL("col",[1]!Table_Customer_Data[[#Headers],[CreditLine]]))</f>
        <v>#REF!</v>
      </c>
      <c r="Z4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" s="14" t="s">
        <v>55</v>
      </c>
      <c r="AB4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" s="14" t="s">
        <v>52</v>
      </c>
      <c r="AD41" s="17">
        <v>50498</v>
      </c>
      <c r="AE4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41" s="14" t="s">
        <v>54</v>
      </c>
      <c r="AG41" s="14"/>
      <c r="AH4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" s="14" t="s">
        <v>54</v>
      </c>
      <c r="AJ41" s="14"/>
      <c r="AK4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" s="14" t="s">
        <v>54</v>
      </c>
      <c r="AM41" s="15"/>
      <c r="AN4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" s="14" t="s">
        <v>52</v>
      </c>
      <c r="AP41" s="17"/>
      <c r="AQ4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" s="14" t="s">
        <v>54</v>
      </c>
      <c r="AS41" s="14"/>
      <c r="AT4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" s="17" t="e" cm="1">
        <f t="array" aca="1" ref="AU41" ca="1">INDEX('[1]SAP Customer Data'!A:Z,MATCH(بيانات_العملاء[[#This Row],[رمز شريك الأعمال]],'[1]SAP Customer Data'!B:B,0),CELL("col",[1]!Table_Customer_Data[[#Headers],[CreateDate]]))</f>
        <v>#REF!</v>
      </c>
      <c r="AV41" s="14"/>
      <c r="AW41" s="17" t="s">
        <v>122</v>
      </c>
      <c r="AX41" s="14" t="s">
        <v>57</v>
      </c>
      <c r="AY41" s="14"/>
    </row>
    <row r="42" spans="1:51" x14ac:dyDescent="0.25">
      <c r="A42" s="12" t="e" cm="1">
        <f t="array" aca="1" ref="A42" ca="1">INDEX('[1]SAP Customer Data'!$A:$AC,MATCH(بيانات_العملاء[[#This Row],[رمز شريك الأعمال]],'[1]SAP Customer Data'!$B:$B,0),CELL("col",[1]!Table_Customer_Data[[#Headers],[GroupName]]))</f>
        <v>#REF!</v>
      </c>
      <c r="B42" s="19" t="s">
        <v>123</v>
      </c>
      <c r="C42" s="77" t="s">
        <v>882</v>
      </c>
      <c r="D42" s="14" t="e" cm="1">
        <f t="array" aca="1" ref="D42" ca="1">INDEX('[1]SAP Customer Data'!$A:$AC,MATCH(بيانات_العملاء[[#This Row],[رمز شريك الأعمال]],'[1]SAP Customer Data'!$B:$B,0),CELL("col",[1]!Table_Customer_Data[[#Headers],[CardName]]))</f>
        <v>#REF!</v>
      </c>
      <c r="E42" s="14" t="e">
        <f ca="1">IF(بيانات_العملاء[[#This Row],[حد الائتمان على SAP]]&gt;0,"آجل","نقدى")</f>
        <v>#REF!</v>
      </c>
      <c r="F42" s="14" t="s">
        <v>124</v>
      </c>
      <c r="G42" s="14" t="s">
        <v>51</v>
      </c>
      <c r="H42" s="14" t="s">
        <v>52</v>
      </c>
      <c r="I4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2" s="14" t="s">
        <v>52</v>
      </c>
      <c r="K42" s="15">
        <v>44468</v>
      </c>
      <c r="L42" s="14" t="s">
        <v>55</v>
      </c>
      <c r="M42" s="14" t="str">
        <f ca="1">IF(AND(بيانات_العملاء[[#This Row],[السجل التجارى]]="موجود",TODAY()+'[1]Other Data'!$B$23&lt;K42,بيانات_العملاء[[#This Row],[مطابقة اسم العميل بالاسم بالسجل التجارى]]="مطابق"), "سارى", "يجب اعادة طلبه")</f>
        <v>يجب اعادة طلبه</v>
      </c>
      <c r="N42" s="14" t="s">
        <v>54</v>
      </c>
      <c r="O42" s="9" t="e" cm="1">
        <f t="array" aca="1" ref="O42" ca="1">INDEX('[1]SAP Customer Data'!$A:$AC,MATCH(بيانات_العملاء[[#This Row],[رمز شريك الأعمال]],'[1]SAP Customer Data'!$B:$B,0),CELL("col",[1]!Table_Customer_Data[[#Headers],[LicTradNum]]))</f>
        <v>#REF!</v>
      </c>
      <c r="P4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" s="14" t="s">
        <v>54</v>
      </c>
      <c r="R42" s="15"/>
      <c r="S4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" s="14" t="s">
        <v>90</v>
      </c>
      <c r="U42" s="16">
        <v>30000</v>
      </c>
      <c r="V42" s="17">
        <v>43701</v>
      </c>
      <c r="W42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4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42" s="14" t="e" cm="1">
        <f t="array" aca="1" ref="Y42" ca="1">INDEX('[1]SAP Customer Data'!$A:$AC,MATCH(بيانات_العملاء[[#This Row],[رمز شريك الأعمال]],'[1]SAP Customer Data'!$B:$B,0),CELL("col",[1]!Table_Customer_Data[[#Headers],[CreditLine]]))</f>
        <v>#REF!</v>
      </c>
      <c r="Z4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" s="14"/>
      <c r="AB4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" s="14" t="s">
        <v>54</v>
      </c>
      <c r="AD42" s="14"/>
      <c r="AE4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" s="14" t="s">
        <v>54</v>
      </c>
      <c r="AG42" s="14"/>
      <c r="AH4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" s="14" t="s">
        <v>54</v>
      </c>
      <c r="AJ42" s="14"/>
      <c r="AK4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" s="14"/>
      <c r="AM42" s="15"/>
      <c r="AN4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" s="14" t="s">
        <v>54</v>
      </c>
      <c r="AP42" s="17"/>
      <c r="AQ4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" s="14" t="s">
        <v>54</v>
      </c>
      <c r="AS42" s="14"/>
      <c r="AT4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" s="17" t="e" cm="1">
        <f t="array" aca="1" ref="AU42" ca="1">INDEX('[1]SAP Customer Data'!A:Z,MATCH(بيانات_العملاء[[#This Row],[رمز شريك الأعمال]],'[1]SAP Customer Data'!B:B,0),CELL("col",[1]!Table_Customer_Data[[#Headers],[CreateDate]]))</f>
        <v>#REF!</v>
      </c>
      <c r="AV42" s="14"/>
      <c r="AW42" s="17"/>
      <c r="AX42" s="14" t="s">
        <v>57</v>
      </c>
      <c r="AY42" s="14"/>
    </row>
    <row r="43" spans="1:51" x14ac:dyDescent="0.25">
      <c r="A43" s="12" t="e" cm="1">
        <f t="array" aca="1" ref="A43" ca="1">INDEX('[1]SAP Customer Data'!$A:$AC,MATCH(بيانات_العملاء[[#This Row],[رمز شريك الأعمال]],'[1]SAP Customer Data'!$B:$B,0),CELL("col",[1]!Table_Customer_Data[[#Headers],[GroupName]]))</f>
        <v>#REF!</v>
      </c>
      <c r="B43" s="13" t="s">
        <v>125</v>
      </c>
      <c r="C43" s="77" t="s">
        <v>882</v>
      </c>
      <c r="D43" s="14" t="e" cm="1">
        <f t="array" aca="1" ref="D43" ca="1">INDEX('[1]SAP Customer Data'!$A:$AC,MATCH(بيانات_العملاء[[#This Row],[رمز شريك الأعمال]],'[1]SAP Customer Data'!$B:$B,0),CELL("col",[1]!Table_Customer_Data[[#Headers],[CardName]]))</f>
        <v>#REF!</v>
      </c>
      <c r="E43" s="14" t="e">
        <f ca="1">IF(بيانات_العملاء[[#This Row],[حد الائتمان على SAP]]&gt;0,"آجل","نقدى")</f>
        <v>#REF!</v>
      </c>
      <c r="F43" s="14" t="s">
        <v>126</v>
      </c>
      <c r="G43" s="14" t="s">
        <v>51</v>
      </c>
      <c r="H43" s="14" t="s">
        <v>52</v>
      </c>
      <c r="I4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3" s="14" t="s">
        <v>52</v>
      </c>
      <c r="K43" s="15">
        <v>44437</v>
      </c>
      <c r="L43" s="14" t="s">
        <v>55</v>
      </c>
      <c r="M43" s="14" t="str">
        <f ca="1">IF(AND(بيانات_العملاء[[#This Row],[السجل التجارى]]="موجود",TODAY()+'[1]Other Data'!$B$23&lt;K43,بيانات_العملاء[[#This Row],[مطابقة اسم العميل بالاسم بالسجل التجارى]]="مطابق"), "سارى", "يجب اعادة طلبه")</f>
        <v>يجب اعادة طلبه</v>
      </c>
      <c r="N43" s="14" t="s">
        <v>52</v>
      </c>
      <c r="O43" s="9" t="e" cm="1">
        <f t="array" aca="1" ref="O43" ca="1">INDEX('[1]SAP Customer Data'!$A:$AC,MATCH(بيانات_العملاء[[#This Row],[رمز شريك الأعمال]],'[1]SAP Customer Data'!$B:$B,0),CELL("col",[1]!Table_Customer_Data[[#Headers],[LicTradNum]]))</f>
        <v>#REF!</v>
      </c>
      <c r="P4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" s="14" t="s">
        <v>54</v>
      </c>
      <c r="R43" s="15"/>
      <c r="S4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" s="14" t="s">
        <v>52</v>
      </c>
      <c r="U43" s="16">
        <v>20000</v>
      </c>
      <c r="V43" s="17"/>
      <c r="W4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43" s="14" t="e" cm="1">
        <f t="array" aca="1" ref="Y43" ca="1">INDEX('[1]SAP Customer Data'!$A:$AC,MATCH(بيانات_العملاء[[#This Row],[رمز شريك الأعمال]],'[1]SAP Customer Data'!$B:$B,0),CELL("col",[1]!Table_Customer_Data[[#Headers],[CreditLine]]))</f>
        <v>#REF!</v>
      </c>
      <c r="Z4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" s="14" t="s">
        <v>55</v>
      </c>
      <c r="AB4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" s="14" t="s">
        <v>54</v>
      </c>
      <c r="AD43" s="14"/>
      <c r="AE4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" s="14" t="s">
        <v>54</v>
      </c>
      <c r="AG43" s="14"/>
      <c r="AH4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" s="14" t="s">
        <v>54</v>
      </c>
      <c r="AJ43" s="14"/>
      <c r="AK4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" s="14" t="s">
        <v>54</v>
      </c>
      <c r="AM43" s="15"/>
      <c r="AN4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" s="14" t="s">
        <v>54</v>
      </c>
      <c r="AP43" s="17"/>
      <c r="AQ4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" s="14" t="s">
        <v>54</v>
      </c>
      <c r="AS43" s="14"/>
      <c r="AT4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" s="17" t="e" cm="1">
        <f t="array" aca="1" ref="AU43" ca="1">INDEX('[1]SAP Customer Data'!A:Z,MATCH(بيانات_العملاء[[#This Row],[رمز شريك الأعمال]],'[1]SAP Customer Data'!B:B,0),CELL("col",[1]!Table_Customer_Data[[#Headers],[CreateDate]]))</f>
        <v>#REF!</v>
      </c>
      <c r="AV43" s="14"/>
      <c r="AW43" s="17"/>
      <c r="AX43" s="14" t="s">
        <v>57</v>
      </c>
      <c r="AY43" s="14"/>
    </row>
    <row r="44" spans="1:51" x14ac:dyDescent="0.25">
      <c r="A44" s="12" t="e" cm="1">
        <f t="array" aca="1" ref="A44" ca="1">INDEX('[1]SAP Customer Data'!$A:$AC,MATCH(بيانات_العملاء[[#This Row],[رمز شريك الأعمال]],'[1]SAP Customer Data'!$B:$B,0),CELL("col",[1]!Table_Customer_Data[[#Headers],[GroupName]]))</f>
        <v>#REF!</v>
      </c>
      <c r="B44" s="19" t="s">
        <v>127</v>
      </c>
      <c r="C44" s="77" t="s">
        <v>882</v>
      </c>
      <c r="D44" s="14" t="e" cm="1">
        <f t="array" aca="1" ref="D44" ca="1">INDEX('[1]SAP Customer Data'!$A:$AC,MATCH(بيانات_العملاء[[#This Row],[رمز شريك الأعمال]],'[1]SAP Customer Data'!$B:$B,0),CELL("col",[1]!Table_Customer_Data[[#Headers],[CardName]]))</f>
        <v>#REF!</v>
      </c>
      <c r="E44" s="14" t="e">
        <f ca="1">IF(بيانات_العملاء[[#This Row],[حد الائتمان على SAP]]&gt;0,"آجل","نقدى")</f>
        <v>#REF!</v>
      </c>
      <c r="F44" s="14" t="s">
        <v>128</v>
      </c>
      <c r="G44" s="14" t="s">
        <v>51</v>
      </c>
      <c r="H44" s="14" t="s">
        <v>52</v>
      </c>
      <c r="I4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" s="14" t="s">
        <v>52</v>
      </c>
      <c r="K44" s="15">
        <v>44745</v>
      </c>
      <c r="L44" s="14" t="s">
        <v>55</v>
      </c>
      <c r="M44" s="14" t="str">
        <f ca="1">IF(AND(بيانات_العملاء[[#This Row],[السجل التجارى]]="موجود",TODAY()+'[1]Other Data'!$B$23&lt;K44,بيانات_العملاء[[#This Row],[مطابقة اسم العميل بالاسم بالسجل التجارى]]="مطابق"), "سارى", "يجب اعادة طلبه")</f>
        <v>يجب اعادة طلبه</v>
      </c>
      <c r="N44" s="14" t="s">
        <v>54</v>
      </c>
      <c r="O44" s="9" t="e" cm="1">
        <f t="array" aca="1" ref="O44" ca="1">INDEX('[1]SAP Customer Data'!$A:$AC,MATCH(بيانات_العملاء[[#This Row],[رمز شريك الأعمال]],'[1]SAP Customer Data'!$B:$B,0),CELL("col",[1]!Table_Customer_Data[[#Headers],[LicTradNum]]))</f>
        <v>#REF!</v>
      </c>
      <c r="P4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" s="14" t="s">
        <v>54</v>
      </c>
      <c r="R44" s="15"/>
      <c r="S4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" s="14" t="s">
        <v>52</v>
      </c>
      <c r="U44" s="16">
        <v>10000</v>
      </c>
      <c r="V44" s="17"/>
      <c r="W4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44" s="14" t="e" cm="1">
        <f t="array" aca="1" ref="Y44" ca="1">INDEX('[1]SAP Customer Data'!$A:$AC,MATCH(بيانات_العملاء[[#This Row],[رمز شريك الأعمال]],'[1]SAP Customer Data'!$B:$B,0),CELL("col",[1]!Table_Customer_Data[[#Headers],[CreditLine]]))</f>
        <v>#REF!</v>
      </c>
      <c r="Z4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" s="14" t="s">
        <v>55</v>
      </c>
      <c r="AB4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" s="14" t="s">
        <v>54</v>
      </c>
      <c r="AD44" s="14"/>
      <c r="AE4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" s="14" t="s">
        <v>54</v>
      </c>
      <c r="AG44" s="14"/>
      <c r="AH4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" s="14" t="s">
        <v>54</v>
      </c>
      <c r="AJ44" s="14"/>
      <c r="AK4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" s="14" t="s">
        <v>54</v>
      </c>
      <c r="AM44" s="15"/>
      <c r="AN4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" s="14" t="s">
        <v>54</v>
      </c>
      <c r="AP44" s="17"/>
      <c r="AQ4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" s="14" t="s">
        <v>54</v>
      </c>
      <c r="AS44" s="14"/>
      <c r="AT4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" s="17" t="e" cm="1">
        <f t="array" aca="1" ref="AU44" ca="1">INDEX('[1]SAP Customer Data'!A:Z,MATCH(بيانات_العملاء[[#This Row],[رمز شريك الأعمال]],'[1]SAP Customer Data'!B:B,0),CELL("col",[1]!Table_Customer_Data[[#Headers],[CreateDate]]))</f>
        <v>#REF!</v>
      </c>
      <c r="AV44" s="14"/>
      <c r="AW44" s="17"/>
      <c r="AX44" s="14" t="s">
        <v>57</v>
      </c>
      <c r="AY44" s="14"/>
    </row>
    <row r="45" spans="1:51" x14ac:dyDescent="0.25">
      <c r="A45" s="5" t="e" cm="1">
        <f t="array" aca="1" ref="A45" ca="1">INDEX('[1]SAP Customer Data'!$A:$AC,MATCH(بيانات_العملاء[[#This Row],[رمز شريك الأعمال]],'[1]SAP Customer Data'!$B:$B,0),CELL("col",[1]!Table_Customer_Data[[#Headers],[GroupName]]))</f>
        <v>#REF!</v>
      </c>
      <c r="B45" s="6" t="s">
        <v>129</v>
      </c>
      <c r="C45" s="77" t="s">
        <v>882</v>
      </c>
      <c r="D45" s="7" t="e" cm="1">
        <f t="array" aca="1" ref="D45" ca="1">INDEX('[1]SAP Customer Data'!$A:$AC,MATCH(بيانات_العملاء[[#This Row],[رمز شريك الأعمال]],'[1]SAP Customer Data'!$B:$B,0),CELL("col",[1]!Table_Customer_Data[[#Headers],[CardName]]))</f>
        <v>#REF!</v>
      </c>
      <c r="E45" s="7" t="e">
        <f ca="1">IF(بيانات_العملاء[[#This Row],[حد الائتمان على SAP]]&gt;0,"آجل","نقدى")</f>
        <v>#REF!</v>
      </c>
      <c r="F45" s="7" t="s">
        <v>130</v>
      </c>
      <c r="G45" s="7" t="s">
        <v>51</v>
      </c>
      <c r="H45" s="7" t="s">
        <v>52</v>
      </c>
      <c r="I45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5" s="7" t="s">
        <v>52</v>
      </c>
      <c r="K45" s="8">
        <v>43949</v>
      </c>
      <c r="L45" s="7" t="s">
        <v>55</v>
      </c>
      <c r="M45" s="7" t="str">
        <f ca="1">IF(AND(بيانات_العملاء[[#This Row],[السجل التجارى]]="موجود",TODAY()+'[1]Other Data'!$B$23&lt;K45,بيانات_العملاء[[#This Row],[مطابقة اسم العميل بالاسم بالسجل التجارى]]="مطابق"), "سارى", "يجب اعادة طلبه")</f>
        <v>يجب اعادة طلبه</v>
      </c>
      <c r="N45" s="7" t="s">
        <v>52</v>
      </c>
      <c r="O45" s="21" t="e" cm="1">
        <f t="array" aca="1" ref="O45" ca="1">INDEX('[1]SAP Customer Data'!$A:$AC,MATCH(بيانات_العملاء[[#This Row],[رمز شريك الأعمال]],'[1]SAP Customer Data'!$B:$B,0),CELL("col",[1]!Table_Customer_Data[[#Headers],[LicTradNum]]))</f>
        <v>#REF!</v>
      </c>
      <c r="P45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" s="7" t="s">
        <v>54</v>
      </c>
      <c r="R45" s="8"/>
      <c r="S45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" s="7" t="s">
        <v>52</v>
      </c>
      <c r="U45" s="10">
        <v>20000</v>
      </c>
      <c r="V45" s="11"/>
      <c r="W45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45" s="7" t="e" cm="1">
        <f t="array" aca="1" ref="Y45" ca="1">INDEX('[1]SAP Customer Data'!$A:$AC,MATCH(بيانات_العملاء[[#This Row],[رمز شريك الأعمال]],'[1]SAP Customer Data'!$B:$B,0),CELL("col",[1]!Table_Customer_Data[[#Headers],[CreditLine]]))</f>
        <v>#REF!</v>
      </c>
      <c r="Z4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" s="7" t="s">
        <v>55</v>
      </c>
      <c r="AB4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" s="7" t="s">
        <v>54</v>
      </c>
      <c r="AD45" s="7"/>
      <c r="AE45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" s="7" t="s">
        <v>54</v>
      </c>
      <c r="AG45" s="7"/>
      <c r="AH45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" s="7" t="s">
        <v>54</v>
      </c>
      <c r="AJ45" s="7"/>
      <c r="AK45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" s="7" t="s">
        <v>54</v>
      </c>
      <c r="AM45" s="8"/>
      <c r="AN45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" s="7" t="s">
        <v>54</v>
      </c>
      <c r="AP45" s="11"/>
      <c r="AQ45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" s="7" t="s">
        <v>54</v>
      </c>
      <c r="AS45" s="7"/>
      <c r="AT45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" s="11" t="e" cm="1">
        <f t="array" aca="1" ref="AU45" ca="1">INDEX('[1]SAP Customer Data'!A:Z,MATCH(بيانات_العملاء[[#This Row],[رمز شريك الأعمال]],'[1]SAP Customer Data'!B:B,0),CELL("col",[1]!Table_Customer_Data[[#Headers],[CreateDate]]))</f>
        <v>#REF!</v>
      </c>
      <c r="AV45" s="7"/>
      <c r="AW45" s="11" t="s">
        <v>131</v>
      </c>
      <c r="AX45" s="7" t="s">
        <v>57</v>
      </c>
      <c r="AY45" s="7"/>
    </row>
    <row r="46" spans="1:51" x14ac:dyDescent="0.25">
      <c r="A46" s="12" t="e" cm="1">
        <f t="array" aca="1" ref="A46" ca="1">INDEX('[1]SAP Customer Data'!$A:$AC,MATCH(بيانات_العملاء[[#This Row],[رمز شريك الأعمال]],'[1]SAP Customer Data'!$B:$B,0),CELL("col",[1]!Table_Customer_Data[[#Headers],[GroupName]]))</f>
        <v>#REF!</v>
      </c>
      <c r="B46" s="19" t="s">
        <v>132</v>
      </c>
      <c r="C46" s="77" t="s">
        <v>882</v>
      </c>
      <c r="D46" s="14" t="e" cm="1">
        <f t="array" aca="1" ref="D46" ca="1">INDEX('[1]SAP Customer Data'!$A:$AC,MATCH(بيانات_العملاء[[#This Row],[رمز شريك الأعمال]],'[1]SAP Customer Data'!$B:$B,0),CELL("col",[1]!Table_Customer_Data[[#Headers],[CardName]]))</f>
        <v>#REF!</v>
      </c>
      <c r="E46" s="14" t="e">
        <f ca="1">IF(بيانات_العملاء[[#This Row],[حد الائتمان على SAP]]&gt;0,"آجل","نقدى")</f>
        <v>#REF!</v>
      </c>
      <c r="F46" s="14" t="s">
        <v>133</v>
      </c>
      <c r="G46" s="14" t="s">
        <v>51</v>
      </c>
      <c r="H46" s="14" t="s">
        <v>52</v>
      </c>
      <c r="I4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6" s="14" t="s">
        <v>52</v>
      </c>
      <c r="K46" s="15">
        <v>44769</v>
      </c>
      <c r="L46" s="14" t="s">
        <v>55</v>
      </c>
      <c r="M46" s="14" t="str">
        <f ca="1">IF(AND(بيانات_العملاء[[#This Row],[السجل التجارى]]="موجود",TODAY()+'[1]Other Data'!$B$23&lt;K46,بيانات_العملاء[[#This Row],[مطابقة اسم العميل بالاسم بالسجل التجارى]]="مطابق"), "سارى", "يجب اعادة طلبه")</f>
        <v>يجب اعادة طلبه</v>
      </c>
      <c r="N46" s="14" t="s">
        <v>52</v>
      </c>
      <c r="O46" s="9" t="e" cm="1">
        <f t="array" aca="1" ref="O46" ca="1">INDEX('[1]SAP Customer Data'!$A:$AC,MATCH(بيانات_العملاء[[#This Row],[رمز شريك الأعمال]],'[1]SAP Customer Data'!$B:$B,0),CELL("col",[1]!Table_Customer_Data[[#Headers],[LicTradNum]]))</f>
        <v>#REF!</v>
      </c>
      <c r="P4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" s="14" t="s">
        <v>54</v>
      </c>
      <c r="R46" s="15"/>
      <c r="S4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" s="14" t="s">
        <v>52</v>
      </c>
      <c r="U46" s="16">
        <v>50000</v>
      </c>
      <c r="V46" s="17"/>
      <c r="W4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6" s="14" t="e" cm="1">
        <f t="array" aca="1" ref="Y46" ca="1">INDEX('[1]SAP Customer Data'!$A:$AC,MATCH(بيانات_العملاء[[#This Row],[رمز شريك الأعمال]],'[1]SAP Customer Data'!$B:$B,0),CELL("col",[1]!Table_Customer_Data[[#Headers],[CreditLine]]))</f>
        <v>#REF!</v>
      </c>
      <c r="Z4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" s="14" t="s">
        <v>55</v>
      </c>
      <c r="AB4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" s="14" t="s">
        <v>54</v>
      </c>
      <c r="AD46" s="14"/>
      <c r="AE4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" s="14" t="s">
        <v>54</v>
      </c>
      <c r="AG46" s="14"/>
      <c r="AH4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" s="14" t="s">
        <v>54</v>
      </c>
      <c r="AJ46" s="14"/>
      <c r="AK4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" s="14" t="s">
        <v>54</v>
      </c>
      <c r="AM46" s="15"/>
      <c r="AN4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" s="14" t="s">
        <v>54</v>
      </c>
      <c r="AP46" s="17"/>
      <c r="AQ4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" s="14" t="s">
        <v>54</v>
      </c>
      <c r="AS46" s="14"/>
      <c r="AT4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" s="17" t="e" cm="1">
        <f t="array" aca="1" ref="AU46" ca="1">INDEX('[1]SAP Customer Data'!A:Z,MATCH(بيانات_العملاء[[#This Row],[رمز شريك الأعمال]],'[1]SAP Customer Data'!B:B,0),CELL("col",[1]!Table_Customer_Data[[#Headers],[CreateDate]]))</f>
        <v>#REF!</v>
      </c>
      <c r="AV46" s="14"/>
      <c r="AW46" s="17" t="s">
        <v>134</v>
      </c>
      <c r="AX46" s="14" t="s">
        <v>57</v>
      </c>
      <c r="AY46" s="14"/>
    </row>
    <row r="47" spans="1:51" x14ac:dyDescent="0.25">
      <c r="A47" s="12" t="e" cm="1">
        <f t="array" aca="1" ref="A47" ca="1">INDEX('[1]SAP Customer Data'!$A:$AC,MATCH(بيانات_العملاء[[#This Row],[رمز شريك الأعمال]],'[1]SAP Customer Data'!$B:$B,0),CELL("col",[1]!Table_Customer_Data[[#Headers],[GroupName]]))</f>
        <v>#REF!</v>
      </c>
      <c r="B47" s="19" t="s">
        <v>135</v>
      </c>
      <c r="C47" s="77" t="s">
        <v>882</v>
      </c>
      <c r="D47" s="14" t="e" cm="1">
        <f t="array" aca="1" ref="D47" ca="1">INDEX('[1]SAP Customer Data'!$A:$AC,MATCH(بيانات_العملاء[[#This Row],[رمز شريك الأعمال]],'[1]SAP Customer Data'!$B:$B,0),CELL("col",[1]!Table_Customer_Data[[#Headers],[CardName]]))</f>
        <v>#REF!</v>
      </c>
      <c r="E47" s="14" t="e">
        <f ca="1">IF(بيانات_العملاء[[#This Row],[حد الائتمان على SAP]]&gt;0,"آجل","نقدى")</f>
        <v>#REF!</v>
      </c>
      <c r="F47" s="14" t="s">
        <v>136</v>
      </c>
      <c r="G47" s="14" t="s">
        <v>51</v>
      </c>
      <c r="H47" s="14" t="s">
        <v>52</v>
      </c>
      <c r="I4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7" s="14" t="s">
        <v>52</v>
      </c>
      <c r="K47" s="15">
        <v>44590</v>
      </c>
      <c r="L47" s="14" t="s">
        <v>55</v>
      </c>
      <c r="M47" s="14" t="str">
        <f ca="1">IF(AND(بيانات_العملاء[[#This Row],[السجل التجارى]]="موجود",TODAY()+'[1]Other Data'!$B$23&lt;K47,بيانات_العملاء[[#This Row],[مطابقة اسم العميل بالاسم بالسجل التجارى]]="مطابق"), "سارى", "يجب اعادة طلبه")</f>
        <v>يجب اعادة طلبه</v>
      </c>
      <c r="N47" s="14" t="s">
        <v>52</v>
      </c>
      <c r="O47" s="9" t="e" cm="1">
        <f t="array" aca="1" ref="O47" ca="1">INDEX('[1]SAP Customer Data'!$A:$AC,MATCH(بيانات_العملاء[[#This Row],[رمز شريك الأعمال]],'[1]SAP Customer Data'!$B:$B,0),CELL("col",[1]!Table_Customer_Data[[#Headers],[LicTradNum]]))</f>
        <v>#REF!</v>
      </c>
      <c r="P4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" s="14" t="s">
        <v>54</v>
      </c>
      <c r="R47" s="15"/>
      <c r="S4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" s="14" t="s">
        <v>90</v>
      </c>
      <c r="U47" s="16">
        <v>75000</v>
      </c>
      <c r="V47" s="17">
        <v>43701</v>
      </c>
      <c r="W47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4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75000</v>
      </c>
      <c r="Y47" s="14" t="e" cm="1">
        <f t="array" aca="1" ref="Y47" ca="1">INDEX('[1]SAP Customer Data'!$A:$AC,MATCH(بيانات_العملاء[[#This Row],[رمز شريك الأعمال]],'[1]SAP Customer Data'!$B:$B,0),CELL("col",[1]!Table_Customer_Data[[#Headers],[CreditLine]]))</f>
        <v>#REF!</v>
      </c>
      <c r="Z4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" s="14"/>
      <c r="AB4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" s="14" t="s">
        <v>54</v>
      </c>
      <c r="AD47" s="14"/>
      <c r="AE4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" s="14" t="s">
        <v>54</v>
      </c>
      <c r="AG47" s="14"/>
      <c r="AH4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" s="14" t="s">
        <v>54</v>
      </c>
      <c r="AJ47" s="14"/>
      <c r="AK4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" s="14" t="s">
        <v>54</v>
      </c>
      <c r="AM47" s="15"/>
      <c r="AN4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" s="14" t="s">
        <v>54</v>
      </c>
      <c r="AP47" s="17"/>
      <c r="AQ4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" s="14" t="s">
        <v>54</v>
      </c>
      <c r="AS47" s="14"/>
      <c r="AT4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" s="17" t="e" cm="1">
        <f t="array" aca="1" ref="AU47" ca="1">INDEX('[1]SAP Customer Data'!A:Z,MATCH(بيانات_العملاء[[#This Row],[رمز شريك الأعمال]],'[1]SAP Customer Data'!B:B,0),CELL("col",[1]!Table_Customer_Data[[#Headers],[CreateDate]]))</f>
        <v>#REF!</v>
      </c>
      <c r="AV47" s="14"/>
      <c r="AW47" s="17"/>
      <c r="AX47" s="14" t="s">
        <v>57</v>
      </c>
      <c r="AY47" s="14"/>
    </row>
    <row r="48" spans="1:51" x14ac:dyDescent="0.25">
      <c r="A48" s="12" t="e" cm="1">
        <f t="array" aca="1" ref="A48" ca="1">INDEX('[1]SAP Customer Data'!$A:$AC,MATCH(بيانات_العملاء[[#This Row],[رمز شريك الأعمال]],'[1]SAP Customer Data'!$B:$B,0),CELL("col",[1]!Table_Customer_Data[[#Headers],[GroupName]]))</f>
        <v>#REF!</v>
      </c>
      <c r="B48" s="18" t="s">
        <v>137</v>
      </c>
      <c r="C48" s="77" t="s">
        <v>882</v>
      </c>
      <c r="D48" s="14" t="e" cm="1">
        <f t="array" aca="1" ref="D48" ca="1">INDEX('[1]SAP Customer Data'!$A:$AC,MATCH(بيانات_العملاء[[#This Row],[رمز شريك الأعمال]],'[1]SAP Customer Data'!$B:$B,0),CELL("col",[1]!Table_Customer_Data[[#Headers],[CardName]]))</f>
        <v>#REF!</v>
      </c>
      <c r="E48" s="14" t="e">
        <f ca="1">IF(بيانات_العملاء[[#This Row],[حد الائتمان على SAP]]&gt;0,"آجل","نقدى")</f>
        <v>#REF!</v>
      </c>
      <c r="F48" s="14"/>
      <c r="G48" s="14" t="s">
        <v>71</v>
      </c>
      <c r="H48" s="14" t="s">
        <v>54</v>
      </c>
      <c r="I4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8" s="14" t="s">
        <v>54</v>
      </c>
      <c r="K48" s="15"/>
      <c r="L48" s="14"/>
      <c r="M48" s="14" t="str">
        <f ca="1">IF(AND(بيانات_العملاء[[#This Row],[السجل التجارى]]="موجود",TODAY()+'[1]Other Data'!$B$23&lt;K48,بيانات_العملاء[[#This Row],[مطابقة اسم العميل بالاسم بالسجل التجارى]]="مطابق"), "سارى", "يجب اعادة طلبه")</f>
        <v>يجب اعادة طلبه</v>
      </c>
      <c r="N48" s="14" t="s">
        <v>52</v>
      </c>
      <c r="O48" s="9" t="e" cm="1">
        <f t="array" aca="1" ref="O48" ca="1">INDEX('[1]SAP Customer Data'!$A:$AC,MATCH(بيانات_العملاء[[#This Row],[رمز شريك الأعمال]],'[1]SAP Customer Data'!$B:$B,0),CELL("col",[1]!Table_Customer_Data[[#Headers],[LicTradNum]]))</f>
        <v>#REF!</v>
      </c>
      <c r="P4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" s="14" t="s">
        <v>54</v>
      </c>
      <c r="R48" s="15"/>
      <c r="S4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" s="14" t="s">
        <v>72</v>
      </c>
      <c r="U48" s="16"/>
      <c r="V48" s="17"/>
      <c r="W4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8" s="14" t="e" cm="1">
        <f t="array" aca="1" ref="Y48" ca="1">INDEX('[1]SAP Customer Data'!$A:$AC,MATCH(بيانات_العملاء[[#This Row],[رمز شريك الأعمال]],'[1]SAP Customer Data'!$B:$B,0),CELL("col",[1]!Table_Customer_Data[[#Headers],[CreditLine]]))</f>
        <v>#REF!</v>
      </c>
      <c r="Z4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" s="14"/>
      <c r="AB4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" s="14" t="s">
        <v>54</v>
      </c>
      <c r="AD48" s="14"/>
      <c r="AE4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" s="14" t="s">
        <v>54</v>
      </c>
      <c r="AG48" s="14"/>
      <c r="AH4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" s="14" t="s">
        <v>54</v>
      </c>
      <c r="AJ48" s="14"/>
      <c r="AK4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" s="14"/>
      <c r="AM48" s="15"/>
      <c r="AN4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" s="14" t="s">
        <v>54</v>
      </c>
      <c r="AP48" s="17"/>
      <c r="AQ4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" s="14" t="s">
        <v>54</v>
      </c>
      <c r="AS48" s="14"/>
      <c r="AT4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" s="17" t="e" cm="1">
        <f t="array" aca="1" ref="AU48" ca="1">INDEX('[1]SAP Customer Data'!A:Z,MATCH(بيانات_العملاء[[#This Row],[رمز شريك الأعمال]],'[1]SAP Customer Data'!B:B,0),CELL("col",[1]!Table_Customer_Data[[#Headers],[CreateDate]]))</f>
        <v>#REF!</v>
      </c>
      <c r="AV48" s="14"/>
      <c r="AW48" s="17"/>
      <c r="AX48" s="14" t="s">
        <v>67</v>
      </c>
      <c r="AY48" s="14"/>
    </row>
    <row r="49" spans="1:51" x14ac:dyDescent="0.25">
      <c r="A49" s="12" t="e" cm="1">
        <f t="array" aca="1" ref="A49" ca="1">INDEX('[1]SAP Customer Data'!$A:$AC,MATCH(بيانات_العملاء[[#This Row],[رمز شريك الأعمال]],'[1]SAP Customer Data'!$B:$B,0),CELL("col",[1]!Table_Customer_Data[[#Headers],[GroupName]]))</f>
        <v>#REF!</v>
      </c>
      <c r="B49" s="19" t="s">
        <v>138</v>
      </c>
      <c r="C49" s="77" t="s">
        <v>882</v>
      </c>
      <c r="D49" s="14" t="e" cm="1">
        <f t="array" aca="1" ref="D49" ca="1">INDEX('[1]SAP Customer Data'!$A:$AC,MATCH(بيانات_العملاء[[#This Row],[رمز شريك الأعمال]],'[1]SAP Customer Data'!$B:$B,0),CELL("col",[1]!Table_Customer_Data[[#Headers],[CardName]]))</f>
        <v>#REF!</v>
      </c>
      <c r="E49" s="14" t="e">
        <f ca="1">IF(بيانات_العملاء[[#This Row],[حد الائتمان على SAP]]&gt;0,"آجل","نقدى")</f>
        <v>#REF!</v>
      </c>
      <c r="F49" s="14"/>
      <c r="G49" s="14" t="s">
        <v>71</v>
      </c>
      <c r="H49" s="14" t="s">
        <v>52</v>
      </c>
      <c r="I4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9" s="14" t="s">
        <v>54</v>
      </c>
      <c r="K49" s="15"/>
      <c r="L49" s="14"/>
      <c r="M49" s="14" t="str">
        <f ca="1">IF(AND(بيانات_العملاء[[#This Row],[السجل التجارى]]="موجود",TODAY()+'[1]Other Data'!$B$23&lt;K49,بيانات_العملاء[[#This Row],[مطابقة اسم العميل بالاسم بالسجل التجارى]]="مطابق"), "سارى", "يجب اعادة طلبه")</f>
        <v>يجب اعادة طلبه</v>
      </c>
      <c r="N49" s="14" t="s">
        <v>54</v>
      </c>
      <c r="O49" s="9" t="e" cm="1">
        <f t="array" aca="1" ref="O49" ca="1">INDEX('[1]SAP Customer Data'!$A:$AC,MATCH(بيانات_العملاء[[#This Row],[رمز شريك الأعمال]],'[1]SAP Customer Data'!$B:$B,0),CELL("col",[1]!Table_Customer_Data[[#Headers],[LicTradNum]]))</f>
        <v>#REF!</v>
      </c>
      <c r="P4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" s="14" t="s">
        <v>54</v>
      </c>
      <c r="R49" s="15"/>
      <c r="S4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9" s="14" t="s">
        <v>52</v>
      </c>
      <c r="U49" s="16">
        <v>15000</v>
      </c>
      <c r="V49" s="17">
        <v>43752</v>
      </c>
      <c r="W49" s="17">
        <f>IF(بيانات_العملاء[[#This Row],[تاريخ انشاء سند الامر او الاستثناء]]="",0,بيانات_العملاء[[#This Row],[تاريخ انشاء سند الامر او الاستثناء]]+365*3)</f>
        <v>44847</v>
      </c>
      <c r="X4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</v>
      </c>
      <c r="Y49" s="14" t="e" cm="1">
        <f t="array" aca="1" ref="Y49" ca="1">INDEX('[1]SAP Customer Data'!$A:$AC,MATCH(بيانات_العملاء[[#This Row],[رمز شريك الأعمال]],'[1]SAP Customer Data'!$B:$B,0),CELL("col",[1]!Table_Customer_Data[[#Headers],[CreditLine]]))</f>
        <v>#REF!</v>
      </c>
      <c r="Z4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" s="14" t="s">
        <v>53</v>
      </c>
      <c r="AB4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" s="14" t="s">
        <v>54</v>
      </c>
      <c r="AD49" s="14"/>
      <c r="AE4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" s="14" t="s">
        <v>54</v>
      </c>
      <c r="AG49" s="14"/>
      <c r="AH4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9" s="14" t="s">
        <v>54</v>
      </c>
      <c r="AJ49" s="14"/>
      <c r="AK4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9" s="14" t="s">
        <v>54</v>
      </c>
      <c r="AM49" s="15"/>
      <c r="AN4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" s="14" t="s">
        <v>54</v>
      </c>
      <c r="AP49" s="17"/>
      <c r="AQ4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" s="14" t="s">
        <v>54</v>
      </c>
      <c r="AS49" s="14"/>
      <c r="AT4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9" s="17" t="e" cm="1">
        <f t="array" aca="1" ref="AU49" ca="1">INDEX('[1]SAP Customer Data'!A:Z,MATCH(بيانات_العملاء[[#This Row],[رمز شريك الأعمال]],'[1]SAP Customer Data'!B:B,0),CELL("col",[1]!Table_Customer_Data[[#Headers],[CreateDate]]))</f>
        <v>#REF!</v>
      </c>
      <c r="AV49" s="14"/>
      <c r="AW49" s="17"/>
      <c r="AX49" s="14" t="s">
        <v>57</v>
      </c>
      <c r="AY49" s="14"/>
    </row>
    <row r="50" spans="1:51" x14ac:dyDescent="0.25">
      <c r="A50" s="12" t="e" cm="1">
        <f t="array" aca="1" ref="A50" ca="1">INDEX('[1]SAP Customer Data'!$A:$AC,MATCH(بيانات_العملاء[[#This Row],[رمز شريك الأعمال]],'[1]SAP Customer Data'!$B:$B,0),CELL("col",[1]!Table_Customer_Data[[#Headers],[GroupName]]))</f>
        <v>#REF!</v>
      </c>
      <c r="B50" s="19" t="s">
        <v>139</v>
      </c>
      <c r="C50" s="77" t="s">
        <v>882</v>
      </c>
      <c r="D50" s="14" t="e" cm="1">
        <f t="array" aca="1" ref="D50" ca="1">INDEX('[1]SAP Customer Data'!$A:$AC,MATCH(بيانات_العملاء[[#This Row],[رمز شريك الأعمال]],'[1]SAP Customer Data'!$B:$B,0),CELL("col",[1]!Table_Customer_Data[[#Headers],[CardName]]))</f>
        <v>#REF!</v>
      </c>
      <c r="E50" s="14" t="e">
        <f ca="1">IF(بيانات_العملاء[[#This Row],[حد الائتمان على SAP]]&gt;0,"آجل","نقدى")</f>
        <v>#REF!</v>
      </c>
      <c r="F50" s="14" t="s">
        <v>140</v>
      </c>
      <c r="G50" s="14" t="s">
        <v>51</v>
      </c>
      <c r="H50" s="14" t="s">
        <v>52</v>
      </c>
      <c r="I5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0" s="14" t="s">
        <v>52</v>
      </c>
      <c r="K50" s="15">
        <v>45431</v>
      </c>
      <c r="L50" s="14" t="s">
        <v>55</v>
      </c>
      <c r="M50" s="14" t="str">
        <f ca="1">IF(AND(بيانات_العملاء[[#This Row],[السجل التجارى]]="موجود",TODAY()+'[1]Other Data'!$B$23&lt;K50,بيانات_العملاء[[#This Row],[مطابقة اسم العميل بالاسم بالسجل التجارى]]="مطابق"), "سارى", "يجب اعادة طلبه")</f>
        <v>سارى</v>
      </c>
      <c r="N50" s="14" t="s">
        <v>52</v>
      </c>
      <c r="O50" s="9" t="e" cm="1">
        <f t="array" aca="1" ref="O50" ca="1">INDEX('[1]SAP Customer Data'!$A:$AC,MATCH(بيانات_العملاء[[#This Row],[رمز شريك الأعمال]],'[1]SAP Customer Data'!$B:$B,0),CELL("col",[1]!Table_Customer_Data[[#Headers],[LicTradNum]]))</f>
        <v>#REF!</v>
      </c>
      <c r="P5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" s="14" t="s">
        <v>52</v>
      </c>
      <c r="R50" s="15">
        <v>45578</v>
      </c>
      <c r="S5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0" s="14" t="s">
        <v>52</v>
      </c>
      <c r="U50" s="16">
        <v>200000</v>
      </c>
      <c r="V50" s="17"/>
      <c r="W5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160000</v>
      </c>
      <c r="Y50" s="14" t="e" cm="1">
        <f t="array" aca="1" ref="Y50" ca="1">INDEX('[1]SAP Customer Data'!$A:$AC,MATCH(بيانات_العملاء[[#This Row],[رمز شريك الأعمال]],'[1]SAP Customer Data'!$B:$B,0),CELL("col",[1]!Table_Customer_Data[[#Headers],[CreditLine]]))</f>
        <v>#REF!</v>
      </c>
      <c r="Z5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" s="14" t="s">
        <v>55</v>
      </c>
      <c r="AB5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" s="14" t="s">
        <v>54</v>
      </c>
      <c r="AD50" s="14"/>
      <c r="AE5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" s="14" t="s">
        <v>54</v>
      </c>
      <c r="AG50" s="14"/>
      <c r="AH5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" s="14" t="s">
        <v>54</v>
      </c>
      <c r="AJ50" s="14"/>
      <c r="AK5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" s="14" t="s">
        <v>54</v>
      </c>
      <c r="AM50" s="15"/>
      <c r="AN5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" s="14" t="s">
        <v>52</v>
      </c>
      <c r="AP50" s="17">
        <v>44766</v>
      </c>
      <c r="AQ5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" s="14" t="s">
        <v>54</v>
      </c>
      <c r="AS50" s="14"/>
      <c r="AT5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" s="17" t="e" cm="1">
        <f t="array" aca="1" ref="AU50" ca="1">INDEX('[1]SAP Customer Data'!A:Z,MATCH(بيانات_العملاء[[#This Row],[رمز شريك الأعمال]],'[1]SAP Customer Data'!B:B,0),CELL("col",[1]!Table_Customer_Data[[#Headers],[CreateDate]]))</f>
        <v>#REF!</v>
      </c>
      <c r="AV50" s="14"/>
      <c r="AW50" s="17" t="s">
        <v>60</v>
      </c>
      <c r="AX50" s="14" t="s">
        <v>57</v>
      </c>
      <c r="AY50" s="14"/>
    </row>
    <row r="51" spans="1:51" x14ac:dyDescent="0.25">
      <c r="A51" s="12" t="e" cm="1">
        <f t="array" aca="1" ref="A51" ca="1">INDEX('[1]SAP Customer Data'!$A:$AC,MATCH(بيانات_العملاء[[#This Row],[رمز شريك الأعمال]],'[1]SAP Customer Data'!$B:$B,0),CELL("col",[1]!Table_Customer_Data[[#Headers],[GroupName]]))</f>
        <v>#REF!</v>
      </c>
      <c r="B51" s="18" t="s">
        <v>141</v>
      </c>
      <c r="C51" s="77" t="s">
        <v>882</v>
      </c>
      <c r="D51" s="14" t="e" cm="1">
        <f t="array" aca="1" ref="D51" ca="1">INDEX('[1]SAP Customer Data'!$A:$AC,MATCH(بيانات_العملاء[[#This Row],[رمز شريك الأعمال]],'[1]SAP Customer Data'!$B:$B,0),CELL("col",[1]!Table_Customer_Data[[#Headers],[CardName]]))</f>
        <v>#REF!</v>
      </c>
      <c r="E51" s="14" t="e">
        <f ca="1">IF(بيانات_العملاء[[#This Row],[حد الائتمان على SAP]]&gt;0,"آجل","نقدى")</f>
        <v>#REF!</v>
      </c>
      <c r="F51" s="14"/>
      <c r="G51" s="14" t="s">
        <v>71</v>
      </c>
      <c r="H51" s="14" t="s">
        <v>54</v>
      </c>
      <c r="I5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" s="14" t="s">
        <v>54</v>
      </c>
      <c r="K51" s="15"/>
      <c r="L51" s="14"/>
      <c r="M51" s="14" t="str">
        <f ca="1">IF(AND(بيانات_العملاء[[#This Row],[السجل التجارى]]="موجود",TODAY()+'[1]Other Data'!$B$23&lt;K51,بيانات_العملاء[[#This Row],[مطابقة اسم العميل بالاسم بالسجل التجارى]]="مطابق"), "سارى", "يجب اعادة طلبه")</f>
        <v>يجب اعادة طلبه</v>
      </c>
      <c r="N51" s="14" t="s">
        <v>52</v>
      </c>
      <c r="O51" s="9" t="e" cm="1">
        <f t="array" aca="1" ref="O51" ca="1">INDEX('[1]SAP Customer Data'!$A:$AC,MATCH(بيانات_العملاء[[#This Row],[رمز شريك الأعمال]],'[1]SAP Customer Data'!$B:$B,0),CELL("col",[1]!Table_Customer_Data[[#Headers],[LicTradNum]]))</f>
        <v>#REF!</v>
      </c>
      <c r="P5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" s="14" t="s">
        <v>54</v>
      </c>
      <c r="R51" s="15"/>
      <c r="S5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" s="14" t="s">
        <v>72</v>
      </c>
      <c r="U51" s="16"/>
      <c r="V51" s="17"/>
      <c r="W5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" s="14" t="e" cm="1">
        <f t="array" aca="1" ref="Y51" ca="1">INDEX('[1]SAP Customer Data'!$A:$AC,MATCH(بيانات_العملاء[[#This Row],[رمز شريك الأعمال]],'[1]SAP Customer Data'!$B:$B,0),CELL("col",[1]!Table_Customer_Data[[#Headers],[CreditLine]]))</f>
        <v>#REF!</v>
      </c>
      <c r="Z5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" s="14"/>
      <c r="AB5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" s="14" t="s">
        <v>54</v>
      </c>
      <c r="AD51" s="14"/>
      <c r="AE5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1" s="14" t="s">
        <v>54</v>
      </c>
      <c r="AG51" s="14"/>
      <c r="AH5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" s="14" t="s">
        <v>54</v>
      </c>
      <c r="AJ51" s="14"/>
      <c r="AK5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" s="14"/>
      <c r="AM51" s="15"/>
      <c r="AN5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" s="14" t="s">
        <v>54</v>
      </c>
      <c r="AP51" s="17"/>
      <c r="AQ5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" s="14" t="s">
        <v>54</v>
      </c>
      <c r="AS51" s="14"/>
      <c r="AT5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" s="17" t="e" cm="1">
        <f t="array" aca="1" ref="AU51" ca="1">INDEX('[1]SAP Customer Data'!A:Z,MATCH(بيانات_العملاء[[#This Row],[رمز شريك الأعمال]],'[1]SAP Customer Data'!B:B,0),CELL("col",[1]!Table_Customer_Data[[#Headers],[CreateDate]]))</f>
        <v>#REF!</v>
      </c>
      <c r="AV51" s="14"/>
      <c r="AW51" s="17"/>
      <c r="AX51" s="14" t="s">
        <v>67</v>
      </c>
      <c r="AY51" s="14"/>
    </row>
    <row r="52" spans="1:51" s="29" customFormat="1" x14ac:dyDescent="0.25">
      <c r="A52" s="22" t="e" cm="1">
        <f t="array" aca="1" ref="A52" ca="1">INDEX('[1]SAP Customer Data'!$A:$AC,MATCH(بيانات_العملاء[[#This Row],[رمز شريك الأعمال]],'[1]SAP Customer Data'!$B:$B,0),CELL("col",[1]!Table_Customer_Data[[#Headers],[GroupName]]))</f>
        <v>#REF!</v>
      </c>
      <c r="B52" s="23" t="s">
        <v>142</v>
      </c>
      <c r="C52" s="77" t="s">
        <v>882</v>
      </c>
      <c r="D52" s="24" t="e" cm="1">
        <f t="array" aca="1" ref="D52" ca="1">INDEX('[1]SAP Customer Data'!$A:$AC,MATCH(بيانات_العملاء[[#This Row],[رمز شريك الأعمال]],'[1]SAP Customer Data'!$B:$B,0),CELL("col",[1]!Table_Customer_Data[[#Headers],[CardName]]))</f>
        <v>#REF!</v>
      </c>
      <c r="E52" s="24" t="e">
        <f ca="1">IF(بيانات_العملاء[[#This Row],[حد الائتمان على SAP]]&gt;0,"آجل","نقدى")</f>
        <v>#REF!</v>
      </c>
      <c r="F52" s="24" t="s">
        <v>143</v>
      </c>
      <c r="G52" s="24" t="s">
        <v>51</v>
      </c>
      <c r="H52" s="24" t="s">
        <v>52</v>
      </c>
      <c r="I52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2" s="24" t="s">
        <v>52</v>
      </c>
      <c r="K52" s="25">
        <v>44504</v>
      </c>
      <c r="L52" s="24" t="s">
        <v>55</v>
      </c>
      <c r="M52" s="24" t="str">
        <f ca="1">IF(AND(بيانات_العملاء[[#This Row],[السجل التجارى]]="موجود",TODAY()+'[1]Other Data'!$B$23&lt;K52,بيانات_العملاء[[#This Row],[مطابقة اسم العميل بالاسم بالسجل التجارى]]="مطابق"), "سارى", "يجب اعادة طلبه")</f>
        <v>يجب اعادة طلبه</v>
      </c>
      <c r="N52" s="24" t="s">
        <v>54</v>
      </c>
      <c r="O52" s="26" t="e" cm="1">
        <f t="array" aca="1" ref="O52" ca="1">INDEX('[1]SAP Customer Data'!$A:$AC,MATCH(بيانات_العملاء[[#This Row],[رمز شريك الأعمال]],'[1]SAP Customer Data'!$B:$B,0),CELL("col",[1]!Table_Customer_Data[[#Headers],[LicTradNum]]))</f>
        <v>#REF!</v>
      </c>
      <c r="P52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" s="24" t="s">
        <v>54</v>
      </c>
      <c r="R52" s="25"/>
      <c r="S52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2" s="24" t="s">
        <v>52</v>
      </c>
      <c r="U52" s="27">
        <v>20000</v>
      </c>
      <c r="V52" s="28">
        <v>44189</v>
      </c>
      <c r="W52" s="28">
        <f>IF(بيانات_العملاء[[#This Row],[تاريخ انشاء سند الامر او الاستثناء]]="",0,بيانات_العملاء[[#This Row],[تاريخ انشاء سند الامر او الاستثناء]]+365*3)</f>
        <v>45284</v>
      </c>
      <c r="X5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52" s="24" t="e" cm="1">
        <f t="array" aca="1" ref="Y52" ca="1">INDEX('[1]SAP Customer Data'!$A:$AC,MATCH(بيانات_العملاء[[#This Row],[رمز شريك الأعمال]],'[1]SAP Customer Data'!$B:$B,0),CELL("col",[1]!Table_Customer_Data[[#Headers],[CreditLine]]))</f>
        <v>#REF!</v>
      </c>
      <c r="Z5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" s="24" t="s">
        <v>55</v>
      </c>
      <c r="AB5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" s="24" t="s">
        <v>54</v>
      </c>
      <c r="AD52" s="24"/>
      <c r="AE52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" s="24" t="s">
        <v>54</v>
      </c>
      <c r="AG52" s="24"/>
      <c r="AH52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2" s="24" t="s">
        <v>54</v>
      </c>
      <c r="AJ52" s="24"/>
      <c r="AK52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2" s="24" t="s">
        <v>54</v>
      </c>
      <c r="AM52" s="25"/>
      <c r="AN52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" s="24" t="s">
        <v>54</v>
      </c>
      <c r="AP52" s="28"/>
      <c r="AQ52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" s="24" t="s">
        <v>54</v>
      </c>
      <c r="AS52" s="24"/>
      <c r="AT52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2" s="28" t="e" cm="1">
        <f t="array" aca="1" ref="AU52" ca="1">INDEX('[1]SAP Customer Data'!A:Z,MATCH(بيانات_العملاء[[#This Row],[رمز شريك الأعمال]],'[1]SAP Customer Data'!B:B,0),CELL("col",[1]!Table_Customer_Data[[#Headers],[CreateDate]]))</f>
        <v>#REF!</v>
      </c>
      <c r="AV52" s="24"/>
      <c r="AW52" s="28" t="s">
        <v>144</v>
      </c>
      <c r="AX52" s="24" t="s">
        <v>57</v>
      </c>
      <c r="AY52" s="24"/>
    </row>
    <row r="53" spans="1:51" s="20" customFormat="1" x14ac:dyDescent="0.25">
      <c r="A53" s="12" t="e" cm="1">
        <f t="array" aca="1" ref="A53" ca="1">INDEX('[1]SAP Customer Data'!$A:$AC,MATCH(بيانات_العملاء[[#This Row],[رمز شريك الأعمال]],'[1]SAP Customer Data'!$B:$B,0),CELL("col",[1]!Table_Customer_Data[[#Headers],[GroupName]]))</f>
        <v>#REF!</v>
      </c>
      <c r="B53" s="19" t="s">
        <v>145</v>
      </c>
      <c r="C53" s="77" t="s">
        <v>882</v>
      </c>
      <c r="D53" s="14" t="e" cm="1">
        <f t="array" aca="1" ref="D53" ca="1">INDEX('[1]SAP Customer Data'!$A:$AC,MATCH(بيانات_العملاء[[#This Row],[رمز شريك الأعمال]],'[1]SAP Customer Data'!$B:$B,0),CELL("col",[1]!Table_Customer_Data[[#Headers],[CardName]]))</f>
        <v>#REF!</v>
      </c>
      <c r="E53" s="14" t="e">
        <f ca="1">IF(بيانات_العملاء[[#This Row],[حد الائتمان على SAP]]&gt;0,"آجل","نقدى")</f>
        <v>#REF!</v>
      </c>
      <c r="F53" s="14"/>
      <c r="G53" s="14"/>
      <c r="H53" s="14" t="s">
        <v>54</v>
      </c>
      <c r="I5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" s="14" t="s">
        <v>54</v>
      </c>
      <c r="K53" s="15"/>
      <c r="L53" s="14"/>
      <c r="M53" s="14" t="str">
        <f ca="1">IF(AND(بيانات_العملاء[[#This Row],[السجل التجارى]]="موجود",TODAY()+'[1]Other Data'!$B$23&lt;K53,بيانات_العملاء[[#This Row],[مطابقة اسم العميل بالاسم بالسجل التجارى]]="مطابق"), "سارى", "يجب اعادة طلبه")</f>
        <v>يجب اعادة طلبه</v>
      </c>
      <c r="N53" s="14" t="s">
        <v>52</v>
      </c>
      <c r="O53" s="9" t="e" cm="1">
        <f t="array" aca="1" ref="O53" ca="1">INDEX('[1]SAP Customer Data'!$A:$AC,MATCH(بيانات_العملاء[[#This Row],[رمز شريك الأعمال]],'[1]SAP Customer Data'!$B:$B,0),CELL("col",[1]!Table_Customer_Data[[#Headers],[LicTradNum]]))</f>
        <v>#REF!</v>
      </c>
      <c r="P5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" s="14" t="s">
        <v>54</v>
      </c>
      <c r="R53" s="15"/>
      <c r="S5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3" s="14" t="s">
        <v>72</v>
      </c>
      <c r="U53" s="16"/>
      <c r="V53" s="17"/>
      <c r="W5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" s="14" t="e" cm="1">
        <f t="array" aca="1" ref="Y53" ca="1">INDEX('[1]SAP Customer Data'!$A:$AC,MATCH(بيانات_العملاء[[#This Row],[رمز شريك الأعمال]],'[1]SAP Customer Data'!$B:$B,0),CELL("col",[1]!Table_Customer_Data[[#Headers],[CreditLine]]))</f>
        <v>#REF!</v>
      </c>
      <c r="Z5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" s="14"/>
      <c r="AB5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" s="14" t="s">
        <v>54</v>
      </c>
      <c r="AD53" s="14"/>
      <c r="AE5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" s="14" t="s">
        <v>54</v>
      </c>
      <c r="AG53" s="14"/>
      <c r="AH5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" s="14" t="s">
        <v>54</v>
      </c>
      <c r="AJ53" s="14"/>
      <c r="AK5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" s="14"/>
      <c r="AM53" s="15"/>
      <c r="AN5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" s="14" t="s">
        <v>54</v>
      </c>
      <c r="AP53" s="17"/>
      <c r="AQ5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" s="14" t="s">
        <v>54</v>
      </c>
      <c r="AS53" s="14"/>
      <c r="AT5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" s="17" t="e" cm="1">
        <f t="array" aca="1" ref="AU53" ca="1">INDEX('[1]SAP Customer Data'!A:Z,MATCH(بيانات_العملاء[[#This Row],[رمز شريك الأعمال]],'[1]SAP Customer Data'!B:B,0),CELL("col",[1]!Table_Customer_Data[[#Headers],[CreateDate]]))</f>
        <v>#REF!</v>
      </c>
      <c r="AV53" s="14"/>
      <c r="AW53" s="17" t="s">
        <v>146</v>
      </c>
      <c r="AX53" s="14" t="s">
        <v>57</v>
      </c>
      <c r="AY53" s="14"/>
    </row>
    <row r="54" spans="1:51" x14ac:dyDescent="0.25">
      <c r="A54" s="12" t="e" cm="1">
        <f t="array" aca="1" ref="A54" ca="1">INDEX('[1]SAP Customer Data'!$A:$AC,MATCH(بيانات_العملاء[[#This Row],[رمز شريك الأعمال]],'[1]SAP Customer Data'!$B:$B,0),CELL("col",[1]!Table_Customer_Data[[#Headers],[GroupName]]))</f>
        <v>#REF!</v>
      </c>
      <c r="B54" s="19" t="s">
        <v>147</v>
      </c>
      <c r="C54" s="77" t="s">
        <v>882</v>
      </c>
      <c r="D54" s="14" t="e" cm="1">
        <f t="array" aca="1" ref="D54" ca="1">INDEX('[1]SAP Customer Data'!$A:$AC,MATCH(بيانات_العملاء[[#This Row],[رمز شريك الأعمال]],'[1]SAP Customer Data'!$B:$B,0),CELL("col",[1]!Table_Customer_Data[[#Headers],[CardName]]))</f>
        <v>#REF!</v>
      </c>
      <c r="E54" s="14" t="e">
        <f ca="1">IF(بيانات_العملاء[[#This Row],[حد الائتمان على SAP]]&gt;0,"آجل","نقدى")</f>
        <v>#REF!</v>
      </c>
      <c r="F54" s="14" t="s">
        <v>148</v>
      </c>
      <c r="G54" s="14" t="s">
        <v>51</v>
      </c>
      <c r="H54" s="14" t="s">
        <v>52</v>
      </c>
      <c r="I5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4" s="14" t="s">
        <v>52</v>
      </c>
      <c r="K54" s="15">
        <v>44215</v>
      </c>
      <c r="L54" s="14" t="s">
        <v>53</v>
      </c>
      <c r="M54" s="14" t="str">
        <f ca="1">IF(AND(بيانات_العملاء[[#This Row],[السجل التجارى]]="موجود",TODAY()+'[1]Other Data'!$B$23&lt;K54,بيانات_العملاء[[#This Row],[مطابقة اسم العميل بالاسم بالسجل التجارى]]="مطابق"), "سارى", "يجب اعادة طلبه")</f>
        <v>يجب اعادة طلبه</v>
      </c>
      <c r="N54" s="14" t="s">
        <v>54</v>
      </c>
      <c r="O54" s="9" t="e" cm="1">
        <f t="array" aca="1" ref="O54" ca="1">INDEX('[1]SAP Customer Data'!$A:$AC,MATCH(بيانات_العملاء[[#This Row],[رمز شريك الأعمال]],'[1]SAP Customer Data'!$B:$B,0),CELL("col",[1]!Table_Customer_Data[[#Headers],[LicTradNum]]))</f>
        <v>#REF!</v>
      </c>
      <c r="P5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4" s="14" t="s">
        <v>54</v>
      </c>
      <c r="R54" s="15"/>
      <c r="S5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4" s="14" t="s">
        <v>52</v>
      </c>
      <c r="U54" s="16">
        <v>80000</v>
      </c>
      <c r="V54" s="17">
        <v>43663</v>
      </c>
      <c r="W54" s="17">
        <f>IF(بيانات_العملاء[[#This Row],[تاريخ انشاء سند الامر او الاستثناء]]="",0,بيانات_العملاء[[#This Row],[تاريخ انشاء سند الامر او الاستثناء]]+365*3)</f>
        <v>44758</v>
      </c>
      <c r="X5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64000</v>
      </c>
      <c r="Y54" s="14" t="e" cm="1">
        <f t="array" aca="1" ref="Y54" ca="1">INDEX('[1]SAP Customer Data'!$A:$AC,MATCH(بيانات_العملاء[[#This Row],[رمز شريك الأعمال]],'[1]SAP Customer Data'!$B:$B,0),CELL("col",[1]!Table_Customer_Data[[#Headers],[CreditLine]]))</f>
        <v>#REF!</v>
      </c>
      <c r="Z5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4" s="14" t="s">
        <v>53</v>
      </c>
      <c r="AB5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4" s="14" t="s">
        <v>54</v>
      </c>
      <c r="AD54" s="14"/>
      <c r="AE5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4" s="14" t="s">
        <v>54</v>
      </c>
      <c r="AG54" s="14"/>
      <c r="AH5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4" s="14" t="s">
        <v>54</v>
      </c>
      <c r="AJ54" s="14"/>
      <c r="AK5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4" s="14" t="s">
        <v>54</v>
      </c>
      <c r="AM54" s="15"/>
      <c r="AN5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4" s="14" t="s">
        <v>54</v>
      </c>
      <c r="AP54" s="17"/>
      <c r="AQ5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4" s="14" t="s">
        <v>54</v>
      </c>
      <c r="AS54" s="14"/>
      <c r="AT5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4" s="17" t="e" cm="1">
        <f t="array" aca="1" ref="AU54" ca="1">INDEX('[1]SAP Customer Data'!A:Z,MATCH(بيانات_العملاء[[#This Row],[رمز شريك الأعمال]],'[1]SAP Customer Data'!B:B,0),CELL("col",[1]!Table_Customer_Data[[#Headers],[CreateDate]]))</f>
        <v>#REF!</v>
      </c>
      <c r="AV54" s="14"/>
      <c r="AW54" s="17" t="s">
        <v>149</v>
      </c>
      <c r="AX54" s="14" t="s">
        <v>57</v>
      </c>
      <c r="AY54" s="14"/>
    </row>
    <row r="55" spans="1:51" x14ac:dyDescent="0.25">
      <c r="A55" s="12" t="e" cm="1">
        <f t="array" aca="1" ref="A55" ca="1">INDEX('[1]SAP Customer Data'!$A:$AC,MATCH(بيانات_العملاء[[#This Row],[رمز شريك الأعمال]],'[1]SAP Customer Data'!$B:$B,0),CELL("col",[1]!Table_Customer_Data[[#Headers],[GroupName]]))</f>
        <v>#REF!</v>
      </c>
      <c r="B55" s="19" t="s">
        <v>150</v>
      </c>
      <c r="C55" s="77" t="s">
        <v>882</v>
      </c>
      <c r="D55" s="14" t="e" cm="1">
        <f t="array" aca="1" ref="D55" ca="1">INDEX('[1]SAP Customer Data'!$A:$AC,MATCH(بيانات_العملاء[[#This Row],[رمز شريك الأعمال]],'[1]SAP Customer Data'!$B:$B,0),CELL("col",[1]!Table_Customer_Data[[#Headers],[CardName]]))</f>
        <v>#REF!</v>
      </c>
      <c r="E55" s="14" t="e">
        <f ca="1">IF(بيانات_العملاء[[#This Row],[حد الائتمان على SAP]]&gt;0,"آجل","نقدى")</f>
        <v>#REF!</v>
      </c>
      <c r="F55" s="14" t="s">
        <v>151</v>
      </c>
      <c r="G55" s="14" t="s">
        <v>51</v>
      </c>
      <c r="H55" s="14" t="s">
        <v>52</v>
      </c>
      <c r="I5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5" s="14" t="s">
        <v>52</v>
      </c>
      <c r="K55" s="15">
        <v>45046</v>
      </c>
      <c r="L55" s="14" t="s">
        <v>55</v>
      </c>
      <c r="M55" s="14" t="str">
        <f ca="1">IF(AND(بيانات_العملاء[[#This Row],[السجل التجارى]]="موجود",TODAY()+'[1]Other Data'!$B$23&lt;K55,بيانات_العملاء[[#This Row],[مطابقة اسم العميل بالاسم بالسجل التجارى]]="مطابق"), "سارى", "يجب اعادة طلبه")</f>
        <v>يجب اعادة طلبه</v>
      </c>
      <c r="N55" s="14" t="s">
        <v>52</v>
      </c>
      <c r="O55" s="9" t="e" cm="1">
        <f t="array" aca="1" ref="O55" ca="1">INDEX('[1]SAP Customer Data'!$A:$AC,MATCH(بيانات_العملاء[[#This Row],[رمز شريك الأعمال]],'[1]SAP Customer Data'!$B:$B,0),CELL("col",[1]!Table_Customer_Data[[#Headers],[LicTradNum]]))</f>
        <v>#REF!</v>
      </c>
      <c r="P5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5" s="14" t="s">
        <v>54</v>
      </c>
      <c r="R55" s="15"/>
      <c r="S5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5" s="14" t="s">
        <v>90</v>
      </c>
      <c r="U55" s="16">
        <v>30000</v>
      </c>
      <c r="V55" s="17">
        <v>43701</v>
      </c>
      <c r="W55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5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55" s="14" t="e" cm="1">
        <f t="array" aca="1" ref="Y55" ca="1">INDEX('[1]SAP Customer Data'!$A:$AC,MATCH(بيانات_العملاء[[#This Row],[رمز شريك الأعمال]],'[1]SAP Customer Data'!$B:$B,0),CELL("col",[1]!Table_Customer_Data[[#Headers],[CreditLine]]))</f>
        <v>#REF!</v>
      </c>
      <c r="Z5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5" s="14"/>
      <c r="AB5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5" s="14" t="s">
        <v>54</v>
      </c>
      <c r="AD55" s="14"/>
      <c r="AE5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5" s="14" t="s">
        <v>54</v>
      </c>
      <c r="AG55" s="14"/>
      <c r="AH5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5" s="14" t="s">
        <v>54</v>
      </c>
      <c r="AJ55" s="14"/>
      <c r="AK5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5" s="14" t="s">
        <v>54</v>
      </c>
      <c r="AM55" s="15"/>
      <c r="AN5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5" s="14" t="s">
        <v>54</v>
      </c>
      <c r="AP55" s="17"/>
      <c r="AQ5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5" s="14" t="s">
        <v>54</v>
      </c>
      <c r="AS55" s="14"/>
      <c r="AT5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5" s="17" t="e" cm="1">
        <f t="array" aca="1" ref="AU55" ca="1">INDEX('[1]SAP Customer Data'!A:Z,MATCH(بيانات_العملاء[[#This Row],[رمز شريك الأعمال]],'[1]SAP Customer Data'!B:B,0),CELL("col",[1]!Table_Customer_Data[[#Headers],[CreateDate]]))</f>
        <v>#REF!</v>
      </c>
      <c r="AV55" s="14"/>
      <c r="AW55" s="17"/>
      <c r="AX55" s="14" t="s">
        <v>57</v>
      </c>
      <c r="AY55" s="14"/>
    </row>
    <row r="56" spans="1:51" x14ac:dyDescent="0.25">
      <c r="A56" s="12" t="e" cm="1">
        <f t="array" aca="1" ref="A56" ca="1">INDEX('[1]SAP Customer Data'!$A:$AC,MATCH(بيانات_العملاء[[#This Row],[رمز شريك الأعمال]],'[1]SAP Customer Data'!$B:$B,0),CELL("col",[1]!Table_Customer_Data[[#Headers],[GroupName]]))</f>
        <v>#REF!</v>
      </c>
      <c r="B56" s="18" t="s">
        <v>152</v>
      </c>
      <c r="C56" s="77" t="s">
        <v>882</v>
      </c>
      <c r="D56" s="14" t="e" cm="1">
        <f t="array" aca="1" ref="D56" ca="1">INDEX('[1]SAP Customer Data'!$A:$AC,MATCH(بيانات_العملاء[[#This Row],[رمز شريك الأعمال]],'[1]SAP Customer Data'!$B:$B,0),CELL("col",[1]!Table_Customer_Data[[#Headers],[CardName]]))</f>
        <v>#REF!</v>
      </c>
      <c r="E56" s="14" t="e">
        <f ca="1">IF(بيانات_العملاء[[#This Row],[حد الائتمان على SAP]]&gt;0,"آجل","نقدى")</f>
        <v>#REF!</v>
      </c>
      <c r="F56" s="14"/>
      <c r="G56" s="14" t="s">
        <v>71</v>
      </c>
      <c r="H56" s="14" t="s">
        <v>54</v>
      </c>
      <c r="I5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6" s="14" t="s">
        <v>54</v>
      </c>
      <c r="K56" s="15"/>
      <c r="L56" s="14"/>
      <c r="M56" s="14" t="str">
        <f ca="1">IF(AND(بيانات_العملاء[[#This Row],[السجل التجارى]]="موجود",TODAY()+'[1]Other Data'!$B$23&lt;K56,بيانات_العملاء[[#This Row],[مطابقة اسم العميل بالاسم بالسجل التجارى]]="مطابق"), "سارى", "يجب اعادة طلبه")</f>
        <v>يجب اعادة طلبه</v>
      </c>
      <c r="N56" s="14" t="s">
        <v>52</v>
      </c>
      <c r="O56" s="9" t="e" cm="1">
        <f t="array" aca="1" ref="O56" ca="1">INDEX('[1]SAP Customer Data'!$A:$AC,MATCH(بيانات_العملاء[[#This Row],[رمز شريك الأعمال]],'[1]SAP Customer Data'!$B:$B,0),CELL("col",[1]!Table_Customer_Data[[#Headers],[LicTradNum]]))</f>
        <v>#REF!</v>
      </c>
      <c r="P5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6" s="14" t="s">
        <v>54</v>
      </c>
      <c r="R56" s="15"/>
      <c r="S5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6" s="14" t="s">
        <v>72</v>
      </c>
      <c r="U56" s="16"/>
      <c r="V56" s="17"/>
      <c r="W5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6" s="14" t="e" cm="1">
        <f t="array" aca="1" ref="Y56" ca="1">INDEX('[1]SAP Customer Data'!$A:$AC,MATCH(بيانات_العملاء[[#This Row],[رمز شريك الأعمال]],'[1]SAP Customer Data'!$B:$B,0),CELL("col",[1]!Table_Customer_Data[[#Headers],[CreditLine]]))</f>
        <v>#REF!</v>
      </c>
      <c r="Z5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6" s="14"/>
      <c r="AB5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6" s="14" t="s">
        <v>54</v>
      </c>
      <c r="AD56" s="14"/>
      <c r="AE5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6" s="14" t="s">
        <v>54</v>
      </c>
      <c r="AG56" s="14"/>
      <c r="AH5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6" s="14" t="s">
        <v>54</v>
      </c>
      <c r="AJ56" s="14"/>
      <c r="AK5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6" s="14"/>
      <c r="AM56" s="15"/>
      <c r="AN5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6" s="14" t="s">
        <v>54</v>
      </c>
      <c r="AP56" s="17"/>
      <c r="AQ5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6" s="14" t="s">
        <v>54</v>
      </c>
      <c r="AS56" s="14"/>
      <c r="AT5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6" s="17" t="e" cm="1">
        <f t="array" aca="1" ref="AU56" ca="1">INDEX('[1]SAP Customer Data'!A:Z,MATCH(بيانات_العملاء[[#This Row],[رمز شريك الأعمال]],'[1]SAP Customer Data'!B:B,0),CELL("col",[1]!Table_Customer_Data[[#Headers],[CreateDate]]))</f>
        <v>#REF!</v>
      </c>
      <c r="AV56" s="14"/>
      <c r="AW56" s="17"/>
      <c r="AX56" s="14" t="s">
        <v>67</v>
      </c>
      <c r="AY56" s="14"/>
    </row>
    <row r="57" spans="1:51" x14ac:dyDescent="0.25">
      <c r="A57" s="12" t="e" cm="1">
        <f t="array" aca="1" ref="A57" ca="1">INDEX('[1]SAP Customer Data'!$A:$AC,MATCH(بيانات_العملاء[[#This Row],[رمز شريك الأعمال]],'[1]SAP Customer Data'!$B:$B,0),CELL("col",[1]!Table_Customer_Data[[#Headers],[GroupName]]))</f>
        <v>#REF!</v>
      </c>
      <c r="B57" s="19" t="s">
        <v>153</v>
      </c>
      <c r="C57" s="77" t="s">
        <v>882</v>
      </c>
      <c r="D57" s="14" t="e" cm="1">
        <f t="array" aca="1" ref="D57" ca="1">INDEX('[1]SAP Customer Data'!$A:$AC,MATCH(بيانات_العملاء[[#This Row],[رمز شريك الأعمال]],'[1]SAP Customer Data'!$B:$B,0),CELL("col",[1]!Table_Customer_Data[[#Headers],[CardName]]))</f>
        <v>#REF!</v>
      </c>
      <c r="E57" s="14" t="e">
        <f ca="1">IF(بيانات_العملاء[[#This Row],[حد الائتمان على SAP]]&gt;0,"آجل","نقدى")</f>
        <v>#REF!</v>
      </c>
      <c r="F57" s="14" t="s">
        <v>154</v>
      </c>
      <c r="G57" s="14" t="s">
        <v>51</v>
      </c>
      <c r="H57" s="14" t="s">
        <v>52</v>
      </c>
      <c r="I5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7" s="14" t="s">
        <v>52</v>
      </c>
      <c r="K57" s="15">
        <v>45940</v>
      </c>
      <c r="L57" s="14" t="s">
        <v>55</v>
      </c>
      <c r="M57" s="14" t="str">
        <f ca="1">IF(AND(بيانات_العملاء[[#This Row],[السجل التجارى]]="موجود",TODAY()+'[1]Other Data'!$B$23&lt;K57,بيانات_العملاء[[#This Row],[مطابقة اسم العميل بالاسم بالسجل التجارى]]="مطابق"), "سارى", "يجب اعادة طلبه")</f>
        <v>سارى</v>
      </c>
      <c r="N57" s="14" t="s">
        <v>52</v>
      </c>
      <c r="O57" s="9" t="e" cm="1">
        <f t="array" aca="1" ref="O57" ca="1">INDEX('[1]SAP Customer Data'!$A:$AC,MATCH(بيانات_العملاء[[#This Row],[رمز شريك الأعمال]],'[1]SAP Customer Data'!$B:$B,0),CELL("col",[1]!Table_Customer_Data[[#Headers],[LicTradNum]]))</f>
        <v>#REF!</v>
      </c>
      <c r="P5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7" s="14" t="s">
        <v>54</v>
      </c>
      <c r="R57" s="15"/>
      <c r="S5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7" s="14" t="s">
        <v>52</v>
      </c>
      <c r="U57" s="16">
        <v>50000</v>
      </c>
      <c r="V57" s="17"/>
      <c r="W5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57" s="14" t="e" cm="1">
        <f t="array" aca="1" ref="Y57" ca="1">INDEX('[1]SAP Customer Data'!$A:$AC,MATCH(بيانات_العملاء[[#This Row],[رمز شريك الأعمال]],'[1]SAP Customer Data'!$B:$B,0),CELL("col",[1]!Table_Customer_Data[[#Headers],[CreditLine]]))</f>
        <v>#REF!</v>
      </c>
      <c r="Z5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7" s="14" t="s">
        <v>55</v>
      </c>
      <c r="AB5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7" s="14" t="s">
        <v>52</v>
      </c>
      <c r="AD57" s="17">
        <v>50864</v>
      </c>
      <c r="AE5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7" s="14" t="s">
        <v>54</v>
      </c>
      <c r="AG57" s="14"/>
      <c r="AH5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7" s="14" t="s">
        <v>54</v>
      </c>
      <c r="AJ57" s="14"/>
      <c r="AK5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7" s="14"/>
      <c r="AM57" s="15"/>
      <c r="AN5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7" s="14" t="s">
        <v>54</v>
      </c>
      <c r="AP57" s="17"/>
      <c r="AQ5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7" s="14" t="s">
        <v>54</v>
      </c>
      <c r="AS57" s="14"/>
      <c r="AT5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7" s="17" t="e" cm="1">
        <f t="array" aca="1" ref="AU57" ca="1">INDEX('[1]SAP Customer Data'!A:Z,MATCH(بيانات_العملاء[[#This Row],[رمز شريك الأعمال]],'[1]SAP Customer Data'!B:B,0),CELL("col",[1]!Table_Customer_Data[[#Headers],[CreateDate]]))</f>
        <v>#REF!</v>
      </c>
      <c r="AV57" s="14"/>
      <c r="AW57" s="17"/>
      <c r="AX57" s="14" t="s">
        <v>57</v>
      </c>
      <c r="AY57" s="14"/>
    </row>
    <row r="58" spans="1:51" x14ac:dyDescent="0.25">
      <c r="A58" s="12" t="e" cm="1">
        <f t="array" aca="1" ref="A58" ca="1">INDEX('[1]SAP Customer Data'!$A:$AC,MATCH(بيانات_العملاء[[#This Row],[رمز شريك الأعمال]],'[1]SAP Customer Data'!$B:$B,0),CELL("col",[1]!Table_Customer_Data[[#Headers],[GroupName]]))</f>
        <v>#REF!</v>
      </c>
      <c r="B58" s="19" t="s">
        <v>155</v>
      </c>
      <c r="C58" s="77" t="s">
        <v>882</v>
      </c>
      <c r="D58" s="14" t="e" cm="1">
        <f t="array" aca="1" ref="D58" ca="1">INDEX('[1]SAP Customer Data'!$A:$AC,MATCH(بيانات_العملاء[[#This Row],[رمز شريك الأعمال]],'[1]SAP Customer Data'!$B:$B,0),CELL("col",[1]!Table_Customer_Data[[#Headers],[CardName]]))</f>
        <v>#REF!</v>
      </c>
      <c r="E58" s="14" t="e">
        <f ca="1">IF(بيانات_العملاء[[#This Row],[حد الائتمان على SAP]]&gt;0,"آجل","نقدى")</f>
        <v>#REF!</v>
      </c>
      <c r="F58" s="14" t="s">
        <v>156</v>
      </c>
      <c r="G58" s="14" t="s">
        <v>51</v>
      </c>
      <c r="H58" s="14" t="s">
        <v>52</v>
      </c>
      <c r="I5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8" s="14" t="s">
        <v>52</v>
      </c>
      <c r="K58" s="15">
        <v>44269</v>
      </c>
      <c r="L58" s="14" t="s">
        <v>55</v>
      </c>
      <c r="M58" s="14" t="str">
        <f ca="1">IF(AND(بيانات_العملاء[[#This Row],[السجل التجارى]]="موجود",TODAY()+'[1]Other Data'!$B$23&lt;K58,بيانات_العملاء[[#This Row],[مطابقة اسم العميل بالاسم بالسجل التجارى]]="مطابق"), "سارى", "يجب اعادة طلبه")</f>
        <v>يجب اعادة طلبه</v>
      </c>
      <c r="N58" s="14" t="s">
        <v>52</v>
      </c>
      <c r="O58" s="9" t="e" cm="1">
        <f t="array" aca="1" ref="O58" ca="1">INDEX('[1]SAP Customer Data'!$A:$AC,MATCH(بيانات_العملاء[[#This Row],[رمز شريك الأعمال]],'[1]SAP Customer Data'!$B:$B,0),CELL("col",[1]!Table_Customer_Data[[#Headers],[LicTradNum]]))</f>
        <v>#REF!</v>
      </c>
      <c r="P5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8" s="14" t="s">
        <v>54</v>
      </c>
      <c r="R58" s="15"/>
      <c r="S5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8" s="14" t="s">
        <v>52</v>
      </c>
      <c r="U58" s="16">
        <v>30000</v>
      </c>
      <c r="V58" s="17"/>
      <c r="W5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8" s="14" t="e" cm="1">
        <f t="array" aca="1" ref="Y58" ca="1">INDEX('[1]SAP Customer Data'!$A:$AC,MATCH(بيانات_العملاء[[#This Row],[رمز شريك الأعمال]],'[1]SAP Customer Data'!$B:$B,0),CELL("col",[1]!Table_Customer_Data[[#Headers],[CreditLine]]))</f>
        <v>#REF!</v>
      </c>
      <c r="Z5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8" s="14" t="s">
        <v>55</v>
      </c>
      <c r="AB5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8" s="14" t="s">
        <v>54</v>
      </c>
      <c r="AD58" s="14"/>
      <c r="AE5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8" s="14" t="s">
        <v>54</v>
      </c>
      <c r="AG58" s="14"/>
      <c r="AH5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8" s="14" t="s">
        <v>54</v>
      </c>
      <c r="AJ58" s="14"/>
      <c r="AK5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8" s="14" t="s">
        <v>54</v>
      </c>
      <c r="AM58" s="15"/>
      <c r="AN5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8" s="14" t="s">
        <v>54</v>
      </c>
      <c r="AP58" s="17"/>
      <c r="AQ5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8" s="14" t="s">
        <v>54</v>
      </c>
      <c r="AS58" s="14"/>
      <c r="AT5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8" s="17" t="e" cm="1">
        <f t="array" aca="1" ref="AU58" ca="1">INDEX('[1]SAP Customer Data'!A:Z,MATCH(بيانات_العملاء[[#This Row],[رمز شريك الأعمال]],'[1]SAP Customer Data'!B:B,0),CELL("col",[1]!Table_Customer_Data[[#Headers],[CreateDate]]))</f>
        <v>#REF!</v>
      </c>
      <c r="AV58" s="14"/>
      <c r="AW58" s="17"/>
      <c r="AX58" s="14" t="s">
        <v>57</v>
      </c>
      <c r="AY58" s="14"/>
    </row>
    <row r="59" spans="1:51" x14ac:dyDescent="0.25">
      <c r="A59" s="12" t="e" cm="1">
        <f t="array" aca="1" ref="A59" ca="1">INDEX('[1]SAP Customer Data'!$A:$AC,MATCH(بيانات_العملاء[[#This Row],[رمز شريك الأعمال]],'[1]SAP Customer Data'!$B:$B,0),CELL("col",[1]!Table_Customer_Data[[#Headers],[GroupName]]))</f>
        <v>#REF!</v>
      </c>
      <c r="B59" s="19" t="s">
        <v>157</v>
      </c>
      <c r="C59" s="77" t="s">
        <v>882</v>
      </c>
      <c r="D59" s="14" t="e" cm="1">
        <f t="array" aca="1" ref="D59" ca="1">INDEX('[1]SAP Customer Data'!$A:$AC,MATCH(بيانات_العملاء[[#This Row],[رمز شريك الأعمال]],'[1]SAP Customer Data'!$B:$B,0),CELL("col",[1]!Table_Customer_Data[[#Headers],[CardName]]))</f>
        <v>#REF!</v>
      </c>
      <c r="E59" s="14" t="e">
        <f ca="1">IF(بيانات_العملاء[[#This Row],[حد الائتمان على SAP]]&gt;0,"آجل","نقدى")</f>
        <v>#REF!</v>
      </c>
      <c r="F59" s="14"/>
      <c r="G59" s="14" t="s">
        <v>71</v>
      </c>
      <c r="H59" s="14" t="s">
        <v>52</v>
      </c>
      <c r="I5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9" s="14" t="s">
        <v>54</v>
      </c>
      <c r="K59" s="15"/>
      <c r="L59" s="14"/>
      <c r="M59" s="14" t="str">
        <f ca="1">IF(AND(بيانات_العملاء[[#This Row],[السجل التجارى]]="موجود",TODAY()+'[1]Other Data'!$B$23&lt;K59,بيانات_العملاء[[#This Row],[مطابقة اسم العميل بالاسم بالسجل التجارى]]="مطابق"), "سارى", "يجب اعادة طلبه")</f>
        <v>يجب اعادة طلبه</v>
      </c>
      <c r="N59" s="14" t="s">
        <v>54</v>
      </c>
      <c r="O59" s="9" t="e" cm="1">
        <f t="array" aca="1" ref="O59" ca="1">INDEX('[1]SAP Customer Data'!$A:$AC,MATCH(بيانات_العملاء[[#This Row],[رمز شريك الأعمال]],'[1]SAP Customer Data'!$B:$B,0),CELL("col",[1]!Table_Customer_Data[[#Headers],[LicTradNum]]))</f>
        <v>#REF!</v>
      </c>
      <c r="P5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9" s="14" t="s">
        <v>54</v>
      </c>
      <c r="R59" s="15"/>
      <c r="S5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9" s="14" t="s">
        <v>52</v>
      </c>
      <c r="U59" s="16">
        <v>50000</v>
      </c>
      <c r="V59" s="17"/>
      <c r="W5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59" s="14" t="e" cm="1">
        <f t="array" aca="1" ref="Y59" ca="1">INDEX('[1]SAP Customer Data'!$A:$AC,MATCH(بيانات_العملاء[[#This Row],[رمز شريك الأعمال]],'[1]SAP Customer Data'!$B:$B,0),CELL("col",[1]!Table_Customer_Data[[#Headers],[CreditLine]]))</f>
        <v>#REF!</v>
      </c>
      <c r="Z5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9" s="14" t="s">
        <v>53</v>
      </c>
      <c r="AB5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9" s="14" t="s">
        <v>54</v>
      </c>
      <c r="AD59" s="14"/>
      <c r="AE5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9" s="14" t="s">
        <v>54</v>
      </c>
      <c r="AG59" s="14"/>
      <c r="AH5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9" s="14" t="s">
        <v>54</v>
      </c>
      <c r="AJ59" s="14"/>
      <c r="AK5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9" s="14"/>
      <c r="AM59" s="15"/>
      <c r="AN5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9" s="14" t="s">
        <v>54</v>
      </c>
      <c r="AP59" s="17"/>
      <c r="AQ5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9" s="14" t="s">
        <v>54</v>
      </c>
      <c r="AS59" s="14"/>
      <c r="AT5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9" s="17" t="e" cm="1">
        <f t="array" aca="1" ref="AU59" ca="1">INDEX('[1]SAP Customer Data'!A:Z,MATCH(بيانات_العملاء[[#This Row],[رمز شريك الأعمال]],'[1]SAP Customer Data'!B:B,0),CELL("col",[1]!Table_Customer_Data[[#Headers],[CreateDate]]))</f>
        <v>#REF!</v>
      </c>
      <c r="AV59" s="14"/>
      <c r="AW59" s="17"/>
      <c r="AX59" s="14" t="s">
        <v>57</v>
      </c>
      <c r="AY59" s="14"/>
    </row>
    <row r="60" spans="1:51" x14ac:dyDescent="0.25">
      <c r="A60" s="12" t="e" cm="1">
        <f t="array" aca="1" ref="A60" ca="1">INDEX('[1]SAP Customer Data'!$A:$AC,MATCH(بيانات_العملاء[[#This Row],[رمز شريك الأعمال]],'[1]SAP Customer Data'!$B:$B,0),CELL("col",[1]!Table_Customer_Data[[#Headers],[GroupName]]))</f>
        <v>#REF!</v>
      </c>
      <c r="B60" s="19" t="s">
        <v>158</v>
      </c>
      <c r="C60" s="77" t="s">
        <v>882</v>
      </c>
      <c r="D60" s="14" t="e" cm="1">
        <f t="array" aca="1" ref="D60" ca="1">INDEX('[1]SAP Customer Data'!$A:$AC,MATCH(بيانات_العملاء[[#This Row],[رمز شريك الأعمال]],'[1]SAP Customer Data'!$B:$B,0),CELL("col",[1]!Table_Customer_Data[[#Headers],[CardName]]))</f>
        <v>#REF!</v>
      </c>
      <c r="E60" s="14" t="e">
        <f ca="1">IF(بيانات_العملاء[[#This Row],[حد الائتمان على SAP]]&gt;0,"آجل","نقدى")</f>
        <v>#REF!</v>
      </c>
      <c r="F60" s="14"/>
      <c r="G60" s="14" t="s">
        <v>71</v>
      </c>
      <c r="H60" s="14" t="s">
        <v>52</v>
      </c>
      <c r="I6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0" s="14" t="s">
        <v>54</v>
      </c>
      <c r="K60" s="15"/>
      <c r="L60" s="14"/>
      <c r="M60" s="14" t="str">
        <f ca="1">IF(AND(بيانات_العملاء[[#This Row],[السجل التجارى]]="موجود",TODAY()+'[1]Other Data'!$B$23&lt;K60,بيانات_العملاء[[#This Row],[مطابقة اسم العميل بالاسم بالسجل التجارى]]="مطابق"), "سارى", "يجب اعادة طلبه")</f>
        <v>يجب اعادة طلبه</v>
      </c>
      <c r="N60" s="14" t="s">
        <v>54</v>
      </c>
      <c r="O60" s="9" t="e" cm="1">
        <f t="array" aca="1" ref="O60" ca="1">INDEX('[1]SAP Customer Data'!$A:$AC,MATCH(بيانات_العملاء[[#This Row],[رمز شريك الأعمال]],'[1]SAP Customer Data'!$B:$B,0),CELL("col",[1]!Table_Customer_Data[[#Headers],[LicTradNum]]))</f>
        <v>#REF!</v>
      </c>
      <c r="P6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0" s="14" t="s">
        <v>54</v>
      </c>
      <c r="R60" s="15"/>
      <c r="S6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0" s="14" t="s">
        <v>52</v>
      </c>
      <c r="U60" s="16">
        <v>50000</v>
      </c>
      <c r="V60" s="17"/>
      <c r="W6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60" s="14" t="e" cm="1">
        <f t="array" aca="1" ref="Y60" ca="1">INDEX('[1]SAP Customer Data'!$A:$AC,MATCH(بيانات_العملاء[[#This Row],[رمز شريك الأعمال]],'[1]SAP Customer Data'!$B:$B,0),CELL("col",[1]!Table_Customer_Data[[#Headers],[CreditLine]]))</f>
        <v>#REF!</v>
      </c>
      <c r="Z6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0" s="14" t="s">
        <v>53</v>
      </c>
      <c r="AB6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0" s="14" t="s">
        <v>54</v>
      </c>
      <c r="AD60" s="14"/>
      <c r="AE6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0" s="14" t="s">
        <v>54</v>
      </c>
      <c r="AG60" s="14"/>
      <c r="AH6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0" s="14" t="s">
        <v>54</v>
      </c>
      <c r="AJ60" s="14"/>
      <c r="AK6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0" s="14"/>
      <c r="AM60" s="15"/>
      <c r="AN6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0" s="14" t="s">
        <v>54</v>
      </c>
      <c r="AP60" s="17"/>
      <c r="AQ6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0" s="14" t="s">
        <v>54</v>
      </c>
      <c r="AS60" s="14"/>
      <c r="AT6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0" s="17" t="e" cm="1">
        <f t="array" aca="1" ref="AU60" ca="1">INDEX('[1]SAP Customer Data'!A:Z,MATCH(بيانات_العملاء[[#This Row],[رمز شريك الأعمال]],'[1]SAP Customer Data'!B:B,0),CELL("col",[1]!Table_Customer_Data[[#Headers],[CreateDate]]))</f>
        <v>#REF!</v>
      </c>
      <c r="AV60" s="14"/>
      <c r="AW60" s="17"/>
      <c r="AX60" s="14" t="s">
        <v>57</v>
      </c>
      <c r="AY60" s="14"/>
    </row>
    <row r="61" spans="1:51" x14ac:dyDescent="0.25">
      <c r="A61" s="12" t="e" cm="1">
        <f t="array" aca="1" ref="A61" ca="1">INDEX('[1]SAP Customer Data'!$A:$AC,MATCH(بيانات_العملاء[[#This Row],[رمز شريك الأعمال]],'[1]SAP Customer Data'!$B:$B,0),CELL("col",[1]!Table_Customer_Data[[#Headers],[GroupName]]))</f>
        <v>#REF!</v>
      </c>
      <c r="B61" s="19" t="s">
        <v>159</v>
      </c>
      <c r="C61" s="77" t="s">
        <v>882</v>
      </c>
      <c r="D61" s="14" t="e" cm="1">
        <f t="array" aca="1" ref="D61" ca="1">INDEX('[1]SAP Customer Data'!$A:$AC,MATCH(بيانات_العملاء[[#This Row],[رمز شريك الأعمال]],'[1]SAP Customer Data'!$B:$B,0),CELL("col",[1]!Table_Customer_Data[[#Headers],[CardName]]))</f>
        <v>#REF!</v>
      </c>
      <c r="E61" s="14" t="e">
        <f ca="1">IF(بيانات_العملاء[[#This Row],[حد الائتمان على SAP]]&gt;0,"آجل","نقدى")</f>
        <v>#REF!</v>
      </c>
      <c r="F61" s="14"/>
      <c r="G61" s="14" t="s">
        <v>71</v>
      </c>
      <c r="H61" s="14" t="s">
        <v>52</v>
      </c>
      <c r="I6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1" s="14" t="s">
        <v>54</v>
      </c>
      <c r="K61" s="15"/>
      <c r="L61" s="14"/>
      <c r="M61" s="14" t="str">
        <f ca="1">IF(AND(بيانات_العملاء[[#This Row],[السجل التجارى]]="موجود",TODAY()+'[1]Other Data'!$B$23&lt;K61,بيانات_العملاء[[#This Row],[مطابقة اسم العميل بالاسم بالسجل التجارى]]="مطابق"), "سارى", "يجب اعادة طلبه")</f>
        <v>يجب اعادة طلبه</v>
      </c>
      <c r="N61" s="14" t="s">
        <v>54</v>
      </c>
      <c r="O61" s="9" t="e" cm="1">
        <f t="array" aca="1" ref="O61" ca="1">INDEX('[1]SAP Customer Data'!$A:$AC,MATCH(بيانات_العملاء[[#This Row],[رمز شريك الأعمال]],'[1]SAP Customer Data'!$B:$B,0),CELL("col",[1]!Table_Customer_Data[[#Headers],[LicTradNum]]))</f>
        <v>#REF!</v>
      </c>
      <c r="P6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1" s="14" t="s">
        <v>54</v>
      </c>
      <c r="R61" s="15"/>
      <c r="S6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1" s="14" t="s">
        <v>52</v>
      </c>
      <c r="U61" s="16">
        <v>30000</v>
      </c>
      <c r="V61" s="17"/>
      <c r="W6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61" s="14" t="e" cm="1">
        <f t="array" aca="1" ref="Y61" ca="1">INDEX('[1]SAP Customer Data'!$A:$AC,MATCH(بيانات_العملاء[[#This Row],[رمز شريك الأعمال]],'[1]SAP Customer Data'!$B:$B,0),CELL("col",[1]!Table_Customer_Data[[#Headers],[CreditLine]]))</f>
        <v>#REF!</v>
      </c>
      <c r="Z6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1" s="14" t="s">
        <v>53</v>
      </c>
      <c r="AB6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1" s="14" t="s">
        <v>54</v>
      </c>
      <c r="AD61" s="14"/>
      <c r="AE6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1" s="14" t="s">
        <v>54</v>
      </c>
      <c r="AG61" s="14"/>
      <c r="AH6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1" s="14" t="s">
        <v>54</v>
      </c>
      <c r="AJ61" s="14"/>
      <c r="AK6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1" s="14" t="s">
        <v>54</v>
      </c>
      <c r="AM61" s="15"/>
      <c r="AN6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1" s="14" t="s">
        <v>54</v>
      </c>
      <c r="AP61" s="17"/>
      <c r="AQ6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1" s="14" t="s">
        <v>54</v>
      </c>
      <c r="AS61" s="14"/>
      <c r="AT6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1" s="17" t="e" cm="1">
        <f t="array" aca="1" ref="AU61" ca="1">INDEX('[1]SAP Customer Data'!A:Z,MATCH(بيانات_العملاء[[#This Row],[رمز شريك الأعمال]],'[1]SAP Customer Data'!B:B,0),CELL("col",[1]!Table_Customer_Data[[#Headers],[CreateDate]]))</f>
        <v>#REF!</v>
      </c>
      <c r="AV61" s="14"/>
      <c r="AW61" s="17"/>
      <c r="AX61" s="14" t="s">
        <v>57</v>
      </c>
      <c r="AY61" s="14"/>
    </row>
    <row r="62" spans="1:51" x14ac:dyDescent="0.25">
      <c r="A62" s="12" t="e" cm="1">
        <f t="array" aca="1" ref="A62" ca="1">INDEX('[1]SAP Customer Data'!$A:$AC,MATCH(بيانات_العملاء[[#This Row],[رمز شريك الأعمال]],'[1]SAP Customer Data'!$B:$B,0),CELL("col",[1]!Table_Customer_Data[[#Headers],[GroupName]]))</f>
        <v>#REF!</v>
      </c>
      <c r="B62" s="19" t="s">
        <v>160</v>
      </c>
      <c r="C62" s="77" t="s">
        <v>882</v>
      </c>
      <c r="D62" s="14" t="e" cm="1">
        <f t="array" aca="1" ref="D62" ca="1">INDEX('[1]SAP Customer Data'!$A:$AC,MATCH(بيانات_العملاء[[#This Row],[رمز شريك الأعمال]],'[1]SAP Customer Data'!$B:$B,0),CELL("col",[1]!Table_Customer_Data[[#Headers],[CardName]]))</f>
        <v>#REF!</v>
      </c>
      <c r="E62" s="14" t="e">
        <f ca="1">IF(بيانات_العملاء[[#This Row],[حد الائتمان على SAP]]&gt;0,"آجل","نقدى")</f>
        <v>#REF!</v>
      </c>
      <c r="F62" s="14" t="s">
        <v>161</v>
      </c>
      <c r="G62" s="14" t="s">
        <v>51</v>
      </c>
      <c r="H62" s="14" t="s">
        <v>52</v>
      </c>
      <c r="I6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2" s="14" t="s">
        <v>52</v>
      </c>
      <c r="K62" s="15">
        <v>44278</v>
      </c>
      <c r="L62" s="14" t="s">
        <v>55</v>
      </c>
      <c r="M62" s="14" t="str">
        <f ca="1">IF(AND(بيانات_العملاء[[#This Row],[السجل التجارى]]="موجود",TODAY()+'[1]Other Data'!$B$23&lt;K62,بيانات_العملاء[[#This Row],[مطابقة اسم العميل بالاسم بالسجل التجارى]]="مطابق"), "سارى", "يجب اعادة طلبه")</f>
        <v>يجب اعادة طلبه</v>
      </c>
      <c r="N62" s="14" t="s">
        <v>54</v>
      </c>
      <c r="O62" s="9" t="e" cm="1">
        <f t="array" aca="1" ref="O62" ca="1">INDEX('[1]SAP Customer Data'!$A:$AC,MATCH(بيانات_العملاء[[#This Row],[رمز شريك الأعمال]],'[1]SAP Customer Data'!$B:$B,0),CELL("col",[1]!Table_Customer_Data[[#Headers],[LicTradNum]]))</f>
        <v>#REF!</v>
      </c>
      <c r="P6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2" s="14" t="s">
        <v>54</v>
      </c>
      <c r="R62" s="15"/>
      <c r="S6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2" s="14" t="s">
        <v>90</v>
      </c>
      <c r="U62" s="16">
        <v>40000</v>
      </c>
      <c r="V62" s="17">
        <v>43701</v>
      </c>
      <c r="W62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6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62" s="14" t="e" cm="1">
        <f t="array" aca="1" ref="Y62" ca="1">INDEX('[1]SAP Customer Data'!$A:$AC,MATCH(بيانات_العملاء[[#This Row],[رمز شريك الأعمال]],'[1]SAP Customer Data'!$B:$B,0),CELL("col",[1]!Table_Customer_Data[[#Headers],[CreditLine]]))</f>
        <v>#REF!</v>
      </c>
      <c r="Z6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2" s="14"/>
      <c r="AB6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2" s="14" t="s">
        <v>54</v>
      </c>
      <c r="AD62" s="14"/>
      <c r="AE6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2" s="14" t="s">
        <v>54</v>
      </c>
      <c r="AG62" s="14"/>
      <c r="AH6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2" s="14" t="s">
        <v>54</v>
      </c>
      <c r="AJ62" s="14"/>
      <c r="AK6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2" s="14" t="s">
        <v>54</v>
      </c>
      <c r="AM62" s="15"/>
      <c r="AN6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2" s="14" t="s">
        <v>54</v>
      </c>
      <c r="AP62" s="17"/>
      <c r="AQ6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2" s="14" t="s">
        <v>54</v>
      </c>
      <c r="AS62" s="14"/>
      <c r="AT6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2" s="17" t="e" cm="1">
        <f t="array" aca="1" ref="AU62" ca="1">INDEX('[1]SAP Customer Data'!A:Z,MATCH(بيانات_العملاء[[#This Row],[رمز شريك الأعمال]],'[1]SAP Customer Data'!B:B,0),CELL("col",[1]!Table_Customer_Data[[#Headers],[CreateDate]]))</f>
        <v>#REF!</v>
      </c>
      <c r="AV62" s="14"/>
      <c r="AW62" s="17"/>
      <c r="AX62" s="14" t="s">
        <v>57</v>
      </c>
      <c r="AY62" s="14"/>
    </row>
    <row r="63" spans="1:51" x14ac:dyDescent="0.25">
      <c r="A63" s="22" t="e" cm="1">
        <f t="array" aca="1" ref="A63" ca="1">INDEX('[1]SAP Customer Data'!$A:$AC,MATCH(بيانات_العملاء[[#This Row],[رمز شريك الأعمال]],'[1]SAP Customer Data'!$B:$B,0),CELL("col",[1]!Table_Customer_Data[[#Headers],[GroupName]]))</f>
        <v>#REF!</v>
      </c>
      <c r="B63" s="23" t="s">
        <v>162</v>
      </c>
      <c r="C63" s="77" t="s">
        <v>882</v>
      </c>
      <c r="D63" s="24" t="e" cm="1">
        <f t="array" aca="1" ref="D63" ca="1">INDEX('[1]SAP Customer Data'!$A:$AC,MATCH(بيانات_العملاء[[#This Row],[رمز شريك الأعمال]],'[1]SAP Customer Data'!$B:$B,0),CELL("col",[1]!Table_Customer_Data[[#Headers],[CardName]]))</f>
        <v>#REF!</v>
      </c>
      <c r="E63" s="24" t="e">
        <f ca="1">IF(بيانات_العملاء[[#This Row],[حد الائتمان على SAP]]&gt;0,"آجل","نقدى")</f>
        <v>#REF!</v>
      </c>
      <c r="F63" s="24"/>
      <c r="G63" s="24" t="s">
        <v>71</v>
      </c>
      <c r="H63" s="24" t="s">
        <v>54</v>
      </c>
      <c r="I63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63" s="24" t="s">
        <v>54</v>
      </c>
      <c r="K63" s="25"/>
      <c r="L63" s="24"/>
      <c r="M63" s="24" t="str">
        <f ca="1">IF(AND(بيانات_العملاء[[#This Row],[السجل التجارى]]="موجود",TODAY()+'[1]Other Data'!$B$23&lt;K63,بيانات_العملاء[[#This Row],[مطابقة اسم العميل بالاسم بالسجل التجارى]]="مطابق"), "سارى", "يجب اعادة طلبه")</f>
        <v>يجب اعادة طلبه</v>
      </c>
      <c r="N63" s="24" t="s">
        <v>52</v>
      </c>
      <c r="O63" s="26" t="e" cm="1">
        <f t="array" aca="1" ref="O63" ca="1">INDEX('[1]SAP Customer Data'!$A:$AC,MATCH(بيانات_العملاء[[#This Row],[رمز شريك الأعمال]],'[1]SAP Customer Data'!$B:$B,0),CELL("col",[1]!Table_Customer_Data[[#Headers],[LicTradNum]]))</f>
        <v>#REF!</v>
      </c>
      <c r="P63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3" s="24" t="s">
        <v>54</v>
      </c>
      <c r="R63" s="25"/>
      <c r="S63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3" s="24" t="s">
        <v>54</v>
      </c>
      <c r="U63" s="27"/>
      <c r="V63" s="28"/>
      <c r="W63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63" s="24" t="e" cm="1">
        <f t="array" aca="1" ref="Y63" ca="1">INDEX('[1]SAP Customer Data'!$A:$AC,MATCH(بيانات_العملاء[[#This Row],[رمز شريك الأعمال]],'[1]SAP Customer Data'!$B:$B,0),CELL("col",[1]!Table_Customer_Data[[#Headers],[CreditLine]]))</f>
        <v>#REF!</v>
      </c>
      <c r="Z6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3" s="14"/>
      <c r="AB6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3" s="24" t="s">
        <v>54</v>
      </c>
      <c r="AD63" s="24"/>
      <c r="AE63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3" s="24" t="s">
        <v>54</v>
      </c>
      <c r="AG63" s="24"/>
      <c r="AH63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3" s="24" t="s">
        <v>54</v>
      </c>
      <c r="AJ63" s="24"/>
      <c r="AK63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3" s="24"/>
      <c r="AM63" s="25"/>
      <c r="AN63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3" s="24" t="s">
        <v>54</v>
      </c>
      <c r="AP63" s="28"/>
      <c r="AQ63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3" s="24" t="s">
        <v>54</v>
      </c>
      <c r="AS63" s="24"/>
      <c r="AT63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3" s="28" t="e" cm="1">
        <f t="array" aca="1" ref="AU63" ca="1">INDEX('[1]SAP Customer Data'!A:Z,MATCH(بيانات_العملاء[[#This Row],[رمز شريك الأعمال]],'[1]SAP Customer Data'!B:B,0),CELL("col",[1]!Table_Customer_Data[[#Headers],[CreateDate]]))</f>
        <v>#REF!</v>
      </c>
      <c r="AV63" s="24"/>
      <c r="AW63" s="11" t="s">
        <v>103</v>
      </c>
      <c r="AX63" s="24" t="s">
        <v>57</v>
      </c>
      <c r="AY63" s="24"/>
    </row>
    <row r="64" spans="1:51" x14ac:dyDescent="0.25">
      <c r="A64" s="12" t="e" cm="1">
        <f t="array" aca="1" ref="A64" ca="1">INDEX('[1]SAP Customer Data'!$A:$AC,MATCH(بيانات_العملاء[[#This Row],[رمز شريك الأعمال]],'[1]SAP Customer Data'!$B:$B,0),CELL("col",[1]!Table_Customer_Data[[#Headers],[GroupName]]))</f>
        <v>#REF!</v>
      </c>
      <c r="B64" s="18" t="s">
        <v>163</v>
      </c>
      <c r="C64" s="77" t="s">
        <v>882</v>
      </c>
      <c r="D64" s="14" t="e" cm="1">
        <f t="array" aca="1" ref="D64" ca="1">INDEX('[1]SAP Customer Data'!$A:$AC,MATCH(بيانات_العملاء[[#This Row],[رمز شريك الأعمال]],'[1]SAP Customer Data'!$B:$B,0),CELL("col",[1]!Table_Customer_Data[[#Headers],[CardName]]))</f>
        <v>#REF!</v>
      </c>
      <c r="E64" s="14" t="e">
        <f ca="1">IF(بيانات_العملاء[[#This Row],[حد الائتمان على SAP]]&gt;0,"آجل","نقدى")</f>
        <v>#REF!</v>
      </c>
      <c r="F64" s="14"/>
      <c r="G64" s="14" t="s">
        <v>71</v>
      </c>
      <c r="H64" s="14" t="s">
        <v>54</v>
      </c>
      <c r="I6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64" s="14" t="s">
        <v>54</v>
      </c>
      <c r="K64" s="15"/>
      <c r="L64" s="14"/>
      <c r="M64" s="14" t="str">
        <f ca="1">IF(AND(بيانات_العملاء[[#This Row],[السجل التجارى]]="موجود",TODAY()+'[1]Other Data'!$B$23&lt;K64,بيانات_العملاء[[#This Row],[مطابقة اسم العميل بالاسم بالسجل التجارى]]="مطابق"), "سارى", "يجب اعادة طلبه")</f>
        <v>يجب اعادة طلبه</v>
      </c>
      <c r="N64" s="14" t="s">
        <v>52</v>
      </c>
      <c r="O64" s="9" t="e" cm="1">
        <f t="array" aca="1" ref="O64" ca="1">INDEX('[1]SAP Customer Data'!$A:$AC,MATCH(بيانات_العملاء[[#This Row],[رمز شريك الأعمال]],'[1]SAP Customer Data'!$B:$B,0),CELL("col",[1]!Table_Customer_Data[[#Headers],[LicTradNum]]))</f>
        <v>#REF!</v>
      </c>
      <c r="P6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4" s="14" t="s">
        <v>54</v>
      </c>
      <c r="R64" s="15"/>
      <c r="S6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4" s="14" t="s">
        <v>72</v>
      </c>
      <c r="U64" s="16"/>
      <c r="V64" s="17"/>
      <c r="W6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64" s="14" t="e" cm="1">
        <f t="array" aca="1" ref="Y64" ca="1">INDEX('[1]SAP Customer Data'!$A:$AC,MATCH(بيانات_العملاء[[#This Row],[رمز شريك الأعمال]],'[1]SAP Customer Data'!$B:$B,0),CELL("col",[1]!Table_Customer_Data[[#Headers],[CreditLine]]))</f>
        <v>#REF!</v>
      </c>
      <c r="Z6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4" s="14"/>
      <c r="AB6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4" s="14" t="s">
        <v>54</v>
      </c>
      <c r="AD64" s="14"/>
      <c r="AE6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4" s="14" t="s">
        <v>54</v>
      </c>
      <c r="AG64" s="14"/>
      <c r="AH6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4" s="14" t="s">
        <v>54</v>
      </c>
      <c r="AJ64" s="14"/>
      <c r="AK6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4" s="14"/>
      <c r="AM64" s="15"/>
      <c r="AN6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4" s="14" t="s">
        <v>54</v>
      </c>
      <c r="AP64" s="17"/>
      <c r="AQ6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4" s="14" t="s">
        <v>54</v>
      </c>
      <c r="AS64" s="14"/>
      <c r="AT6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4" s="17" t="e" cm="1">
        <f t="array" aca="1" ref="AU64" ca="1">INDEX('[1]SAP Customer Data'!A:Z,MATCH(بيانات_العملاء[[#This Row],[رمز شريك الأعمال]],'[1]SAP Customer Data'!B:B,0),CELL("col",[1]!Table_Customer_Data[[#Headers],[CreateDate]]))</f>
        <v>#REF!</v>
      </c>
      <c r="AV64" s="14"/>
      <c r="AW64" s="17"/>
      <c r="AX64" s="14" t="s">
        <v>67</v>
      </c>
      <c r="AY64" s="14"/>
    </row>
    <row r="65" spans="1:51" x14ac:dyDescent="0.25">
      <c r="A65" s="12" t="e" cm="1">
        <f t="array" aca="1" ref="A65" ca="1">INDEX('[1]SAP Customer Data'!$A:$AC,MATCH(بيانات_العملاء[[#This Row],[رمز شريك الأعمال]],'[1]SAP Customer Data'!$B:$B,0),CELL("col",[1]!Table_Customer_Data[[#Headers],[GroupName]]))</f>
        <v>#REF!</v>
      </c>
      <c r="B65" s="18" t="s">
        <v>164</v>
      </c>
      <c r="C65" s="77" t="s">
        <v>882</v>
      </c>
      <c r="D65" s="14" t="e" cm="1">
        <f t="array" aca="1" ref="D65" ca="1">INDEX('[1]SAP Customer Data'!$A:$AC,MATCH(بيانات_العملاء[[#This Row],[رمز شريك الأعمال]],'[1]SAP Customer Data'!$B:$B,0),CELL("col",[1]!Table_Customer_Data[[#Headers],[CardName]]))</f>
        <v>#REF!</v>
      </c>
      <c r="E65" s="14" t="e">
        <f ca="1">IF(بيانات_العملاء[[#This Row],[حد الائتمان على SAP]]&gt;0,"آجل","نقدى")</f>
        <v>#REF!</v>
      </c>
      <c r="F65" s="14"/>
      <c r="G65" s="14" t="s">
        <v>71</v>
      </c>
      <c r="H65" s="14" t="s">
        <v>54</v>
      </c>
      <c r="I6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65" s="14" t="s">
        <v>54</v>
      </c>
      <c r="K65" s="15"/>
      <c r="L65" s="14"/>
      <c r="M65" s="14" t="str">
        <f ca="1">IF(AND(بيانات_العملاء[[#This Row],[السجل التجارى]]="موجود",TODAY()+'[1]Other Data'!$B$23&lt;K65,بيانات_العملاء[[#This Row],[مطابقة اسم العميل بالاسم بالسجل التجارى]]="مطابق"), "سارى", "يجب اعادة طلبه")</f>
        <v>يجب اعادة طلبه</v>
      </c>
      <c r="N65" s="14" t="s">
        <v>52</v>
      </c>
      <c r="O65" s="9" t="e" cm="1">
        <f t="array" aca="1" ref="O65" ca="1">INDEX('[1]SAP Customer Data'!$A:$AC,MATCH(بيانات_العملاء[[#This Row],[رمز شريك الأعمال]],'[1]SAP Customer Data'!$B:$B,0),CELL("col",[1]!Table_Customer_Data[[#Headers],[LicTradNum]]))</f>
        <v>#REF!</v>
      </c>
      <c r="P6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5" s="14" t="s">
        <v>54</v>
      </c>
      <c r="R65" s="15"/>
      <c r="S6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5" s="14" t="s">
        <v>72</v>
      </c>
      <c r="U65" s="16"/>
      <c r="V65" s="17"/>
      <c r="W6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65" s="14" t="e" cm="1">
        <f t="array" aca="1" ref="Y65" ca="1">INDEX('[1]SAP Customer Data'!$A:$AC,MATCH(بيانات_العملاء[[#This Row],[رمز شريك الأعمال]],'[1]SAP Customer Data'!$B:$B,0),CELL("col",[1]!Table_Customer_Data[[#Headers],[CreditLine]]))</f>
        <v>#REF!</v>
      </c>
      <c r="Z6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5" s="14"/>
      <c r="AB6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5" s="14" t="s">
        <v>54</v>
      </c>
      <c r="AD65" s="14"/>
      <c r="AE6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5" s="14" t="s">
        <v>54</v>
      </c>
      <c r="AG65" s="14"/>
      <c r="AH6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5" s="14" t="s">
        <v>54</v>
      </c>
      <c r="AJ65" s="14"/>
      <c r="AK6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5" s="14"/>
      <c r="AM65" s="15"/>
      <c r="AN6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5" s="14" t="s">
        <v>54</v>
      </c>
      <c r="AP65" s="17"/>
      <c r="AQ6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5" s="14" t="s">
        <v>54</v>
      </c>
      <c r="AS65" s="14"/>
      <c r="AT6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5" s="17" t="e" cm="1">
        <f t="array" aca="1" ref="AU65" ca="1">INDEX('[1]SAP Customer Data'!A:Z,MATCH(بيانات_العملاء[[#This Row],[رمز شريك الأعمال]],'[1]SAP Customer Data'!B:B,0),CELL("col",[1]!Table_Customer_Data[[#Headers],[CreateDate]]))</f>
        <v>#REF!</v>
      </c>
      <c r="AV65" s="14"/>
      <c r="AW65" s="17"/>
      <c r="AX65" s="14" t="s">
        <v>57</v>
      </c>
      <c r="AY65" s="14"/>
    </row>
    <row r="66" spans="1:51" x14ac:dyDescent="0.25">
      <c r="A66" s="12" t="e" cm="1">
        <f t="array" aca="1" ref="A66" ca="1">INDEX('[1]SAP Customer Data'!$A:$AC,MATCH(بيانات_العملاء[[#This Row],[رمز شريك الأعمال]],'[1]SAP Customer Data'!$B:$B,0),CELL("col",[1]!Table_Customer_Data[[#Headers],[GroupName]]))</f>
        <v>#REF!</v>
      </c>
      <c r="B66" s="19" t="s">
        <v>165</v>
      </c>
      <c r="C66" s="77" t="s">
        <v>882</v>
      </c>
      <c r="D66" s="14" t="e" cm="1">
        <f t="array" aca="1" ref="D66" ca="1">INDEX('[1]SAP Customer Data'!$A:$AC,MATCH(بيانات_العملاء[[#This Row],[رمز شريك الأعمال]],'[1]SAP Customer Data'!$B:$B,0),CELL("col",[1]!Table_Customer_Data[[#Headers],[CardName]]))</f>
        <v>#REF!</v>
      </c>
      <c r="E66" s="14" t="e">
        <f ca="1">IF(بيانات_العملاء[[#This Row],[حد الائتمان على SAP]]&gt;0,"آجل","نقدى")</f>
        <v>#REF!</v>
      </c>
      <c r="F66" s="14" t="s">
        <v>166</v>
      </c>
      <c r="G66" s="14" t="s">
        <v>51</v>
      </c>
      <c r="H66" s="14" t="s">
        <v>52</v>
      </c>
      <c r="I6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6" s="14" t="s">
        <v>52</v>
      </c>
      <c r="K66" s="15">
        <v>43661</v>
      </c>
      <c r="L66" s="14" t="s">
        <v>53</v>
      </c>
      <c r="M66" s="14" t="str">
        <f ca="1">IF(AND(بيانات_العملاء[[#This Row],[السجل التجارى]]="موجود",TODAY()+'[1]Other Data'!$B$23&lt;K66,بيانات_العملاء[[#This Row],[مطابقة اسم العميل بالاسم بالسجل التجارى]]="مطابق"), "سارى", "يجب اعادة طلبه")</f>
        <v>يجب اعادة طلبه</v>
      </c>
      <c r="N66" s="14" t="s">
        <v>54</v>
      </c>
      <c r="O66" s="9" t="e" cm="1">
        <f t="array" aca="1" ref="O66" ca="1">INDEX('[1]SAP Customer Data'!$A:$AC,MATCH(بيانات_العملاء[[#This Row],[رمز شريك الأعمال]],'[1]SAP Customer Data'!$B:$B,0),CELL("col",[1]!Table_Customer_Data[[#Headers],[LicTradNum]]))</f>
        <v>#REF!</v>
      </c>
      <c r="P6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6" s="14" t="s">
        <v>54</v>
      </c>
      <c r="R66" s="15"/>
      <c r="S6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6" s="14" t="s">
        <v>52</v>
      </c>
      <c r="U66" s="16">
        <v>50000</v>
      </c>
      <c r="V66" s="17">
        <v>43627</v>
      </c>
      <c r="W66" s="17">
        <f>IF(بيانات_العملاء[[#This Row],[تاريخ انشاء سند الامر او الاستثناء]]="",0,بيانات_العملاء[[#This Row],[تاريخ انشاء سند الامر او الاستثناء]]+365*3)</f>
        <v>44722</v>
      </c>
      <c r="X6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66" s="14" t="e" cm="1">
        <f t="array" aca="1" ref="Y66" ca="1">INDEX('[1]SAP Customer Data'!$A:$AC,MATCH(بيانات_العملاء[[#This Row],[رمز شريك الأعمال]],'[1]SAP Customer Data'!$B:$B,0),CELL("col",[1]!Table_Customer_Data[[#Headers],[CreditLine]]))</f>
        <v>#REF!</v>
      </c>
      <c r="Z6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6" s="14" t="s">
        <v>55</v>
      </c>
      <c r="AB6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6" s="14" t="s">
        <v>54</v>
      </c>
      <c r="AD66" s="14"/>
      <c r="AE6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6" s="14" t="s">
        <v>54</v>
      </c>
      <c r="AG66" s="14"/>
      <c r="AH6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6" s="14" t="s">
        <v>54</v>
      </c>
      <c r="AJ66" s="14"/>
      <c r="AK6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6" s="14" t="s">
        <v>54</v>
      </c>
      <c r="AM66" s="15"/>
      <c r="AN6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6" s="14" t="s">
        <v>54</v>
      </c>
      <c r="AP66" s="17"/>
      <c r="AQ6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6" s="14" t="s">
        <v>54</v>
      </c>
      <c r="AS66" s="14"/>
      <c r="AT6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6" s="17" t="e" cm="1">
        <f t="array" aca="1" ref="AU66" ca="1">INDEX('[1]SAP Customer Data'!A:Z,MATCH(بيانات_العملاء[[#This Row],[رمز شريك الأعمال]],'[1]SAP Customer Data'!B:B,0),CELL("col",[1]!Table_Customer_Data[[#Headers],[CreateDate]]))</f>
        <v>#REF!</v>
      </c>
      <c r="AV66" s="14"/>
      <c r="AW66" s="17" t="s">
        <v>167</v>
      </c>
      <c r="AX66" s="14" t="s">
        <v>57</v>
      </c>
      <c r="AY66" s="14"/>
    </row>
    <row r="67" spans="1:51" x14ac:dyDescent="0.25">
      <c r="A67" s="12" t="e" cm="1">
        <f t="array" aca="1" ref="A67" ca="1">INDEX('[1]SAP Customer Data'!$A:$AC,MATCH(بيانات_العملاء[[#This Row],[رمز شريك الأعمال]],'[1]SAP Customer Data'!$B:$B,0),CELL("col",[1]!Table_Customer_Data[[#Headers],[GroupName]]))</f>
        <v>#REF!</v>
      </c>
      <c r="B67" s="19" t="s">
        <v>168</v>
      </c>
      <c r="C67" s="77" t="s">
        <v>882</v>
      </c>
      <c r="D67" s="14" t="e" cm="1">
        <f t="array" aca="1" ref="D67" ca="1">INDEX('[1]SAP Customer Data'!$A:$AC,MATCH(بيانات_العملاء[[#This Row],[رمز شريك الأعمال]],'[1]SAP Customer Data'!$B:$B,0),CELL("col",[1]!Table_Customer_Data[[#Headers],[CardName]]))</f>
        <v>#REF!</v>
      </c>
      <c r="E67" s="14" t="e">
        <f ca="1">IF(بيانات_العملاء[[#This Row],[حد الائتمان على SAP]]&gt;0,"آجل","نقدى")</f>
        <v>#REF!</v>
      </c>
      <c r="F67" s="14" t="s">
        <v>169</v>
      </c>
      <c r="G67" s="14" t="s">
        <v>51</v>
      </c>
      <c r="H67" s="14" t="s">
        <v>52</v>
      </c>
      <c r="I6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7" s="14" t="s">
        <v>52</v>
      </c>
      <c r="K67" s="15">
        <v>46149</v>
      </c>
      <c r="L67" s="14" t="s">
        <v>55</v>
      </c>
      <c r="M67" s="14" t="str">
        <f ca="1">IF(AND(بيانات_العملاء[[#This Row],[السجل التجارى]]="موجود",TODAY()+'[1]Other Data'!$B$23&lt;K67,بيانات_العملاء[[#This Row],[مطابقة اسم العميل بالاسم بالسجل التجارى]]="مطابق"), "سارى", "يجب اعادة طلبه")</f>
        <v>سارى</v>
      </c>
      <c r="N67" s="14" t="s">
        <v>52</v>
      </c>
      <c r="O67" s="9" t="e" cm="1">
        <f t="array" aca="1" ref="O67" ca="1">INDEX('[1]SAP Customer Data'!$A:$AC,MATCH(بيانات_العملاء[[#This Row],[رمز شريك الأعمال]],'[1]SAP Customer Data'!$B:$B,0),CELL("col",[1]!Table_Customer_Data[[#Headers],[LicTradNum]]))</f>
        <v>#REF!</v>
      </c>
      <c r="P6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7" s="14" t="s">
        <v>54</v>
      </c>
      <c r="R67" s="15"/>
      <c r="S6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7" s="14" t="s">
        <v>52</v>
      </c>
      <c r="U67" s="16">
        <v>100000</v>
      </c>
      <c r="V67" s="17"/>
      <c r="W6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67" s="14" t="e" cm="1">
        <f t="array" aca="1" ref="Y67" ca="1">INDEX('[1]SAP Customer Data'!$A:$AC,MATCH(بيانات_العملاء[[#This Row],[رمز شريك الأعمال]],'[1]SAP Customer Data'!$B:$B,0),CELL("col",[1]!Table_Customer_Data[[#Headers],[CreditLine]]))</f>
        <v>#REF!</v>
      </c>
      <c r="Z6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7" s="14" t="s">
        <v>55</v>
      </c>
      <c r="AB6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7" s="14" t="s">
        <v>54</v>
      </c>
      <c r="AD67" s="14"/>
      <c r="AE6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7" s="14" t="s">
        <v>54</v>
      </c>
      <c r="AG67" s="14"/>
      <c r="AH6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7" s="14" t="s">
        <v>54</v>
      </c>
      <c r="AJ67" s="14"/>
      <c r="AK6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7" s="14" t="s">
        <v>54</v>
      </c>
      <c r="AM67" s="15"/>
      <c r="AN6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7" s="14" t="s">
        <v>54</v>
      </c>
      <c r="AP67" s="17"/>
      <c r="AQ6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7" s="14" t="s">
        <v>54</v>
      </c>
      <c r="AS67" s="14"/>
      <c r="AT6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7" s="17" t="e" cm="1">
        <f t="array" aca="1" ref="AU67" ca="1">INDEX('[1]SAP Customer Data'!A:Z,MATCH(بيانات_العملاء[[#This Row],[رمز شريك الأعمال]],'[1]SAP Customer Data'!B:B,0),CELL("col",[1]!Table_Customer_Data[[#Headers],[CreateDate]]))</f>
        <v>#REF!</v>
      </c>
      <c r="AV67" s="14"/>
      <c r="AW67" s="17"/>
      <c r="AX67" s="14" t="s">
        <v>57</v>
      </c>
      <c r="AY67" s="14"/>
    </row>
    <row r="68" spans="1:51" x14ac:dyDescent="0.25">
      <c r="A68" s="5" t="e" cm="1">
        <f t="array" aca="1" ref="A68" ca="1">INDEX('[1]SAP Customer Data'!$A:$AC,MATCH(بيانات_العملاء[[#This Row],[رمز شريك الأعمال]],'[1]SAP Customer Data'!$B:$B,0),CELL("col",[1]!Table_Customer_Data[[#Headers],[GroupName]]))</f>
        <v>#REF!</v>
      </c>
      <c r="B68" s="6" t="s">
        <v>170</v>
      </c>
      <c r="C68" s="77" t="s">
        <v>882</v>
      </c>
      <c r="D68" s="7" t="e" cm="1">
        <f t="array" aca="1" ref="D68" ca="1">INDEX('[1]SAP Customer Data'!$A:$AC,MATCH(بيانات_العملاء[[#This Row],[رمز شريك الأعمال]],'[1]SAP Customer Data'!$B:$B,0),CELL("col",[1]!Table_Customer_Data[[#Headers],[CardName]]))</f>
        <v>#REF!</v>
      </c>
      <c r="E68" s="7" t="e">
        <f ca="1">IF(بيانات_العملاء[[#This Row],[حد الائتمان على SAP]]&gt;0,"آجل","نقدى")</f>
        <v>#REF!</v>
      </c>
      <c r="F68" s="7"/>
      <c r="G68" s="7" t="s">
        <v>71</v>
      </c>
      <c r="H68" s="7" t="s">
        <v>52</v>
      </c>
      <c r="I68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8" s="7" t="s">
        <v>54</v>
      </c>
      <c r="K68" s="8"/>
      <c r="L68" s="7"/>
      <c r="M68" s="7" t="str">
        <f ca="1">IF(AND(بيانات_العملاء[[#This Row],[السجل التجارى]]="موجود",TODAY()+'[1]Other Data'!$B$23&lt;K68,بيانات_العملاء[[#This Row],[مطابقة اسم العميل بالاسم بالسجل التجارى]]="مطابق"), "سارى", "يجب اعادة طلبه")</f>
        <v>يجب اعادة طلبه</v>
      </c>
      <c r="N68" s="7" t="s">
        <v>54</v>
      </c>
      <c r="O68" s="21" t="e" cm="1">
        <f t="array" aca="1" ref="O68" ca="1">INDEX('[1]SAP Customer Data'!$A:$AC,MATCH(بيانات_العملاء[[#This Row],[رمز شريك الأعمال]],'[1]SAP Customer Data'!$B:$B,0),CELL("col",[1]!Table_Customer_Data[[#Headers],[LicTradNum]]))</f>
        <v>#REF!</v>
      </c>
      <c r="P68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8" s="7" t="s">
        <v>54</v>
      </c>
      <c r="R68" s="8"/>
      <c r="S68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8" s="7" t="s">
        <v>54</v>
      </c>
      <c r="U68" s="10"/>
      <c r="V68" s="11"/>
      <c r="W68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68" s="7" t="e" cm="1">
        <f t="array" aca="1" ref="Y68" ca="1">INDEX('[1]SAP Customer Data'!$A:$AC,MATCH(بيانات_العملاء[[#This Row],[رمز شريك الأعمال]],'[1]SAP Customer Data'!$B:$B,0),CELL("col",[1]!Table_Customer_Data[[#Headers],[CreditLine]]))</f>
        <v>#REF!</v>
      </c>
      <c r="Z6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8" s="14"/>
      <c r="AB6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8" s="7" t="s">
        <v>54</v>
      </c>
      <c r="AD68" s="7"/>
      <c r="AE68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8" s="7" t="s">
        <v>54</v>
      </c>
      <c r="AG68" s="7"/>
      <c r="AH68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8" s="7" t="s">
        <v>54</v>
      </c>
      <c r="AJ68" s="7"/>
      <c r="AK68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8" s="7" t="s">
        <v>54</v>
      </c>
      <c r="AM68" s="8"/>
      <c r="AN68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8" s="7" t="s">
        <v>54</v>
      </c>
      <c r="AP68" s="11"/>
      <c r="AQ68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8" s="7" t="s">
        <v>54</v>
      </c>
      <c r="AS68" s="7"/>
      <c r="AT68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8" s="11" t="e" cm="1">
        <f t="array" aca="1" ref="AU68" ca="1">INDEX('[1]SAP Customer Data'!A:Z,MATCH(بيانات_العملاء[[#This Row],[رمز شريك الأعمال]],'[1]SAP Customer Data'!B:B,0),CELL("col",[1]!Table_Customer_Data[[#Headers],[CreateDate]]))</f>
        <v>#REF!</v>
      </c>
      <c r="AV68" s="7"/>
      <c r="AW68" s="11" t="s">
        <v>103</v>
      </c>
      <c r="AX68" s="7" t="s">
        <v>57</v>
      </c>
      <c r="AY68" s="7"/>
    </row>
    <row r="69" spans="1:51" x14ac:dyDescent="0.25">
      <c r="A69" s="12" t="e" cm="1">
        <f t="array" aca="1" ref="A69" ca="1">INDEX('[1]SAP Customer Data'!$A:$AC,MATCH(بيانات_العملاء[[#This Row],[رمز شريك الأعمال]],'[1]SAP Customer Data'!$B:$B,0),CELL("col",[1]!Table_Customer_Data[[#Headers],[GroupName]]))</f>
        <v>#REF!</v>
      </c>
      <c r="B69" s="19" t="s">
        <v>171</v>
      </c>
      <c r="C69" s="77" t="s">
        <v>882</v>
      </c>
      <c r="D69" s="14" t="e" cm="1">
        <f t="array" aca="1" ref="D69" ca="1">INDEX('[1]SAP Customer Data'!$A:$AC,MATCH(بيانات_العملاء[[#This Row],[رمز شريك الأعمال]],'[1]SAP Customer Data'!$B:$B,0),CELL("col",[1]!Table_Customer_Data[[#Headers],[CardName]]))</f>
        <v>#REF!</v>
      </c>
      <c r="E69" s="14" t="e">
        <f ca="1">IF(بيانات_العملاء[[#This Row],[حد الائتمان على SAP]]&gt;0,"آجل","نقدى")</f>
        <v>#REF!</v>
      </c>
      <c r="F69" s="14" t="s">
        <v>172</v>
      </c>
      <c r="G69" s="14" t="s">
        <v>51</v>
      </c>
      <c r="H69" s="14" t="s">
        <v>52</v>
      </c>
      <c r="I6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69" s="14" t="s">
        <v>52</v>
      </c>
      <c r="K69" s="15">
        <v>43489</v>
      </c>
      <c r="L69" s="14" t="s">
        <v>55</v>
      </c>
      <c r="M69" s="14" t="str">
        <f ca="1">IF(AND(بيانات_العملاء[[#This Row],[السجل التجارى]]="موجود",TODAY()+'[1]Other Data'!$B$23&lt;K69,بيانات_العملاء[[#This Row],[مطابقة اسم العميل بالاسم بالسجل التجارى]]="مطابق"), "سارى", "يجب اعادة طلبه")</f>
        <v>يجب اعادة طلبه</v>
      </c>
      <c r="N69" s="14" t="s">
        <v>54</v>
      </c>
      <c r="O69" s="9" t="e" cm="1">
        <f t="array" aca="1" ref="O69" ca="1">INDEX('[1]SAP Customer Data'!$A:$AC,MATCH(بيانات_العملاء[[#This Row],[رمز شريك الأعمال]],'[1]SAP Customer Data'!$B:$B,0),CELL("col",[1]!Table_Customer_Data[[#Headers],[LicTradNum]]))</f>
        <v>#REF!</v>
      </c>
      <c r="P6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69" s="14" t="s">
        <v>54</v>
      </c>
      <c r="R69" s="15"/>
      <c r="S6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69" s="14" t="s">
        <v>52</v>
      </c>
      <c r="U69" s="16">
        <v>50000</v>
      </c>
      <c r="V69" s="17"/>
      <c r="W6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6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69" s="14" t="e" cm="1">
        <f t="array" aca="1" ref="Y69" ca="1">INDEX('[1]SAP Customer Data'!$A:$AC,MATCH(بيانات_العملاء[[#This Row],[رمز شريك الأعمال]],'[1]SAP Customer Data'!$B:$B,0),CELL("col",[1]!Table_Customer_Data[[#Headers],[CreditLine]]))</f>
        <v>#REF!</v>
      </c>
      <c r="Z6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69" s="14" t="s">
        <v>55</v>
      </c>
      <c r="AB6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69" s="14" t="s">
        <v>54</v>
      </c>
      <c r="AD69" s="14"/>
      <c r="AE6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69" s="14" t="s">
        <v>54</v>
      </c>
      <c r="AG69" s="14"/>
      <c r="AH6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69" s="14" t="s">
        <v>54</v>
      </c>
      <c r="AJ69" s="14"/>
      <c r="AK6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69" s="14"/>
      <c r="AM69" s="15"/>
      <c r="AN6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69" s="14" t="s">
        <v>54</v>
      </c>
      <c r="AP69" s="17"/>
      <c r="AQ6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69" s="14" t="s">
        <v>54</v>
      </c>
      <c r="AS69" s="14"/>
      <c r="AT6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69" s="17" t="e" cm="1">
        <f t="array" aca="1" ref="AU69" ca="1">INDEX('[1]SAP Customer Data'!A:Z,MATCH(بيانات_العملاء[[#This Row],[رمز شريك الأعمال]],'[1]SAP Customer Data'!B:B,0),CELL("col",[1]!Table_Customer_Data[[#Headers],[CreateDate]]))</f>
        <v>#REF!</v>
      </c>
      <c r="AV69" s="14"/>
      <c r="AW69" s="17" t="s">
        <v>173</v>
      </c>
      <c r="AX69" s="14" t="s">
        <v>57</v>
      </c>
      <c r="AY69" s="14"/>
    </row>
    <row r="70" spans="1:51" x14ac:dyDescent="0.25">
      <c r="A70" s="12" t="e" cm="1">
        <f t="array" aca="1" ref="A70" ca="1">INDEX('[1]SAP Customer Data'!$A:$AC,MATCH(بيانات_العملاء[[#This Row],[رمز شريك الأعمال]],'[1]SAP Customer Data'!$B:$B,0),CELL("col",[1]!Table_Customer_Data[[#Headers],[GroupName]]))</f>
        <v>#REF!</v>
      </c>
      <c r="B70" s="18" t="s">
        <v>174</v>
      </c>
      <c r="C70" s="77" t="s">
        <v>882</v>
      </c>
      <c r="D70" s="14" t="e" cm="1">
        <f t="array" aca="1" ref="D70" ca="1">INDEX('[1]SAP Customer Data'!$A:$AC,MATCH(بيانات_العملاء[[#This Row],[رمز شريك الأعمال]],'[1]SAP Customer Data'!$B:$B,0),CELL("col",[1]!Table_Customer_Data[[#Headers],[CardName]]))</f>
        <v>#REF!</v>
      </c>
      <c r="E70" s="14" t="e">
        <f ca="1">IF(بيانات_العملاء[[#This Row],[حد الائتمان على SAP]]&gt;0,"آجل","نقدى")</f>
        <v>#REF!</v>
      </c>
      <c r="F70" s="14"/>
      <c r="G70" s="14" t="s">
        <v>71</v>
      </c>
      <c r="H70" s="14" t="s">
        <v>54</v>
      </c>
      <c r="I7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70" s="14" t="s">
        <v>54</v>
      </c>
      <c r="K70" s="15"/>
      <c r="L70" s="14"/>
      <c r="M70" s="14" t="str">
        <f ca="1">IF(AND(بيانات_العملاء[[#This Row],[السجل التجارى]]="موجود",TODAY()+'[1]Other Data'!$B$23&lt;K70,بيانات_العملاء[[#This Row],[مطابقة اسم العميل بالاسم بالسجل التجارى]]="مطابق"), "سارى", "يجب اعادة طلبه")</f>
        <v>يجب اعادة طلبه</v>
      </c>
      <c r="N70" s="14" t="s">
        <v>52</v>
      </c>
      <c r="O70" s="9" t="e" cm="1">
        <f t="array" aca="1" ref="O70" ca="1">INDEX('[1]SAP Customer Data'!$A:$AC,MATCH(بيانات_العملاء[[#This Row],[رمز شريك الأعمال]],'[1]SAP Customer Data'!$B:$B,0),CELL("col",[1]!Table_Customer_Data[[#Headers],[LicTradNum]]))</f>
        <v>#REF!</v>
      </c>
      <c r="P7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0" s="14" t="s">
        <v>54</v>
      </c>
      <c r="R70" s="15"/>
      <c r="S7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0" s="14" t="s">
        <v>72</v>
      </c>
      <c r="U70" s="16"/>
      <c r="V70" s="17"/>
      <c r="W7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70" s="14" t="e" cm="1">
        <f t="array" aca="1" ref="Y70" ca="1">INDEX('[1]SAP Customer Data'!$A:$AC,MATCH(بيانات_العملاء[[#This Row],[رمز شريك الأعمال]],'[1]SAP Customer Data'!$B:$B,0),CELL("col",[1]!Table_Customer_Data[[#Headers],[CreditLine]]))</f>
        <v>#REF!</v>
      </c>
      <c r="Z7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0" s="14"/>
      <c r="AB7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0" s="14" t="s">
        <v>54</v>
      </c>
      <c r="AD70" s="14"/>
      <c r="AE7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0" s="14" t="s">
        <v>54</v>
      </c>
      <c r="AG70" s="14"/>
      <c r="AH7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0" s="14" t="s">
        <v>54</v>
      </c>
      <c r="AJ70" s="14"/>
      <c r="AK7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0" s="14"/>
      <c r="AM70" s="15"/>
      <c r="AN7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0" s="14" t="s">
        <v>54</v>
      </c>
      <c r="AP70" s="17"/>
      <c r="AQ7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0" s="14" t="s">
        <v>54</v>
      </c>
      <c r="AS70" s="14"/>
      <c r="AT7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0" s="17" t="e" cm="1">
        <f t="array" aca="1" ref="AU70" ca="1">INDEX('[1]SAP Customer Data'!A:Z,MATCH(بيانات_العملاء[[#This Row],[رمز شريك الأعمال]],'[1]SAP Customer Data'!B:B,0),CELL("col",[1]!Table_Customer_Data[[#Headers],[CreateDate]]))</f>
        <v>#REF!</v>
      </c>
      <c r="AV70" s="14"/>
      <c r="AW70" s="17"/>
      <c r="AX70" s="14" t="s">
        <v>67</v>
      </c>
      <c r="AY70" s="14"/>
    </row>
    <row r="71" spans="1:51" x14ac:dyDescent="0.25">
      <c r="A71" s="12" t="e" cm="1">
        <f t="array" aca="1" ref="A71" ca="1">INDEX('[1]SAP Customer Data'!$A:$AC,MATCH(بيانات_العملاء[[#This Row],[رمز شريك الأعمال]],'[1]SAP Customer Data'!$B:$B,0),CELL("col",[1]!Table_Customer_Data[[#Headers],[GroupName]]))</f>
        <v>#REF!</v>
      </c>
      <c r="B71" s="19" t="s">
        <v>175</v>
      </c>
      <c r="C71" s="77" t="s">
        <v>882</v>
      </c>
      <c r="D71" s="14" t="e" cm="1">
        <f t="array" aca="1" ref="D71" ca="1">INDEX('[1]SAP Customer Data'!$A:$AC,MATCH(بيانات_العملاء[[#This Row],[رمز شريك الأعمال]],'[1]SAP Customer Data'!$B:$B,0),CELL("col",[1]!Table_Customer_Data[[#Headers],[CardName]]))</f>
        <v>#REF!</v>
      </c>
      <c r="E71" s="14" t="e">
        <f ca="1">IF(بيانات_العملاء[[#This Row],[حد الائتمان على SAP]]&gt;0,"آجل","نقدى")</f>
        <v>#REF!</v>
      </c>
      <c r="F71" s="14" t="s">
        <v>176</v>
      </c>
      <c r="G71" s="14" t="s">
        <v>51</v>
      </c>
      <c r="H71" s="14" t="s">
        <v>52</v>
      </c>
      <c r="I7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1" s="14" t="s">
        <v>52</v>
      </c>
      <c r="K71" s="15">
        <v>44982</v>
      </c>
      <c r="L71" s="14" t="s">
        <v>55</v>
      </c>
      <c r="M71" s="14" t="str">
        <f ca="1">IF(AND(بيانات_العملاء[[#This Row],[السجل التجارى]]="موجود",TODAY()+'[1]Other Data'!$B$23&lt;K71,بيانات_العملاء[[#This Row],[مطابقة اسم العميل بالاسم بالسجل التجارى]]="مطابق"), "سارى", "يجب اعادة طلبه")</f>
        <v>يجب اعادة طلبه</v>
      </c>
      <c r="N71" s="14" t="s">
        <v>52</v>
      </c>
      <c r="O71" s="9" t="e" cm="1">
        <f t="array" aca="1" ref="O71" ca="1">INDEX('[1]SAP Customer Data'!$A:$AC,MATCH(بيانات_العملاء[[#This Row],[رمز شريك الأعمال]],'[1]SAP Customer Data'!$B:$B,0),CELL("col",[1]!Table_Customer_Data[[#Headers],[LicTradNum]]))</f>
        <v>#REF!</v>
      </c>
      <c r="P7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1" s="14" t="s">
        <v>54</v>
      </c>
      <c r="R71" s="15"/>
      <c r="S7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1" s="14" t="s">
        <v>52</v>
      </c>
      <c r="U71" s="16">
        <v>50000</v>
      </c>
      <c r="V71" s="17">
        <v>43652</v>
      </c>
      <c r="W71" s="17">
        <f>IF(بيانات_العملاء[[#This Row],[تاريخ انشاء سند الامر او الاستثناء]]="",0,بيانات_العملاء[[#This Row],[تاريخ انشاء سند الامر او الاستثناء]]+365*3)</f>
        <v>44747</v>
      </c>
      <c r="X7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71" s="14" t="e" cm="1">
        <f t="array" aca="1" ref="Y71" ca="1">INDEX('[1]SAP Customer Data'!$A:$AC,MATCH(بيانات_العملاء[[#This Row],[رمز شريك الأعمال]],'[1]SAP Customer Data'!$B:$B,0),CELL("col",[1]!Table_Customer_Data[[#Headers],[CreditLine]]))</f>
        <v>#REF!</v>
      </c>
      <c r="Z7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1" s="14" t="s">
        <v>55</v>
      </c>
      <c r="AB7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1" s="14" t="s">
        <v>54</v>
      </c>
      <c r="AD71" s="14"/>
      <c r="AE7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1" s="14" t="s">
        <v>54</v>
      </c>
      <c r="AG71" s="14"/>
      <c r="AH7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1" s="14" t="s">
        <v>54</v>
      </c>
      <c r="AJ71" s="14"/>
      <c r="AK7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1" s="14"/>
      <c r="AM71" s="15"/>
      <c r="AN7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1" s="14" t="s">
        <v>54</v>
      </c>
      <c r="AP71" s="17"/>
      <c r="AQ7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1" s="14" t="s">
        <v>54</v>
      </c>
      <c r="AS71" s="14"/>
      <c r="AT7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1" s="17" t="e" cm="1">
        <f t="array" aca="1" ref="AU71" ca="1">INDEX('[1]SAP Customer Data'!A:Z,MATCH(بيانات_العملاء[[#This Row],[رمز شريك الأعمال]],'[1]SAP Customer Data'!B:B,0),CELL("col",[1]!Table_Customer_Data[[#Headers],[CreateDate]]))</f>
        <v>#REF!</v>
      </c>
      <c r="AV71" s="14"/>
      <c r="AW71" s="17" t="s">
        <v>173</v>
      </c>
      <c r="AX71" s="14" t="s">
        <v>57</v>
      </c>
      <c r="AY71" s="14"/>
    </row>
    <row r="72" spans="1:51" x14ac:dyDescent="0.25">
      <c r="A72" s="5" t="e" cm="1">
        <f t="array" aca="1" ref="A72" ca="1">INDEX('[1]SAP Customer Data'!$A:$AC,MATCH(بيانات_العملاء[[#This Row],[رمز شريك الأعمال]],'[1]SAP Customer Data'!$B:$B,0),CELL("col",[1]!Table_Customer_Data[[#Headers],[GroupName]]))</f>
        <v>#REF!</v>
      </c>
      <c r="B72" s="6" t="s">
        <v>177</v>
      </c>
      <c r="C72" s="77" t="s">
        <v>882</v>
      </c>
      <c r="D72" s="7" t="e" cm="1">
        <f t="array" aca="1" ref="D72" ca="1">INDEX('[1]SAP Customer Data'!$A:$AC,MATCH(بيانات_العملاء[[#This Row],[رمز شريك الأعمال]],'[1]SAP Customer Data'!$B:$B,0),CELL("col",[1]!Table_Customer_Data[[#Headers],[CardName]]))</f>
        <v>#REF!</v>
      </c>
      <c r="E72" s="7" t="e">
        <f ca="1">IF(بيانات_العملاء[[#This Row],[حد الائتمان على SAP]]&gt;0,"آجل","نقدى")</f>
        <v>#REF!</v>
      </c>
      <c r="F72" s="7" t="s">
        <v>178</v>
      </c>
      <c r="G72" s="7" t="s">
        <v>51</v>
      </c>
      <c r="H72" s="7" t="s">
        <v>52</v>
      </c>
      <c r="I72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2" s="7" t="s">
        <v>52</v>
      </c>
      <c r="K72" s="8">
        <v>44065</v>
      </c>
      <c r="L72" s="7" t="s">
        <v>55</v>
      </c>
      <c r="M72" s="7" t="str">
        <f ca="1">IF(AND(بيانات_العملاء[[#This Row],[السجل التجارى]]="موجود",TODAY()+'[1]Other Data'!$B$23&lt;K72,بيانات_العملاء[[#This Row],[مطابقة اسم العميل بالاسم بالسجل التجارى]]="مطابق"), "سارى", "يجب اعادة طلبه")</f>
        <v>يجب اعادة طلبه</v>
      </c>
      <c r="N72" s="7" t="s">
        <v>54</v>
      </c>
      <c r="O72" s="21" t="e" cm="1">
        <f t="array" aca="1" ref="O72" ca="1">INDEX('[1]SAP Customer Data'!$A:$AC,MATCH(بيانات_العملاء[[#This Row],[رمز شريك الأعمال]],'[1]SAP Customer Data'!$B:$B,0),CELL("col",[1]!Table_Customer_Data[[#Headers],[LicTradNum]]))</f>
        <v>#REF!</v>
      </c>
      <c r="P72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2" s="7" t="s">
        <v>54</v>
      </c>
      <c r="R72" s="8"/>
      <c r="S72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2" s="7" t="s">
        <v>52</v>
      </c>
      <c r="U72" s="10">
        <v>10000</v>
      </c>
      <c r="V72" s="11"/>
      <c r="W72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72" s="7" t="e" cm="1">
        <f t="array" aca="1" ref="Y72" ca="1">INDEX('[1]SAP Customer Data'!$A:$AC,MATCH(بيانات_العملاء[[#This Row],[رمز شريك الأعمال]],'[1]SAP Customer Data'!$B:$B,0),CELL("col",[1]!Table_Customer_Data[[#Headers],[CreditLine]]))</f>
        <v>#REF!</v>
      </c>
      <c r="Z7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2" s="7" t="s">
        <v>55</v>
      </c>
      <c r="AB7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2" s="7" t="s">
        <v>54</v>
      </c>
      <c r="AD72" s="7"/>
      <c r="AE72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2" s="7" t="s">
        <v>54</v>
      </c>
      <c r="AG72" s="7"/>
      <c r="AH72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2" s="7" t="s">
        <v>54</v>
      </c>
      <c r="AJ72" s="7"/>
      <c r="AK72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2" s="7" t="s">
        <v>54</v>
      </c>
      <c r="AM72" s="8"/>
      <c r="AN72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2" s="7" t="s">
        <v>54</v>
      </c>
      <c r="AP72" s="11"/>
      <c r="AQ72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2" s="7" t="s">
        <v>54</v>
      </c>
      <c r="AS72" s="7"/>
      <c r="AT72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2" s="11" t="e" cm="1">
        <f t="array" aca="1" ref="AU72" ca="1">INDEX('[1]SAP Customer Data'!A:Z,MATCH(بيانات_العملاء[[#This Row],[رمز شريك الأعمال]],'[1]SAP Customer Data'!B:B,0),CELL("col",[1]!Table_Customer_Data[[#Headers],[CreateDate]]))</f>
        <v>#REF!</v>
      </c>
      <c r="AV72" s="7"/>
      <c r="AW72" s="28" t="s">
        <v>144</v>
      </c>
      <c r="AX72" s="7" t="s">
        <v>57</v>
      </c>
      <c r="AY72" s="7"/>
    </row>
    <row r="73" spans="1:51" x14ac:dyDescent="0.25">
      <c r="A73" s="12" t="e" cm="1">
        <f t="array" aca="1" ref="A73" ca="1">INDEX('[1]SAP Customer Data'!$A:$AC,MATCH(بيانات_العملاء[[#This Row],[رمز شريك الأعمال]],'[1]SAP Customer Data'!$B:$B,0),CELL("col",[1]!Table_Customer_Data[[#Headers],[GroupName]]))</f>
        <v>#REF!</v>
      </c>
      <c r="B73" s="19" t="s">
        <v>179</v>
      </c>
      <c r="C73" s="77" t="s">
        <v>882</v>
      </c>
      <c r="D73" s="14" t="e" cm="1">
        <f t="array" aca="1" ref="D73" ca="1">INDEX('[1]SAP Customer Data'!$A:$AC,MATCH(بيانات_العملاء[[#This Row],[رمز شريك الأعمال]],'[1]SAP Customer Data'!$B:$B,0),CELL("col",[1]!Table_Customer_Data[[#Headers],[CardName]]))</f>
        <v>#REF!</v>
      </c>
      <c r="E73" s="14" t="e">
        <f ca="1">IF(بيانات_العملاء[[#This Row],[حد الائتمان على SAP]]&gt;0,"آجل","نقدى")</f>
        <v>#REF!</v>
      </c>
      <c r="F73" s="14" t="s">
        <v>180</v>
      </c>
      <c r="G73" s="14" t="s">
        <v>51</v>
      </c>
      <c r="H73" s="14" t="s">
        <v>52</v>
      </c>
      <c r="I7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3" s="14" t="s">
        <v>52</v>
      </c>
      <c r="K73" s="15">
        <v>44187</v>
      </c>
      <c r="L73" s="14" t="s">
        <v>55</v>
      </c>
      <c r="M73" s="14" t="str">
        <f ca="1">IF(AND(بيانات_العملاء[[#This Row],[السجل التجارى]]="موجود",TODAY()+'[1]Other Data'!$B$23&lt;K73,بيانات_العملاء[[#This Row],[مطابقة اسم العميل بالاسم بالسجل التجارى]]="مطابق"), "سارى", "يجب اعادة طلبه")</f>
        <v>يجب اعادة طلبه</v>
      </c>
      <c r="N73" s="14" t="s">
        <v>52</v>
      </c>
      <c r="O73" s="9" t="e" cm="1">
        <f t="array" aca="1" ref="O73" ca="1">INDEX('[1]SAP Customer Data'!$A:$AC,MATCH(بيانات_العملاء[[#This Row],[رمز شريك الأعمال]],'[1]SAP Customer Data'!$B:$B,0),CELL("col",[1]!Table_Customer_Data[[#Headers],[LicTradNum]]))</f>
        <v>#REF!</v>
      </c>
      <c r="P7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3" s="14" t="s">
        <v>54</v>
      </c>
      <c r="R73" s="15"/>
      <c r="S7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3" s="14" t="s">
        <v>52</v>
      </c>
      <c r="U73" s="16">
        <v>15000</v>
      </c>
      <c r="V73" s="17"/>
      <c r="W7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</v>
      </c>
      <c r="Y73" s="14" t="e" cm="1">
        <f t="array" aca="1" ref="Y73" ca="1">INDEX('[1]SAP Customer Data'!$A:$AC,MATCH(بيانات_العملاء[[#This Row],[رمز شريك الأعمال]],'[1]SAP Customer Data'!$B:$B,0),CELL("col",[1]!Table_Customer_Data[[#Headers],[CreditLine]]))</f>
        <v>#REF!</v>
      </c>
      <c r="Z7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3" s="14" t="s">
        <v>55</v>
      </c>
      <c r="AB7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3" s="14" t="s">
        <v>54</v>
      </c>
      <c r="AD73" s="14"/>
      <c r="AE7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3" s="14" t="s">
        <v>54</v>
      </c>
      <c r="AG73" s="14"/>
      <c r="AH7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3" s="14" t="s">
        <v>54</v>
      </c>
      <c r="AJ73" s="14"/>
      <c r="AK7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3" s="14" t="s">
        <v>54</v>
      </c>
      <c r="AM73" s="15"/>
      <c r="AN7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3" s="14" t="s">
        <v>54</v>
      </c>
      <c r="AP73" s="17"/>
      <c r="AQ7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3" s="14" t="s">
        <v>54</v>
      </c>
      <c r="AS73" s="14"/>
      <c r="AT7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3" s="17" t="e" cm="1">
        <f t="array" aca="1" ref="AU73" ca="1">INDEX('[1]SAP Customer Data'!A:Z,MATCH(بيانات_العملاء[[#This Row],[رمز شريك الأعمال]],'[1]SAP Customer Data'!B:B,0),CELL("col",[1]!Table_Customer_Data[[#Headers],[CreateDate]]))</f>
        <v>#REF!</v>
      </c>
      <c r="AV73" s="14"/>
      <c r="AW73" s="17"/>
      <c r="AX73" s="14" t="s">
        <v>57</v>
      </c>
      <c r="AY73" s="14"/>
    </row>
    <row r="74" spans="1:51" x14ac:dyDescent="0.25">
      <c r="A74" s="12" t="e" cm="1">
        <f t="array" aca="1" ref="A74" ca="1">INDEX('[1]SAP Customer Data'!$A:$AC,MATCH(بيانات_العملاء[[#This Row],[رمز شريك الأعمال]],'[1]SAP Customer Data'!$B:$B,0),CELL("col",[1]!Table_Customer_Data[[#Headers],[GroupName]]))</f>
        <v>#REF!</v>
      </c>
      <c r="B74" s="19" t="s">
        <v>181</v>
      </c>
      <c r="C74" s="77" t="s">
        <v>882</v>
      </c>
      <c r="D74" s="14" t="e" cm="1">
        <f t="array" aca="1" ref="D74" ca="1">INDEX('[1]SAP Customer Data'!$A:$AC,MATCH(بيانات_العملاء[[#This Row],[رمز شريك الأعمال]],'[1]SAP Customer Data'!$B:$B,0),CELL("col",[1]!Table_Customer_Data[[#Headers],[CardName]]))</f>
        <v>#REF!</v>
      </c>
      <c r="E74" s="14" t="e">
        <f ca="1">IF(بيانات_العملاء[[#This Row],[حد الائتمان على SAP]]&gt;0,"آجل","نقدى")</f>
        <v>#REF!</v>
      </c>
      <c r="F74" s="14" t="s">
        <v>182</v>
      </c>
      <c r="G74" s="14" t="s">
        <v>51</v>
      </c>
      <c r="H74" s="14" t="s">
        <v>52</v>
      </c>
      <c r="I7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4" s="14" t="s">
        <v>52</v>
      </c>
      <c r="K74" s="15">
        <v>43472</v>
      </c>
      <c r="L74" s="14" t="s">
        <v>53</v>
      </c>
      <c r="M74" s="14" t="str">
        <f ca="1">IF(AND(بيانات_العملاء[[#This Row],[السجل التجارى]]="موجود",TODAY()+'[1]Other Data'!$B$23&lt;K74,بيانات_العملاء[[#This Row],[مطابقة اسم العميل بالاسم بالسجل التجارى]]="مطابق"), "سارى", "يجب اعادة طلبه")</f>
        <v>يجب اعادة طلبه</v>
      </c>
      <c r="N74" s="14" t="s">
        <v>54</v>
      </c>
      <c r="O74" s="9" t="e" cm="1">
        <f t="array" aca="1" ref="O74" ca="1">INDEX('[1]SAP Customer Data'!$A:$AC,MATCH(بيانات_العملاء[[#This Row],[رمز شريك الأعمال]],'[1]SAP Customer Data'!$B:$B,0),CELL("col",[1]!Table_Customer_Data[[#Headers],[LicTradNum]]))</f>
        <v>#REF!</v>
      </c>
      <c r="P7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4" s="14" t="s">
        <v>54</v>
      </c>
      <c r="R74" s="15"/>
      <c r="S7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4" s="14" t="s">
        <v>52</v>
      </c>
      <c r="U74" s="16">
        <v>30000</v>
      </c>
      <c r="V74" s="17"/>
      <c r="W7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74" s="14" t="e" cm="1">
        <f t="array" aca="1" ref="Y74" ca="1">INDEX('[1]SAP Customer Data'!$A:$AC,MATCH(بيانات_العملاء[[#This Row],[رمز شريك الأعمال]],'[1]SAP Customer Data'!$B:$B,0),CELL("col",[1]!Table_Customer_Data[[#Headers],[CreditLine]]))</f>
        <v>#REF!</v>
      </c>
      <c r="Z7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4" s="14" t="s">
        <v>55</v>
      </c>
      <c r="AB7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4" s="14" t="s">
        <v>54</v>
      </c>
      <c r="AD74" s="14"/>
      <c r="AE7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4" s="14" t="s">
        <v>54</v>
      </c>
      <c r="AG74" s="14"/>
      <c r="AH7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4" s="14" t="s">
        <v>54</v>
      </c>
      <c r="AJ74" s="14"/>
      <c r="AK7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4" s="14" t="s">
        <v>54</v>
      </c>
      <c r="AM74" s="15"/>
      <c r="AN7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4" s="14" t="s">
        <v>54</v>
      </c>
      <c r="AP74" s="17"/>
      <c r="AQ7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4" s="14" t="s">
        <v>54</v>
      </c>
      <c r="AS74" s="14"/>
      <c r="AT7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4" s="17" t="e" cm="1">
        <f t="array" aca="1" ref="AU74" ca="1">INDEX('[1]SAP Customer Data'!A:Z,MATCH(بيانات_العملاء[[#This Row],[رمز شريك الأعمال]],'[1]SAP Customer Data'!B:B,0),CELL("col",[1]!Table_Customer_Data[[#Headers],[CreateDate]]))</f>
        <v>#REF!</v>
      </c>
      <c r="AV74" s="14"/>
      <c r="AW74" s="17" t="s">
        <v>183</v>
      </c>
      <c r="AX74" s="14" t="s">
        <v>57</v>
      </c>
      <c r="AY74" s="14"/>
    </row>
    <row r="75" spans="1:51" x14ac:dyDescent="0.25">
      <c r="A75" s="12" t="e" cm="1">
        <f t="array" aca="1" ref="A75" ca="1">INDEX('[1]SAP Customer Data'!$A:$AC,MATCH(بيانات_العملاء[[#This Row],[رمز شريك الأعمال]],'[1]SAP Customer Data'!$B:$B,0),CELL("col",[1]!Table_Customer_Data[[#Headers],[GroupName]]))</f>
        <v>#REF!</v>
      </c>
      <c r="B75" s="19" t="s">
        <v>184</v>
      </c>
      <c r="C75" s="77" t="s">
        <v>882</v>
      </c>
      <c r="D75" s="14" t="e" cm="1">
        <f t="array" aca="1" ref="D75" ca="1">INDEX('[1]SAP Customer Data'!$A:$AC,MATCH(بيانات_العملاء[[#This Row],[رمز شريك الأعمال]],'[1]SAP Customer Data'!$B:$B,0),CELL("col",[1]!Table_Customer_Data[[#Headers],[CardName]]))</f>
        <v>#REF!</v>
      </c>
      <c r="E75" s="14" t="e">
        <f ca="1">IF(بيانات_العملاء[[#This Row],[حد الائتمان على SAP]]&gt;0,"آجل","نقدى")</f>
        <v>#REF!</v>
      </c>
      <c r="F75" s="14"/>
      <c r="G75" s="14" t="s">
        <v>71</v>
      </c>
      <c r="H75" s="14" t="s">
        <v>52</v>
      </c>
      <c r="I7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5" s="14" t="s">
        <v>54</v>
      </c>
      <c r="K75" s="15"/>
      <c r="L75" s="14"/>
      <c r="M75" s="14" t="str">
        <f ca="1">IF(AND(بيانات_العملاء[[#This Row],[السجل التجارى]]="موجود",TODAY()+'[1]Other Data'!$B$23&lt;K75,بيانات_العملاء[[#This Row],[مطابقة اسم العميل بالاسم بالسجل التجارى]]="مطابق"), "سارى", "يجب اعادة طلبه")</f>
        <v>يجب اعادة طلبه</v>
      </c>
      <c r="N75" s="14" t="s">
        <v>54</v>
      </c>
      <c r="O75" s="9" t="e" cm="1">
        <f t="array" aca="1" ref="O75" ca="1">INDEX('[1]SAP Customer Data'!$A:$AC,MATCH(بيانات_العملاء[[#This Row],[رمز شريك الأعمال]],'[1]SAP Customer Data'!$B:$B,0),CELL("col",[1]!Table_Customer_Data[[#Headers],[LicTradNum]]))</f>
        <v>#REF!</v>
      </c>
      <c r="P7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5" s="14" t="s">
        <v>54</v>
      </c>
      <c r="R75" s="15"/>
      <c r="S7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5" s="14" t="s">
        <v>52</v>
      </c>
      <c r="U75" s="16">
        <v>50000</v>
      </c>
      <c r="V75" s="17"/>
      <c r="W7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75" s="14" t="e" cm="1">
        <f t="array" aca="1" ref="Y75" ca="1">INDEX('[1]SAP Customer Data'!$A:$AC,MATCH(بيانات_العملاء[[#This Row],[رمز شريك الأعمال]],'[1]SAP Customer Data'!$B:$B,0),CELL("col",[1]!Table_Customer_Data[[#Headers],[CreditLine]]))</f>
        <v>#REF!</v>
      </c>
      <c r="Z7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5" s="14" t="s">
        <v>53</v>
      </c>
      <c r="AB7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5" s="14" t="s">
        <v>54</v>
      </c>
      <c r="AD75" s="14"/>
      <c r="AE7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5" s="14" t="s">
        <v>54</v>
      </c>
      <c r="AG75" s="14"/>
      <c r="AH7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5" s="14" t="s">
        <v>54</v>
      </c>
      <c r="AJ75" s="14"/>
      <c r="AK7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5" s="14" t="s">
        <v>54</v>
      </c>
      <c r="AM75" s="15"/>
      <c r="AN7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5" s="14" t="s">
        <v>54</v>
      </c>
      <c r="AP75" s="17"/>
      <c r="AQ7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5" s="14" t="s">
        <v>54</v>
      </c>
      <c r="AS75" s="14"/>
      <c r="AT7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5" s="17" t="e" cm="1">
        <f t="array" aca="1" ref="AU75" ca="1">INDEX('[1]SAP Customer Data'!A:Z,MATCH(بيانات_العملاء[[#This Row],[رمز شريك الأعمال]],'[1]SAP Customer Data'!B:B,0),CELL("col",[1]!Table_Customer_Data[[#Headers],[CreateDate]]))</f>
        <v>#REF!</v>
      </c>
      <c r="AV75" s="14"/>
      <c r="AW75" s="17"/>
      <c r="AX75" s="14" t="s">
        <v>57</v>
      </c>
      <c r="AY75" s="14"/>
    </row>
    <row r="76" spans="1:51" x14ac:dyDescent="0.25">
      <c r="A76" s="12" t="e" cm="1">
        <f t="array" aca="1" ref="A76" ca="1">INDEX('[1]SAP Customer Data'!$A:$AC,MATCH(بيانات_العملاء[[#This Row],[رمز شريك الأعمال]],'[1]SAP Customer Data'!$B:$B,0),CELL("col",[1]!Table_Customer_Data[[#Headers],[GroupName]]))</f>
        <v>#REF!</v>
      </c>
      <c r="B76" s="19" t="s">
        <v>185</v>
      </c>
      <c r="C76" s="77" t="s">
        <v>882</v>
      </c>
      <c r="D76" s="14" t="e" cm="1">
        <f t="array" aca="1" ref="D76" ca="1">INDEX('[1]SAP Customer Data'!$A:$AC,MATCH(بيانات_العملاء[[#This Row],[رمز شريك الأعمال]],'[1]SAP Customer Data'!$B:$B,0),CELL("col",[1]!Table_Customer_Data[[#Headers],[CardName]]))</f>
        <v>#REF!</v>
      </c>
      <c r="E76" s="14" t="e">
        <f ca="1">IF(بيانات_العملاء[[#This Row],[حد الائتمان على SAP]]&gt;0,"آجل","نقدى")</f>
        <v>#REF!</v>
      </c>
      <c r="F76" s="14"/>
      <c r="G76" s="14" t="s">
        <v>71</v>
      </c>
      <c r="H76" s="14" t="s">
        <v>54</v>
      </c>
      <c r="I7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76" s="14" t="s">
        <v>54</v>
      </c>
      <c r="K76" s="15"/>
      <c r="L76" s="14"/>
      <c r="M76" s="14" t="str">
        <f ca="1">IF(AND(بيانات_العملاء[[#This Row],[السجل التجارى]]="موجود",TODAY()+'[1]Other Data'!$B$23&lt;K76,بيانات_العملاء[[#This Row],[مطابقة اسم العميل بالاسم بالسجل التجارى]]="مطابق"), "سارى", "يجب اعادة طلبه")</f>
        <v>يجب اعادة طلبه</v>
      </c>
      <c r="N76" s="14" t="s">
        <v>52</v>
      </c>
      <c r="O76" s="9" t="e" cm="1">
        <f t="array" aca="1" ref="O76" ca="1">INDEX('[1]SAP Customer Data'!$A:$AC,MATCH(بيانات_العملاء[[#This Row],[رمز شريك الأعمال]],'[1]SAP Customer Data'!$B:$B,0),CELL("col",[1]!Table_Customer_Data[[#Headers],[LicTradNum]]))</f>
        <v>#REF!</v>
      </c>
      <c r="P7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6" s="14" t="s">
        <v>54</v>
      </c>
      <c r="R76" s="15"/>
      <c r="S7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6" s="14" t="s">
        <v>72</v>
      </c>
      <c r="U76" s="16"/>
      <c r="V76" s="17"/>
      <c r="W7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76" s="14" t="e" cm="1">
        <f t="array" aca="1" ref="Y76" ca="1">INDEX('[1]SAP Customer Data'!$A:$AC,MATCH(بيانات_العملاء[[#This Row],[رمز شريك الأعمال]],'[1]SAP Customer Data'!$B:$B,0),CELL("col",[1]!Table_Customer_Data[[#Headers],[CreditLine]]))</f>
        <v>#REF!</v>
      </c>
      <c r="Z7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6" s="14"/>
      <c r="AB7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6" s="14" t="s">
        <v>54</v>
      </c>
      <c r="AD76" s="14"/>
      <c r="AE7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6" s="14" t="s">
        <v>54</v>
      </c>
      <c r="AG76" s="14"/>
      <c r="AH7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6" s="14" t="s">
        <v>54</v>
      </c>
      <c r="AJ76" s="14"/>
      <c r="AK7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6" s="14" t="s">
        <v>54</v>
      </c>
      <c r="AM76" s="15"/>
      <c r="AN7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6" s="14" t="s">
        <v>54</v>
      </c>
      <c r="AP76" s="17"/>
      <c r="AQ7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6" s="14" t="s">
        <v>54</v>
      </c>
      <c r="AS76" s="14"/>
      <c r="AT7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6" s="17" t="e" cm="1">
        <f t="array" aca="1" ref="AU76" ca="1">INDEX('[1]SAP Customer Data'!A:Z,MATCH(بيانات_العملاء[[#This Row],[رمز شريك الأعمال]],'[1]SAP Customer Data'!B:B,0),CELL("col",[1]!Table_Customer_Data[[#Headers],[CreateDate]]))</f>
        <v>#REF!</v>
      </c>
      <c r="AV76" s="14"/>
      <c r="AW76" s="17"/>
      <c r="AX76" s="14" t="s">
        <v>57</v>
      </c>
      <c r="AY76" s="14"/>
    </row>
    <row r="77" spans="1:51" s="29" customFormat="1" x14ac:dyDescent="0.25">
      <c r="A77" s="22" t="e" cm="1">
        <f t="array" aca="1" ref="A77" ca="1">INDEX('[1]SAP Customer Data'!$A:$AC,MATCH(بيانات_العملاء[[#This Row],[رمز شريك الأعمال]],'[1]SAP Customer Data'!$B:$B,0),CELL("col",[1]!Table_Customer_Data[[#Headers],[GroupName]]))</f>
        <v>#REF!</v>
      </c>
      <c r="B77" s="23" t="s">
        <v>186</v>
      </c>
      <c r="C77" s="77" t="s">
        <v>882</v>
      </c>
      <c r="D77" s="24" t="e" cm="1">
        <f t="array" aca="1" ref="D77" ca="1">INDEX('[1]SAP Customer Data'!$A:$AC,MATCH(بيانات_العملاء[[#This Row],[رمز شريك الأعمال]],'[1]SAP Customer Data'!$B:$B,0),CELL("col",[1]!Table_Customer_Data[[#Headers],[CardName]]))</f>
        <v>#REF!</v>
      </c>
      <c r="E77" s="24" t="e">
        <f ca="1">IF(بيانات_العملاء[[#This Row],[حد الائتمان على SAP]]&gt;0,"آجل","نقدى")</f>
        <v>#REF!</v>
      </c>
      <c r="F77" s="24" t="s">
        <v>187</v>
      </c>
      <c r="G77" s="24" t="s">
        <v>51</v>
      </c>
      <c r="H77" s="24" t="s">
        <v>52</v>
      </c>
      <c r="I77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7" s="24" t="s">
        <v>52</v>
      </c>
      <c r="K77" s="25">
        <v>44127</v>
      </c>
      <c r="L77" s="24" t="s">
        <v>55</v>
      </c>
      <c r="M77" s="24" t="str">
        <f ca="1">IF(AND(بيانات_العملاء[[#This Row],[السجل التجارى]]="موجود",TODAY()+'[1]Other Data'!$B$23&lt;K77,بيانات_العملاء[[#This Row],[مطابقة اسم العميل بالاسم بالسجل التجارى]]="مطابق"), "سارى", "يجب اعادة طلبه")</f>
        <v>يجب اعادة طلبه</v>
      </c>
      <c r="N77" s="24" t="s">
        <v>54</v>
      </c>
      <c r="O77" s="26" t="e" cm="1">
        <f t="array" aca="1" ref="O77" ca="1">INDEX('[1]SAP Customer Data'!$A:$AC,MATCH(بيانات_العملاء[[#This Row],[رمز شريك الأعمال]],'[1]SAP Customer Data'!$B:$B,0),CELL("col",[1]!Table_Customer_Data[[#Headers],[LicTradNum]]))</f>
        <v>#REF!</v>
      </c>
      <c r="P77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7" s="24" t="s">
        <v>54</v>
      </c>
      <c r="R77" s="25"/>
      <c r="S77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7" s="24" t="s">
        <v>52</v>
      </c>
      <c r="U77" s="27">
        <v>20000</v>
      </c>
      <c r="V77" s="28"/>
      <c r="W77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7" s="2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77" s="24" t="e" cm="1">
        <f t="array" aca="1" ref="Y77" ca="1">INDEX('[1]SAP Customer Data'!$A:$AC,MATCH(بيانات_العملاء[[#This Row],[رمز شريك الأعمال]],'[1]SAP Customer Data'!$B:$B,0),CELL("col",[1]!Table_Customer_Data[[#Headers],[CreditLine]]))</f>
        <v>#REF!</v>
      </c>
      <c r="Z77" s="2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7" s="24" t="s">
        <v>55</v>
      </c>
      <c r="AB7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7" s="24" t="s">
        <v>54</v>
      </c>
      <c r="AD77" s="24"/>
      <c r="AE77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7" s="24" t="s">
        <v>54</v>
      </c>
      <c r="AG77" s="24"/>
      <c r="AH77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7" s="24" t="s">
        <v>54</v>
      </c>
      <c r="AJ77" s="24"/>
      <c r="AK77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7" s="24"/>
      <c r="AM77" s="25"/>
      <c r="AN77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7" s="24" t="s">
        <v>54</v>
      </c>
      <c r="AP77" s="28"/>
      <c r="AQ77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7" s="24" t="s">
        <v>54</v>
      </c>
      <c r="AS77" s="24"/>
      <c r="AT77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7" s="28" t="e" cm="1">
        <f t="array" aca="1" ref="AU77" ca="1">INDEX('[1]SAP Customer Data'!A:Z,MATCH(بيانات_العملاء[[#This Row],[رمز شريك الأعمال]],'[1]SAP Customer Data'!B:B,0),CELL("col",[1]!Table_Customer_Data[[#Headers],[CreateDate]]))</f>
        <v>#REF!</v>
      </c>
      <c r="AV77" s="24"/>
      <c r="AW77" s="28" t="s">
        <v>144</v>
      </c>
      <c r="AX77" s="24" t="s">
        <v>57</v>
      </c>
      <c r="AY77" s="24"/>
    </row>
    <row r="78" spans="1:51" x14ac:dyDescent="0.25">
      <c r="A78" s="12" t="e" cm="1">
        <f t="array" aca="1" ref="A78" ca="1">INDEX('[1]SAP Customer Data'!$A:$AC,MATCH(بيانات_العملاء[[#This Row],[رمز شريك الأعمال]],'[1]SAP Customer Data'!$B:$B,0),CELL("col",[1]!Table_Customer_Data[[#Headers],[GroupName]]))</f>
        <v>#REF!</v>
      </c>
      <c r="B78" s="19" t="s">
        <v>188</v>
      </c>
      <c r="C78" s="77" t="s">
        <v>882</v>
      </c>
      <c r="D78" s="14" t="e" cm="1">
        <f t="array" aca="1" ref="D78" ca="1">INDEX('[1]SAP Customer Data'!$A:$AC,MATCH(بيانات_العملاء[[#This Row],[رمز شريك الأعمال]],'[1]SAP Customer Data'!$B:$B,0),CELL("col",[1]!Table_Customer_Data[[#Headers],[CardName]]))</f>
        <v>#REF!</v>
      </c>
      <c r="E78" s="14" t="e">
        <f ca="1">IF(بيانات_العملاء[[#This Row],[حد الائتمان على SAP]]&gt;0,"آجل","نقدى")</f>
        <v>#REF!</v>
      </c>
      <c r="F78" s="14" t="s">
        <v>189</v>
      </c>
      <c r="G78" s="14" t="s">
        <v>51</v>
      </c>
      <c r="H78" s="14" t="s">
        <v>52</v>
      </c>
      <c r="I7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8" s="14" t="s">
        <v>52</v>
      </c>
      <c r="K78" s="15">
        <v>43981</v>
      </c>
      <c r="L78" s="14" t="s">
        <v>55</v>
      </c>
      <c r="M78" s="14" t="str">
        <f ca="1">IF(AND(بيانات_العملاء[[#This Row],[السجل التجارى]]="موجود",TODAY()+'[1]Other Data'!$B$23&lt;K78,بيانات_العملاء[[#This Row],[مطابقة اسم العميل بالاسم بالسجل التجارى]]="مطابق"), "سارى", "يجب اعادة طلبه")</f>
        <v>يجب اعادة طلبه</v>
      </c>
      <c r="N78" s="14" t="s">
        <v>52</v>
      </c>
      <c r="O78" s="9" t="e" cm="1">
        <f t="array" aca="1" ref="O78" ca="1">INDEX('[1]SAP Customer Data'!$A:$AC,MATCH(بيانات_العملاء[[#This Row],[رمز شريك الأعمال]],'[1]SAP Customer Data'!$B:$B,0),CELL("col",[1]!Table_Customer_Data[[#Headers],[LicTradNum]]))</f>
        <v>#REF!</v>
      </c>
      <c r="P7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8" s="14" t="s">
        <v>54</v>
      </c>
      <c r="R78" s="15"/>
      <c r="S7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8" s="14" t="s">
        <v>52</v>
      </c>
      <c r="U78" s="16">
        <v>30000</v>
      </c>
      <c r="V78" s="17"/>
      <c r="W7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78" s="14" t="e" cm="1">
        <f t="array" aca="1" ref="Y78" ca="1">INDEX('[1]SAP Customer Data'!$A:$AC,MATCH(بيانات_العملاء[[#This Row],[رمز شريك الأعمال]],'[1]SAP Customer Data'!$B:$B,0),CELL("col",[1]!Table_Customer_Data[[#Headers],[CreditLine]]))</f>
        <v>#REF!</v>
      </c>
      <c r="Z7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8" s="14" t="s">
        <v>55</v>
      </c>
      <c r="AB7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8" s="14" t="s">
        <v>54</v>
      </c>
      <c r="AD78" s="14"/>
      <c r="AE7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8" s="14" t="s">
        <v>54</v>
      </c>
      <c r="AG78" s="14"/>
      <c r="AH7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8" s="14" t="s">
        <v>54</v>
      </c>
      <c r="AJ78" s="14"/>
      <c r="AK7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8" s="14" t="s">
        <v>54</v>
      </c>
      <c r="AM78" s="15"/>
      <c r="AN7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8" s="14" t="s">
        <v>54</v>
      </c>
      <c r="AP78" s="17"/>
      <c r="AQ7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8" s="14" t="s">
        <v>54</v>
      </c>
      <c r="AS78" s="14"/>
      <c r="AT7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8" s="17" t="e" cm="1">
        <f t="array" aca="1" ref="AU78" ca="1">INDEX('[1]SAP Customer Data'!A:Z,MATCH(بيانات_العملاء[[#This Row],[رمز شريك الأعمال]],'[1]SAP Customer Data'!B:B,0),CELL("col",[1]!Table_Customer_Data[[#Headers],[CreateDate]]))</f>
        <v>#REF!</v>
      </c>
      <c r="AV78" s="14"/>
      <c r="AW78" s="17"/>
      <c r="AX78" s="14" t="s">
        <v>57</v>
      </c>
      <c r="AY78" s="14"/>
    </row>
    <row r="79" spans="1:51" x14ac:dyDescent="0.25">
      <c r="A79" s="5" t="e" cm="1">
        <f t="array" aca="1" ref="A79" ca="1">INDEX('[1]SAP Customer Data'!$A:$AC,MATCH(بيانات_العملاء[[#This Row],[رمز شريك الأعمال]],'[1]SAP Customer Data'!$B:$B,0),CELL("col",[1]!Table_Customer_Data[[#Headers],[GroupName]]))</f>
        <v>#REF!</v>
      </c>
      <c r="B79" s="6" t="s">
        <v>190</v>
      </c>
      <c r="C79" s="77" t="s">
        <v>882</v>
      </c>
      <c r="D79" s="7" t="e" cm="1">
        <f t="array" aca="1" ref="D79" ca="1">INDEX('[1]SAP Customer Data'!$A:$AC,MATCH(بيانات_العملاء[[#This Row],[رمز شريك الأعمال]],'[1]SAP Customer Data'!$B:$B,0),CELL("col",[1]!Table_Customer_Data[[#Headers],[CardName]]))</f>
        <v>#REF!</v>
      </c>
      <c r="E79" s="7" t="e">
        <f ca="1">IF(بيانات_العملاء[[#This Row],[حد الائتمان على SAP]]&gt;0,"آجل","نقدى")</f>
        <v>#REF!</v>
      </c>
      <c r="F79" s="7" t="s">
        <v>191</v>
      </c>
      <c r="G79" s="7" t="s">
        <v>51</v>
      </c>
      <c r="H79" s="7" t="s">
        <v>52</v>
      </c>
      <c r="I79" s="7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79" s="7" t="s">
        <v>52</v>
      </c>
      <c r="K79" s="8">
        <v>44252</v>
      </c>
      <c r="L79" s="7" t="s">
        <v>55</v>
      </c>
      <c r="M79" s="7" t="str">
        <f ca="1">IF(AND(بيانات_العملاء[[#This Row],[السجل التجارى]]="موجود",TODAY()+'[1]Other Data'!$B$23&lt;K79,بيانات_العملاء[[#This Row],[مطابقة اسم العميل بالاسم بالسجل التجارى]]="مطابق"), "سارى", "يجب اعادة طلبه")</f>
        <v>يجب اعادة طلبه</v>
      </c>
      <c r="N79" s="7" t="s">
        <v>54</v>
      </c>
      <c r="O79" s="21" t="e" cm="1">
        <f t="array" aca="1" ref="O79" ca="1">INDEX('[1]SAP Customer Data'!$A:$AC,MATCH(بيانات_العملاء[[#This Row],[رمز شريك الأعمال]],'[1]SAP Customer Data'!$B:$B,0),CELL("col",[1]!Table_Customer_Data[[#Headers],[LicTradNum]]))</f>
        <v>#REF!</v>
      </c>
      <c r="P79" s="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79" s="7" t="s">
        <v>54</v>
      </c>
      <c r="R79" s="8"/>
      <c r="S79" s="7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79" s="7" t="s">
        <v>52</v>
      </c>
      <c r="U79" s="10"/>
      <c r="V79" s="11"/>
      <c r="W79" s="7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7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79" s="7" t="e" cm="1">
        <f t="array" aca="1" ref="Y79" ca="1">INDEX('[1]SAP Customer Data'!$A:$AC,MATCH(بيانات_العملاء[[#This Row],[رمز شريك الأعمال]],'[1]SAP Customer Data'!$B:$B,0),CELL("col",[1]!Table_Customer_Data[[#Headers],[CreditLine]]))</f>
        <v>#REF!</v>
      </c>
      <c r="Z7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79" s="7" t="s">
        <v>55</v>
      </c>
      <c r="AB7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79" s="7" t="s">
        <v>54</v>
      </c>
      <c r="AD79" s="7"/>
      <c r="AE79" s="7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79" s="7" t="s">
        <v>54</v>
      </c>
      <c r="AG79" s="7"/>
      <c r="AH79" s="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79" s="7" t="s">
        <v>54</v>
      </c>
      <c r="AJ79" s="7"/>
      <c r="AK79" s="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79" s="7" t="s">
        <v>54</v>
      </c>
      <c r="AM79" s="8"/>
      <c r="AN79" s="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79" s="7" t="s">
        <v>54</v>
      </c>
      <c r="AP79" s="11"/>
      <c r="AQ79" s="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79" s="7" t="s">
        <v>54</v>
      </c>
      <c r="AS79" s="7"/>
      <c r="AT79" s="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79" s="11" t="e" cm="1">
        <f t="array" aca="1" ref="AU79" ca="1">INDEX('[1]SAP Customer Data'!A:Z,MATCH(بيانات_العملاء[[#This Row],[رمز شريك الأعمال]],'[1]SAP Customer Data'!B:B,0),CELL("col",[1]!Table_Customer_Data[[#Headers],[CreateDate]]))</f>
        <v>#REF!</v>
      </c>
      <c r="AV79" s="7"/>
      <c r="AW79" s="11" t="s">
        <v>192</v>
      </c>
      <c r="AX79" s="7" t="s">
        <v>57</v>
      </c>
      <c r="AY79" s="7"/>
    </row>
    <row r="80" spans="1:51" x14ac:dyDescent="0.25">
      <c r="A80" s="12" t="e" cm="1">
        <f t="array" aca="1" ref="A80" ca="1">INDEX('[1]SAP Customer Data'!$A:$AC,MATCH(بيانات_العملاء[[#This Row],[رمز شريك الأعمال]],'[1]SAP Customer Data'!$B:$B,0),CELL("col",[1]!Table_Customer_Data[[#Headers],[GroupName]]))</f>
        <v>#REF!</v>
      </c>
      <c r="B80" s="19" t="s">
        <v>193</v>
      </c>
      <c r="C80" s="77" t="s">
        <v>882</v>
      </c>
      <c r="D80" s="14" t="e" cm="1">
        <f t="array" aca="1" ref="D80" ca="1">INDEX('[1]SAP Customer Data'!$A:$AC,MATCH(بيانات_العملاء[[#This Row],[رمز شريك الأعمال]],'[1]SAP Customer Data'!$B:$B,0),CELL("col",[1]!Table_Customer_Data[[#Headers],[CardName]]))</f>
        <v>#REF!</v>
      </c>
      <c r="E80" s="14" t="e">
        <f ca="1">IF(بيانات_العملاء[[#This Row],[حد الائتمان على SAP]]&gt;0,"آجل","نقدى")</f>
        <v>#REF!</v>
      </c>
      <c r="F80" s="14" t="s">
        <v>194</v>
      </c>
      <c r="G80" s="14" t="s">
        <v>51</v>
      </c>
      <c r="H80" s="14" t="s">
        <v>52</v>
      </c>
      <c r="I8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0" s="14" t="s">
        <v>52</v>
      </c>
      <c r="K80" s="15">
        <v>45767</v>
      </c>
      <c r="L80" s="14" t="s">
        <v>55</v>
      </c>
      <c r="M80" s="14" t="str">
        <f ca="1">IF(AND(بيانات_العملاء[[#This Row],[السجل التجارى]]="موجود",TODAY()+'[1]Other Data'!$B$23&lt;K80,بيانات_العملاء[[#This Row],[مطابقة اسم العميل بالاسم بالسجل التجارى]]="مطابق"), "سارى", "يجب اعادة طلبه")</f>
        <v>سارى</v>
      </c>
      <c r="N80" s="14" t="s">
        <v>52</v>
      </c>
      <c r="O80" s="9" t="e" cm="1">
        <f t="array" aca="1" ref="O80" ca="1">INDEX('[1]SAP Customer Data'!$A:$AC,MATCH(بيانات_العملاء[[#This Row],[رمز شريك الأعمال]],'[1]SAP Customer Data'!$B:$B,0),CELL("col",[1]!Table_Customer_Data[[#Headers],[LicTradNum]]))</f>
        <v>#REF!</v>
      </c>
      <c r="P8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0" s="14" t="s">
        <v>52</v>
      </c>
      <c r="R80" s="15">
        <v>46055</v>
      </c>
      <c r="S8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80" s="14" t="s">
        <v>52</v>
      </c>
      <c r="U80" s="16">
        <v>90000</v>
      </c>
      <c r="V80" s="17"/>
      <c r="W80" s="30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8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72000</v>
      </c>
      <c r="Y80" s="14" t="e" cm="1">
        <f t="array" aca="1" ref="Y80" ca="1">INDEX('[1]SAP Customer Data'!$A:$AC,MATCH(بيانات_العملاء[[#This Row],[رمز شريك الأعمال]],'[1]SAP Customer Data'!$B:$B,0),CELL("col",[1]!Table_Customer_Data[[#Headers],[CreditLine]]))</f>
        <v>#REF!</v>
      </c>
      <c r="Z8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0" s="14" t="s">
        <v>55</v>
      </c>
      <c r="AB8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0" s="14" t="s">
        <v>54</v>
      </c>
      <c r="AD80" s="17">
        <v>47127</v>
      </c>
      <c r="AE8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0" s="14" t="s">
        <v>54</v>
      </c>
      <c r="AG80" s="14"/>
      <c r="AH8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0" s="14" t="s">
        <v>54</v>
      </c>
      <c r="AJ80" s="14"/>
      <c r="AK8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0" s="14" t="s">
        <v>54</v>
      </c>
      <c r="AM80" s="15"/>
      <c r="AN8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0" s="14" t="s">
        <v>52</v>
      </c>
      <c r="AP80" s="17">
        <v>45293</v>
      </c>
      <c r="AQ8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سارى</v>
      </c>
      <c r="AR80" s="14" t="s">
        <v>54</v>
      </c>
      <c r="AS80" s="14"/>
      <c r="AT8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0" s="17" t="e" cm="1">
        <f t="array" aca="1" ref="AU80" ca="1">INDEX('[1]SAP Customer Data'!A:Z,MATCH(بيانات_العملاء[[#This Row],[رمز شريك الأعمال]],'[1]SAP Customer Data'!B:B,0),CELL("col",[1]!Table_Customer_Data[[#Headers],[CreateDate]]))</f>
        <v>#REF!</v>
      </c>
      <c r="AV80" s="14"/>
      <c r="AW80" s="17" t="s">
        <v>63</v>
      </c>
      <c r="AX80" s="14" t="s">
        <v>57</v>
      </c>
      <c r="AY80" s="14"/>
    </row>
    <row r="81" spans="1:51" s="20" customFormat="1" x14ac:dyDescent="0.25">
      <c r="A81" s="12" t="e" cm="1">
        <f t="array" aca="1" ref="A81" ca="1">INDEX('[1]SAP Customer Data'!$A:$AC,MATCH(بيانات_العملاء[[#This Row],[رمز شريك الأعمال]],'[1]SAP Customer Data'!$B:$B,0),CELL("col",[1]!Table_Customer_Data[[#Headers],[GroupName]]))</f>
        <v>#REF!</v>
      </c>
      <c r="B81" s="19" t="s">
        <v>195</v>
      </c>
      <c r="C81" s="77" t="s">
        <v>882</v>
      </c>
      <c r="D81" s="14" t="e" cm="1">
        <f t="array" aca="1" ref="D81" ca="1">INDEX('[1]SAP Customer Data'!$A:$AC,MATCH(بيانات_العملاء[[#This Row],[رمز شريك الأعمال]],'[1]SAP Customer Data'!$B:$B,0),CELL("col",[1]!Table_Customer_Data[[#Headers],[CardName]]))</f>
        <v>#REF!</v>
      </c>
      <c r="E81" s="14" t="e">
        <f ca="1">IF(بيانات_العملاء[[#This Row],[حد الائتمان على SAP]]&gt;0,"آجل","نقدى")</f>
        <v>#REF!</v>
      </c>
      <c r="F81" s="14" t="s">
        <v>102</v>
      </c>
      <c r="G81" s="14" t="s">
        <v>51</v>
      </c>
      <c r="H81" s="14" t="s">
        <v>52</v>
      </c>
      <c r="I8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1" s="14" t="s">
        <v>52</v>
      </c>
      <c r="K81" s="15">
        <v>45923</v>
      </c>
      <c r="L81" s="14" t="s">
        <v>55</v>
      </c>
      <c r="M81" s="14" t="str">
        <f ca="1">IF(AND(بيانات_العملاء[[#This Row],[السجل التجارى]]="موجود",TODAY()+'[1]Other Data'!$B$23&lt;K81,بيانات_العملاء[[#This Row],[مطابقة اسم العميل بالاسم بالسجل التجارى]]="مطابق"), "سارى", "يجب اعادة طلبه")</f>
        <v>سارى</v>
      </c>
      <c r="N81" s="14" t="s">
        <v>52</v>
      </c>
      <c r="O81" s="9" t="e" cm="1">
        <f t="array" aca="1" ref="O81" ca="1">INDEX('[1]SAP Customer Data'!$A:$AC,MATCH(بيانات_العملاء[[#This Row],[رمز شريك الأعمال]],'[1]SAP Customer Data'!$B:$B,0),CELL("col",[1]!Table_Customer_Data[[#Headers],[LicTradNum]]))</f>
        <v>#REF!</v>
      </c>
      <c r="P8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1" s="14" t="s">
        <v>52</v>
      </c>
      <c r="R81" s="15">
        <v>45510</v>
      </c>
      <c r="S8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81" s="14" t="s">
        <v>52</v>
      </c>
      <c r="U81" s="16">
        <v>100000</v>
      </c>
      <c r="V81" s="17">
        <v>43993</v>
      </c>
      <c r="W81" s="17">
        <f>IF(بيانات_العملاء[[#This Row],[تاريخ انشاء سند الامر او الاستثناء]]="",0,بيانات_العملاء[[#This Row],[تاريخ انشاء سند الامر او الاستثناء]]+365*3)</f>
        <v>45088</v>
      </c>
      <c r="X8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81" s="14" t="e" cm="1">
        <f t="array" aca="1" ref="Y81" ca="1">INDEX('[1]SAP Customer Data'!$A:$AC,MATCH(بيانات_العملاء[[#This Row],[رمز شريك الأعمال]],'[1]SAP Customer Data'!$B:$B,0),CELL("col",[1]!Table_Customer_Data[[#Headers],[CreditLine]]))</f>
        <v>#REF!</v>
      </c>
      <c r="Z8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1" s="14" t="s">
        <v>55</v>
      </c>
      <c r="AB8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1" s="14" t="s">
        <v>54</v>
      </c>
      <c r="AD81" s="14"/>
      <c r="AE8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1" s="14" t="s">
        <v>54</v>
      </c>
      <c r="AG81" s="14"/>
      <c r="AH8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1" s="14" t="s">
        <v>54</v>
      </c>
      <c r="AJ81" s="14"/>
      <c r="AK8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1" s="14"/>
      <c r="AM81" s="15"/>
      <c r="AN8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1" s="14" t="s">
        <v>52</v>
      </c>
      <c r="AP81" s="17">
        <v>44464</v>
      </c>
      <c r="AQ8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1" s="14" t="s">
        <v>54</v>
      </c>
      <c r="AS81" s="14"/>
      <c r="AT8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1" s="17" t="e" cm="1">
        <f t="array" aca="1" ref="AU81" ca="1">INDEX('[1]SAP Customer Data'!A:Z,MATCH(بيانات_العملاء[[#This Row],[رمز شريك الأعمال]],'[1]SAP Customer Data'!B:B,0),CELL("col",[1]!Table_Customer_Data[[#Headers],[CreateDate]]))</f>
        <v>#REF!</v>
      </c>
      <c r="AV81" s="14"/>
      <c r="AW81" s="17" t="s">
        <v>173</v>
      </c>
      <c r="AX81" s="14" t="s">
        <v>57</v>
      </c>
      <c r="AY81" s="14"/>
    </row>
    <row r="82" spans="1:51" x14ac:dyDescent="0.25">
      <c r="A82" s="12" t="e" cm="1">
        <f t="array" aca="1" ref="A82" ca="1">INDEX('[1]SAP Customer Data'!$A:$AC,MATCH(بيانات_العملاء[[#This Row],[رمز شريك الأعمال]],'[1]SAP Customer Data'!$B:$B,0),CELL("col",[1]!Table_Customer_Data[[#Headers],[GroupName]]))</f>
        <v>#REF!</v>
      </c>
      <c r="B82" s="19" t="s">
        <v>196</v>
      </c>
      <c r="C82" s="77" t="s">
        <v>882</v>
      </c>
      <c r="D82" s="14" t="e" cm="1">
        <f t="array" aca="1" ref="D82" ca="1">INDEX('[1]SAP Customer Data'!$A:$AC,MATCH(بيانات_العملاء[[#This Row],[رمز شريك الأعمال]],'[1]SAP Customer Data'!$B:$B,0),CELL("col",[1]!Table_Customer_Data[[#Headers],[CardName]]))</f>
        <v>#REF!</v>
      </c>
      <c r="E82" s="14" t="e">
        <f ca="1">IF(بيانات_العملاء[[#This Row],[حد الائتمان على SAP]]&gt;0,"آجل","نقدى")</f>
        <v>#REF!</v>
      </c>
      <c r="F82" s="14"/>
      <c r="G82" s="14" t="s">
        <v>62</v>
      </c>
      <c r="H82" s="14" t="s">
        <v>197</v>
      </c>
      <c r="I8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82" s="14" t="s">
        <v>52</v>
      </c>
      <c r="K82" s="15">
        <v>46403</v>
      </c>
      <c r="L82" s="14" t="s">
        <v>55</v>
      </c>
      <c r="M82" s="14" t="str">
        <f ca="1">IF(AND(بيانات_العملاء[[#This Row],[السجل التجارى]]="موجود",TODAY()+'[1]Other Data'!$B$23&lt;K82,بيانات_العملاء[[#This Row],[مطابقة اسم العميل بالاسم بالسجل التجارى]]="مطابق"), "سارى", "يجب اعادة طلبه")</f>
        <v>سارى</v>
      </c>
      <c r="N82" s="14" t="s">
        <v>52</v>
      </c>
      <c r="O82" s="9" t="e" cm="1">
        <f t="array" aca="1" ref="O82" ca="1">INDEX('[1]SAP Customer Data'!$A:$AC,MATCH(بيانات_العملاء[[#This Row],[رمز شريك الأعمال]],'[1]SAP Customer Data'!$B:$B,0),CELL("col",[1]!Table_Customer_Data[[#Headers],[LicTradNum]]))</f>
        <v>#REF!</v>
      </c>
      <c r="P8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2" s="14" t="s">
        <v>52</v>
      </c>
      <c r="R82" s="15">
        <v>46088</v>
      </c>
      <c r="S8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82" s="14" t="s">
        <v>90</v>
      </c>
      <c r="U82" s="16">
        <v>50000</v>
      </c>
      <c r="V82" s="17">
        <v>43701</v>
      </c>
      <c r="W82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8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82" s="14" t="e" cm="1">
        <f t="array" aca="1" ref="Y82" ca="1">INDEX('[1]SAP Customer Data'!$A:$AC,MATCH(بيانات_العملاء[[#This Row],[رمز شريك الأعمال]],'[1]SAP Customer Data'!$B:$B,0),CELL("col",[1]!Table_Customer_Data[[#Headers],[CreditLine]]))</f>
        <v>#REF!</v>
      </c>
      <c r="Z8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2" s="14"/>
      <c r="AB8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2" s="14" t="s">
        <v>54</v>
      </c>
      <c r="AD82" s="14"/>
      <c r="AE8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2" s="14" t="s">
        <v>54</v>
      </c>
      <c r="AG82" s="14"/>
      <c r="AH8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2" s="14" t="s">
        <v>54</v>
      </c>
      <c r="AJ82" s="14"/>
      <c r="AK8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2" s="14" t="s">
        <v>54</v>
      </c>
      <c r="AM82" s="15"/>
      <c r="AN8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2" s="14" t="s">
        <v>52</v>
      </c>
      <c r="AP82" s="17">
        <v>44626</v>
      </c>
      <c r="AQ8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2" s="14" t="s">
        <v>54</v>
      </c>
      <c r="AS82" s="14"/>
      <c r="AT8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2" s="17" t="e" cm="1">
        <f t="array" aca="1" ref="AU82" ca="1">INDEX('[1]SAP Customer Data'!A:Z,MATCH(بيانات_العملاء[[#This Row],[رمز شريك الأعمال]],'[1]SAP Customer Data'!B:B,0),CELL("col",[1]!Table_Customer_Data[[#Headers],[CreateDate]]))</f>
        <v>#REF!</v>
      </c>
      <c r="AV82" s="14"/>
      <c r="AW82" s="17"/>
      <c r="AX82" s="14" t="s">
        <v>57</v>
      </c>
      <c r="AY82" s="14"/>
    </row>
    <row r="83" spans="1:51" x14ac:dyDescent="0.25">
      <c r="A83" s="12" t="e" cm="1">
        <f t="array" aca="1" ref="A83" ca="1">INDEX('[1]SAP Customer Data'!$A:$AC,MATCH(بيانات_العملاء[[#This Row],[رمز شريك الأعمال]],'[1]SAP Customer Data'!$B:$B,0),CELL("col",[1]!Table_Customer_Data[[#Headers],[GroupName]]))</f>
        <v>#REF!</v>
      </c>
      <c r="B83" s="19" t="s">
        <v>198</v>
      </c>
      <c r="C83" s="77" t="s">
        <v>882</v>
      </c>
      <c r="D83" s="14" t="e" cm="1">
        <f t="array" aca="1" ref="D83" ca="1">INDEX('[1]SAP Customer Data'!$A:$AC,MATCH(بيانات_العملاء[[#This Row],[رمز شريك الأعمال]],'[1]SAP Customer Data'!$B:$B,0),CELL("col",[1]!Table_Customer_Data[[#Headers],[CardName]]))</f>
        <v>#REF!</v>
      </c>
      <c r="E83" s="14" t="e">
        <f ca="1">IF(بيانات_العملاء[[#This Row],[حد الائتمان على SAP]]&gt;0,"آجل","نقدى")</f>
        <v>#REF!</v>
      </c>
      <c r="F83" s="14"/>
      <c r="G83" s="14" t="s">
        <v>71</v>
      </c>
      <c r="H83" s="14" t="s">
        <v>52</v>
      </c>
      <c r="I8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3" s="14" t="s">
        <v>54</v>
      </c>
      <c r="K83" s="15"/>
      <c r="L83" s="14"/>
      <c r="M83" s="14" t="str">
        <f ca="1">IF(AND(بيانات_العملاء[[#This Row],[السجل التجارى]]="موجود",TODAY()+'[1]Other Data'!$B$23&lt;K83,بيانات_العملاء[[#This Row],[مطابقة اسم العميل بالاسم بالسجل التجارى]]="مطابق"), "سارى", "يجب اعادة طلبه")</f>
        <v>يجب اعادة طلبه</v>
      </c>
      <c r="N83" s="14" t="s">
        <v>54</v>
      </c>
      <c r="O83" s="9" t="e" cm="1">
        <f t="array" aca="1" ref="O83" ca="1">INDEX('[1]SAP Customer Data'!$A:$AC,MATCH(بيانات_العملاء[[#This Row],[رمز شريك الأعمال]],'[1]SAP Customer Data'!$B:$B,0),CELL("col",[1]!Table_Customer_Data[[#Headers],[LicTradNum]]))</f>
        <v>#REF!</v>
      </c>
      <c r="P8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3" s="14" t="s">
        <v>54</v>
      </c>
      <c r="R83" s="15"/>
      <c r="S8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3" s="14" t="s">
        <v>52</v>
      </c>
      <c r="U83" s="16">
        <v>50000</v>
      </c>
      <c r="V83" s="17"/>
      <c r="W8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8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83" s="14" t="e" cm="1">
        <f t="array" aca="1" ref="Y83" ca="1">INDEX('[1]SAP Customer Data'!$A:$AC,MATCH(بيانات_العملاء[[#This Row],[رمز شريك الأعمال]],'[1]SAP Customer Data'!$B:$B,0),CELL("col",[1]!Table_Customer_Data[[#Headers],[CreditLine]]))</f>
        <v>#REF!</v>
      </c>
      <c r="Z8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3" s="14" t="s">
        <v>53</v>
      </c>
      <c r="AB8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3" s="14" t="s">
        <v>54</v>
      </c>
      <c r="AD83" s="14"/>
      <c r="AE8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3" s="14" t="s">
        <v>54</v>
      </c>
      <c r="AG83" s="14"/>
      <c r="AH8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3" s="14" t="s">
        <v>54</v>
      </c>
      <c r="AJ83" s="14"/>
      <c r="AK8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3" s="14" t="s">
        <v>54</v>
      </c>
      <c r="AM83" s="15"/>
      <c r="AN8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3" s="14" t="s">
        <v>54</v>
      </c>
      <c r="AP83" s="17"/>
      <c r="AQ8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3" s="14" t="s">
        <v>54</v>
      </c>
      <c r="AS83" s="14"/>
      <c r="AT8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3" s="17" t="e" cm="1">
        <f t="array" aca="1" ref="AU83" ca="1">INDEX('[1]SAP Customer Data'!A:Z,MATCH(بيانات_العملاء[[#This Row],[رمز شريك الأعمال]],'[1]SAP Customer Data'!B:B,0),CELL("col",[1]!Table_Customer_Data[[#Headers],[CreateDate]]))</f>
        <v>#REF!</v>
      </c>
      <c r="AV83" s="14"/>
      <c r="AW83" s="17"/>
      <c r="AX83" s="14" t="s">
        <v>57</v>
      </c>
      <c r="AY83" s="14"/>
    </row>
    <row r="84" spans="1:51" x14ac:dyDescent="0.25">
      <c r="A84" s="12" t="e" cm="1">
        <f t="array" aca="1" ref="A84" ca="1">INDEX('[1]SAP Customer Data'!$A:$AC,MATCH(بيانات_العملاء[[#This Row],[رمز شريك الأعمال]],'[1]SAP Customer Data'!$B:$B,0),CELL("col",[1]!Table_Customer_Data[[#Headers],[GroupName]]))</f>
        <v>#REF!</v>
      </c>
      <c r="B84" s="19" t="s">
        <v>199</v>
      </c>
      <c r="C84" s="77" t="s">
        <v>882</v>
      </c>
      <c r="D84" s="14" t="e" cm="1">
        <f t="array" aca="1" ref="D84" ca="1">INDEX('[1]SAP Customer Data'!$A:$AC,MATCH(بيانات_العملاء[[#This Row],[رمز شريك الأعمال]],'[1]SAP Customer Data'!$B:$B,0),CELL("col",[1]!Table_Customer_Data[[#Headers],[CardName]]))</f>
        <v>#REF!</v>
      </c>
      <c r="E84" s="14" t="e">
        <f ca="1">IF(بيانات_العملاء[[#This Row],[حد الائتمان على SAP]]&gt;0,"آجل","نقدى")</f>
        <v>#REF!</v>
      </c>
      <c r="F84" s="14" t="s">
        <v>200</v>
      </c>
      <c r="G84" s="14" t="s">
        <v>51</v>
      </c>
      <c r="H84" s="14" t="s">
        <v>52</v>
      </c>
      <c r="I8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4" s="14" t="s">
        <v>52</v>
      </c>
      <c r="K84" s="15">
        <v>43727</v>
      </c>
      <c r="L84" s="14" t="s">
        <v>55</v>
      </c>
      <c r="M84" s="14" t="str">
        <f ca="1">IF(AND(بيانات_العملاء[[#This Row],[السجل التجارى]]="موجود",TODAY()+'[1]Other Data'!$B$23&lt;K84,بيانات_العملاء[[#This Row],[مطابقة اسم العميل بالاسم بالسجل التجارى]]="مطابق"), "سارى", "يجب اعادة طلبه")</f>
        <v>يجب اعادة طلبه</v>
      </c>
      <c r="N84" s="14" t="s">
        <v>54</v>
      </c>
      <c r="O84" s="9" t="e" cm="1">
        <f t="array" aca="1" ref="O84" ca="1">INDEX('[1]SAP Customer Data'!$A:$AC,MATCH(بيانات_العملاء[[#This Row],[رمز شريك الأعمال]],'[1]SAP Customer Data'!$B:$B,0),CELL("col",[1]!Table_Customer_Data[[#Headers],[LicTradNum]]))</f>
        <v>#REF!</v>
      </c>
      <c r="P8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4" s="14" t="s">
        <v>54</v>
      </c>
      <c r="R84" s="15"/>
      <c r="S8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4" s="14" t="s">
        <v>52</v>
      </c>
      <c r="U84" s="16">
        <v>50000</v>
      </c>
      <c r="V84" s="17"/>
      <c r="W8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8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84" s="14" t="e" cm="1">
        <f t="array" aca="1" ref="Y84" ca="1">INDEX('[1]SAP Customer Data'!$A:$AC,MATCH(بيانات_العملاء[[#This Row],[رمز شريك الأعمال]],'[1]SAP Customer Data'!$B:$B,0),CELL("col",[1]!Table_Customer_Data[[#Headers],[CreditLine]]))</f>
        <v>#REF!</v>
      </c>
      <c r="Z8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4" s="14" t="s">
        <v>55</v>
      </c>
      <c r="AB8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4" s="14" t="s">
        <v>54</v>
      </c>
      <c r="AD84" s="14"/>
      <c r="AE8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4" s="14" t="s">
        <v>54</v>
      </c>
      <c r="AG84" s="14"/>
      <c r="AH8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4" s="14" t="s">
        <v>54</v>
      </c>
      <c r="AJ84" s="14"/>
      <c r="AK8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4" s="14" t="s">
        <v>54</v>
      </c>
      <c r="AM84" s="15"/>
      <c r="AN8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4" s="14" t="s">
        <v>54</v>
      </c>
      <c r="AP84" s="17"/>
      <c r="AQ8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4" s="14" t="s">
        <v>54</v>
      </c>
      <c r="AS84" s="14"/>
      <c r="AT8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4" s="17" t="e" cm="1">
        <f t="array" aca="1" ref="AU84" ca="1">INDEX('[1]SAP Customer Data'!A:Z,MATCH(بيانات_العملاء[[#This Row],[رمز شريك الأعمال]],'[1]SAP Customer Data'!B:B,0),CELL("col",[1]!Table_Customer_Data[[#Headers],[CreateDate]]))</f>
        <v>#REF!</v>
      </c>
      <c r="AV84" s="14"/>
      <c r="AW84" s="17"/>
      <c r="AX84" s="14" t="s">
        <v>57</v>
      </c>
      <c r="AY84" s="14"/>
    </row>
    <row r="85" spans="1:51" x14ac:dyDescent="0.25">
      <c r="A85" s="12" t="e" cm="1">
        <f t="array" aca="1" ref="A85" ca="1">INDEX('[1]SAP Customer Data'!$A:$AC,MATCH(بيانات_العملاء[[#This Row],[رمز شريك الأعمال]],'[1]SAP Customer Data'!$B:$B,0),CELL("col",[1]!Table_Customer_Data[[#Headers],[GroupName]]))</f>
        <v>#REF!</v>
      </c>
      <c r="B85" s="19" t="s">
        <v>201</v>
      </c>
      <c r="C85" s="77" t="s">
        <v>882</v>
      </c>
      <c r="D85" s="14" t="e" cm="1">
        <f t="array" aca="1" ref="D85" ca="1">INDEX('[1]SAP Customer Data'!$A:$AC,MATCH(بيانات_العملاء[[#This Row],[رمز شريك الأعمال]],'[1]SAP Customer Data'!$B:$B,0),CELL("col",[1]!Table_Customer_Data[[#Headers],[CardName]]))</f>
        <v>#REF!</v>
      </c>
      <c r="E85" s="14" t="e">
        <f ca="1">IF(بيانات_العملاء[[#This Row],[حد الائتمان على SAP]]&gt;0,"آجل","نقدى")</f>
        <v>#REF!</v>
      </c>
      <c r="F85" s="14"/>
      <c r="G85" s="14" t="s">
        <v>71</v>
      </c>
      <c r="H85" s="14" t="s">
        <v>52</v>
      </c>
      <c r="I8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5" s="14" t="s">
        <v>54</v>
      </c>
      <c r="K85" s="15"/>
      <c r="L85" s="14"/>
      <c r="M85" s="14" t="str">
        <f ca="1">IF(AND(بيانات_العملاء[[#This Row],[السجل التجارى]]="موجود",TODAY()+'[1]Other Data'!$B$23&lt;K85,بيانات_العملاء[[#This Row],[مطابقة اسم العميل بالاسم بالسجل التجارى]]="مطابق"), "سارى", "يجب اعادة طلبه")</f>
        <v>يجب اعادة طلبه</v>
      </c>
      <c r="N85" s="14" t="s">
        <v>54</v>
      </c>
      <c r="O85" s="9" t="e" cm="1">
        <f t="array" aca="1" ref="O85" ca="1">INDEX('[1]SAP Customer Data'!$A:$AC,MATCH(بيانات_العملاء[[#This Row],[رمز شريك الأعمال]],'[1]SAP Customer Data'!$B:$B,0),CELL("col",[1]!Table_Customer_Data[[#Headers],[LicTradNum]]))</f>
        <v>#REF!</v>
      </c>
      <c r="P8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5" s="14" t="s">
        <v>54</v>
      </c>
      <c r="R85" s="15"/>
      <c r="S8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5" s="14" t="s">
        <v>52</v>
      </c>
      <c r="U85" s="16">
        <v>25000</v>
      </c>
      <c r="V85" s="17">
        <v>44259</v>
      </c>
      <c r="W85" s="17">
        <f>IF(بيانات_العملاء[[#This Row],[تاريخ انشاء سند الامر او الاستثناء]]="",0,بيانات_العملاء[[#This Row],[تاريخ انشاء سند الامر او الاستثناء]]+365*3)</f>
        <v>45354</v>
      </c>
      <c r="X8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</v>
      </c>
      <c r="Y85" s="14" t="e" cm="1">
        <f t="array" aca="1" ref="Y85" ca="1">INDEX('[1]SAP Customer Data'!$A:$AC,MATCH(بيانات_العملاء[[#This Row],[رمز شريك الأعمال]],'[1]SAP Customer Data'!$B:$B,0),CELL("col",[1]!Table_Customer_Data[[#Headers],[CreditLine]]))</f>
        <v>#REF!</v>
      </c>
      <c r="Z8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5" s="14" t="s">
        <v>53</v>
      </c>
      <c r="AB8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5" s="14" t="s">
        <v>54</v>
      </c>
      <c r="AD85" s="14"/>
      <c r="AE8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5" s="14" t="s">
        <v>54</v>
      </c>
      <c r="AG85" s="14"/>
      <c r="AH8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5" s="14" t="s">
        <v>54</v>
      </c>
      <c r="AJ85" s="14"/>
      <c r="AK8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5" s="14" t="s">
        <v>54</v>
      </c>
      <c r="AM85" s="15"/>
      <c r="AN8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5" s="14" t="s">
        <v>54</v>
      </c>
      <c r="AP85" s="17"/>
      <c r="AQ8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5" s="14" t="s">
        <v>54</v>
      </c>
      <c r="AS85" s="14"/>
      <c r="AT8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5" s="17" t="e" cm="1">
        <f t="array" aca="1" ref="AU85" ca="1">INDEX('[1]SAP Customer Data'!A:Z,MATCH(بيانات_العملاء[[#This Row],[رمز شريك الأعمال]],'[1]SAP Customer Data'!B:B,0),CELL("col",[1]!Table_Customer_Data[[#Headers],[CreateDate]]))</f>
        <v>#REF!</v>
      </c>
      <c r="AV85" s="14"/>
      <c r="AW85" s="17"/>
      <c r="AX85" s="14" t="s">
        <v>57</v>
      </c>
      <c r="AY85" s="14"/>
    </row>
    <row r="86" spans="1:51" x14ac:dyDescent="0.25">
      <c r="A86" s="12" t="e" cm="1">
        <f t="array" aca="1" ref="A86" ca="1">INDEX('[1]SAP Customer Data'!$A:$AC,MATCH(بيانات_العملاء[[#This Row],[رمز شريك الأعمال]],'[1]SAP Customer Data'!$B:$B,0),CELL("col",[1]!Table_Customer_Data[[#Headers],[GroupName]]))</f>
        <v>#REF!</v>
      </c>
      <c r="B86" s="19" t="s">
        <v>202</v>
      </c>
      <c r="C86" s="77" t="s">
        <v>882</v>
      </c>
      <c r="D86" s="14" t="e" cm="1">
        <f t="array" aca="1" ref="D86" ca="1">INDEX('[1]SAP Customer Data'!$A:$AC,MATCH(بيانات_العملاء[[#This Row],[رمز شريك الأعمال]],'[1]SAP Customer Data'!$B:$B,0),CELL("col",[1]!Table_Customer_Data[[#Headers],[CardName]]))</f>
        <v>#REF!</v>
      </c>
      <c r="E86" s="14" t="e">
        <f ca="1">IF(بيانات_العملاء[[#This Row],[حد الائتمان على SAP]]&gt;0,"آجل","نقدى")</f>
        <v>#REF!</v>
      </c>
      <c r="F86" s="14"/>
      <c r="G86" s="14" t="s">
        <v>62</v>
      </c>
      <c r="H86" s="14" t="s">
        <v>52</v>
      </c>
      <c r="I8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6" s="14" t="s">
        <v>52</v>
      </c>
      <c r="K86" s="15">
        <v>45006</v>
      </c>
      <c r="L86" s="14" t="s">
        <v>55</v>
      </c>
      <c r="M86" s="14" t="str">
        <f ca="1">IF(AND(بيانات_العملاء[[#This Row],[السجل التجارى]]="موجود",TODAY()+'[1]Other Data'!$B$23&lt;K86,بيانات_العملاء[[#This Row],[مطابقة اسم العميل بالاسم بالسجل التجارى]]="مطابق"), "سارى", "يجب اعادة طلبه")</f>
        <v>يجب اعادة طلبه</v>
      </c>
      <c r="N86" s="14" t="s">
        <v>52</v>
      </c>
      <c r="O86" s="9" t="e" cm="1">
        <f t="array" aca="1" ref="O86" ca="1">INDEX('[1]SAP Customer Data'!$A:$AC,MATCH(بيانات_العملاء[[#This Row],[رمز شريك الأعمال]],'[1]SAP Customer Data'!$B:$B,0),CELL("col",[1]!Table_Customer_Data[[#Headers],[LicTradNum]]))</f>
        <v>#REF!</v>
      </c>
      <c r="P8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6" s="14" t="s">
        <v>52</v>
      </c>
      <c r="R86" s="15">
        <v>45046</v>
      </c>
      <c r="S8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6" s="14" t="s">
        <v>52</v>
      </c>
      <c r="U86" s="16">
        <v>50000</v>
      </c>
      <c r="V86" s="17"/>
      <c r="W8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8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86" s="14" t="e" cm="1">
        <f t="array" aca="1" ref="Y86" ca="1">INDEX('[1]SAP Customer Data'!$A:$AC,MATCH(بيانات_العملاء[[#This Row],[رمز شريك الأعمال]],'[1]SAP Customer Data'!$B:$B,0),CELL("col",[1]!Table_Customer_Data[[#Headers],[CreditLine]]))</f>
        <v>#REF!</v>
      </c>
      <c r="Z8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6" s="14" t="s">
        <v>55</v>
      </c>
      <c r="AB8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6" s="14" t="s">
        <v>54</v>
      </c>
      <c r="AD86" s="14"/>
      <c r="AE8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6" s="14" t="s">
        <v>52</v>
      </c>
      <c r="AG86" s="17">
        <v>51200</v>
      </c>
      <c r="AH8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86" s="14" t="s">
        <v>54</v>
      </c>
      <c r="AJ86" s="14"/>
      <c r="AK8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6" s="14" t="s">
        <v>54</v>
      </c>
      <c r="AM86" s="15"/>
      <c r="AN8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6" s="14" t="s">
        <v>52</v>
      </c>
      <c r="AP86" s="17"/>
      <c r="AQ8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6" s="14" t="s">
        <v>54</v>
      </c>
      <c r="AS86" s="14"/>
      <c r="AT8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6" s="17" t="e" cm="1">
        <f t="array" aca="1" ref="AU86" ca="1">INDEX('[1]SAP Customer Data'!A:Z,MATCH(بيانات_العملاء[[#This Row],[رمز شريك الأعمال]],'[1]SAP Customer Data'!B:B,0),CELL("col",[1]!Table_Customer_Data[[#Headers],[CreateDate]]))</f>
        <v>#REF!</v>
      </c>
      <c r="AV86" s="14"/>
      <c r="AW86" s="17"/>
      <c r="AX86" s="14" t="s">
        <v>57</v>
      </c>
      <c r="AY86" s="14"/>
    </row>
    <row r="87" spans="1:51" x14ac:dyDescent="0.25">
      <c r="A87" s="12" t="e" cm="1">
        <f t="array" aca="1" ref="A87" ca="1">INDEX('[1]SAP Customer Data'!$A:$AC,MATCH(بيانات_العملاء[[#This Row],[رمز شريك الأعمال]],'[1]SAP Customer Data'!$B:$B,0),CELL("col",[1]!Table_Customer_Data[[#Headers],[GroupName]]))</f>
        <v>#REF!</v>
      </c>
      <c r="B87" s="19" t="s">
        <v>203</v>
      </c>
      <c r="C87" s="77" t="s">
        <v>882</v>
      </c>
      <c r="D87" s="14" t="e" cm="1">
        <f t="array" aca="1" ref="D87" ca="1">INDEX('[1]SAP Customer Data'!$A:$AC,MATCH(بيانات_العملاء[[#This Row],[رمز شريك الأعمال]],'[1]SAP Customer Data'!$B:$B,0),CELL("col",[1]!Table_Customer_Data[[#Headers],[CardName]]))</f>
        <v>#REF!</v>
      </c>
      <c r="E87" s="14" t="e">
        <f ca="1">IF(بيانات_العملاء[[#This Row],[حد الائتمان على SAP]]&gt;0,"آجل","نقدى")</f>
        <v>#REF!</v>
      </c>
      <c r="F87" s="14"/>
      <c r="G87" s="14" t="s">
        <v>62</v>
      </c>
      <c r="H87" s="14" t="s">
        <v>52</v>
      </c>
      <c r="I8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7" s="14" t="s">
        <v>52</v>
      </c>
      <c r="K87" s="15">
        <v>45519</v>
      </c>
      <c r="L87" s="14" t="s">
        <v>55</v>
      </c>
      <c r="M87" s="14" t="str">
        <f ca="1">IF(AND(بيانات_العملاء[[#This Row],[السجل التجارى]]="موجود",TODAY()+'[1]Other Data'!$B$23&lt;K87,بيانات_العملاء[[#This Row],[مطابقة اسم العميل بالاسم بالسجل التجارى]]="مطابق"), "سارى", "يجب اعادة طلبه")</f>
        <v>سارى</v>
      </c>
      <c r="N87" s="14" t="s">
        <v>52</v>
      </c>
      <c r="O87" s="9" t="e" cm="1">
        <f t="array" aca="1" ref="O87" ca="1">INDEX('[1]SAP Customer Data'!$A:$AC,MATCH(بيانات_العملاء[[#This Row],[رمز شريك الأعمال]],'[1]SAP Customer Data'!$B:$B,0),CELL("col",[1]!Table_Customer_Data[[#Headers],[LicTradNum]]))</f>
        <v>#REF!</v>
      </c>
      <c r="P8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7" s="14" t="s">
        <v>54</v>
      </c>
      <c r="R87" s="15"/>
      <c r="S8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7" s="14" t="s">
        <v>90</v>
      </c>
      <c r="U87" s="16">
        <v>20000</v>
      </c>
      <c r="V87" s="17">
        <v>43701</v>
      </c>
      <c r="W87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8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</v>
      </c>
      <c r="Y87" s="14" t="e" cm="1">
        <f t="array" aca="1" ref="Y87" ca="1">INDEX('[1]SAP Customer Data'!$A:$AC,MATCH(بيانات_العملاء[[#This Row],[رمز شريك الأعمال]],'[1]SAP Customer Data'!$B:$B,0),CELL("col",[1]!Table_Customer_Data[[#Headers],[CreditLine]]))</f>
        <v>#REF!</v>
      </c>
      <c r="Z8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7" s="14"/>
      <c r="AB8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7" s="14" t="s">
        <v>54</v>
      </c>
      <c r="AD87" s="14"/>
      <c r="AE8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7" s="14" t="s">
        <v>54</v>
      </c>
      <c r="AG87" s="14"/>
      <c r="AH8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7" s="14" t="s">
        <v>54</v>
      </c>
      <c r="AJ87" s="14"/>
      <c r="AK8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7" s="14" t="s">
        <v>54</v>
      </c>
      <c r="AM87" s="15"/>
      <c r="AN8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7" s="14" t="s">
        <v>54</v>
      </c>
      <c r="AP87" s="17"/>
      <c r="AQ8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7" s="14" t="s">
        <v>54</v>
      </c>
      <c r="AS87" s="14"/>
      <c r="AT8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7" s="17" t="e" cm="1">
        <f t="array" aca="1" ref="AU87" ca="1">INDEX('[1]SAP Customer Data'!A:Z,MATCH(بيانات_العملاء[[#This Row],[رمز شريك الأعمال]],'[1]SAP Customer Data'!B:B,0),CELL("col",[1]!Table_Customer_Data[[#Headers],[CreateDate]]))</f>
        <v>#REF!</v>
      </c>
      <c r="AV87" s="14"/>
      <c r="AW87" s="17"/>
      <c r="AX87" s="14" t="s">
        <v>57</v>
      </c>
      <c r="AY87" s="14"/>
    </row>
    <row r="88" spans="1:51" x14ac:dyDescent="0.25">
      <c r="A88" s="12" t="e" cm="1">
        <f t="array" aca="1" ref="A88" ca="1">INDEX('[1]SAP Customer Data'!$A:$AC,MATCH(بيانات_العملاء[[#This Row],[رمز شريك الأعمال]],'[1]SAP Customer Data'!$B:$B,0),CELL("col",[1]!Table_Customer_Data[[#Headers],[GroupName]]))</f>
        <v>#REF!</v>
      </c>
      <c r="B88" s="19" t="s">
        <v>204</v>
      </c>
      <c r="C88" s="77" t="s">
        <v>882</v>
      </c>
      <c r="D88" s="14" t="e" cm="1">
        <f t="array" aca="1" ref="D88" ca="1">INDEX('[1]SAP Customer Data'!$A:$AC,MATCH(بيانات_العملاء[[#This Row],[رمز شريك الأعمال]],'[1]SAP Customer Data'!$B:$B,0),CELL("col",[1]!Table_Customer_Data[[#Headers],[CardName]]))</f>
        <v>#REF!</v>
      </c>
      <c r="E88" s="14" t="e">
        <f ca="1">IF(بيانات_العملاء[[#This Row],[حد الائتمان على SAP]]&gt;0,"آجل","نقدى")</f>
        <v>#REF!</v>
      </c>
      <c r="F88" s="14" t="s">
        <v>205</v>
      </c>
      <c r="G88" s="14" t="s">
        <v>51</v>
      </c>
      <c r="H88" s="14" t="s">
        <v>52</v>
      </c>
      <c r="I8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88" s="14" t="s">
        <v>52</v>
      </c>
      <c r="K88" s="15">
        <v>45356</v>
      </c>
      <c r="L88" s="14" t="s">
        <v>55</v>
      </c>
      <c r="M88" s="14" t="str">
        <f ca="1">IF(AND(بيانات_العملاء[[#This Row],[السجل التجارى]]="موجود",TODAY()+'[1]Other Data'!$B$23&lt;K88,بيانات_العملاء[[#This Row],[مطابقة اسم العميل بالاسم بالسجل التجارى]]="مطابق"), "سارى", "يجب اعادة طلبه")</f>
        <v>سارى</v>
      </c>
      <c r="N88" s="14" t="s">
        <v>52</v>
      </c>
      <c r="O88" s="9" t="e" cm="1">
        <f t="array" aca="1" ref="O88" ca="1">INDEX('[1]SAP Customer Data'!$A:$AC,MATCH(بيانات_العملاء[[#This Row],[رمز شريك الأعمال]],'[1]SAP Customer Data'!$B:$B,0),CELL("col",[1]!Table_Customer_Data[[#Headers],[LicTradNum]]))</f>
        <v>#REF!</v>
      </c>
      <c r="P8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8" s="14" t="s">
        <v>52</v>
      </c>
      <c r="R88" s="15">
        <v>45495</v>
      </c>
      <c r="S8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88" s="14" t="s">
        <v>72</v>
      </c>
      <c r="U88" s="16"/>
      <c r="V88" s="17"/>
      <c r="W8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8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88" s="14" t="e" cm="1">
        <f t="array" aca="1" ref="Y88" ca="1">INDEX('[1]SAP Customer Data'!$A:$AC,MATCH(بيانات_العملاء[[#This Row],[رمز شريك الأعمال]],'[1]SAP Customer Data'!$B:$B,0),CELL("col",[1]!Table_Customer_Data[[#Headers],[CreditLine]]))</f>
        <v>#REF!</v>
      </c>
      <c r="Z8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8" s="14"/>
      <c r="AB8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8" s="14" t="s">
        <v>52</v>
      </c>
      <c r="AD88" s="17">
        <v>47253</v>
      </c>
      <c r="AE8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88" s="14" t="s">
        <v>54</v>
      </c>
      <c r="AG88" s="14"/>
      <c r="AH8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8" s="14" t="s">
        <v>54</v>
      </c>
      <c r="AJ88" s="14"/>
      <c r="AK8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8" s="14" t="s">
        <v>54</v>
      </c>
      <c r="AM88" s="15"/>
      <c r="AN8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8" s="14" t="s">
        <v>54</v>
      </c>
      <c r="AP88" s="17"/>
      <c r="AQ8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8" s="14" t="s">
        <v>54</v>
      </c>
      <c r="AS88" s="14"/>
      <c r="AT8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8" s="17" t="e" cm="1">
        <f t="array" aca="1" ref="AU88" ca="1">INDEX('[1]SAP Customer Data'!A:Z,MATCH(بيانات_العملاء[[#This Row],[رمز شريك الأعمال]],'[1]SAP Customer Data'!B:B,0),CELL("col",[1]!Table_Customer_Data[[#Headers],[CreateDate]]))</f>
        <v>#REF!</v>
      </c>
      <c r="AV88" s="14"/>
      <c r="AW88" s="17"/>
      <c r="AX88" s="14" t="s">
        <v>57</v>
      </c>
      <c r="AY88" s="14"/>
    </row>
    <row r="89" spans="1:51" x14ac:dyDescent="0.25">
      <c r="A89" s="12" t="e" cm="1">
        <f t="array" aca="1" ref="A89" ca="1">INDEX('[1]SAP Customer Data'!$A:$AC,MATCH(بيانات_العملاء[[#This Row],[رمز شريك الأعمال]],'[1]SAP Customer Data'!$B:$B,0),CELL("col",[1]!Table_Customer_Data[[#Headers],[GroupName]]))</f>
        <v>#REF!</v>
      </c>
      <c r="B89" s="19" t="s">
        <v>206</v>
      </c>
      <c r="C89" s="77" t="s">
        <v>882</v>
      </c>
      <c r="D89" s="14" t="e" cm="1">
        <f t="array" aca="1" ref="D89" ca="1">INDEX('[1]SAP Customer Data'!$A:$AC,MATCH(بيانات_العملاء[[#This Row],[رمز شريك الأعمال]],'[1]SAP Customer Data'!$B:$B,0),CELL("col",[1]!Table_Customer_Data[[#Headers],[CardName]]))</f>
        <v>#REF!</v>
      </c>
      <c r="E89" s="14" t="e">
        <f ca="1">IF(بيانات_العملاء[[#This Row],[حد الائتمان على SAP]]&gt;0,"آجل","نقدى")</f>
        <v>#REF!</v>
      </c>
      <c r="F89" s="14"/>
      <c r="G89" s="14" t="s">
        <v>207</v>
      </c>
      <c r="H89" s="14" t="s">
        <v>197</v>
      </c>
      <c r="I8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89" s="14" t="s">
        <v>52</v>
      </c>
      <c r="K89" s="15">
        <v>44942</v>
      </c>
      <c r="L89" s="14" t="s">
        <v>55</v>
      </c>
      <c r="M89" s="14" t="str">
        <f ca="1">IF(AND(بيانات_العملاء[[#This Row],[السجل التجارى]]="موجود",TODAY()+'[1]Other Data'!$B$23&lt;K89,بيانات_العملاء[[#This Row],[مطابقة اسم العميل بالاسم بالسجل التجارى]]="مطابق"), "سارى", "يجب اعادة طلبه")</f>
        <v>يجب اعادة طلبه</v>
      </c>
      <c r="N89" s="14" t="s">
        <v>52</v>
      </c>
      <c r="O89" s="9" t="e" cm="1">
        <f t="array" aca="1" ref="O89" ca="1">INDEX('[1]SAP Customer Data'!$A:$AC,MATCH(بيانات_العملاء[[#This Row],[رمز شريك الأعمال]],'[1]SAP Customer Data'!$B:$B,0),CELL("col",[1]!Table_Customer_Data[[#Headers],[LicTradNum]]))</f>
        <v>#REF!</v>
      </c>
      <c r="P8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89" s="14" t="s">
        <v>54</v>
      </c>
      <c r="R89" s="15"/>
      <c r="S8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89" s="14" t="s">
        <v>52</v>
      </c>
      <c r="U89" s="16">
        <v>50000</v>
      </c>
      <c r="V89" s="17">
        <v>44630</v>
      </c>
      <c r="W89" s="17">
        <f>IF(بيانات_العملاء[[#This Row],[تاريخ انشاء سند الامر او الاستثناء]]="",0,بيانات_العملاء[[#This Row],[تاريخ انشاء سند الامر او الاستثناء]]+365*3)</f>
        <v>45725</v>
      </c>
      <c r="X8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89" s="14" t="e" cm="1">
        <f t="array" aca="1" ref="Y89" ca="1">INDEX('[1]SAP Customer Data'!$A:$AC,MATCH(بيانات_العملاء[[#This Row],[رمز شريك الأعمال]],'[1]SAP Customer Data'!$B:$B,0),CELL("col",[1]!Table_Customer_Data[[#Headers],[CreditLine]]))</f>
        <v>#REF!</v>
      </c>
      <c r="Z8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89" s="14" t="s">
        <v>55</v>
      </c>
      <c r="AB8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89" s="14" t="s">
        <v>52</v>
      </c>
      <c r="AD89" s="14"/>
      <c r="AE8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89" s="14" t="s">
        <v>54</v>
      </c>
      <c r="AG89" s="14"/>
      <c r="AH8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89" s="14" t="s">
        <v>54</v>
      </c>
      <c r="AJ89" s="14"/>
      <c r="AK8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89" s="14"/>
      <c r="AM89" s="15"/>
      <c r="AN8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89" s="14" t="s">
        <v>54</v>
      </c>
      <c r="AP89" s="17"/>
      <c r="AQ8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89" s="14" t="s">
        <v>54</v>
      </c>
      <c r="AS89" s="14"/>
      <c r="AT8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89" s="17" t="e" cm="1">
        <f t="array" aca="1" ref="AU89" ca="1">INDEX('[1]SAP Customer Data'!A:Z,MATCH(بيانات_العملاء[[#This Row],[رمز شريك الأعمال]],'[1]SAP Customer Data'!B:B,0),CELL("col",[1]!Table_Customer_Data[[#Headers],[CreateDate]]))</f>
        <v>#REF!</v>
      </c>
      <c r="AV89" s="14"/>
      <c r="AW89" s="17"/>
      <c r="AX89" s="14" t="s">
        <v>57</v>
      </c>
      <c r="AY89" s="14"/>
    </row>
    <row r="90" spans="1:51" x14ac:dyDescent="0.25">
      <c r="A90" s="12" t="e" cm="1">
        <f t="array" aca="1" ref="A90" ca="1">INDEX('[1]SAP Customer Data'!$A:$AC,MATCH(بيانات_العملاء[[#This Row],[رمز شريك الأعمال]],'[1]SAP Customer Data'!$B:$B,0),CELL("col",[1]!Table_Customer_Data[[#Headers],[GroupName]]))</f>
        <v>#REF!</v>
      </c>
      <c r="B90" s="19" t="s">
        <v>208</v>
      </c>
      <c r="C90" s="77" t="s">
        <v>882</v>
      </c>
      <c r="D90" s="14" t="e" cm="1">
        <f t="array" aca="1" ref="D90" ca="1">INDEX('[1]SAP Customer Data'!$A:$AC,MATCH(بيانات_العملاء[[#This Row],[رمز شريك الأعمال]],'[1]SAP Customer Data'!$B:$B,0),CELL("col",[1]!Table_Customer_Data[[#Headers],[CardName]]))</f>
        <v>#REF!</v>
      </c>
      <c r="E90" s="14" t="e">
        <f ca="1">IF(بيانات_العملاء[[#This Row],[حد الائتمان على SAP]]&gt;0,"آجل","نقدى")</f>
        <v>#REF!</v>
      </c>
      <c r="F90" s="14"/>
      <c r="G90" s="14" t="s">
        <v>71</v>
      </c>
      <c r="H90" s="14" t="s">
        <v>54</v>
      </c>
      <c r="I9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0" s="14" t="s">
        <v>54</v>
      </c>
      <c r="K90" s="15"/>
      <c r="L90" s="14"/>
      <c r="M90" s="14" t="str">
        <f ca="1">IF(AND(بيانات_العملاء[[#This Row],[السجل التجارى]]="موجود",TODAY()+'[1]Other Data'!$B$23&lt;K90,بيانات_العملاء[[#This Row],[مطابقة اسم العميل بالاسم بالسجل التجارى]]="مطابق"), "سارى", "يجب اعادة طلبه")</f>
        <v>يجب اعادة طلبه</v>
      </c>
      <c r="N90" s="14" t="s">
        <v>52</v>
      </c>
      <c r="O90" s="9" t="e" cm="1">
        <f t="array" aca="1" ref="O90" ca="1">INDEX('[1]SAP Customer Data'!$A:$AC,MATCH(بيانات_العملاء[[#This Row],[رمز شريك الأعمال]],'[1]SAP Customer Data'!$B:$B,0),CELL("col",[1]!Table_Customer_Data[[#Headers],[LicTradNum]]))</f>
        <v>#REF!</v>
      </c>
      <c r="P9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0" s="14" t="s">
        <v>54</v>
      </c>
      <c r="R90" s="15"/>
      <c r="S9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0" s="14" t="s">
        <v>72</v>
      </c>
      <c r="U90" s="16"/>
      <c r="V90" s="17"/>
      <c r="W9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0" s="14" t="e" cm="1">
        <f t="array" aca="1" ref="Y90" ca="1">INDEX('[1]SAP Customer Data'!$A:$AC,MATCH(بيانات_العملاء[[#This Row],[رمز شريك الأعمال]],'[1]SAP Customer Data'!$B:$B,0),CELL("col",[1]!Table_Customer_Data[[#Headers],[CreditLine]]))</f>
        <v>#REF!</v>
      </c>
      <c r="Z9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0" s="14"/>
      <c r="AB9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0" s="14" t="s">
        <v>54</v>
      </c>
      <c r="AD90" s="14"/>
      <c r="AE9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0" s="14" t="s">
        <v>54</v>
      </c>
      <c r="AG90" s="14"/>
      <c r="AH9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0" s="14" t="s">
        <v>54</v>
      </c>
      <c r="AJ90" s="14"/>
      <c r="AK9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0" s="14" t="s">
        <v>54</v>
      </c>
      <c r="AM90" s="15"/>
      <c r="AN9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0" s="14" t="s">
        <v>54</v>
      </c>
      <c r="AP90" s="17"/>
      <c r="AQ9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0" s="14" t="s">
        <v>54</v>
      </c>
      <c r="AS90" s="14"/>
      <c r="AT9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0" s="17" t="e" cm="1">
        <f t="array" aca="1" ref="AU90" ca="1">INDEX('[1]SAP Customer Data'!A:Z,MATCH(بيانات_العملاء[[#This Row],[رمز شريك الأعمال]],'[1]SAP Customer Data'!B:B,0),CELL("col",[1]!Table_Customer_Data[[#Headers],[CreateDate]]))</f>
        <v>#REF!</v>
      </c>
      <c r="AV90" s="14"/>
      <c r="AW90" s="17"/>
      <c r="AX90" s="14" t="s">
        <v>57</v>
      </c>
      <c r="AY90" s="14"/>
    </row>
    <row r="91" spans="1:51" x14ac:dyDescent="0.25">
      <c r="A91" s="12" t="e" cm="1">
        <f t="array" aca="1" ref="A91" ca="1">INDEX('[1]SAP Customer Data'!$A:$AC,MATCH(بيانات_العملاء[[#This Row],[رمز شريك الأعمال]],'[1]SAP Customer Data'!$B:$B,0),CELL("col",[1]!Table_Customer_Data[[#Headers],[GroupName]]))</f>
        <v>#REF!</v>
      </c>
      <c r="B91" s="19" t="s">
        <v>209</v>
      </c>
      <c r="C91" s="77" t="s">
        <v>882</v>
      </c>
      <c r="D91" s="14" t="e" cm="1">
        <f t="array" aca="1" ref="D91" ca="1">INDEX('[1]SAP Customer Data'!$A:$AC,MATCH(بيانات_العملاء[[#This Row],[رمز شريك الأعمال]],'[1]SAP Customer Data'!$B:$B,0),CELL("col",[1]!Table_Customer_Data[[#Headers],[CardName]]))</f>
        <v>#REF!</v>
      </c>
      <c r="E91" s="14" t="e">
        <f ca="1">IF(بيانات_العملاء[[#This Row],[حد الائتمان على SAP]]&gt;0,"آجل","نقدى")</f>
        <v>#REF!</v>
      </c>
      <c r="F91" s="14"/>
      <c r="G91" s="14" t="s">
        <v>207</v>
      </c>
      <c r="H91" s="14" t="s">
        <v>52</v>
      </c>
      <c r="I9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91" s="14" t="s">
        <v>52</v>
      </c>
      <c r="K91" s="15">
        <v>45005</v>
      </c>
      <c r="L91" s="14" t="s">
        <v>55</v>
      </c>
      <c r="M91" s="14" t="str">
        <f ca="1">IF(AND(بيانات_العملاء[[#This Row],[السجل التجارى]]="موجود",TODAY()+'[1]Other Data'!$B$23&lt;K91,بيانات_العملاء[[#This Row],[مطابقة اسم العميل بالاسم بالسجل التجارى]]="مطابق"), "سارى", "يجب اعادة طلبه")</f>
        <v>يجب اعادة طلبه</v>
      </c>
      <c r="N91" s="14" t="s">
        <v>52</v>
      </c>
      <c r="O91" s="9" t="e" cm="1">
        <f t="array" aca="1" ref="O91" ca="1">INDEX('[1]SAP Customer Data'!$A:$AC,MATCH(بيانات_العملاء[[#This Row],[رمز شريك الأعمال]],'[1]SAP Customer Data'!$B:$B,0),CELL("col",[1]!Table_Customer_Data[[#Headers],[LicTradNum]]))</f>
        <v>#REF!</v>
      </c>
      <c r="P9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1" s="14" t="s">
        <v>52</v>
      </c>
      <c r="R91" s="15">
        <v>45073</v>
      </c>
      <c r="S9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1" s="14" t="s">
        <v>90</v>
      </c>
      <c r="U91" s="16">
        <v>50000</v>
      </c>
      <c r="V91" s="17">
        <v>43701</v>
      </c>
      <c r="W91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9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91" s="14" t="e" cm="1">
        <f t="array" aca="1" ref="Y91" ca="1">INDEX('[1]SAP Customer Data'!$A:$AC,MATCH(بيانات_العملاء[[#This Row],[رمز شريك الأعمال]],'[1]SAP Customer Data'!$B:$B,0),CELL("col",[1]!Table_Customer_Data[[#Headers],[CreditLine]]))</f>
        <v>#REF!</v>
      </c>
      <c r="Z9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1" s="14"/>
      <c r="AB9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1" s="14" t="s">
        <v>54</v>
      </c>
      <c r="AD91" s="14"/>
      <c r="AE9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1" s="14" t="s">
        <v>54</v>
      </c>
      <c r="AG91" s="14"/>
      <c r="AH9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1" s="14" t="s">
        <v>54</v>
      </c>
      <c r="AJ91" s="14"/>
      <c r="AK9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1" s="14"/>
      <c r="AM91" s="15"/>
      <c r="AN9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1" s="14" t="s">
        <v>52</v>
      </c>
      <c r="AP91" s="17">
        <v>44848</v>
      </c>
      <c r="AQ9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1" s="14" t="s">
        <v>54</v>
      </c>
      <c r="AS91" s="14"/>
      <c r="AT9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1" s="17" t="e" cm="1">
        <f t="array" aca="1" ref="AU91" ca="1">INDEX('[1]SAP Customer Data'!A:Z,MATCH(بيانات_العملاء[[#This Row],[رمز شريك الأعمال]],'[1]SAP Customer Data'!B:B,0),CELL("col",[1]!Table_Customer_Data[[#Headers],[CreateDate]]))</f>
        <v>#REF!</v>
      </c>
      <c r="AV91" s="14"/>
      <c r="AW91" s="17"/>
      <c r="AX91" s="14" t="s">
        <v>57</v>
      </c>
      <c r="AY91" s="14"/>
    </row>
    <row r="92" spans="1:51" x14ac:dyDescent="0.25">
      <c r="A92" s="12" t="e" cm="1">
        <f t="array" aca="1" ref="A92" ca="1">INDEX('[1]SAP Customer Data'!$A:$AC,MATCH(بيانات_العملاء[[#This Row],[رمز شريك الأعمال]],'[1]SAP Customer Data'!$B:$B,0),CELL("col",[1]!Table_Customer_Data[[#Headers],[GroupName]]))</f>
        <v>#REF!</v>
      </c>
      <c r="B92" s="19" t="s">
        <v>210</v>
      </c>
      <c r="C92" s="77" t="s">
        <v>882</v>
      </c>
      <c r="D92" s="14" t="e" cm="1">
        <f t="array" aca="1" ref="D92" ca="1">INDEX('[1]SAP Customer Data'!$A:$AC,MATCH(بيانات_العملاء[[#This Row],[رمز شريك الأعمال]],'[1]SAP Customer Data'!$B:$B,0),CELL("col",[1]!Table_Customer_Data[[#Headers],[CardName]]))</f>
        <v>#REF!</v>
      </c>
      <c r="E92" s="14" t="e">
        <f ca="1">IF(بيانات_العملاء[[#This Row],[حد الائتمان على SAP]]&gt;0,"آجل","نقدى")</f>
        <v>#REF!</v>
      </c>
      <c r="F92" s="14"/>
      <c r="G92" s="14"/>
      <c r="H92" s="14"/>
      <c r="I9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2" s="14"/>
      <c r="K92" s="15"/>
      <c r="L92" s="17" t="str">
        <f>IF(بيانات_العملاء[[#This Row],[السجل التجارى]]="غير موجود", "غير مطابق", "")</f>
        <v/>
      </c>
      <c r="M92" s="14" t="str">
        <f ca="1">IF(AND(بيانات_العملاء[[#This Row],[السجل التجارى]]="موجود",TODAY()+'[1]Other Data'!$B$23&lt;K92,بيانات_العملاء[[#This Row],[مطابقة اسم العميل بالاسم بالسجل التجارى]]="مطابق"), "سارى", "يجب اعادة طلبه")</f>
        <v>يجب اعادة طلبه</v>
      </c>
      <c r="N92" s="14"/>
      <c r="O92" s="9" t="e" cm="1">
        <f t="array" aca="1" ref="O92" ca="1">INDEX('[1]SAP Customer Data'!$A:$AC,MATCH(بيانات_العملاء[[#This Row],[رمز شريك الأعمال]],'[1]SAP Customer Data'!$B:$B,0),CELL("col",[1]!Table_Customer_Data[[#Headers],[LicTradNum]]))</f>
        <v>#REF!</v>
      </c>
      <c r="P9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2" s="14"/>
      <c r="R92" s="15"/>
      <c r="S92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92" s="14" t="s">
        <v>72</v>
      </c>
      <c r="U92" s="16"/>
      <c r="V92" s="17"/>
      <c r="W9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2" s="14" t="e" cm="1">
        <f t="array" aca="1" ref="Y92" ca="1">INDEX('[1]SAP Customer Data'!$A:$AC,MATCH(بيانات_العملاء[[#This Row],[رمز شريك الأعمال]],'[1]SAP Customer Data'!$B:$B,0),CELL("col",[1]!Table_Customer_Data[[#Headers],[CreditLine]]))</f>
        <v>#REF!</v>
      </c>
      <c r="Z9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2" s="14"/>
      <c r="AB9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2" s="14"/>
      <c r="AD92" s="14"/>
      <c r="AE92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2" s="14"/>
      <c r="AG92" s="14"/>
      <c r="AH9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92" s="14"/>
      <c r="AJ92" s="14"/>
      <c r="AK9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92" s="14"/>
      <c r="AM92" s="15"/>
      <c r="AN9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2" s="14"/>
      <c r="AP92" s="17"/>
      <c r="AQ9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2" s="14"/>
      <c r="AS92" s="14"/>
      <c r="AT9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92" s="17" t="e" cm="1">
        <f t="array" aca="1" ref="AU92" ca="1">INDEX('[1]SAP Customer Data'!A:Z,MATCH(بيانات_العملاء[[#This Row],[رمز شريك الأعمال]],'[1]SAP Customer Data'!B:B,0),CELL("col",[1]!Table_Customer_Data[[#Headers],[CreateDate]]))</f>
        <v>#REF!</v>
      </c>
      <c r="AV92" s="17"/>
      <c r="AW92" s="17"/>
      <c r="AX92" s="14" t="s">
        <v>57</v>
      </c>
      <c r="AY92" s="14"/>
    </row>
    <row r="93" spans="1:51" x14ac:dyDescent="0.25">
      <c r="A93" s="12" t="e" cm="1">
        <f t="array" aca="1" ref="A93" ca="1">INDEX('[1]SAP Customer Data'!$A:$AC,MATCH(بيانات_العملاء[[#This Row],[رمز شريك الأعمال]],'[1]SAP Customer Data'!$B:$B,0),CELL("col",[1]!Table_Customer_Data[[#Headers],[GroupName]]))</f>
        <v>#REF!</v>
      </c>
      <c r="B93" s="18" t="s">
        <v>211</v>
      </c>
      <c r="C93" s="77" t="s">
        <v>882</v>
      </c>
      <c r="D93" s="14" t="e" cm="1">
        <f t="array" aca="1" ref="D93" ca="1">INDEX('[1]SAP Customer Data'!$A:$AC,MATCH(بيانات_العملاء[[#This Row],[رمز شريك الأعمال]],'[1]SAP Customer Data'!$B:$B,0),CELL("col",[1]!Table_Customer_Data[[#Headers],[CardName]]))</f>
        <v>#REF!</v>
      </c>
      <c r="E93" s="14" t="e">
        <f ca="1">IF(بيانات_العملاء[[#This Row],[حد الائتمان على SAP]]&gt;0,"آجل","نقدى")</f>
        <v>#REF!</v>
      </c>
      <c r="F93" s="14"/>
      <c r="G93" s="14" t="s">
        <v>71</v>
      </c>
      <c r="H93" s="14" t="s">
        <v>54</v>
      </c>
      <c r="I9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3" s="14" t="s">
        <v>54</v>
      </c>
      <c r="K93" s="15"/>
      <c r="L93" s="14"/>
      <c r="M93" s="14" t="str">
        <f ca="1">IF(AND(بيانات_العملاء[[#This Row],[السجل التجارى]]="موجود",TODAY()+'[1]Other Data'!$B$23&lt;K93,بيانات_العملاء[[#This Row],[مطابقة اسم العميل بالاسم بالسجل التجارى]]="مطابق"), "سارى", "يجب اعادة طلبه")</f>
        <v>يجب اعادة طلبه</v>
      </c>
      <c r="N93" s="14" t="s">
        <v>54</v>
      </c>
      <c r="O93" s="9" t="e" cm="1">
        <f t="array" aca="1" ref="O93" ca="1">INDEX('[1]SAP Customer Data'!$A:$AC,MATCH(بيانات_العملاء[[#This Row],[رمز شريك الأعمال]],'[1]SAP Customer Data'!$B:$B,0),CELL("col",[1]!Table_Customer_Data[[#Headers],[LicTradNum]]))</f>
        <v>#REF!</v>
      </c>
      <c r="P9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3" s="14" t="s">
        <v>54</v>
      </c>
      <c r="R93" s="15"/>
      <c r="S9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3" s="14" t="s">
        <v>72</v>
      </c>
      <c r="U93" s="16"/>
      <c r="V93" s="17"/>
      <c r="W9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3" s="14" t="e" cm="1">
        <f t="array" aca="1" ref="Y93" ca="1">INDEX('[1]SAP Customer Data'!$A:$AC,MATCH(بيانات_العملاء[[#This Row],[رمز شريك الأعمال]],'[1]SAP Customer Data'!$B:$B,0),CELL("col",[1]!Table_Customer_Data[[#Headers],[CreditLine]]))</f>
        <v>#REF!</v>
      </c>
      <c r="Z9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3" s="14"/>
      <c r="AB9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3" s="14" t="s">
        <v>54</v>
      </c>
      <c r="AD93" s="14"/>
      <c r="AE9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3" s="14" t="s">
        <v>54</v>
      </c>
      <c r="AG93" s="14"/>
      <c r="AH9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3" s="14" t="s">
        <v>54</v>
      </c>
      <c r="AJ93" s="14"/>
      <c r="AK9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3" s="14"/>
      <c r="AM93" s="15"/>
      <c r="AN9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3" s="14" t="s">
        <v>54</v>
      </c>
      <c r="AP93" s="17"/>
      <c r="AQ9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3" s="14" t="s">
        <v>54</v>
      </c>
      <c r="AS93" s="14"/>
      <c r="AT9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3" s="17" t="e" cm="1">
        <f t="array" aca="1" ref="AU93" ca="1">INDEX('[1]SAP Customer Data'!A:Z,MATCH(بيانات_العملاء[[#This Row],[رمز شريك الأعمال]],'[1]SAP Customer Data'!B:B,0),CELL("col",[1]!Table_Customer_Data[[#Headers],[CreateDate]]))</f>
        <v>#REF!</v>
      </c>
      <c r="AV93" s="14"/>
      <c r="AW93" s="17"/>
      <c r="AX93" s="14" t="s">
        <v>57</v>
      </c>
      <c r="AY93" s="14"/>
    </row>
    <row r="94" spans="1:51" x14ac:dyDescent="0.25">
      <c r="A94" s="12" t="e" cm="1">
        <f t="array" aca="1" ref="A94" ca="1">INDEX('[1]SAP Customer Data'!$A:$AC,MATCH(بيانات_العملاء[[#This Row],[رمز شريك الأعمال]],'[1]SAP Customer Data'!$B:$B,0),CELL("col",[1]!Table_Customer_Data[[#Headers],[GroupName]]))</f>
        <v>#REF!</v>
      </c>
      <c r="B94" s="18" t="s">
        <v>212</v>
      </c>
      <c r="C94" s="77" t="s">
        <v>882</v>
      </c>
      <c r="D94" s="14" t="e" cm="1">
        <f t="array" aca="1" ref="D94" ca="1">INDEX('[1]SAP Customer Data'!$A:$AC,MATCH(بيانات_العملاء[[#This Row],[رمز شريك الأعمال]],'[1]SAP Customer Data'!$B:$B,0),CELL("col",[1]!Table_Customer_Data[[#Headers],[CardName]]))</f>
        <v>#REF!</v>
      </c>
      <c r="E94" s="14" t="e">
        <f ca="1">IF(بيانات_العملاء[[#This Row],[حد الائتمان على SAP]]&gt;0,"آجل","نقدى")</f>
        <v>#REF!</v>
      </c>
      <c r="F94" s="14"/>
      <c r="G94" s="14" t="s">
        <v>71</v>
      </c>
      <c r="H94" s="14" t="s">
        <v>54</v>
      </c>
      <c r="I9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4" s="14" t="s">
        <v>54</v>
      </c>
      <c r="K94" s="15"/>
      <c r="L94" s="14"/>
      <c r="M94" s="14" t="str">
        <f ca="1">IF(AND(بيانات_العملاء[[#This Row],[السجل التجارى]]="موجود",TODAY()+'[1]Other Data'!$B$23&lt;K94,بيانات_العملاء[[#This Row],[مطابقة اسم العميل بالاسم بالسجل التجارى]]="مطابق"), "سارى", "يجب اعادة طلبه")</f>
        <v>يجب اعادة طلبه</v>
      </c>
      <c r="N94" s="14" t="s">
        <v>54</v>
      </c>
      <c r="O94" s="9" t="e" cm="1">
        <f t="array" aca="1" ref="O94" ca="1">INDEX('[1]SAP Customer Data'!$A:$AC,MATCH(بيانات_العملاء[[#This Row],[رمز شريك الأعمال]],'[1]SAP Customer Data'!$B:$B,0),CELL("col",[1]!Table_Customer_Data[[#Headers],[LicTradNum]]))</f>
        <v>#REF!</v>
      </c>
      <c r="P9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4" s="14" t="s">
        <v>54</v>
      </c>
      <c r="R94" s="15"/>
      <c r="S9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4" s="14" t="s">
        <v>72</v>
      </c>
      <c r="U94" s="16"/>
      <c r="V94" s="17"/>
      <c r="W9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4" s="14" t="e" cm="1">
        <f t="array" aca="1" ref="Y94" ca="1">INDEX('[1]SAP Customer Data'!$A:$AC,MATCH(بيانات_العملاء[[#This Row],[رمز شريك الأعمال]],'[1]SAP Customer Data'!$B:$B,0),CELL("col",[1]!Table_Customer_Data[[#Headers],[CreditLine]]))</f>
        <v>#REF!</v>
      </c>
      <c r="Z9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4" s="14"/>
      <c r="AB9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4" s="14" t="s">
        <v>54</v>
      </c>
      <c r="AD94" s="14"/>
      <c r="AE9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4" s="14" t="s">
        <v>54</v>
      </c>
      <c r="AG94" s="14"/>
      <c r="AH9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4" s="14" t="s">
        <v>54</v>
      </c>
      <c r="AJ94" s="14"/>
      <c r="AK9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4" s="14"/>
      <c r="AM94" s="15"/>
      <c r="AN9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4" s="14" t="s">
        <v>54</v>
      </c>
      <c r="AP94" s="17"/>
      <c r="AQ9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4" s="14" t="s">
        <v>54</v>
      </c>
      <c r="AS94" s="14"/>
      <c r="AT9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4" s="17" t="e" cm="1">
        <f t="array" aca="1" ref="AU94" ca="1">INDEX('[1]SAP Customer Data'!A:Z,MATCH(بيانات_العملاء[[#This Row],[رمز شريك الأعمال]],'[1]SAP Customer Data'!B:B,0),CELL("col",[1]!Table_Customer_Data[[#Headers],[CreateDate]]))</f>
        <v>#REF!</v>
      </c>
      <c r="AV94" s="14"/>
      <c r="AW94" s="17"/>
      <c r="AX94" s="14" t="s">
        <v>57</v>
      </c>
      <c r="AY94" s="14"/>
    </row>
    <row r="95" spans="1:51" x14ac:dyDescent="0.25">
      <c r="A95" s="12" t="e" cm="1">
        <f t="array" aca="1" ref="A95" ca="1">INDEX('[1]SAP Customer Data'!$A:$AC,MATCH(بيانات_العملاء[[#This Row],[رمز شريك الأعمال]],'[1]SAP Customer Data'!$B:$B,0),CELL("col",[1]!Table_Customer_Data[[#Headers],[GroupName]]))</f>
        <v>#REF!</v>
      </c>
      <c r="B95" s="18" t="s">
        <v>213</v>
      </c>
      <c r="C95" s="77" t="s">
        <v>882</v>
      </c>
      <c r="D95" s="14" t="e" cm="1">
        <f t="array" aca="1" ref="D95" ca="1">INDEX('[1]SAP Customer Data'!$A:$AC,MATCH(بيانات_العملاء[[#This Row],[رمز شريك الأعمال]],'[1]SAP Customer Data'!$B:$B,0),CELL("col",[1]!Table_Customer_Data[[#Headers],[CardName]]))</f>
        <v>#REF!</v>
      </c>
      <c r="E95" s="14" t="e">
        <f ca="1">IF(بيانات_العملاء[[#This Row],[حد الائتمان على SAP]]&gt;0,"آجل","نقدى")</f>
        <v>#REF!</v>
      </c>
      <c r="F95" s="14"/>
      <c r="G95" s="14" t="s">
        <v>71</v>
      </c>
      <c r="H95" s="14" t="s">
        <v>54</v>
      </c>
      <c r="I9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5" s="14" t="s">
        <v>54</v>
      </c>
      <c r="K95" s="15"/>
      <c r="L95" s="14"/>
      <c r="M95" s="14" t="str">
        <f ca="1">IF(AND(بيانات_العملاء[[#This Row],[السجل التجارى]]="موجود",TODAY()+'[1]Other Data'!$B$23&lt;K95,بيانات_العملاء[[#This Row],[مطابقة اسم العميل بالاسم بالسجل التجارى]]="مطابق"), "سارى", "يجب اعادة طلبه")</f>
        <v>يجب اعادة طلبه</v>
      </c>
      <c r="N95" s="14" t="s">
        <v>52</v>
      </c>
      <c r="O95" s="9" t="e" cm="1">
        <f t="array" aca="1" ref="O95" ca="1">INDEX('[1]SAP Customer Data'!$A:$AC,MATCH(بيانات_العملاء[[#This Row],[رمز شريك الأعمال]],'[1]SAP Customer Data'!$B:$B,0),CELL("col",[1]!Table_Customer_Data[[#Headers],[LicTradNum]]))</f>
        <v>#REF!</v>
      </c>
      <c r="P9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5" s="14" t="s">
        <v>54</v>
      </c>
      <c r="R95" s="15"/>
      <c r="S9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5" s="14" t="s">
        <v>72</v>
      </c>
      <c r="U95" s="16"/>
      <c r="V95" s="17"/>
      <c r="W9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5" s="14" t="e" cm="1">
        <f t="array" aca="1" ref="Y95" ca="1">INDEX('[1]SAP Customer Data'!$A:$AC,MATCH(بيانات_العملاء[[#This Row],[رمز شريك الأعمال]],'[1]SAP Customer Data'!$B:$B,0),CELL("col",[1]!Table_Customer_Data[[#Headers],[CreditLine]]))</f>
        <v>#REF!</v>
      </c>
      <c r="Z9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5" s="14"/>
      <c r="AB9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5" s="14" t="s">
        <v>54</v>
      </c>
      <c r="AD95" s="14"/>
      <c r="AE9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5" s="14" t="s">
        <v>54</v>
      </c>
      <c r="AG95" s="14"/>
      <c r="AH9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5" s="14" t="s">
        <v>54</v>
      </c>
      <c r="AJ95" s="14"/>
      <c r="AK9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5" s="14"/>
      <c r="AM95" s="15"/>
      <c r="AN9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5" s="14" t="s">
        <v>54</v>
      </c>
      <c r="AP95" s="17"/>
      <c r="AQ9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5" s="14" t="s">
        <v>54</v>
      </c>
      <c r="AS95" s="14"/>
      <c r="AT9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5" s="17" t="e" cm="1">
        <f t="array" aca="1" ref="AU95" ca="1">INDEX('[1]SAP Customer Data'!A:Z,MATCH(بيانات_العملاء[[#This Row],[رمز شريك الأعمال]],'[1]SAP Customer Data'!B:B,0),CELL("col",[1]!Table_Customer_Data[[#Headers],[CreateDate]]))</f>
        <v>#REF!</v>
      </c>
      <c r="AV95" s="14"/>
      <c r="AW95" s="17"/>
      <c r="AX95" s="14" t="s">
        <v>57</v>
      </c>
      <c r="AY95" s="14"/>
    </row>
    <row r="96" spans="1:51" x14ac:dyDescent="0.25">
      <c r="A96" s="12" t="e" cm="1">
        <f t="array" aca="1" ref="A96" ca="1">INDEX('[1]SAP Customer Data'!$A:$AC,MATCH(بيانات_العملاء[[#This Row],[رمز شريك الأعمال]],'[1]SAP Customer Data'!$B:$B,0),CELL("col",[1]!Table_Customer_Data[[#Headers],[GroupName]]))</f>
        <v>#REF!</v>
      </c>
      <c r="B96" s="19" t="s">
        <v>214</v>
      </c>
      <c r="C96" s="77" t="s">
        <v>882</v>
      </c>
      <c r="D96" s="14" t="e" cm="1">
        <f t="array" aca="1" ref="D96" ca="1">INDEX('[1]SAP Customer Data'!$A:$AC,MATCH(بيانات_العملاء[[#This Row],[رمز شريك الأعمال]],'[1]SAP Customer Data'!$B:$B,0),CELL("col",[1]!Table_Customer_Data[[#Headers],[CardName]]))</f>
        <v>#REF!</v>
      </c>
      <c r="E96" s="14" t="e">
        <f ca="1">IF(بيانات_العملاء[[#This Row],[حد الائتمان على SAP]]&gt;0,"آجل","نقدى")</f>
        <v>#REF!</v>
      </c>
      <c r="F96" s="14" t="s">
        <v>215</v>
      </c>
      <c r="G96" s="14" t="s">
        <v>51</v>
      </c>
      <c r="H96" s="14" t="s">
        <v>54</v>
      </c>
      <c r="I9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6" s="14" t="s">
        <v>52</v>
      </c>
      <c r="K96" s="15">
        <v>45363</v>
      </c>
      <c r="L96" s="14" t="s">
        <v>55</v>
      </c>
      <c r="M96" s="14" t="str">
        <f ca="1">IF(AND(بيانات_العملاء[[#This Row],[السجل التجارى]]="موجود",TODAY()+'[1]Other Data'!$B$23&lt;K96,بيانات_العملاء[[#This Row],[مطابقة اسم العميل بالاسم بالسجل التجارى]]="مطابق"), "سارى", "يجب اعادة طلبه")</f>
        <v>سارى</v>
      </c>
      <c r="N96" s="14" t="s">
        <v>52</v>
      </c>
      <c r="O96" s="9" t="e" cm="1">
        <f t="array" aca="1" ref="O96" ca="1">INDEX('[1]SAP Customer Data'!$A:$AC,MATCH(بيانات_العملاء[[#This Row],[رمز شريك الأعمال]],'[1]SAP Customer Data'!$B:$B,0),CELL("col",[1]!Table_Customer_Data[[#Headers],[LicTradNum]]))</f>
        <v>#REF!</v>
      </c>
      <c r="P9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6" s="14" t="s">
        <v>52</v>
      </c>
      <c r="R96" s="15">
        <v>44828</v>
      </c>
      <c r="S9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6" s="14" t="s">
        <v>72</v>
      </c>
      <c r="U96" s="16"/>
      <c r="V96" s="17"/>
      <c r="W9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6" s="14" t="e" cm="1">
        <f t="array" aca="1" ref="Y96" ca="1">INDEX('[1]SAP Customer Data'!$A:$AC,MATCH(بيانات_العملاء[[#This Row],[رمز شريك الأعمال]],'[1]SAP Customer Data'!$B:$B,0),CELL("col",[1]!Table_Customer_Data[[#Headers],[CreditLine]]))</f>
        <v>#REF!</v>
      </c>
      <c r="Z9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6" s="14"/>
      <c r="AB9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6" s="14" t="s">
        <v>54</v>
      </c>
      <c r="AD96" s="14"/>
      <c r="AE9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6" s="14" t="s">
        <v>54</v>
      </c>
      <c r="AG96" s="14"/>
      <c r="AH9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6" s="14" t="s">
        <v>54</v>
      </c>
      <c r="AJ96" s="14"/>
      <c r="AK9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6" s="14"/>
      <c r="AM96" s="15"/>
      <c r="AN9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6" s="14" t="s">
        <v>54</v>
      </c>
      <c r="AP96" s="17"/>
      <c r="AQ9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6" s="14" t="s">
        <v>54</v>
      </c>
      <c r="AS96" s="14"/>
      <c r="AT9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6" s="17" t="e" cm="1">
        <f t="array" aca="1" ref="AU96" ca="1">INDEX('[1]SAP Customer Data'!A:Z,MATCH(بيانات_العملاء[[#This Row],[رمز شريك الأعمال]],'[1]SAP Customer Data'!B:B,0),CELL("col",[1]!Table_Customer_Data[[#Headers],[CreateDate]]))</f>
        <v>#REF!</v>
      </c>
      <c r="AV96" s="14"/>
      <c r="AW96" s="17"/>
      <c r="AX96" s="14" t="s">
        <v>57</v>
      </c>
      <c r="AY96" s="14"/>
    </row>
    <row r="97" spans="1:51" x14ac:dyDescent="0.25">
      <c r="A97" s="12" t="e" cm="1">
        <f t="array" aca="1" ref="A97" ca="1">INDEX('[1]SAP Customer Data'!$A:$AC,MATCH(بيانات_العملاء[[#This Row],[رمز شريك الأعمال]],'[1]SAP Customer Data'!$B:$B,0),CELL("col",[1]!Table_Customer_Data[[#Headers],[GroupName]]))</f>
        <v>#REF!</v>
      </c>
      <c r="B97" s="19" t="s">
        <v>216</v>
      </c>
      <c r="C97" s="77" t="s">
        <v>882</v>
      </c>
      <c r="D97" s="14" t="e" cm="1">
        <f t="array" aca="1" ref="D97" ca="1">INDEX('[1]SAP Customer Data'!$A:$AC,MATCH(بيانات_العملاء[[#This Row],[رمز شريك الأعمال]],'[1]SAP Customer Data'!$B:$B,0),CELL("col",[1]!Table_Customer_Data[[#Headers],[CardName]]))</f>
        <v>#REF!</v>
      </c>
      <c r="E97" s="14" t="e">
        <f ca="1">IF(بيانات_العملاء[[#This Row],[حد الائتمان على SAP]]&gt;0,"آجل","نقدى")</f>
        <v>#REF!</v>
      </c>
      <c r="F97" s="14" t="s">
        <v>217</v>
      </c>
      <c r="G97" s="14" t="s">
        <v>51</v>
      </c>
      <c r="H97" s="14" t="s">
        <v>54</v>
      </c>
      <c r="I9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7" s="14" t="s">
        <v>52</v>
      </c>
      <c r="K97" s="15">
        <v>44706</v>
      </c>
      <c r="L97" s="14" t="s">
        <v>55</v>
      </c>
      <c r="M97" s="14" t="str">
        <f ca="1">IF(AND(بيانات_العملاء[[#This Row],[السجل التجارى]]="موجود",TODAY()+'[1]Other Data'!$B$23&lt;K97,بيانات_العملاء[[#This Row],[مطابقة اسم العميل بالاسم بالسجل التجارى]]="مطابق"), "سارى", "يجب اعادة طلبه")</f>
        <v>يجب اعادة طلبه</v>
      </c>
      <c r="N97" s="14" t="s">
        <v>52</v>
      </c>
      <c r="O97" s="9" t="e" cm="1">
        <f t="array" aca="1" ref="O97" ca="1">INDEX('[1]SAP Customer Data'!$A:$AC,MATCH(بيانات_العملاء[[#This Row],[رمز شريك الأعمال]],'[1]SAP Customer Data'!$B:$B,0),CELL("col",[1]!Table_Customer_Data[[#Headers],[LicTradNum]]))</f>
        <v>#REF!</v>
      </c>
      <c r="P9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7" s="14" t="s">
        <v>52</v>
      </c>
      <c r="R97" s="15">
        <v>44768</v>
      </c>
      <c r="S9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7" s="14" t="s">
        <v>72</v>
      </c>
      <c r="U97" s="16"/>
      <c r="V97" s="17"/>
      <c r="W9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7" s="14" t="e" cm="1">
        <f t="array" aca="1" ref="Y97" ca="1">INDEX('[1]SAP Customer Data'!$A:$AC,MATCH(بيانات_العملاء[[#This Row],[رمز شريك الأعمال]],'[1]SAP Customer Data'!$B:$B,0),CELL("col",[1]!Table_Customer_Data[[#Headers],[CreditLine]]))</f>
        <v>#REF!</v>
      </c>
      <c r="Z9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7" s="14"/>
      <c r="AB9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7" s="14" t="s">
        <v>54</v>
      </c>
      <c r="AD97" s="14"/>
      <c r="AE9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7" s="14" t="s">
        <v>54</v>
      </c>
      <c r="AG97" s="14"/>
      <c r="AH9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7" s="14" t="s">
        <v>54</v>
      </c>
      <c r="AJ97" s="14"/>
      <c r="AK9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7" s="14"/>
      <c r="AM97" s="15"/>
      <c r="AN9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7" s="14" t="s">
        <v>54</v>
      </c>
      <c r="AP97" s="17"/>
      <c r="AQ9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7" s="14" t="s">
        <v>54</v>
      </c>
      <c r="AS97" s="14"/>
      <c r="AT9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7" s="17" t="e" cm="1">
        <f t="array" aca="1" ref="AU97" ca="1">INDEX('[1]SAP Customer Data'!A:Z,MATCH(بيانات_العملاء[[#This Row],[رمز شريك الأعمال]],'[1]SAP Customer Data'!B:B,0),CELL("col",[1]!Table_Customer_Data[[#Headers],[CreateDate]]))</f>
        <v>#REF!</v>
      </c>
      <c r="AV97" s="14"/>
      <c r="AW97" s="17"/>
      <c r="AX97" s="14" t="s">
        <v>57</v>
      </c>
      <c r="AY97" s="14"/>
    </row>
    <row r="98" spans="1:51" x14ac:dyDescent="0.25">
      <c r="A98" s="12" t="e" cm="1">
        <f t="array" aca="1" ref="A98" ca="1">INDEX('[1]SAP Customer Data'!$A:$AC,MATCH(بيانات_العملاء[[#This Row],[رمز شريك الأعمال]],'[1]SAP Customer Data'!$B:$B,0),CELL("col",[1]!Table_Customer_Data[[#Headers],[GroupName]]))</f>
        <v>#REF!</v>
      </c>
      <c r="B98" s="19" t="s">
        <v>218</v>
      </c>
      <c r="C98" s="77" t="s">
        <v>882</v>
      </c>
      <c r="D98" s="14" t="e" cm="1">
        <f t="array" aca="1" ref="D98" ca="1">INDEX('[1]SAP Customer Data'!$A:$AC,MATCH(بيانات_العملاء[[#This Row],[رمز شريك الأعمال]],'[1]SAP Customer Data'!$B:$B,0),CELL("col",[1]!Table_Customer_Data[[#Headers],[CardName]]))</f>
        <v>#REF!</v>
      </c>
      <c r="E98" s="14" t="e">
        <f ca="1">IF(بيانات_العملاء[[#This Row],[حد الائتمان على SAP]]&gt;0,"آجل","نقدى")</f>
        <v>#REF!</v>
      </c>
      <c r="F98" s="14" t="s">
        <v>219</v>
      </c>
      <c r="G98" s="14" t="s">
        <v>51</v>
      </c>
      <c r="H98" s="14" t="s">
        <v>54</v>
      </c>
      <c r="I9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8" s="14" t="s">
        <v>52</v>
      </c>
      <c r="K98" s="15">
        <v>44480</v>
      </c>
      <c r="L98" s="14" t="s">
        <v>55</v>
      </c>
      <c r="M98" s="14" t="str">
        <f ca="1">IF(AND(بيانات_العملاء[[#This Row],[السجل التجارى]]="موجود",TODAY()+'[1]Other Data'!$B$23&lt;K98,بيانات_العملاء[[#This Row],[مطابقة اسم العميل بالاسم بالسجل التجارى]]="مطابق"), "سارى", "يجب اعادة طلبه")</f>
        <v>يجب اعادة طلبه</v>
      </c>
      <c r="N98" s="14" t="s">
        <v>52</v>
      </c>
      <c r="O98" s="9" t="e" cm="1">
        <f t="array" aca="1" ref="O98" ca="1">INDEX('[1]SAP Customer Data'!$A:$AC,MATCH(بيانات_العملاء[[#This Row],[رمز شريك الأعمال]],'[1]SAP Customer Data'!$B:$B,0),CELL("col",[1]!Table_Customer_Data[[#Headers],[LicTradNum]]))</f>
        <v>#REF!</v>
      </c>
      <c r="P9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8" s="14" t="s">
        <v>54</v>
      </c>
      <c r="R98" s="15"/>
      <c r="S9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8" s="14" t="s">
        <v>72</v>
      </c>
      <c r="U98" s="16"/>
      <c r="V98" s="17"/>
      <c r="W9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8" s="14" t="e" cm="1">
        <f t="array" aca="1" ref="Y98" ca="1">INDEX('[1]SAP Customer Data'!$A:$AC,MATCH(بيانات_العملاء[[#This Row],[رمز شريك الأعمال]],'[1]SAP Customer Data'!$B:$B,0),CELL("col",[1]!Table_Customer_Data[[#Headers],[CreditLine]]))</f>
        <v>#REF!</v>
      </c>
      <c r="Z9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8" s="14"/>
      <c r="AB9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8" s="14" t="s">
        <v>54</v>
      </c>
      <c r="AD98" s="14"/>
      <c r="AE9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8" s="14" t="s">
        <v>54</v>
      </c>
      <c r="AG98" s="14"/>
      <c r="AH9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8" s="14" t="s">
        <v>54</v>
      </c>
      <c r="AJ98" s="14"/>
      <c r="AK9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8" s="14"/>
      <c r="AM98" s="15"/>
      <c r="AN9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8" s="14" t="s">
        <v>54</v>
      </c>
      <c r="AP98" s="17"/>
      <c r="AQ9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8" s="14" t="s">
        <v>54</v>
      </c>
      <c r="AS98" s="14"/>
      <c r="AT9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8" s="17" t="e" cm="1">
        <f t="array" aca="1" ref="AU98" ca="1">INDEX('[1]SAP Customer Data'!A:Z,MATCH(بيانات_العملاء[[#This Row],[رمز شريك الأعمال]],'[1]SAP Customer Data'!B:B,0),CELL("col",[1]!Table_Customer_Data[[#Headers],[CreateDate]]))</f>
        <v>#REF!</v>
      </c>
      <c r="AV98" s="14"/>
      <c r="AW98" s="17"/>
      <c r="AX98" s="14" t="s">
        <v>57</v>
      </c>
      <c r="AY98" s="14"/>
    </row>
    <row r="99" spans="1:51" x14ac:dyDescent="0.25">
      <c r="A99" s="12" t="e" cm="1">
        <f t="array" aca="1" ref="A99" ca="1">INDEX('[1]SAP Customer Data'!$A:$AC,MATCH(بيانات_العملاء[[#This Row],[رمز شريك الأعمال]],'[1]SAP Customer Data'!$B:$B,0),CELL("col",[1]!Table_Customer_Data[[#Headers],[GroupName]]))</f>
        <v>#REF!</v>
      </c>
      <c r="B99" s="19" t="s">
        <v>220</v>
      </c>
      <c r="C99" s="77" t="s">
        <v>882</v>
      </c>
      <c r="D99" s="14" t="e" cm="1">
        <f t="array" aca="1" ref="D99" ca="1">INDEX('[1]SAP Customer Data'!$A:$AC,MATCH(بيانات_العملاء[[#This Row],[رمز شريك الأعمال]],'[1]SAP Customer Data'!$B:$B,0),CELL("col",[1]!Table_Customer_Data[[#Headers],[CardName]]))</f>
        <v>#REF!</v>
      </c>
      <c r="E99" s="14" t="e">
        <f ca="1">IF(بيانات_العملاء[[#This Row],[حد الائتمان على SAP]]&gt;0,"آجل","نقدى")</f>
        <v>#REF!</v>
      </c>
      <c r="F99" s="14"/>
      <c r="G99" s="14" t="s">
        <v>71</v>
      </c>
      <c r="H99" s="14" t="s">
        <v>54</v>
      </c>
      <c r="I9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99" s="14" t="s">
        <v>54</v>
      </c>
      <c r="K99" s="15"/>
      <c r="L99" s="14"/>
      <c r="M99" s="14" t="str">
        <f ca="1">IF(AND(بيانات_العملاء[[#This Row],[السجل التجارى]]="موجود",TODAY()+'[1]Other Data'!$B$23&lt;K99,بيانات_العملاء[[#This Row],[مطابقة اسم العميل بالاسم بالسجل التجارى]]="مطابق"), "سارى", "يجب اعادة طلبه")</f>
        <v>يجب اعادة طلبه</v>
      </c>
      <c r="N99" s="14" t="s">
        <v>52</v>
      </c>
      <c r="O99" s="9" t="e" cm="1">
        <f t="array" aca="1" ref="O99" ca="1">INDEX('[1]SAP Customer Data'!$A:$AC,MATCH(بيانات_العملاء[[#This Row],[رمز شريك الأعمال]],'[1]SAP Customer Data'!$B:$B,0),CELL("col",[1]!Table_Customer_Data[[#Headers],[LicTradNum]]))</f>
        <v>#REF!</v>
      </c>
      <c r="P9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99" s="14" t="s">
        <v>54</v>
      </c>
      <c r="R99" s="15"/>
      <c r="S9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99" s="14" t="s">
        <v>72</v>
      </c>
      <c r="U99" s="16"/>
      <c r="V99" s="17"/>
      <c r="W9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9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99" s="14" t="e" cm="1">
        <f t="array" aca="1" ref="Y99" ca="1">INDEX('[1]SAP Customer Data'!$A:$AC,MATCH(بيانات_العملاء[[#This Row],[رمز شريك الأعمال]],'[1]SAP Customer Data'!$B:$B,0),CELL("col",[1]!Table_Customer_Data[[#Headers],[CreditLine]]))</f>
        <v>#REF!</v>
      </c>
      <c r="Z9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99" s="14"/>
      <c r="AB9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99" s="14" t="s">
        <v>54</v>
      </c>
      <c r="AD99" s="14"/>
      <c r="AE9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99" s="14" t="s">
        <v>54</v>
      </c>
      <c r="AG99" s="14"/>
      <c r="AH9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99" s="14" t="s">
        <v>54</v>
      </c>
      <c r="AJ99" s="14"/>
      <c r="AK9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99" s="14"/>
      <c r="AM99" s="15"/>
      <c r="AN9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99" s="14" t="s">
        <v>54</v>
      </c>
      <c r="AP99" s="17"/>
      <c r="AQ9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99" s="14" t="s">
        <v>54</v>
      </c>
      <c r="AS99" s="14"/>
      <c r="AT9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99" s="17" t="e" cm="1">
        <f t="array" aca="1" ref="AU99" ca="1">INDEX('[1]SAP Customer Data'!A:Z,MATCH(بيانات_العملاء[[#This Row],[رمز شريك الأعمال]],'[1]SAP Customer Data'!B:B,0),CELL("col",[1]!Table_Customer_Data[[#Headers],[CreateDate]]))</f>
        <v>#REF!</v>
      </c>
      <c r="AV99" s="14"/>
      <c r="AW99" s="17"/>
      <c r="AX99" s="14" t="s">
        <v>57</v>
      </c>
      <c r="AY99" s="14"/>
    </row>
    <row r="100" spans="1:51" x14ac:dyDescent="0.25">
      <c r="A100" s="12" t="e" cm="1">
        <f t="array" aca="1" ref="A100" ca="1">INDEX('[1]SAP Customer Data'!$A:$AC,MATCH(بيانات_العملاء[[#This Row],[رمز شريك الأعمال]],'[1]SAP Customer Data'!$B:$B,0),CELL("col",[1]!Table_Customer_Data[[#Headers],[GroupName]]))</f>
        <v>#REF!</v>
      </c>
      <c r="B100" s="18" t="s">
        <v>221</v>
      </c>
      <c r="C100" s="77" t="s">
        <v>882</v>
      </c>
      <c r="D100" s="12" t="e" cm="1">
        <f t="array" aca="1" ref="D100" ca="1">INDEX('[1]SAP Customer Data'!$A:$AC,MATCH(بيانات_العملاء[[#This Row],[رمز شريك الأعمال]],'[1]SAP Customer Data'!$B:$B,0),CELL("col",[1]!Table_Customer_Data[[#Headers],[CardName]]))</f>
        <v>#REF!</v>
      </c>
      <c r="E100" s="12" t="e">
        <f ca="1">IF(بيانات_العملاء[[#This Row],[حد الائتمان على SAP]]&gt;0,"آجل","نقدى")</f>
        <v>#REF!</v>
      </c>
      <c r="F100" s="12"/>
      <c r="G100" s="12" t="s">
        <v>71</v>
      </c>
      <c r="H100" s="12" t="s">
        <v>54</v>
      </c>
      <c r="I100" s="12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0" s="12" t="s">
        <v>54</v>
      </c>
      <c r="K100" s="12"/>
      <c r="L100" s="12"/>
      <c r="M100" s="12" t="str">
        <f ca="1">IF(AND(بيانات_العملاء[[#This Row],[السجل التجارى]]="موجود",TODAY()+'[1]Other Data'!$B$23&lt;K100,بيانات_العملاء[[#This Row],[مطابقة اسم العميل بالاسم بالسجل التجارى]]="مطابق"), "سارى", "يجب اعادة طلبه")</f>
        <v>يجب اعادة طلبه</v>
      </c>
      <c r="N100" s="12" t="s">
        <v>52</v>
      </c>
      <c r="O100" s="9" t="e" cm="1">
        <f t="array" aca="1" ref="O100" ca="1">INDEX('[1]SAP Customer Data'!$A:$AC,MATCH(بيانات_العملاء[[#This Row],[رمز شريك الأعمال]],'[1]SAP Customer Data'!$B:$B,0),CELL("col",[1]!Table_Customer_Data[[#Headers],[LicTradNum]]))</f>
        <v>#REF!</v>
      </c>
      <c r="P100" s="12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0" s="12" t="s">
        <v>54</v>
      </c>
      <c r="R100" s="15"/>
      <c r="S100" s="12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0" s="12" t="s">
        <v>72</v>
      </c>
      <c r="U100" s="12"/>
      <c r="V100" s="12"/>
      <c r="W100" s="12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0" s="12" t="e" cm="1">
        <f t="array" aca="1" ref="Y100" ca="1">INDEX('[1]SAP Customer Data'!$A:$AC,MATCH(بيانات_العملاء[[#This Row],[رمز شريك الأعمال]],'[1]SAP Customer Data'!$B:$B,0),CELL("col",[1]!Table_Customer_Data[[#Headers],[CreditLine]]))</f>
        <v>#REF!</v>
      </c>
      <c r="Z10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0" s="14"/>
      <c r="AB10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0" s="12" t="s">
        <v>54</v>
      </c>
      <c r="AD100" s="12"/>
      <c r="AE100" s="12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0" s="12" t="s">
        <v>54</v>
      </c>
      <c r="AG100" s="12"/>
      <c r="AH100" s="12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0" s="12" t="s">
        <v>54</v>
      </c>
      <c r="AJ100" s="12"/>
      <c r="AK100" s="12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0" s="12"/>
      <c r="AM100" s="12"/>
      <c r="AN100" s="12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0" s="12" t="s">
        <v>54</v>
      </c>
      <c r="AP100" s="12"/>
      <c r="AQ100" s="12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0" s="12" t="s">
        <v>54</v>
      </c>
      <c r="AS100" s="12"/>
      <c r="AT100" s="12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0" s="17" t="e" cm="1">
        <f t="array" aca="1" ref="AU100" ca="1">INDEX('[1]SAP Customer Data'!A:Z,MATCH(بيانات_العملاء[[#This Row],[رمز شريك الأعمال]],'[1]SAP Customer Data'!B:B,0),CELL("col",[1]!Table_Customer_Data[[#Headers],[CreateDate]]))</f>
        <v>#REF!</v>
      </c>
      <c r="AV100" s="12"/>
      <c r="AW100" s="12"/>
      <c r="AX100" s="12" t="s">
        <v>67</v>
      </c>
      <c r="AY100" s="12"/>
    </row>
    <row r="101" spans="1:51" x14ac:dyDescent="0.25">
      <c r="A101" s="12" t="e" cm="1">
        <f t="array" aca="1" ref="A101" ca="1">INDEX('[1]SAP Customer Data'!$A:$AC,MATCH(بيانات_العملاء[[#This Row],[رمز شريك الأعمال]],'[1]SAP Customer Data'!$B:$B,0),CELL("col",[1]!Table_Customer_Data[[#Headers],[GroupName]]))</f>
        <v>#REF!</v>
      </c>
      <c r="B101" s="18" t="s">
        <v>222</v>
      </c>
      <c r="C101" s="77" t="s">
        <v>882</v>
      </c>
      <c r="D101" s="14" t="e" cm="1">
        <f t="array" aca="1" ref="D101" ca="1">INDEX('[1]SAP Customer Data'!$A:$AC,MATCH(بيانات_العملاء[[#This Row],[رمز شريك الأعمال]],'[1]SAP Customer Data'!$B:$B,0),CELL("col",[1]!Table_Customer_Data[[#Headers],[CardName]]))</f>
        <v>#REF!</v>
      </c>
      <c r="E101" s="14" t="e">
        <f ca="1">IF(بيانات_العملاء[[#This Row],[حد الائتمان على SAP]]&gt;0,"آجل","نقدى")</f>
        <v>#REF!</v>
      </c>
      <c r="F101" s="14"/>
      <c r="G101" s="14" t="s">
        <v>71</v>
      </c>
      <c r="H101" s="14" t="s">
        <v>54</v>
      </c>
      <c r="I10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1" s="14" t="s">
        <v>54</v>
      </c>
      <c r="K101" s="15"/>
      <c r="L101" s="14"/>
      <c r="M101" s="14" t="str">
        <f ca="1">IF(AND(بيانات_العملاء[[#This Row],[السجل التجارى]]="موجود",TODAY()+'[1]Other Data'!$B$23&lt;K101,بيانات_العملاء[[#This Row],[مطابقة اسم العميل بالاسم بالسجل التجارى]]="مطابق"), "سارى", "يجب اعادة طلبه")</f>
        <v>يجب اعادة طلبه</v>
      </c>
      <c r="N101" s="14" t="s">
        <v>52</v>
      </c>
      <c r="O101" s="9" t="e" cm="1">
        <f t="array" aca="1" ref="O101" ca="1">INDEX('[1]SAP Customer Data'!$A:$AC,MATCH(بيانات_العملاء[[#This Row],[رمز شريك الأعمال]],'[1]SAP Customer Data'!$B:$B,0),CELL("col",[1]!Table_Customer_Data[[#Headers],[LicTradNum]]))</f>
        <v>#REF!</v>
      </c>
      <c r="P10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1" s="14" t="s">
        <v>54</v>
      </c>
      <c r="R101" s="15"/>
      <c r="S10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1" s="14" t="s">
        <v>72</v>
      </c>
      <c r="U101" s="16"/>
      <c r="V101" s="17"/>
      <c r="W10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1" s="14" t="e" cm="1">
        <f t="array" aca="1" ref="Y101" ca="1">INDEX('[1]SAP Customer Data'!$A:$AC,MATCH(بيانات_العملاء[[#This Row],[رمز شريك الأعمال]],'[1]SAP Customer Data'!$B:$B,0),CELL("col",[1]!Table_Customer_Data[[#Headers],[CreditLine]]))</f>
        <v>#REF!</v>
      </c>
      <c r="Z10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1" s="14"/>
      <c r="AB10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1" s="14" t="s">
        <v>54</v>
      </c>
      <c r="AD101" s="14"/>
      <c r="AE10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1" s="14" t="s">
        <v>54</v>
      </c>
      <c r="AG101" s="14"/>
      <c r="AH10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1" s="14" t="s">
        <v>54</v>
      </c>
      <c r="AJ101" s="14"/>
      <c r="AK10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1" s="14"/>
      <c r="AM101" s="15"/>
      <c r="AN10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1" s="14" t="s">
        <v>54</v>
      </c>
      <c r="AP101" s="17"/>
      <c r="AQ10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1" s="14" t="s">
        <v>54</v>
      </c>
      <c r="AS101" s="14"/>
      <c r="AT10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1" s="17" t="e" cm="1">
        <f t="array" aca="1" ref="AU101" ca="1">INDEX('[1]SAP Customer Data'!A:Z,MATCH(بيانات_العملاء[[#This Row],[رمز شريك الأعمال]],'[1]SAP Customer Data'!B:B,0),CELL("col",[1]!Table_Customer_Data[[#Headers],[CreateDate]]))</f>
        <v>#REF!</v>
      </c>
      <c r="AV101" s="14"/>
      <c r="AW101" s="17"/>
      <c r="AX101" s="14" t="s">
        <v>57</v>
      </c>
      <c r="AY101" s="14"/>
    </row>
    <row r="102" spans="1:51" x14ac:dyDescent="0.25">
      <c r="A102" s="12" t="e" cm="1">
        <f t="array" aca="1" ref="A102" ca="1">INDEX('[1]SAP Customer Data'!$A:$AC,MATCH(بيانات_العملاء[[#This Row],[رمز شريك الأعمال]],'[1]SAP Customer Data'!$B:$B,0),CELL("col",[1]!Table_Customer_Data[[#Headers],[GroupName]]))</f>
        <v>#REF!</v>
      </c>
      <c r="B102" s="18" t="s">
        <v>223</v>
      </c>
      <c r="C102" s="77" t="s">
        <v>882</v>
      </c>
      <c r="D102" s="14" t="e" cm="1">
        <f t="array" aca="1" ref="D102" ca="1">INDEX('[1]SAP Customer Data'!$A:$AC,MATCH(بيانات_العملاء[[#This Row],[رمز شريك الأعمال]],'[1]SAP Customer Data'!$B:$B,0),CELL("col",[1]!Table_Customer_Data[[#Headers],[CardName]]))</f>
        <v>#REF!</v>
      </c>
      <c r="E102" s="14" t="e">
        <f ca="1">IF(بيانات_العملاء[[#This Row],[حد الائتمان على SAP]]&gt;0,"آجل","نقدى")</f>
        <v>#REF!</v>
      </c>
      <c r="F102" s="14"/>
      <c r="G102" s="14" t="s">
        <v>71</v>
      </c>
      <c r="H102" s="14" t="s">
        <v>54</v>
      </c>
      <c r="I10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2" s="14" t="s">
        <v>54</v>
      </c>
      <c r="K102" s="15"/>
      <c r="L102" s="14"/>
      <c r="M102" s="14" t="str">
        <f ca="1">IF(AND(بيانات_العملاء[[#This Row],[السجل التجارى]]="موجود",TODAY()+'[1]Other Data'!$B$23&lt;K102,بيانات_العملاء[[#This Row],[مطابقة اسم العميل بالاسم بالسجل التجارى]]="مطابق"), "سارى", "يجب اعادة طلبه")</f>
        <v>يجب اعادة طلبه</v>
      </c>
      <c r="N102" s="14" t="s">
        <v>52</v>
      </c>
      <c r="O102" s="9" t="e" cm="1">
        <f t="array" aca="1" ref="O102" ca="1">INDEX('[1]SAP Customer Data'!$A:$AC,MATCH(بيانات_العملاء[[#This Row],[رمز شريك الأعمال]],'[1]SAP Customer Data'!$B:$B,0),CELL("col",[1]!Table_Customer_Data[[#Headers],[LicTradNum]]))</f>
        <v>#REF!</v>
      </c>
      <c r="P10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2" s="14" t="s">
        <v>54</v>
      </c>
      <c r="R102" s="15"/>
      <c r="S10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2" s="14" t="s">
        <v>72</v>
      </c>
      <c r="U102" s="16"/>
      <c r="V102" s="17"/>
      <c r="W10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2" s="14" t="e" cm="1">
        <f t="array" aca="1" ref="Y102" ca="1">INDEX('[1]SAP Customer Data'!$A:$AC,MATCH(بيانات_العملاء[[#This Row],[رمز شريك الأعمال]],'[1]SAP Customer Data'!$B:$B,0),CELL("col",[1]!Table_Customer_Data[[#Headers],[CreditLine]]))</f>
        <v>#REF!</v>
      </c>
      <c r="Z10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2" s="14"/>
      <c r="AB10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2" s="14" t="s">
        <v>54</v>
      </c>
      <c r="AD102" s="14"/>
      <c r="AE10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2" s="14" t="s">
        <v>54</v>
      </c>
      <c r="AG102" s="14"/>
      <c r="AH10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2" s="14" t="s">
        <v>54</v>
      </c>
      <c r="AJ102" s="14"/>
      <c r="AK10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2" s="14"/>
      <c r="AM102" s="15"/>
      <c r="AN10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2" s="14" t="s">
        <v>54</v>
      </c>
      <c r="AP102" s="17"/>
      <c r="AQ10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2" s="14" t="s">
        <v>54</v>
      </c>
      <c r="AS102" s="14"/>
      <c r="AT10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2" s="17" t="e" cm="1">
        <f t="array" aca="1" ref="AU102" ca="1">INDEX('[1]SAP Customer Data'!A:Z,MATCH(بيانات_العملاء[[#This Row],[رمز شريك الأعمال]],'[1]SAP Customer Data'!B:B,0),CELL("col",[1]!Table_Customer_Data[[#Headers],[CreateDate]]))</f>
        <v>#REF!</v>
      </c>
      <c r="AV102" s="14"/>
      <c r="AW102" s="17"/>
      <c r="AX102" s="14" t="s">
        <v>57</v>
      </c>
      <c r="AY102" s="14"/>
    </row>
    <row r="103" spans="1:51" s="20" customFormat="1" x14ac:dyDescent="0.25">
      <c r="A103" s="12" t="e" cm="1">
        <f t="array" aca="1" ref="A103" ca="1">INDEX('[1]SAP Customer Data'!$A:$AC,MATCH(بيانات_العملاء[[#This Row],[رمز شريك الأعمال]],'[1]SAP Customer Data'!$B:$B,0),CELL("col",[1]!Table_Customer_Data[[#Headers],[GroupName]]))</f>
        <v>#REF!</v>
      </c>
      <c r="B103" s="19" t="s">
        <v>224</v>
      </c>
      <c r="C103" s="77" t="s">
        <v>882</v>
      </c>
      <c r="D103" s="14" t="e" cm="1">
        <f t="array" aca="1" ref="D103" ca="1">INDEX('[1]SAP Customer Data'!$A:$AC,MATCH(بيانات_العملاء[[#This Row],[رمز شريك الأعمال]],'[1]SAP Customer Data'!$B:$B,0),CELL("col",[1]!Table_Customer_Data[[#Headers],[CardName]]))</f>
        <v>#REF!</v>
      </c>
      <c r="E103" s="14" t="e">
        <f ca="1">IF(بيانات_العملاء[[#This Row],[حد الائتمان على SAP]]&gt;0,"آجل","نقدى")</f>
        <v>#REF!</v>
      </c>
      <c r="F103" s="14" t="s">
        <v>225</v>
      </c>
      <c r="G103" s="14" t="s">
        <v>51</v>
      </c>
      <c r="H103" s="14" t="s">
        <v>54</v>
      </c>
      <c r="I10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3" s="14" t="s">
        <v>52</v>
      </c>
      <c r="K103" s="15">
        <v>45231</v>
      </c>
      <c r="L103" s="14" t="s">
        <v>55</v>
      </c>
      <c r="M103" s="14" t="str">
        <f ca="1">IF(AND(بيانات_العملاء[[#This Row],[السجل التجارى]]="موجود",TODAY()+'[1]Other Data'!$B$23&lt;K103,بيانات_العملاء[[#This Row],[مطابقة اسم العميل بالاسم بالسجل التجارى]]="مطابق"), "سارى", "يجب اعادة طلبه")</f>
        <v>سارى</v>
      </c>
      <c r="N103" s="14" t="s">
        <v>52</v>
      </c>
      <c r="O103" s="9" t="e" cm="1">
        <f t="array" aca="1" ref="O103" ca="1">INDEX('[1]SAP Customer Data'!$A:$AC,MATCH(بيانات_العملاء[[#This Row],[رمز شريك الأعمال]],'[1]SAP Customer Data'!$B:$B,0),CELL("col",[1]!Table_Customer_Data[[#Headers],[LicTradNum]]))</f>
        <v>#REF!</v>
      </c>
      <c r="P10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3" s="14" t="s">
        <v>52</v>
      </c>
      <c r="R103" s="15">
        <v>45496</v>
      </c>
      <c r="S10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03" s="14" t="s">
        <v>90</v>
      </c>
      <c r="U103" s="16">
        <v>30000</v>
      </c>
      <c r="V103" s="17"/>
      <c r="W10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103" s="14" t="e" cm="1">
        <f t="array" aca="1" ref="Y103" ca="1">INDEX('[1]SAP Customer Data'!$A:$AC,MATCH(بيانات_العملاء[[#This Row],[رمز شريك الأعمال]],'[1]SAP Customer Data'!$B:$B,0),CELL("col",[1]!Table_Customer_Data[[#Headers],[CreditLine]]))</f>
        <v>#REF!</v>
      </c>
      <c r="Z10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3" s="14"/>
      <c r="AB10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3" s="14" t="s">
        <v>54</v>
      </c>
      <c r="AD103" s="14"/>
      <c r="AE10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3" s="14" t="s">
        <v>54</v>
      </c>
      <c r="AG103" s="14"/>
      <c r="AH10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3" s="14" t="s">
        <v>54</v>
      </c>
      <c r="AJ103" s="14"/>
      <c r="AK10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3" s="14"/>
      <c r="AM103" s="15"/>
      <c r="AN10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3" s="14" t="s">
        <v>54</v>
      </c>
      <c r="AP103" s="17"/>
      <c r="AQ10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3" s="14" t="s">
        <v>54</v>
      </c>
      <c r="AS103" s="14"/>
      <c r="AT10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3" s="17" t="e" cm="1">
        <f t="array" aca="1" ref="AU103" ca="1">INDEX('[1]SAP Customer Data'!A:Z,MATCH(بيانات_العملاء[[#This Row],[رمز شريك الأعمال]],'[1]SAP Customer Data'!B:B,0),CELL("col",[1]!Table_Customer_Data[[#Headers],[CreateDate]]))</f>
        <v>#REF!</v>
      </c>
      <c r="AV103" s="14"/>
      <c r="AW103" s="17" t="s">
        <v>103</v>
      </c>
      <c r="AX103" s="14" t="s">
        <v>57</v>
      </c>
      <c r="AY103" s="14"/>
    </row>
    <row r="104" spans="1:51" x14ac:dyDescent="0.25">
      <c r="A104" s="12" t="e" cm="1">
        <f t="array" aca="1" ref="A104" ca="1">INDEX('[1]SAP Customer Data'!$A:$AC,MATCH(بيانات_العملاء[[#This Row],[رمز شريك الأعمال]],'[1]SAP Customer Data'!$B:$B,0),CELL("col",[1]!Table_Customer_Data[[#Headers],[GroupName]]))</f>
        <v>#REF!</v>
      </c>
      <c r="B104" s="18" t="s">
        <v>226</v>
      </c>
      <c r="C104" s="77" t="s">
        <v>882</v>
      </c>
      <c r="D104" s="14" t="e" cm="1">
        <f t="array" aca="1" ref="D104" ca="1">INDEX('[1]SAP Customer Data'!$A:$AC,MATCH(بيانات_العملاء[[#This Row],[رمز شريك الأعمال]],'[1]SAP Customer Data'!$B:$B,0),CELL("col",[1]!Table_Customer_Data[[#Headers],[CardName]]))</f>
        <v>#REF!</v>
      </c>
      <c r="E104" s="14" t="e">
        <f ca="1">IF(بيانات_العملاء[[#This Row],[حد الائتمان على SAP]]&gt;0,"آجل","نقدى")</f>
        <v>#REF!</v>
      </c>
      <c r="F104" s="14"/>
      <c r="G104" s="14" t="s">
        <v>71</v>
      </c>
      <c r="H104" s="14" t="s">
        <v>54</v>
      </c>
      <c r="I10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4" s="14" t="s">
        <v>54</v>
      </c>
      <c r="K104" s="15"/>
      <c r="L104" s="14"/>
      <c r="M104" s="14" t="str">
        <f ca="1">IF(AND(بيانات_العملاء[[#This Row],[السجل التجارى]]="موجود",TODAY()+'[1]Other Data'!$B$23&lt;K104,بيانات_العملاء[[#This Row],[مطابقة اسم العميل بالاسم بالسجل التجارى]]="مطابق"), "سارى", "يجب اعادة طلبه")</f>
        <v>يجب اعادة طلبه</v>
      </c>
      <c r="N104" s="14" t="s">
        <v>52</v>
      </c>
      <c r="O104" s="9" t="e" cm="1">
        <f t="array" aca="1" ref="O104" ca="1">INDEX('[1]SAP Customer Data'!$A:$AC,MATCH(بيانات_العملاء[[#This Row],[رمز شريك الأعمال]],'[1]SAP Customer Data'!$B:$B,0),CELL("col",[1]!Table_Customer_Data[[#Headers],[LicTradNum]]))</f>
        <v>#REF!</v>
      </c>
      <c r="P10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4" s="14" t="s">
        <v>52</v>
      </c>
      <c r="R104" s="15">
        <v>45017</v>
      </c>
      <c r="S10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4" s="14" t="s">
        <v>72</v>
      </c>
      <c r="U104" s="16"/>
      <c r="V104" s="17"/>
      <c r="W10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4" s="14" t="e" cm="1">
        <f t="array" aca="1" ref="Y104" ca="1">INDEX('[1]SAP Customer Data'!$A:$AC,MATCH(بيانات_العملاء[[#This Row],[رمز شريك الأعمال]],'[1]SAP Customer Data'!$B:$B,0),CELL("col",[1]!Table_Customer_Data[[#Headers],[CreditLine]]))</f>
        <v>#REF!</v>
      </c>
      <c r="Z10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4" s="14"/>
      <c r="AB10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4" s="14" t="s">
        <v>54</v>
      </c>
      <c r="AD104" s="14"/>
      <c r="AE10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4" s="14" t="s">
        <v>54</v>
      </c>
      <c r="AG104" s="14"/>
      <c r="AH10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4" s="14" t="s">
        <v>54</v>
      </c>
      <c r="AJ104" s="14"/>
      <c r="AK10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4" s="14"/>
      <c r="AM104" s="15"/>
      <c r="AN10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4" s="14" t="s">
        <v>54</v>
      </c>
      <c r="AP104" s="17"/>
      <c r="AQ10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4" s="14" t="s">
        <v>54</v>
      </c>
      <c r="AS104" s="14"/>
      <c r="AT10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4" s="17" t="e" cm="1">
        <f t="array" aca="1" ref="AU104" ca="1">INDEX('[1]SAP Customer Data'!A:Z,MATCH(بيانات_العملاء[[#This Row],[رمز شريك الأعمال]],'[1]SAP Customer Data'!B:B,0),CELL("col",[1]!Table_Customer_Data[[#Headers],[CreateDate]]))</f>
        <v>#REF!</v>
      </c>
      <c r="AV104" s="14"/>
      <c r="AW104" s="17"/>
      <c r="AX104" s="14" t="s">
        <v>57</v>
      </c>
      <c r="AY104" s="14"/>
    </row>
    <row r="105" spans="1:51" x14ac:dyDescent="0.25">
      <c r="A105" s="12" t="e" cm="1">
        <f t="array" aca="1" ref="A105" ca="1">INDEX('[1]SAP Customer Data'!$A:$AC,MATCH(بيانات_العملاء[[#This Row],[رمز شريك الأعمال]],'[1]SAP Customer Data'!$B:$B,0),CELL("col",[1]!Table_Customer_Data[[#Headers],[GroupName]]))</f>
        <v>#REF!</v>
      </c>
      <c r="B105" s="18" t="s">
        <v>227</v>
      </c>
      <c r="C105" s="77" t="s">
        <v>882</v>
      </c>
      <c r="D105" s="14" t="e" cm="1">
        <f t="array" aca="1" ref="D105" ca="1">INDEX('[1]SAP Customer Data'!$A:$AC,MATCH(بيانات_العملاء[[#This Row],[رمز شريك الأعمال]],'[1]SAP Customer Data'!$B:$B,0),CELL("col",[1]!Table_Customer_Data[[#Headers],[CardName]]))</f>
        <v>#REF!</v>
      </c>
      <c r="E105" s="14" t="e">
        <f ca="1">IF(بيانات_العملاء[[#This Row],[حد الائتمان على SAP]]&gt;0,"آجل","نقدى")</f>
        <v>#REF!</v>
      </c>
      <c r="F105" s="14"/>
      <c r="G105" s="14" t="s">
        <v>71</v>
      </c>
      <c r="H105" s="14" t="s">
        <v>54</v>
      </c>
      <c r="I10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5" s="14" t="s">
        <v>54</v>
      </c>
      <c r="K105" s="15"/>
      <c r="L105" s="14"/>
      <c r="M105" s="14" t="str">
        <f ca="1">IF(AND(بيانات_العملاء[[#This Row],[السجل التجارى]]="موجود",TODAY()+'[1]Other Data'!$B$23&lt;K105,بيانات_العملاء[[#This Row],[مطابقة اسم العميل بالاسم بالسجل التجارى]]="مطابق"), "سارى", "يجب اعادة طلبه")</f>
        <v>يجب اعادة طلبه</v>
      </c>
      <c r="N105" s="14" t="s">
        <v>52</v>
      </c>
      <c r="O105" s="9" t="e" cm="1">
        <f t="array" aca="1" ref="O105" ca="1">INDEX('[1]SAP Customer Data'!$A:$AC,MATCH(بيانات_العملاء[[#This Row],[رمز شريك الأعمال]],'[1]SAP Customer Data'!$B:$B,0),CELL("col",[1]!Table_Customer_Data[[#Headers],[LicTradNum]]))</f>
        <v>#REF!</v>
      </c>
      <c r="P10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5" s="14" t="s">
        <v>54</v>
      </c>
      <c r="R105" s="15"/>
      <c r="S10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5" s="14" t="s">
        <v>72</v>
      </c>
      <c r="U105" s="16"/>
      <c r="V105" s="17"/>
      <c r="W10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5" s="14" t="e" cm="1">
        <f t="array" aca="1" ref="Y105" ca="1">INDEX('[1]SAP Customer Data'!$A:$AC,MATCH(بيانات_العملاء[[#This Row],[رمز شريك الأعمال]],'[1]SAP Customer Data'!$B:$B,0),CELL("col",[1]!Table_Customer_Data[[#Headers],[CreditLine]]))</f>
        <v>#REF!</v>
      </c>
      <c r="Z10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5" s="14"/>
      <c r="AB10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5" s="14" t="s">
        <v>54</v>
      </c>
      <c r="AD105" s="14"/>
      <c r="AE10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5" s="14" t="s">
        <v>54</v>
      </c>
      <c r="AG105" s="14"/>
      <c r="AH10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5" s="14" t="s">
        <v>54</v>
      </c>
      <c r="AJ105" s="14"/>
      <c r="AK10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5" s="14"/>
      <c r="AM105" s="15"/>
      <c r="AN10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5" s="14" t="s">
        <v>54</v>
      </c>
      <c r="AP105" s="17"/>
      <c r="AQ10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5" s="14" t="s">
        <v>54</v>
      </c>
      <c r="AS105" s="14"/>
      <c r="AT10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5" s="17" t="e" cm="1">
        <f t="array" aca="1" ref="AU105" ca="1">INDEX('[1]SAP Customer Data'!A:Z,MATCH(بيانات_العملاء[[#This Row],[رمز شريك الأعمال]],'[1]SAP Customer Data'!B:B,0),CELL("col",[1]!Table_Customer_Data[[#Headers],[CreateDate]]))</f>
        <v>#REF!</v>
      </c>
      <c r="AV105" s="14"/>
      <c r="AW105" s="17"/>
      <c r="AX105" s="14" t="s">
        <v>57</v>
      </c>
      <c r="AY105" s="14"/>
    </row>
    <row r="106" spans="1:51" x14ac:dyDescent="0.25">
      <c r="A106" s="12" t="e" cm="1">
        <f t="array" aca="1" ref="A106" ca="1">INDEX('[1]SAP Customer Data'!$A:$AC,MATCH(بيانات_العملاء[[#This Row],[رمز شريك الأعمال]],'[1]SAP Customer Data'!$B:$B,0),CELL("col",[1]!Table_Customer_Data[[#Headers],[GroupName]]))</f>
        <v>#REF!</v>
      </c>
      <c r="B106" s="18" t="s">
        <v>228</v>
      </c>
      <c r="C106" s="77" t="s">
        <v>882</v>
      </c>
      <c r="D106" s="14" t="e" cm="1">
        <f t="array" aca="1" ref="D106" ca="1">INDEX('[1]SAP Customer Data'!$A:$AC,MATCH(بيانات_العملاء[[#This Row],[رمز شريك الأعمال]],'[1]SAP Customer Data'!$B:$B,0),CELL("col",[1]!Table_Customer_Data[[#Headers],[CardName]]))</f>
        <v>#REF!</v>
      </c>
      <c r="E106" s="14" t="e">
        <f ca="1">IF(بيانات_العملاء[[#This Row],[حد الائتمان على SAP]]&gt;0,"آجل","نقدى")</f>
        <v>#REF!</v>
      </c>
      <c r="F106" s="14"/>
      <c r="G106" s="14" t="s">
        <v>71</v>
      </c>
      <c r="H106" s="14" t="s">
        <v>54</v>
      </c>
      <c r="I10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6" s="14" t="s">
        <v>54</v>
      </c>
      <c r="K106" s="15"/>
      <c r="L106" s="14"/>
      <c r="M106" s="14" t="str">
        <f ca="1">IF(AND(بيانات_العملاء[[#This Row],[السجل التجارى]]="موجود",TODAY()+'[1]Other Data'!$B$23&lt;K106,بيانات_العملاء[[#This Row],[مطابقة اسم العميل بالاسم بالسجل التجارى]]="مطابق"), "سارى", "يجب اعادة طلبه")</f>
        <v>يجب اعادة طلبه</v>
      </c>
      <c r="N106" s="14" t="s">
        <v>52</v>
      </c>
      <c r="O106" s="9" t="e" cm="1">
        <f t="array" aca="1" ref="O106" ca="1">INDEX('[1]SAP Customer Data'!$A:$AC,MATCH(بيانات_العملاء[[#This Row],[رمز شريك الأعمال]],'[1]SAP Customer Data'!$B:$B,0),CELL("col",[1]!Table_Customer_Data[[#Headers],[LicTradNum]]))</f>
        <v>#REF!</v>
      </c>
      <c r="P10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6" s="14" t="s">
        <v>54</v>
      </c>
      <c r="R106" s="15"/>
      <c r="S10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6" s="14" t="s">
        <v>72</v>
      </c>
      <c r="U106" s="16"/>
      <c r="V106" s="17"/>
      <c r="W10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6" s="14" t="e" cm="1">
        <f t="array" aca="1" ref="Y106" ca="1">INDEX('[1]SAP Customer Data'!$A:$AC,MATCH(بيانات_العملاء[[#This Row],[رمز شريك الأعمال]],'[1]SAP Customer Data'!$B:$B,0),CELL("col",[1]!Table_Customer_Data[[#Headers],[CreditLine]]))</f>
        <v>#REF!</v>
      </c>
      <c r="Z10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6" s="14"/>
      <c r="AB10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6" s="14" t="s">
        <v>54</v>
      </c>
      <c r="AD106" s="14"/>
      <c r="AE10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6" s="14" t="s">
        <v>54</v>
      </c>
      <c r="AG106" s="14"/>
      <c r="AH10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6" s="14" t="s">
        <v>54</v>
      </c>
      <c r="AJ106" s="14"/>
      <c r="AK10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6" s="14"/>
      <c r="AM106" s="15"/>
      <c r="AN10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6" s="14" t="s">
        <v>54</v>
      </c>
      <c r="AP106" s="17"/>
      <c r="AQ10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6" s="14" t="s">
        <v>54</v>
      </c>
      <c r="AS106" s="14"/>
      <c r="AT10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6" s="17" t="e" cm="1">
        <f t="array" aca="1" ref="AU106" ca="1">INDEX('[1]SAP Customer Data'!A:Z,MATCH(بيانات_العملاء[[#This Row],[رمز شريك الأعمال]],'[1]SAP Customer Data'!B:B,0),CELL("col",[1]!Table_Customer_Data[[#Headers],[CreateDate]]))</f>
        <v>#REF!</v>
      </c>
      <c r="AV106" s="14"/>
      <c r="AW106" s="17"/>
      <c r="AX106" s="14" t="s">
        <v>57</v>
      </c>
      <c r="AY106" s="14"/>
    </row>
    <row r="107" spans="1:51" x14ac:dyDescent="0.25">
      <c r="A107" s="12" t="e" cm="1">
        <f t="array" aca="1" ref="A107" ca="1">INDEX('[1]SAP Customer Data'!$A:$AC,MATCH(بيانات_العملاء[[#This Row],[رمز شريك الأعمال]],'[1]SAP Customer Data'!$B:$B,0),CELL("col",[1]!Table_Customer_Data[[#Headers],[GroupName]]))</f>
        <v>#REF!</v>
      </c>
      <c r="B107" s="18" t="s">
        <v>229</v>
      </c>
      <c r="C107" s="77" t="s">
        <v>882</v>
      </c>
      <c r="D107" s="14" t="e" cm="1">
        <f t="array" aca="1" ref="D107" ca="1">INDEX('[1]SAP Customer Data'!$A:$AC,MATCH(بيانات_العملاء[[#This Row],[رمز شريك الأعمال]],'[1]SAP Customer Data'!$B:$B,0),CELL("col",[1]!Table_Customer_Data[[#Headers],[CardName]]))</f>
        <v>#REF!</v>
      </c>
      <c r="E107" s="14" t="e">
        <f ca="1">IF(بيانات_العملاء[[#This Row],[حد الائتمان على SAP]]&gt;0,"آجل","نقدى")</f>
        <v>#REF!</v>
      </c>
      <c r="F107" s="14"/>
      <c r="G107" s="14" t="s">
        <v>71</v>
      </c>
      <c r="H107" s="14" t="s">
        <v>54</v>
      </c>
      <c r="I10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7" s="14" t="s">
        <v>54</v>
      </c>
      <c r="K107" s="15"/>
      <c r="L107" s="14"/>
      <c r="M107" s="14" t="str">
        <f ca="1">IF(AND(بيانات_العملاء[[#This Row],[السجل التجارى]]="موجود",TODAY()+'[1]Other Data'!$B$23&lt;K107,بيانات_العملاء[[#This Row],[مطابقة اسم العميل بالاسم بالسجل التجارى]]="مطابق"), "سارى", "يجب اعادة طلبه")</f>
        <v>يجب اعادة طلبه</v>
      </c>
      <c r="N107" s="14" t="s">
        <v>52</v>
      </c>
      <c r="O107" s="9" t="e" cm="1">
        <f t="array" aca="1" ref="O107" ca="1">INDEX('[1]SAP Customer Data'!$A:$AC,MATCH(بيانات_العملاء[[#This Row],[رمز شريك الأعمال]],'[1]SAP Customer Data'!$B:$B,0),CELL("col",[1]!Table_Customer_Data[[#Headers],[LicTradNum]]))</f>
        <v>#REF!</v>
      </c>
      <c r="P10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7" s="14" t="s">
        <v>54</v>
      </c>
      <c r="R107" s="15"/>
      <c r="S10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7" s="14" t="s">
        <v>72</v>
      </c>
      <c r="U107" s="16"/>
      <c r="V107" s="17"/>
      <c r="W10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7" s="14" t="e" cm="1">
        <f t="array" aca="1" ref="Y107" ca="1">INDEX('[1]SAP Customer Data'!$A:$AC,MATCH(بيانات_العملاء[[#This Row],[رمز شريك الأعمال]],'[1]SAP Customer Data'!$B:$B,0),CELL("col",[1]!Table_Customer_Data[[#Headers],[CreditLine]]))</f>
        <v>#REF!</v>
      </c>
      <c r="Z10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7" s="14"/>
      <c r="AB10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7" s="14" t="s">
        <v>54</v>
      </c>
      <c r="AD107" s="14"/>
      <c r="AE10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7" s="14" t="s">
        <v>54</v>
      </c>
      <c r="AG107" s="14"/>
      <c r="AH10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7" s="14" t="s">
        <v>54</v>
      </c>
      <c r="AJ107" s="14"/>
      <c r="AK10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7" s="14"/>
      <c r="AM107" s="15"/>
      <c r="AN10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7" s="14" t="s">
        <v>54</v>
      </c>
      <c r="AP107" s="17"/>
      <c r="AQ10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7" s="14" t="s">
        <v>54</v>
      </c>
      <c r="AS107" s="14"/>
      <c r="AT10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7" s="17" t="e" cm="1">
        <f t="array" aca="1" ref="AU107" ca="1">INDEX('[1]SAP Customer Data'!A:Z,MATCH(بيانات_العملاء[[#This Row],[رمز شريك الأعمال]],'[1]SAP Customer Data'!B:B,0),CELL("col",[1]!Table_Customer_Data[[#Headers],[CreateDate]]))</f>
        <v>#REF!</v>
      </c>
      <c r="AV107" s="14"/>
      <c r="AW107" s="17"/>
      <c r="AX107" s="14" t="s">
        <v>57</v>
      </c>
      <c r="AY107" s="14"/>
    </row>
    <row r="108" spans="1:51" x14ac:dyDescent="0.25">
      <c r="A108" s="12" t="e" cm="1">
        <f t="array" aca="1" ref="A108" ca="1">INDEX('[1]SAP Customer Data'!$A:$AC,MATCH(بيانات_العملاء[[#This Row],[رمز شريك الأعمال]],'[1]SAP Customer Data'!$B:$B,0),CELL("col",[1]!Table_Customer_Data[[#Headers],[GroupName]]))</f>
        <v>#REF!</v>
      </c>
      <c r="B108" s="18" t="s">
        <v>230</v>
      </c>
      <c r="C108" s="77" t="s">
        <v>882</v>
      </c>
      <c r="D108" s="14" t="e" cm="1">
        <f t="array" aca="1" ref="D108" ca="1">INDEX('[1]SAP Customer Data'!$A:$AC,MATCH(بيانات_العملاء[[#This Row],[رمز شريك الأعمال]],'[1]SAP Customer Data'!$B:$B,0),CELL("col",[1]!Table_Customer_Data[[#Headers],[CardName]]))</f>
        <v>#REF!</v>
      </c>
      <c r="E108" s="14" t="e">
        <f ca="1">IF(بيانات_العملاء[[#This Row],[حد الائتمان على SAP]]&gt;0,"آجل","نقدى")</f>
        <v>#REF!</v>
      </c>
      <c r="F108" s="14"/>
      <c r="G108" s="14" t="s">
        <v>71</v>
      </c>
      <c r="H108" s="14" t="s">
        <v>54</v>
      </c>
      <c r="I10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8" s="14" t="s">
        <v>54</v>
      </c>
      <c r="K108" s="15"/>
      <c r="L108" s="14"/>
      <c r="M108" s="14" t="str">
        <f ca="1">IF(AND(بيانات_العملاء[[#This Row],[السجل التجارى]]="موجود",TODAY()+'[1]Other Data'!$B$23&lt;K108,بيانات_العملاء[[#This Row],[مطابقة اسم العميل بالاسم بالسجل التجارى]]="مطابق"), "سارى", "يجب اعادة طلبه")</f>
        <v>يجب اعادة طلبه</v>
      </c>
      <c r="N108" s="14" t="s">
        <v>52</v>
      </c>
      <c r="O108" s="9" t="e" cm="1">
        <f t="array" aca="1" ref="O108" ca="1">INDEX('[1]SAP Customer Data'!$A:$AC,MATCH(بيانات_العملاء[[#This Row],[رمز شريك الأعمال]],'[1]SAP Customer Data'!$B:$B,0),CELL("col",[1]!Table_Customer_Data[[#Headers],[LicTradNum]]))</f>
        <v>#REF!</v>
      </c>
      <c r="P10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8" s="14" t="s">
        <v>54</v>
      </c>
      <c r="R108" s="15"/>
      <c r="S10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8" s="14" t="s">
        <v>72</v>
      </c>
      <c r="U108" s="16"/>
      <c r="V108" s="17"/>
      <c r="W10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8" s="14" t="e" cm="1">
        <f t="array" aca="1" ref="Y108" ca="1">INDEX('[1]SAP Customer Data'!$A:$AC,MATCH(بيانات_العملاء[[#This Row],[رمز شريك الأعمال]],'[1]SAP Customer Data'!$B:$B,0),CELL("col",[1]!Table_Customer_Data[[#Headers],[CreditLine]]))</f>
        <v>#REF!</v>
      </c>
      <c r="Z10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8" s="14"/>
      <c r="AB10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8" s="14" t="s">
        <v>54</v>
      </c>
      <c r="AD108" s="14"/>
      <c r="AE10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8" s="14" t="s">
        <v>54</v>
      </c>
      <c r="AG108" s="14"/>
      <c r="AH10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8" s="14" t="s">
        <v>54</v>
      </c>
      <c r="AJ108" s="14"/>
      <c r="AK10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8" s="14"/>
      <c r="AM108" s="15"/>
      <c r="AN10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8" s="14" t="s">
        <v>54</v>
      </c>
      <c r="AP108" s="17"/>
      <c r="AQ10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8" s="14" t="s">
        <v>54</v>
      </c>
      <c r="AS108" s="14"/>
      <c r="AT10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8" s="17" t="e" cm="1">
        <f t="array" aca="1" ref="AU108" ca="1">INDEX('[1]SAP Customer Data'!A:Z,MATCH(بيانات_العملاء[[#This Row],[رمز شريك الأعمال]],'[1]SAP Customer Data'!B:B,0),CELL("col",[1]!Table_Customer_Data[[#Headers],[CreateDate]]))</f>
        <v>#REF!</v>
      </c>
      <c r="AV108" s="14"/>
      <c r="AW108" s="17"/>
      <c r="AX108" s="14" t="s">
        <v>57</v>
      </c>
      <c r="AY108" s="14"/>
    </row>
    <row r="109" spans="1:51" x14ac:dyDescent="0.25">
      <c r="A109" s="12" t="e" cm="1">
        <f t="array" aca="1" ref="A109" ca="1">INDEX('[1]SAP Customer Data'!$A:$AC,MATCH(بيانات_العملاء[[#This Row],[رمز شريك الأعمال]],'[1]SAP Customer Data'!$B:$B,0),CELL("col",[1]!Table_Customer_Data[[#Headers],[GroupName]]))</f>
        <v>#REF!</v>
      </c>
      <c r="B109" s="18" t="s">
        <v>231</v>
      </c>
      <c r="C109" s="77" t="s">
        <v>882</v>
      </c>
      <c r="D109" s="14" t="e" cm="1">
        <f t="array" aca="1" ref="D109" ca="1">INDEX('[1]SAP Customer Data'!$A:$AC,MATCH(بيانات_العملاء[[#This Row],[رمز شريك الأعمال]],'[1]SAP Customer Data'!$B:$B,0),CELL("col",[1]!Table_Customer_Data[[#Headers],[CardName]]))</f>
        <v>#REF!</v>
      </c>
      <c r="E109" s="14" t="e">
        <f ca="1">IF(بيانات_العملاء[[#This Row],[حد الائتمان على SAP]]&gt;0,"آجل","نقدى")</f>
        <v>#REF!</v>
      </c>
      <c r="F109" s="14"/>
      <c r="G109" s="14" t="s">
        <v>71</v>
      </c>
      <c r="H109" s="14" t="s">
        <v>54</v>
      </c>
      <c r="I10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09" s="14" t="s">
        <v>54</v>
      </c>
      <c r="K109" s="15"/>
      <c r="L109" s="14"/>
      <c r="M109" s="14" t="str">
        <f ca="1">IF(AND(بيانات_العملاء[[#This Row],[السجل التجارى]]="موجود",TODAY()+'[1]Other Data'!$B$23&lt;K109,بيانات_العملاء[[#This Row],[مطابقة اسم العميل بالاسم بالسجل التجارى]]="مطابق"), "سارى", "يجب اعادة طلبه")</f>
        <v>يجب اعادة طلبه</v>
      </c>
      <c r="N109" s="14" t="s">
        <v>52</v>
      </c>
      <c r="O109" s="9" t="e" cm="1">
        <f t="array" aca="1" ref="O109" ca="1">INDEX('[1]SAP Customer Data'!$A:$AC,MATCH(بيانات_العملاء[[#This Row],[رمز شريك الأعمال]],'[1]SAP Customer Data'!$B:$B,0),CELL("col",[1]!Table_Customer_Data[[#Headers],[LicTradNum]]))</f>
        <v>#REF!</v>
      </c>
      <c r="P10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09" s="14" t="s">
        <v>54</v>
      </c>
      <c r="R109" s="15"/>
      <c r="S10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09" s="14" t="s">
        <v>72</v>
      </c>
      <c r="U109" s="16"/>
      <c r="V109" s="17"/>
      <c r="W10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0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09" s="14" t="e" cm="1">
        <f t="array" aca="1" ref="Y109" ca="1">INDEX('[1]SAP Customer Data'!$A:$AC,MATCH(بيانات_العملاء[[#This Row],[رمز شريك الأعمال]],'[1]SAP Customer Data'!$B:$B,0),CELL("col",[1]!Table_Customer_Data[[#Headers],[CreditLine]]))</f>
        <v>#REF!</v>
      </c>
      <c r="Z10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09" s="14"/>
      <c r="AB10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09" s="14" t="s">
        <v>54</v>
      </c>
      <c r="AD109" s="14"/>
      <c r="AE10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09" s="14" t="s">
        <v>54</v>
      </c>
      <c r="AG109" s="14"/>
      <c r="AH10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09" s="14" t="s">
        <v>54</v>
      </c>
      <c r="AJ109" s="14"/>
      <c r="AK10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09" s="14"/>
      <c r="AM109" s="15"/>
      <c r="AN10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09" s="14" t="s">
        <v>54</v>
      </c>
      <c r="AP109" s="17"/>
      <c r="AQ10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09" s="14" t="s">
        <v>54</v>
      </c>
      <c r="AS109" s="14"/>
      <c r="AT10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09" s="17" t="e" cm="1">
        <f t="array" aca="1" ref="AU109" ca="1">INDEX('[1]SAP Customer Data'!A:Z,MATCH(بيانات_العملاء[[#This Row],[رمز شريك الأعمال]],'[1]SAP Customer Data'!B:B,0),CELL("col",[1]!Table_Customer_Data[[#Headers],[CreateDate]]))</f>
        <v>#REF!</v>
      </c>
      <c r="AV109" s="14"/>
      <c r="AW109" s="17"/>
      <c r="AX109" s="14" t="s">
        <v>57</v>
      </c>
      <c r="AY109" s="14"/>
    </row>
    <row r="110" spans="1:51" x14ac:dyDescent="0.25">
      <c r="A110" s="12" t="e" cm="1">
        <f t="array" aca="1" ref="A110" ca="1">INDEX('[1]SAP Customer Data'!$A:$AC,MATCH(بيانات_العملاء[[#This Row],[رمز شريك الأعمال]],'[1]SAP Customer Data'!$B:$B,0),CELL("col",[1]!Table_Customer_Data[[#Headers],[GroupName]]))</f>
        <v>#REF!</v>
      </c>
      <c r="B110" s="18" t="s">
        <v>232</v>
      </c>
      <c r="C110" s="77" t="s">
        <v>882</v>
      </c>
      <c r="D110" s="14" t="e" cm="1">
        <f t="array" aca="1" ref="D110" ca="1">INDEX('[1]SAP Customer Data'!$A:$AC,MATCH(بيانات_العملاء[[#This Row],[رمز شريك الأعمال]],'[1]SAP Customer Data'!$B:$B,0),CELL("col",[1]!Table_Customer_Data[[#Headers],[CardName]]))</f>
        <v>#REF!</v>
      </c>
      <c r="E110" s="14" t="e">
        <f ca="1">IF(بيانات_العملاء[[#This Row],[حد الائتمان على SAP]]&gt;0,"آجل","نقدى")</f>
        <v>#REF!</v>
      </c>
      <c r="F110" s="14"/>
      <c r="G110" s="14" t="s">
        <v>71</v>
      </c>
      <c r="H110" s="14" t="s">
        <v>54</v>
      </c>
      <c r="I11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0" s="14" t="s">
        <v>54</v>
      </c>
      <c r="K110" s="15"/>
      <c r="L110" s="14"/>
      <c r="M110" s="14" t="str">
        <f ca="1">IF(AND(بيانات_العملاء[[#This Row],[السجل التجارى]]="موجود",TODAY()+'[1]Other Data'!$B$23&lt;K110,بيانات_العملاء[[#This Row],[مطابقة اسم العميل بالاسم بالسجل التجارى]]="مطابق"), "سارى", "يجب اعادة طلبه")</f>
        <v>يجب اعادة طلبه</v>
      </c>
      <c r="N110" s="14" t="s">
        <v>52</v>
      </c>
      <c r="O110" s="9" t="e" cm="1">
        <f t="array" aca="1" ref="O110" ca="1">INDEX('[1]SAP Customer Data'!$A:$AC,MATCH(بيانات_العملاء[[#This Row],[رمز شريك الأعمال]],'[1]SAP Customer Data'!$B:$B,0),CELL("col",[1]!Table_Customer_Data[[#Headers],[LicTradNum]]))</f>
        <v>#REF!</v>
      </c>
      <c r="P11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0" s="14" t="s">
        <v>54</v>
      </c>
      <c r="R110" s="15"/>
      <c r="S11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0" s="14" t="s">
        <v>72</v>
      </c>
      <c r="U110" s="16"/>
      <c r="V110" s="17"/>
      <c r="W11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0" s="14" t="e" cm="1">
        <f t="array" aca="1" ref="Y110" ca="1">INDEX('[1]SAP Customer Data'!$A:$AC,MATCH(بيانات_العملاء[[#This Row],[رمز شريك الأعمال]],'[1]SAP Customer Data'!$B:$B,0),CELL("col",[1]!Table_Customer_Data[[#Headers],[CreditLine]]))</f>
        <v>#REF!</v>
      </c>
      <c r="Z11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0" s="14"/>
      <c r="AB11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0" s="14" t="s">
        <v>54</v>
      </c>
      <c r="AD110" s="14"/>
      <c r="AE11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0" s="14" t="s">
        <v>54</v>
      </c>
      <c r="AG110" s="14"/>
      <c r="AH11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0" s="14" t="s">
        <v>54</v>
      </c>
      <c r="AJ110" s="14"/>
      <c r="AK11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0" s="14"/>
      <c r="AM110" s="15"/>
      <c r="AN11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0" s="14" t="s">
        <v>54</v>
      </c>
      <c r="AP110" s="17"/>
      <c r="AQ11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0" s="14" t="s">
        <v>54</v>
      </c>
      <c r="AS110" s="14"/>
      <c r="AT11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0" s="17" t="e" cm="1">
        <f t="array" aca="1" ref="AU110" ca="1">INDEX('[1]SAP Customer Data'!A:Z,MATCH(بيانات_العملاء[[#This Row],[رمز شريك الأعمال]],'[1]SAP Customer Data'!B:B,0),CELL("col",[1]!Table_Customer_Data[[#Headers],[CreateDate]]))</f>
        <v>#REF!</v>
      </c>
      <c r="AV110" s="14"/>
      <c r="AW110" s="17"/>
      <c r="AX110" s="14" t="s">
        <v>57</v>
      </c>
      <c r="AY110" s="14"/>
    </row>
    <row r="111" spans="1:51" x14ac:dyDescent="0.25">
      <c r="A111" s="12" t="e" cm="1">
        <f t="array" aca="1" ref="A111" ca="1">INDEX('[1]SAP Customer Data'!$A:$AC,MATCH(بيانات_العملاء[[#This Row],[رمز شريك الأعمال]],'[1]SAP Customer Data'!$B:$B,0),CELL("col",[1]!Table_Customer_Data[[#Headers],[GroupName]]))</f>
        <v>#REF!</v>
      </c>
      <c r="B111" s="18" t="s">
        <v>233</v>
      </c>
      <c r="C111" s="77" t="s">
        <v>882</v>
      </c>
      <c r="D111" s="14" t="e" cm="1">
        <f t="array" aca="1" ref="D111" ca="1">INDEX('[1]SAP Customer Data'!$A:$AC,MATCH(بيانات_العملاء[[#This Row],[رمز شريك الأعمال]],'[1]SAP Customer Data'!$B:$B,0),CELL("col",[1]!Table_Customer_Data[[#Headers],[CardName]]))</f>
        <v>#REF!</v>
      </c>
      <c r="E111" s="14" t="e">
        <f ca="1">IF(بيانات_العملاء[[#This Row],[حد الائتمان على SAP]]&gt;0,"آجل","نقدى")</f>
        <v>#REF!</v>
      </c>
      <c r="F111" s="14"/>
      <c r="G111" s="14" t="s">
        <v>71</v>
      </c>
      <c r="H111" s="14" t="s">
        <v>54</v>
      </c>
      <c r="I11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1" s="14" t="s">
        <v>54</v>
      </c>
      <c r="K111" s="15"/>
      <c r="L111" s="14"/>
      <c r="M111" s="14" t="str">
        <f ca="1">IF(AND(بيانات_العملاء[[#This Row],[السجل التجارى]]="موجود",TODAY()+'[1]Other Data'!$B$23&lt;K111,بيانات_العملاء[[#This Row],[مطابقة اسم العميل بالاسم بالسجل التجارى]]="مطابق"), "سارى", "يجب اعادة طلبه")</f>
        <v>يجب اعادة طلبه</v>
      </c>
      <c r="N111" s="14" t="s">
        <v>52</v>
      </c>
      <c r="O111" s="9" t="e" cm="1">
        <f t="array" aca="1" ref="O111" ca="1">INDEX('[1]SAP Customer Data'!$A:$AC,MATCH(بيانات_العملاء[[#This Row],[رمز شريك الأعمال]],'[1]SAP Customer Data'!$B:$B,0),CELL("col",[1]!Table_Customer_Data[[#Headers],[LicTradNum]]))</f>
        <v>#REF!</v>
      </c>
      <c r="P11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1" s="14" t="s">
        <v>54</v>
      </c>
      <c r="R111" s="15"/>
      <c r="S11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1" s="14" t="s">
        <v>72</v>
      </c>
      <c r="U111" s="16"/>
      <c r="V111" s="17"/>
      <c r="W11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1" s="14" t="e" cm="1">
        <f t="array" aca="1" ref="Y111" ca="1">INDEX('[1]SAP Customer Data'!$A:$AC,MATCH(بيانات_العملاء[[#This Row],[رمز شريك الأعمال]],'[1]SAP Customer Data'!$B:$B,0),CELL("col",[1]!Table_Customer_Data[[#Headers],[CreditLine]]))</f>
        <v>#REF!</v>
      </c>
      <c r="Z11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1" s="14"/>
      <c r="AB11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1" s="14" t="s">
        <v>54</v>
      </c>
      <c r="AD111" s="14"/>
      <c r="AE11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1" s="14" t="s">
        <v>54</v>
      </c>
      <c r="AG111" s="14"/>
      <c r="AH11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1" s="14" t="s">
        <v>54</v>
      </c>
      <c r="AJ111" s="14"/>
      <c r="AK11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1" s="14"/>
      <c r="AM111" s="15"/>
      <c r="AN11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1" s="14" t="s">
        <v>54</v>
      </c>
      <c r="AP111" s="17"/>
      <c r="AQ11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1" s="14" t="s">
        <v>54</v>
      </c>
      <c r="AS111" s="14"/>
      <c r="AT11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1" s="17" t="e" cm="1">
        <f t="array" aca="1" ref="AU111" ca="1">INDEX('[1]SAP Customer Data'!A:Z,MATCH(بيانات_العملاء[[#This Row],[رمز شريك الأعمال]],'[1]SAP Customer Data'!B:B,0),CELL("col",[1]!Table_Customer_Data[[#Headers],[CreateDate]]))</f>
        <v>#REF!</v>
      </c>
      <c r="AV111" s="14"/>
      <c r="AW111" s="17"/>
      <c r="AX111" s="14" t="s">
        <v>57</v>
      </c>
      <c r="AY111" s="14"/>
    </row>
    <row r="112" spans="1:51" x14ac:dyDescent="0.25">
      <c r="A112" s="31" t="e" cm="1">
        <f t="array" aca="1" ref="A112" ca="1">INDEX('[1]SAP Customer Data'!$A:$AC,MATCH(بيانات_العملاء[[#This Row],[رمز شريك الأعمال]],'[1]SAP Customer Data'!$B:$B,0),CELL("col",[1]!Table_Customer_Data[[#Headers],[GroupName]]))</f>
        <v>#REF!</v>
      </c>
      <c r="B112" s="32" t="s">
        <v>234</v>
      </c>
      <c r="C112" s="77" t="s">
        <v>882</v>
      </c>
      <c r="D112" s="33" t="e" cm="1">
        <f t="array" aca="1" ref="D112" ca="1">INDEX('[1]SAP Customer Data'!$A:$AC,MATCH(بيانات_العملاء[[#This Row],[رمز شريك الأعمال]],'[1]SAP Customer Data'!$B:$B,0),CELL("col",[1]!Table_Customer_Data[[#Headers],[CardName]]))</f>
        <v>#REF!</v>
      </c>
      <c r="E112" s="33" t="e">
        <f ca="1">IF(بيانات_العملاء[[#This Row],[حد الائتمان على SAP]]&gt;0,"آجل","نقدى")</f>
        <v>#REF!</v>
      </c>
      <c r="F112" s="33"/>
      <c r="G112" s="33" t="s">
        <v>71</v>
      </c>
      <c r="H112" s="33" t="s">
        <v>54</v>
      </c>
      <c r="I112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2" s="33" t="s">
        <v>54</v>
      </c>
      <c r="K112" s="34"/>
      <c r="L112" s="33"/>
      <c r="M112" s="33" t="str">
        <f ca="1">IF(AND(بيانات_العملاء[[#This Row],[السجل التجارى]]="موجود",TODAY()+'[1]Other Data'!$B$23&lt;K112,بيانات_العملاء[[#This Row],[مطابقة اسم العميل بالاسم بالسجل التجارى]]="مطابق"), "سارى", "يجب اعادة طلبه")</f>
        <v>يجب اعادة طلبه</v>
      </c>
      <c r="N112" s="33" t="s">
        <v>54</v>
      </c>
      <c r="O112" s="35" t="e" cm="1">
        <f t="array" aca="1" ref="O112" ca="1">INDEX('[1]SAP Customer Data'!$A:$AC,MATCH(بيانات_العملاء[[#This Row],[رمز شريك الأعمال]],'[1]SAP Customer Data'!$B:$B,0),CELL("col",[1]!Table_Customer_Data[[#Headers],[LicTradNum]]))</f>
        <v>#REF!</v>
      </c>
      <c r="P112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2" s="24" t="s">
        <v>54</v>
      </c>
      <c r="R112" s="34"/>
      <c r="S112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2" s="24" t="s">
        <v>54</v>
      </c>
      <c r="U112" s="36"/>
      <c r="V112" s="37"/>
      <c r="W112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2" s="33" t="e" cm="1">
        <f t="array" aca="1" ref="Y112" ca="1">INDEX('[1]SAP Customer Data'!$A:$AC,MATCH(بيانات_العملاء[[#This Row],[رمز شريك الأعمال]],'[1]SAP Customer Data'!$B:$B,0),CELL("col",[1]!Table_Customer_Data[[#Headers],[CreditLine]]))</f>
        <v>#REF!</v>
      </c>
      <c r="Z11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2" s="14"/>
      <c r="AB11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2" s="24" t="s">
        <v>54</v>
      </c>
      <c r="AD112" s="33"/>
      <c r="AE112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2" s="24" t="s">
        <v>54</v>
      </c>
      <c r="AG112" s="33"/>
      <c r="AH112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2" s="24" t="s">
        <v>54</v>
      </c>
      <c r="AJ112" s="33"/>
      <c r="AK112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2" s="33"/>
      <c r="AM112" s="34"/>
      <c r="AN112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2" s="24" t="s">
        <v>54</v>
      </c>
      <c r="AP112" s="37"/>
      <c r="AQ112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2" s="24" t="s">
        <v>54</v>
      </c>
      <c r="AS112" s="33"/>
      <c r="AT112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2" s="37" t="e" cm="1">
        <f t="array" aca="1" ref="AU112" ca="1">INDEX('[1]SAP Customer Data'!A:Z,MATCH(بيانات_العملاء[[#This Row],[رمز شريك الأعمال]],'[1]SAP Customer Data'!B:B,0),CELL("col",[1]!Table_Customer_Data[[#Headers],[CreateDate]]))</f>
        <v>#REF!</v>
      </c>
      <c r="AV112" s="33"/>
      <c r="AW112" s="11" t="s">
        <v>103</v>
      </c>
      <c r="AX112" s="33" t="s">
        <v>57</v>
      </c>
      <c r="AY112" s="33"/>
    </row>
    <row r="113" spans="1:51" x14ac:dyDescent="0.25">
      <c r="A113" s="12" t="e" cm="1">
        <f t="array" aca="1" ref="A113" ca="1">INDEX('[1]SAP Customer Data'!$A:$AC,MATCH(بيانات_العملاء[[#This Row],[رمز شريك الأعمال]],'[1]SAP Customer Data'!$B:$B,0),CELL("col",[1]!Table_Customer_Data[[#Headers],[GroupName]]))</f>
        <v>#REF!</v>
      </c>
      <c r="B113" s="18" t="s">
        <v>235</v>
      </c>
      <c r="C113" s="77" t="s">
        <v>882</v>
      </c>
      <c r="D113" s="14" t="e" cm="1">
        <f t="array" aca="1" ref="D113" ca="1">INDEX('[1]SAP Customer Data'!$A:$AC,MATCH(بيانات_العملاء[[#This Row],[رمز شريك الأعمال]],'[1]SAP Customer Data'!$B:$B,0),CELL("col",[1]!Table_Customer_Data[[#Headers],[CardName]]))</f>
        <v>#REF!</v>
      </c>
      <c r="E113" s="14" t="e">
        <f ca="1">IF(بيانات_العملاء[[#This Row],[حد الائتمان على SAP]]&gt;0,"آجل","نقدى")</f>
        <v>#REF!</v>
      </c>
      <c r="F113" s="14"/>
      <c r="G113" s="14" t="s">
        <v>71</v>
      </c>
      <c r="H113" s="14" t="s">
        <v>54</v>
      </c>
      <c r="I11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3" s="14" t="s">
        <v>54</v>
      </c>
      <c r="K113" s="15"/>
      <c r="L113" s="14"/>
      <c r="M113" s="14" t="str">
        <f ca="1">IF(AND(بيانات_العملاء[[#This Row],[السجل التجارى]]="موجود",TODAY()+'[1]Other Data'!$B$23&lt;K113,بيانات_العملاء[[#This Row],[مطابقة اسم العميل بالاسم بالسجل التجارى]]="مطابق"), "سارى", "يجب اعادة طلبه")</f>
        <v>يجب اعادة طلبه</v>
      </c>
      <c r="N113" s="14" t="s">
        <v>52</v>
      </c>
      <c r="O113" s="9" t="e" cm="1">
        <f t="array" aca="1" ref="O113" ca="1">INDEX('[1]SAP Customer Data'!$A:$AC,MATCH(بيانات_العملاء[[#This Row],[رمز شريك الأعمال]],'[1]SAP Customer Data'!$B:$B,0),CELL("col",[1]!Table_Customer_Data[[#Headers],[LicTradNum]]))</f>
        <v>#REF!</v>
      </c>
      <c r="P11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3" s="14" t="s">
        <v>54</v>
      </c>
      <c r="R113" s="15"/>
      <c r="S11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3" s="14" t="s">
        <v>72</v>
      </c>
      <c r="U113" s="16"/>
      <c r="V113" s="17"/>
      <c r="W11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3" s="14" t="e" cm="1">
        <f t="array" aca="1" ref="Y113" ca="1">INDEX('[1]SAP Customer Data'!$A:$AC,MATCH(بيانات_العملاء[[#This Row],[رمز شريك الأعمال]],'[1]SAP Customer Data'!$B:$B,0),CELL("col",[1]!Table_Customer_Data[[#Headers],[CreditLine]]))</f>
        <v>#REF!</v>
      </c>
      <c r="Z11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3" s="14"/>
      <c r="AB11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3" s="14" t="s">
        <v>54</v>
      </c>
      <c r="AD113" s="14"/>
      <c r="AE11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3" s="14" t="s">
        <v>54</v>
      </c>
      <c r="AG113" s="14"/>
      <c r="AH11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3" s="14" t="s">
        <v>54</v>
      </c>
      <c r="AJ113" s="14"/>
      <c r="AK11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3" s="14"/>
      <c r="AM113" s="15"/>
      <c r="AN11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3" s="14" t="s">
        <v>54</v>
      </c>
      <c r="AP113" s="17"/>
      <c r="AQ11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3" s="14" t="s">
        <v>54</v>
      </c>
      <c r="AS113" s="14"/>
      <c r="AT11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3" s="17" t="e" cm="1">
        <f t="array" aca="1" ref="AU113" ca="1">INDEX('[1]SAP Customer Data'!A:Z,MATCH(بيانات_العملاء[[#This Row],[رمز شريك الأعمال]],'[1]SAP Customer Data'!B:B,0),CELL("col",[1]!Table_Customer_Data[[#Headers],[CreateDate]]))</f>
        <v>#REF!</v>
      </c>
      <c r="AV113" s="14"/>
      <c r="AW113" s="17"/>
      <c r="AX113" s="14" t="s">
        <v>57</v>
      </c>
      <c r="AY113" s="14"/>
    </row>
    <row r="114" spans="1:51" x14ac:dyDescent="0.25">
      <c r="A114" s="12" t="e" cm="1">
        <f t="array" aca="1" ref="A114" ca="1">INDEX('[1]SAP Customer Data'!$A:$AC,MATCH(بيانات_العملاء[[#This Row],[رمز شريك الأعمال]],'[1]SAP Customer Data'!$B:$B,0),CELL("col",[1]!Table_Customer_Data[[#Headers],[GroupName]]))</f>
        <v>#REF!</v>
      </c>
      <c r="B114" s="18" t="s">
        <v>236</v>
      </c>
      <c r="C114" s="77" t="s">
        <v>882</v>
      </c>
      <c r="D114" s="14" t="e" cm="1">
        <f t="array" aca="1" ref="D114" ca="1">INDEX('[1]SAP Customer Data'!$A:$AC,MATCH(بيانات_العملاء[[#This Row],[رمز شريك الأعمال]],'[1]SAP Customer Data'!$B:$B,0),CELL("col",[1]!Table_Customer_Data[[#Headers],[CardName]]))</f>
        <v>#REF!</v>
      </c>
      <c r="E114" s="14" t="e">
        <f ca="1">IF(بيانات_العملاء[[#This Row],[حد الائتمان على SAP]]&gt;0,"آجل","نقدى")</f>
        <v>#REF!</v>
      </c>
      <c r="F114" s="14"/>
      <c r="G114" s="14" t="s">
        <v>71</v>
      </c>
      <c r="H114" s="14" t="s">
        <v>54</v>
      </c>
      <c r="I11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4" s="14" t="s">
        <v>54</v>
      </c>
      <c r="K114" s="15"/>
      <c r="L114" s="14"/>
      <c r="M114" s="14" t="str">
        <f ca="1">IF(AND(بيانات_العملاء[[#This Row],[السجل التجارى]]="موجود",TODAY()+'[1]Other Data'!$B$23&lt;K114,بيانات_العملاء[[#This Row],[مطابقة اسم العميل بالاسم بالسجل التجارى]]="مطابق"), "سارى", "يجب اعادة طلبه")</f>
        <v>يجب اعادة طلبه</v>
      </c>
      <c r="N114" s="14" t="s">
        <v>52</v>
      </c>
      <c r="O114" s="9" t="e" cm="1">
        <f t="array" aca="1" ref="O114" ca="1">INDEX('[1]SAP Customer Data'!$A:$AC,MATCH(بيانات_العملاء[[#This Row],[رمز شريك الأعمال]],'[1]SAP Customer Data'!$B:$B,0),CELL("col",[1]!Table_Customer_Data[[#Headers],[LicTradNum]]))</f>
        <v>#REF!</v>
      </c>
      <c r="P11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4" s="14" t="s">
        <v>54</v>
      </c>
      <c r="R114" s="15"/>
      <c r="S11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4" s="14" t="s">
        <v>72</v>
      </c>
      <c r="U114" s="16"/>
      <c r="V114" s="17"/>
      <c r="W11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4" s="14" t="e" cm="1">
        <f t="array" aca="1" ref="Y114" ca="1">INDEX('[1]SAP Customer Data'!$A:$AC,MATCH(بيانات_العملاء[[#This Row],[رمز شريك الأعمال]],'[1]SAP Customer Data'!$B:$B,0),CELL("col",[1]!Table_Customer_Data[[#Headers],[CreditLine]]))</f>
        <v>#REF!</v>
      </c>
      <c r="Z11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4" s="14"/>
      <c r="AB11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4" s="14" t="s">
        <v>54</v>
      </c>
      <c r="AD114" s="14"/>
      <c r="AE11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4" s="14" t="s">
        <v>54</v>
      </c>
      <c r="AG114" s="14"/>
      <c r="AH11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4" s="14" t="s">
        <v>54</v>
      </c>
      <c r="AJ114" s="14"/>
      <c r="AK11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4" s="14"/>
      <c r="AM114" s="15"/>
      <c r="AN11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4" s="14" t="s">
        <v>54</v>
      </c>
      <c r="AP114" s="17"/>
      <c r="AQ11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4" s="14" t="s">
        <v>54</v>
      </c>
      <c r="AS114" s="14"/>
      <c r="AT11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4" s="17" t="e" cm="1">
        <f t="array" aca="1" ref="AU114" ca="1">INDEX('[1]SAP Customer Data'!A:Z,MATCH(بيانات_العملاء[[#This Row],[رمز شريك الأعمال]],'[1]SAP Customer Data'!B:B,0),CELL("col",[1]!Table_Customer_Data[[#Headers],[CreateDate]]))</f>
        <v>#REF!</v>
      </c>
      <c r="AV114" s="14"/>
      <c r="AW114" s="17"/>
      <c r="AX114" s="14" t="s">
        <v>57</v>
      </c>
      <c r="AY114" s="14"/>
    </row>
    <row r="115" spans="1:51" x14ac:dyDescent="0.25">
      <c r="A115" s="12" t="e" cm="1">
        <f t="array" aca="1" ref="A115" ca="1">INDEX('[1]SAP Customer Data'!$A:$AC,MATCH(بيانات_العملاء[[#This Row],[رمز شريك الأعمال]],'[1]SAP Customer Data'!$B:$B,0),CELL("col",[1]!Table_Customer_Data[[#Headers],[GroupName]]))</f>
        <v>#REF!</v>
      </c>
      <c r="B115" s="18" t="s">
        <v>237</v>
      </c>
      <c r="C115" s="77" t="s">
        <v>882</v>
      </c>
      <c r="D115" s="14" t="e" cm="1">
        <f t="array" aca="1" ref="D115" ca="1">INDEX('[1]SAP Customer Data'!$A:$AC,MATCH(بيانات_العملاء[[#This Row],[رمز شريك الأعمال]],'[1]SAP Customer Data'!$B:$B,0),CELL("col",[1]!Table_Customer_Data[[#Headers],[CardName]]))</f>
        <v>#REF!</v>
      </c>
      <c r="E115" s="14" t="e">
        <f ca="1">IF(بيانات_العملاء[[#This Row],[حد الائتمان على SAP]]&gt;0,"آجل","نقدى")</f>
        <v>#REF!</v>
      </c>
      <c r="F115" s="14"/>
      <c r="G115" s="14" t="s">
        <v>71</v>
      </c>
      <c r="H115" s="14" t="s">
        <v>54</v>
      </c>
      <c r="I11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5" s="14" t="s">
        <v>54</v>
      </c>
      <c r="K115" s="15"/>
      <c r="L115" s="14"/>
      <c r="M115" s="14" t="str">
        <f ca="1">IF(AND(بيانات_العملاء[[#This Row],[السجل التجارى]]="موجود",TODAY()+'[1]Other Data'!$B$23&lt;K115,بيانات_العملاء[[#This Row],[مطابقة اسم العميل بالاسم بالسجل التجارى]]="مطابق"), "سارى", "يجب اعادة طلبه")</f>
        <v>يجب اعادة طلبه</v>
      </c>
      <c r="N115" s="14" t="s">
        <v>52</v>
      </c>
      <c r="O115" s="9" t="e" cm="1">
        <f t="array" aca="1" ref="O115" ca="1">INDEX('[1]SAP Customer Data'!$A:$AC,MATCH(بيانات_العملاء[[#This Row],[رمز شريك الأعمال]],'[1]SAP Customer Data'!$B:$B,0),CELL("col",[1]!Table_Customer_Data[[#Headers],[LicTradNum]]))</f>
        <v>#REF!</v>
      </c>
      <c r="P11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5" s="14" t="s">
        <v>54</v>
      </c>
      <c r="R115" s="15"/>
      <c r="S11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5" s="14" t="s">
        <v>72</v>
      </c>
      <c r="U115" s="16"/>
      <c r="V115" s="17"/>
      <c r="W11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5" s="14" t="e" cm="1">
        <f t="array" aca="1" ref="Y115" ca="1">INDEX('[1]SAP Customer Data'!$A:$AC,MATCH(بيانات_العملاء[[#This Row],[رمز شريك الأعمال]],'[1]SAP Customer Data'!$B:$B,0),CELL("col",[1]!Table_Customer_Data[[#Headers],[CreditLine]]))</f>
        <v>#REF!</v>
      </c>
      <c r="Z11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5" s="14"/>
      <c r="AB11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5" s="14" t="s">
        <v>54</v>
      </c>
      <c r="AD115" s="14"/>
      <c r="AE11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5" s="14" t="s">
        <v>54</v>
      </c>
      <c r="AG115" s="14"/>
      <c r="AH11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5" s="14" t="s">
        <v>54</v>
      </c>
      <c r="AJ115" s="14"/>
      <c r="AK11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5" s="14"/>
      <c r="AM115" s="15"/>
      <c r="AN11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5" s="14" t="s">
        <v>54</v>
      </c>
      <c r="AP115" s="17"/>
      <c r="AQ11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5" s="14" t="s">
        <v>54</v>
      </c>
      <c r="AS115" s="14"/>
      <c r="AT11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5" s="17" t="e" cm="1">
        <f t="array" aca="1" ref="AU115" ca="1">INDEX('[1]SAP Customer Data'!A:Z,MATCH(بيانات_العملاء[[#This Row],[رمز شريك الأعمال]],'[1]SAP Customer Data'!B:B,0),CELL("col",[1]!Table_Customer_Data[[#Headers],[CreateDate]]))</f>
        <v>#REF!</v>
      </c>
      <c r="AV115" s="14"/>
      <c r="AW115" s="17"/>
      <c r="AX115" s="14" t="s">
        <v>57</v>
      </c>
      <c r="AY115" s="14"/>
    </row>
    <row r="116" spans="1:51" x14ac:dyDescent="0.25">
      <c r="A116" s="12" t="e" cm="1">
        <f t="array" aca="1" ref="A116" ca="1">INDEX('[1]SAP Customer Data'!$A:$AC,MATCH(بيانات_العملاء[[#This Row],[رمز شريك الأعمال]],'[1]SAP Customer Data'!$B:$B,0),CELL("col",[1]!Table_Customer_Data[[#Headers],[GroupName]]))</f>
        <v>#REF!</v>
      </c>
      <c r="B116" s="18" t="s">
        <v>238</v>
      </c>
      <c r="C116" s="77" t="s">
        <v>882</v>
      </c>
      <c r="D116" s="14" t="e" cm="1">
        <f t="array" aca="1" ref="D116" ca="1">INDEX('[1]SAP Customer Data'!$A:$AC,MATCH(بيانات_العملاء[[#This Row],[رمز شريك الأعمال]],'[1]SAP Customer Data'!$B:$B,0),CELL("col",[1]!Table_Customer_Data[[#Headers],[CardName]]))</f>
        <v>#REF!</v>
      </c>
      <c r="E116" s="14" t="e">
        <f ca="1">IF(بيانات_العملاء[[#This Row],[حد الائتمان على SAP]]&gt;0,"آجل","نقدى")</f>
        <v>#REF!</v>
      </c>
      <c r="F116" s="14"/>
      <c r="G116" s="14" t="s">
        <v>71</v>
      </c>
      <c r="H116" s="14" t="s">
        <v>54</v>
      </c>
      <c r="I11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6" s="14" t="s">
        <v>54</v>
      </c>
      <c r="K116" s="15"/>
      <c r="L116" s="14"/>
      <c r="M116" s="14" t="str">
        <f ca="1">IF(AND(بيانات_العملاء[[#This Row],[السجل التجارى]]="موجود",TODAY()+'[1]Other Data'!$B$23&lt;K116,بيانات_العملاء[[#This Row],[مطابقة اسم العميل بالاسم بالسجل التجارى]]="مطابق"), "سارى", "يجب اعادة طلبه")</f>
        <v>يجب اعادة طلبه</v>
      </c>
      <c r="N116" s="14" t="s">
        <v>52</v>
      </c>
      <c r="O116" s="9" t="e" cm="1">
        <f t="array" aca="1" ref="O116" ca="1">INDEX('[1]SAP Customer Data'!$A:$AC,MATCH(بيانات_العملاء[[#This Row],[رمز شريك الأعمال]],'[1]SAP Customer Data'!$B:$B,0),CELL("col",[1]!Table_Customer_Data[[#Headers],[LicTradNum]]))</f>
        <v>#REF!</v>
      </c>
      <c r="P11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6" s="14" t="s">
        <v>54</v>
      </c>
      <c r="R116" s="15"/>
      <c r="S11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6" s="14" t="s">
        <v>72</v>
      </c>
      <c r="U116" s="16"/>
      <c r="V116" s="17"/>
      <c r="W11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6" s="14" t="e" cm="1">
        <f t="array" aca="1" ref="Y116" ca="1">INDEX('[1]SAP Customer Data'!$A:$AC,MATCH(بيانات_العملاء[[#This Row],[رمز شريك الأعمال]],'[1]SAP Customer Data'!$B:$B,0),CELL("col",[1]!Table_Customer_Data[[#Headers],[CreditLine]]))</f>
        <v>#REF!</v>
      </c>
      <c r="Z11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6" s="14"/>
      <c r="AB11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6" s="14" t="s">
        <v>54</v>
      </c>
      <c r="AD116" s="14"/>
      <c r="AE11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6" s="14" t="s">
        <v>54</v>
      </c>
      <c r="AG116" s="14"/>
      <c r="AH11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6" s="14" t="s">
        <v>54</v>
      </c>
      <c r="AJ116" s="14"/>
      <c r="AK11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6" s="14"/>
      <c r="AM116" s="15"/>
      <c r="AN11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6" s="14" t="s">
        <v>54</v>
      </c>
      <c r="AP116" s="17"/>
      <c r="AQ11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6" s="14" t="s">
        <v>54</v>
      </c>
      <c r="AS116" s="14"/>
      <c r="AT11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6" s="17" t="e" cm="1">
        <f t="array" aca="1" ref="AU116" ca="1">INDEX('[1]SAP Customer Data'!A:Z,MATCH(بيانات_العملاء[[#This Row],[رمز شريك الأعمال]],'[1]SAP Customer Data'!B:B,0),CELL("col",[1]!Table_Customer_Data[[#Headers],[CreateDate]]))</f>
        <v>#REF!</v>
      </c>
      <c r="AV116" s="14"/>
      <c r="AW116" s="17"/>
      <c r="AX116" s="14" t="s">
        <v>57</v>
      </c>
      <c r="AY116" s="14"/>
    </row>
    <row r="117" spans="1:51" x14ac:dyDescent="0.25">
      <c r="A117" s="12" t="e" cm="1">
        <f t="array" aca="1" ref="A117" ca="1">INDEX('[1]SAP Customer Data'!$A:$AC,MATCH(بيانات_العملاء[[#This Row],[رمز شريك الأعمال]],'[1]SAP Customer Data'!$B:$B,0),CELL("col",[1]!Table_Customer_Data[[#Headers],[GroupName]]))</f>
        <v>#REF!</v>
      </c>
      <c r="B117" s="18" t="s">
        <v>239</v>
      </c>
      <c r="C117" s="77" t="s">
        <v>882</v>
      </c>
      <c r="D117" s="14" t="e" cm="1">
        <f t="array" aca="1" ref="D117" ca="1">INDEX('[1]SAP Customer Data'!$A:$AC,MATCH(بيانات_العملاء[[#This Row],[رمز شريك الأعمال]],'[1]SAP Customer Data'!$B:$B,0),CELL("col",[1]!Table_Customer_Data[[#Headers],[CardName]]))</f>
        <v>#REF!</v>
      </c>
      <c r="E117" s="14" t="e">
        <f ca="1">IF(بيانات_العملاء[[#This Row],[حد الائتمان على SAP]]&gt;0,"آجل","نقدى")</f>
        <v>#REF!</v>
      </c>
      <c r="F117" s="14"/>
      <c r="G117" s="14" t="s">
        <v>71</v>
      </c>
      <c r="H117" s="14" t="s">
        <v>54</v>
      </c>
      <c r="I11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7" s="14" t="s">
        <v>54</v>
      </c>
      <c r="K117" s="15"/>
      <c r="L117" s="14"/>
      <c r="M117" s="14" t="str">
        <f ca="1">IF(AND(بيانات_العملاء[[#This Row],[السجل التجارى]]="موجود",TODAY()+'[1]Other Data'!$B$23&lt;K117,بيانات_العملاء[[#This Row],[مطابقة اسم العميل بالاسم بالسجل التجارى]]="مطابق"), "سارى", "يجب اعادة طلبه")</f>
        <v>يجب اعادة طلبه</v>
      </c>
      <c r="N117" s="14" t="s">
        <v>52</v>
      </c>
      <c r="O117" s="9" t="e" cm="1">
        <f t="array" aca="1" ref="O117" ca="1">INDEX('[1]SAP Customer Data'!$A:$AC,MATCH(بيانات_العملاء[[#This Row],[رمز شريك الأعمال]],'[1]SAP Customer Data'!$B:$B,0),CELL("col",[1]!Table_Customer_Data[[#Headers],[LicTradNum]]))</f>
        <v>#REF!</v>
      </c>
      <c r="P11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7" s="14" t="s">
        <v>54</v>
      </c>
      <c r="R117" s="15"/>
      <c r="S11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7" s="14" t="s">
        <v>72</v>
      </c>
      <c r="U117" s="16"/>
      <c r="V117" s="17"/>
      <c r="W11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7" s="14" t="e" cm="1">
        <f t="array" aca="1" ref="Y117" ca="1">INDEX('[1]SAP Customer Data'!$A:$AC,MATCH(بيانات_العملاء[[#This Row],[رمز شريك الأعمال]],'[1]SAP Customer Data'!$B:$B,0),CELL("col",[1]!Table_Customer_Data[[#Headers],[CreditLine]]))</f>
        <v>#REF!</v>
      </c>
      <c r="Z11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7" s="14"/>
      <c r="AB11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7" s="14" t="s">
        <v>54</v>
      </c>
      <c r="AD117" s="14"/>
      <c r="AE11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7" s="14" t="s">
        <v>54</v>
      </c>
      <c r="AG117" s="14"/>
      <c r="AH11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7" s="14" t="s">
        <v>54</v>
      </c>
      <c r="AJ117" s="14"/>
      <c r="AK11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7" s="14"/>
      <c r="AM117" s="15"/>
      <c r="AN11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7" s="14" t="s">
        <v>54</v>
      </c>
      <c r="AP117" s="17"/>
      <c r="AQ11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7" s="14" t="s">
        <v>54</v>
      </c>
      <c r="AS117" s="14"/>
      <c r="AT11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7" s="17" t="e" cm="1">
        <f t="array" aca="1" ref="AU117" ca="1">INDEX('[1]SAP Customer Data'!A:Z,MATCH(بيانات_العملاء[[#This Row],[رمز شريك الأعمال]],'[1]SAP Customer Data'!B:B,0),CELL("col",[1]!Table_Customer_Data[[#Headers],[CreateDate]]))</f>
        <v>#REF!</v>
      </c>
      <c r="AV117" s="14"/>
      <c r="AW117" s="17"/>
      <c r="AX117" s="14" t="s">
        <v>57</v>
      </c>
      <c r="AY117" s="14"/>
    </row>
    <row r="118" spans="1:51" x14ac:dyDescent="0.25">
      <c r="A118" s="12" t="e" cm="1">
        <f t="array" aca="1" ref="A118" ca="1">INDEX('[1]SAP Customer Data'!$A:$AC,MATCH(بيانات_العملاء[[#This Row],[رمز شريك الأعمال]],'[1]SAP Customer Data'!$B:$B,0),CELL("col",[1]!Table_Customer_Data[[#Headers],[GroupName]]))</f>
        <v>#REF!</v>
      </c>
      <c r="B118" s="18" t="s">
        <v>240</v>
      </c>
      <c r="C118" s="77" t="s">
        <v>882</v>
      </c>
      <c r="D118" s="14" t="e" cm="1">
        <f t="array" aca="1" ref="D118" ca="1">INDEX('[1]SAP Customer Data'!$A:$AC,MATCH(بيانات_العملاء[[#This Row],[رمز شريك الأعمال]],'[1]SAP Customer Data'!$B:$B,0),CELL("col",[1]!Table_Customer_Data[[#Headers],[CardName]]))</f>
        <v>#REF!</v>
      </c>
      <c r="E118" s="14" t="e">
        <f ca="1">IF(بيانات_العملاء[[#This Row],[حد الائتمان على SAP]]&gt;0,"آجل","نقدى")</f>
        <v>#REF!</v>
      </c>
      <c r="F118" s="14"/>
      <c r="G118" s="14" t="s">
        <v>71</v>
      </c>
      <c r="H118" s="14" t="s">
        <v>54</v>
      </c>
      <c r="I11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8" s="14" t="s">
        <v>54</v>
      </c>
      <c r="K118" s="15"/>
      <c r="L118" s="14"/>
      <c r="M118" s="14" t="str">
        <f ca="1">IF(AND(بيانات_العملاء[[#This Row],[السجل التجارى]]="موجود",TODAY()+'[1]Other Data'!$B$23&lt;K118,بيانات_العملاء[[#This Row],[مطابقة اسم العميل بالاسم بالسجل التجارى]]="مطابق"), "سارى", "يجب اعادة طلبه")</f>
        <v>يجب اعادة طلبه</v>
      </c>
      <c r="N118" s="14" t="s">
        <v>52</v>
      </c>
      <c r="O118" s="9" t="e" cm="1">
        <f t="array" aca="1" ref="O118" ca="1">INDEX('[1]SAP Customer Data'!$A:$AC,MATCH(بيانات_العملاء[[#This Row],[رمز شريك الأعمال]],'[1]SAP Customer Data'!$B:$B,0),CELL("col",[1]!Table_Customer_Data[[#Headers],[LicTradNum]]))</f>
        <v>#REF!</v>
      </c>
      <c r="P11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8" s="14" t="s">
        <v>54</v>
      </c>
      <c r="R118" s="15"/>
      <c r="S11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8" s="14" t="s">
        <v>72</v>
      </c>
      <c r="U118" s="16"/>
      <c r="V118" s="17"/>
      <c r="W11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8" s="14" t="e" cm="1">
        <f t="array" aca="1" ref="Y118" ca="1">INDEX('[1]SAP Customer Data'!$A:$AC,MATCH(بيانات_العملاء[[#This Row],[رمز شريك الأعمال]],'[1]SAP Customer Data'!$B:$B,0),CELL("col",[1]!Table_Customer_Data[[#Headers],[CreditLine]]))</f>
        <v>#REF!</v>
      </c>
      <c r="Z11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8" s="14"/>
      <c r="AB11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8" s="14" t="s">
        <v>54</v>
      </c>
      <c r="AD118" s="14"/>
      <c r="AE11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8" s="14" t="s">
        <v>54</v>
      </c>
      <c r="AG118" s="14"/>
      <c r="AH11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8" s="14" t="s">
        <v>54</v>
      </c>
      <c r="AJ118" s="14"/>
      <c r="AK11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8" s="14"/>
      <c r="AM118" s="15"/>
      <c r="AN11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8" s="14" t="s">
        <v>54</v>
      </c>
      <c r="AP118" s="17"/>
      <c r="AQ11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8" s="14" t="s">
        <v>54</v>
      </c>
      <c r="AS118" s="14"/>
      <c r="AT11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8" s="17" t="e" cm="1">
        <f t="array" aca="1" ref="AU118" ca="1">INDEX('[1]SAP Customer Data'!A:Z,MATCH(بيانات_العملاء[[#This Row],[رمز شريك الأعمال]],'[1]SAP Customer Data'!B:B,0),CELL("col",[1]!Table_Customer_Data[[#Headers],[CreateDate]]))</f>
        <v>#REF!</v>
      </c>
      <c r="AV118" s="14"/>
      <c r="AW118" s="17"/>
      <c r="AX118" s="14" t="s">
        <v>57</v>
      </c>
      <c r="AY118" s="14"/>
    </row>
    <row r="119" spans="1:51" x14ac:dyDescent="0.25">
      <c r="A119" s="12" t="e" cm="1">
        <f t="array" aca="1" ref="A119" ca="1">INDEX('[1]SAP Customer Data'!$A:$AC,MATCH(بيانات_العملاء[[#This Row],[رمز شريك الأعمال]],'[1]SAP Customer Data'!$B:$B,0),CELL("col",[1]!Table_Customer_Data[[#Headers],[GroupName]]))</f>
        <v>#REF!</v>
      </c>
      <c r="B119" s="18" t="s">
        <v>241</v>
      </c>
      <c r="C119" s="77" t="s">
        <v>882</v>
      </c>
      <c r="D119" s="14" t="e" cm="1">
        <f t="array" aca="1" ref="D119" ca="1">INDEX('[1]SAP Customer Data'!$A:$AC,MATCH(بيانات_العملاء[[#This Row],[رمز شريك الأعمال]],'[1]SAP Customer Data'!$B:$B,0),CELL("col",[1]!Table_Customer_Data[[#Headers],[CardName]]))</f>
        <v>#REF!</v>
      </c>
      <c r="E119" s="14" t="e">
        <f ca="1">IF(بيانات_العملاء[[#This Row],[حد الائتمان على SAP]]&gt;0,"آجل","نقدى")</f>
        <v>#REF!</v>
      </c>
      <c r="F119" s="14"/>
      <c r="G119" s="14" t="s">
        <v>71</v>
      </c>
      <c r="H119" s="14" t="s">
        <v>54</v>
      </c>
      <c r="I11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19" s="14" t="s">
        <v>54</v>
      </c>
      <c r="K119" s="15"/>
      <c r="L119" s="14"/>
      <c r="M119" s="14" t="str">
        <f ca="1">IF(AND(بيانات_العملاء[[#This Row],[السجل التجارى]]="موجود",TODAY()+'[1]Other Data'!$B$23&lt;K119,بيانات_العملاء[[#This Row],[مطابقة اسم العميل بالاسم بالسجل التجارى]]="مطابق"), "سارى", "يجب اعادة طلبه")</f>
        <v>يجب اعادة طلبه</v>
      </c>
      <c r="N119" s="14" t="s">
        <v>52</v>
      </c>
      <c r="O119" s="9" t="e" cm="1">
        <f t="array" aca="1" ref="O119" ca="1">INDEX('[1]SAP Customer Data'!$A:$AC,MATCH(بيانات_العملاء[[#This Row],[رمز شريك الأعمال]],'[1]SAP Customer Data'!$B:$B,0),CELL("col",[1]!Table_Customer_Data[[#Headers],[LicTradNum]]))</f>
        <v>#REF!</v>
      </c>
      <c r="P11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19" s="14" t="s">
        <v>54</v>
      </c>
      <c r="R119" s="15"/>
      <c r="S11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19" s="14" t="s">
        <v>72</v>
      </c>
      <c r="U119" s="16"/>
      <c r="V119" s="17"/>
      <c r="W11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1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19" s="14" t="e" cm="1">
        <f t="array" aca="1" ref="Y119" ca="1">INDEX('[1]SAP Customer Data'!$A:$AC,MATCH(بيانات_العملاء[[#This Row],[رمز شريك الأعمال]],'[1]SAP Customer Data'!$B:$B,0),CELL("col",[1]!Table_Customer_Data[[#Headers],[CreditLine]]))</f>
        <v>#REF!</v>
      </c>
      <c r="Z11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19" s="14"/>
      <c r="AB11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19" s="14" t="s">
        <v>54</v>
      </c>
      <c r="AD119" s="14"/>
      <c r="AE11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19" s="14" t="s">
        <v>54</v>
      </c>
      <c r="AG119" s="14"/>
      <c r="AH11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19" s="14" t="s">
        <v>54</v>
      </c>
      <c r="AJ119" s="14"/>
      <c r="AK11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19" s="14"/>
      <c r="AM119" s="15"/>
      <c r="AN11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19" s="14" t="s">
        <v>54</v>
      </c>
      <c r="AP119" s="17"/>
      <c r="AQ11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19" s="14" t="s">
        <v>54</v>
      </c>
      <c r="AS119" s="14"/>
      <c r="AT11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19" s="17" t="e" cm="1">
        <f t="array" aca="1" ref="AU119" ca="1">INDEX('[1]SAP Customer Data'!A:Z,MATCH(بيانات_العملاء[[#This Row],[رمز شريك الأعمال]],'[1]SAP Customer Data'!B:B,0),CELL("col",[1]!Table_Customer_Data[[#Headers],[CreateDate]]))</f>
        <v>#REF!</v>
      </c>
      <c r="AV119" s="14"/>
      <c r="AW119" s="17"/>
      <c r="AX119" s="14" t="s">
        <v>57</v>
      </c>
      <c r="AY119" s="14"/>
    </row>
    <row r="120" spans="1:51" x14ac:dyDescent="0.25">
      <c r="A120" s="12" t="e" cm="1">
        <f t="array" aca="1" ref="A120" ca="1">INDEX('[1]SAP Customer Data'!$A:$AC,MATCH(بيانات_العملاء[[#This Row],[رمز شريك الأعمال]],'[1]SAP Customer Data'!$B:$B,0),CELL("col",[1]!Table_Customer_Data[[#Headers],[GroupName]]))</f>
        <v>#REF!</v>
      </c>
      <c r="B120" s="18" t="s">
        <v>242</v>
      </c>
      <c r="C120" s="77" t="s">
        <v>882</v>
      </c>
      <c r="D120" s="14" t="e" cm="1">
        <f t="array" aca="1" ref="D120" ca="1">INDEX('[1]SAP Customer Data'!$A:$AC,MATCH(بيانات_العملاء[[#This Row],[رمز شريك الأعمال]],'[1]SAP Customer Data'!$B:$B,0),CELL("col",[1]!Table_Customer_Data[[#Headers],[CardName]]))</f>
        <v>#REF!</v>
      </c>
      <c r="E120" s="14" t="e">
        <f ca="1">IF(بيانات_العملاء[[#This Row],[حد الائتمان على SAP]]&gt;0,"آجل","نقدى")</f>
        <v>#REF!</v>
      </c>
      <c r="F120" s="14"/>
      <c r="G120" s="14" t="s">
        <v>71</v>
      </c>
      <c r="H120" s="14" t="s">
        <v>54</v>
      </c>
      <c r="I12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20" s="14" t="s">
        <v>54</v>
      </c>
      <c r="K120" s="15"/>
      <c r="L120" s="14"/>
      <c r="M120" s="14" t="str">
        <f ca="1">IF(AND(بيانات_العملاء[[#This Row],[السجل التجارى]]="موجود",TODAY()+'[1]Other Data'!$B$23&lt;K120,بيانات_العملاء[[#This Row],[مطابقة اسم العميل بالاسم بالسجل التجارى]]="مطابق"), "سارى", "يجب اعادة طلبه")</f>
        <v>يجب اعادة طلبه</v>
      </c>
      <c r="N120" s="14" t="s">
        <v>52</v>
      </c>
      <c r="O120" s="9" t="e" cm="1">
        <f t="array" aca="1" ref="O120" ca="1">INDEX('[1]SAP Customer Data'!$A:$AC,MATCH(بيانات_العملاء[[#This Row],[رمز شريك الأعمال]],'[1]SAP Customer Data'!$B:$B,0),CELL("col",[1]!Table_Customer_Data[[#Headers],[LicTradNum]]))</f>
        <v>#REF!</v>
      </c>
      <c r="P12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0" s="14" t="s">
        <v>54</v>
      </c>
      <c r="R120" s="15"/>
      <c r="S12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0" s="14" t="s">
        <v>72</v>
      </c>
      <c r="U120" s="16"/>
      <c r="V120" s="17"/>
      <c r="W12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20" s="14" t="e" cm="1">
        <f t="array" aca="1" ref="Y120" ca="1">INDEX('[1]SAP Customer Data'!$A:$AC,MATCH(بيانات_العملاء[[#This Row],[رمز شريك الأعمال]],'[1]SAP Customer Data'!$B:$B,0),CELL("col",[1]!Table_Customer_Data[[#Headers],[CreditLine]]))</f>
        <v>#REF!</v>
      </c>
      <c r="Z12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0" s="14"/>
      <c r="AB12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0" s="14" t="s">
        <v>54</v>
      </c>
      <c r="AD120" s="14"/>
      <c r="AE12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0" s="14" t="s">
        <v>54</v>
      </c>
      <c r="AG120" s="14"/>
      <c r="AH12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0" s="14" t="s">
        <v>54</v>
      </c>
      <c r="AJ120" s="14"/>
      <c r="AK12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0" s="14"/>
      <c r="AM120" s="15"/>
      <c r="AN12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0" s="14" t="s">
        <v>54</v>
      </c>
      <c r="AP120" s="17"/>
      <c r="AQ12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0" s="14" t="s">
        <v>54</v>
      </c>
      <c r="AS120" s="14"/>
      <c r="AT12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0" s="17" t="e" cm="1">
        <f t="array" aca="1" ref="AU120" ca="1">INDEX('[1]SAP Customer Data'!A:Z,MATCH(بيانات_العملاء[[#This Row],[رمز شريك الأعمال]],'[1]SAP Customer Data'!B:B,0),CELL("col",[1]!Table_Customer_Data[[#Headers],[CreateDate]]))</f>
        <v>#REF!</v>
      </c>
      <c r="AV120" s="14"/>
      <c r="AW120" s="17"/>
      <c r="AX120" s="14" t="s">
        <v>57</v>
      </c>
      <c r="AY120" s="14"/>
    </row>
    <row r="121" spans="1:51" x14ac:dyDescent="0.25">
      <c r="A121" s="12" t="e" cm="1">
        <f t="array" aca="1" ref="A121" ca="1">INDEX('[1]SAP Customer Data'!$A:$AC,MATCH(بيانات_العملاء[[#This Row],[رمز شريك الأعمال]],'[1]SAP Customer Data'!$B:$B,0),CELL("col",[1]!Table_Customer_Data[[#Headers],[GroupName]]))</f>
        <v>#REF!</v>
      </c>
      <c r="B121" s="18" t="s">
        <v>243</v>
      </c>
      <c r="C121" s="77" t="s">
        <v>882</v>
      </c>
      <c r="D121" s="14" t="e" cm="1">
        <f t="array" aca="1" ref="D121" ca="1">INDEX('[1]SAP Customer Data'!$A:$AC,MATCH(بيانات_العملاء[[#This Row],[رمز شريك الأعمال]],'[1]SAP Customer Data'!$B:$B,0),CELL("col",[1]!Table_Customer_Data[[#Headers],[CardName]]))</f>
        <v>#REF!</v>
      </c>
      <c r="E121" s="14" t="e">
        <f ca="1">IF(بيانات_العملاء[[#This Row],[حد الائتمان على SAP]]&gt;0,"آجل","نقدى")</f>
        <v>#REF!</v>
      </c>
      <c r="F121" s="14"/>
      <c r="G121" s="14" t="s">
        <v>71</v>
      </c>
      <c r="H121" s="14" t="s">
        <v>54</v>
      </c>
      <c r="I12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21" s="14" t="s">
        <v>54</v>
      </c>
      <c r="K121" s="15"/>
      <c r="L121" s="14"/>
      <c r="M121" s="14" t="str">
        <f ca="1">IF(AND(بيانات_العملاء[[#This Row],[السجل التجارى]]="موجود",TODAY()+'[1]Other Data'!$B$23&lt;K121,بيانات_العملاء[[#This Row],[مطابقة اسم العميل بالاسم بالسجل التجارى]]="مطابق"), "سارى", "يجب اعادة طلبه")</f>
        <v>يجب اعادة طلبه</v>
      </c>
      <c r="N121" s="14" t="s">
        <v>52</v>
      </c>
      <c r="O121" s="9" t="e" cm="1">
        <f t="array" aca="1" ref="O121" ca="1">INDEX('[1]SAP Customer Data'!$A:$AC,MATCH(بيانات_العملاء[[#This Row],[رمز شريك الأعمال]],'[1]SAP Customer Data'!$B:$B,0),CELL("col",[1]!Table_Customer_Data[[#Headers],[LicTradNum]]))</f>
        <v>#REF!</v>
      </c>
      <c r="P12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1" s="14" t="s">
        <v>54</v>
      </c>
      <c r="R121" s="15"/>
      <c r="S12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1" s="14" t="s">
        <v>72</v>
      </c>
      <c r="U121" s="16"/>
      <c r="V121" s="17"/>
      <c r="W12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21" s="14" t="e" cm="1">
        <f t="array" aca="1" ref="Y121" ca="1">INDEX('[1]SAP Customer Data'!$A:$AC,MATCH(بيانات_العملاء[[#This Row],[رمز شريك الأعمال]],'[1]SAP Customer Data'!$B:$B,0),CELL("col",[1]!Table_Customer_Data[[#Headers],[CreditLine]]))</f>
        <v>#REF!</v>
      </c>
      <c r="Z12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1" s="14"/>
      <c r="AB12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1" s="14" t="s">
        <v>54</v>
      </c>
      <c r="AD121" s="14"/>
      <c r="AE12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1" s="14" t="s">
        <v>54</v>
      </c>
      <c r="AG121" s="14"/>
      <c r="AH12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1" s="14" t="s">
        <v>54</v>
      </c>
      <c r="AJ121" s="14"/>
      <c r="AK12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1" s="14"/>
      <c r="AM121" s="15"/>
      <c r="AN12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1" s="14" t="s">
        <v>54</v>
      </c>
      <c r="AP121" s="17"/>
      <c r="AQ12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1" s="14" t="s">
        <v>54</v>
      </c>
      <c r="AS121" s="14"/>
      <c r="AT12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1" s="17" t="e" cm="1">
        <f t="array" aca="1" ref="AU121" ca="1">INDEX('[1]SAP Customer Data'!A:Z,MATCH(بيانات_العملاء[[#This Row],[رمز شريك الأعمال]],'[1]SAP Customer Data'!B:B,0),CELL("col",[1]!Table_Customer_Data[[#Headers],[CreateDate]]))</f>
        <v>#REF!</v>
      </c>
      <c r="AV121" s="14"/>
      <c r="AW121" s="17"/>
      <c r="AX121" s="14" t="s">
        <v>57</v>
      </c>
      <c r="AY121" s="14"/>
    </row>
    <row r="122" spans="1:51" x14ac:dyDescent="0.25">
      <c r="A122" s="31" t="e" cm="1">
        <f t="array" aca="1" ref="A122" ca="1">INDEX('[1]SAP Customer Data'!$A:$AC,MATCH(بيانات_العملاء[[#This Row],[رمز شريك الأعمال]],'[1]SAP Customer Data'!$B:$B,0),CELL("col",[1]!Table_Customer_Data[[#Headers],[GroupName]]))</f>
        <v>#REF!</v>
      </c>
      <c r="B122" s="38" t="s">
        <v>244</v>
      </c>
      <c r="C122" s="77" t="s">
        <v>882</v>
      </c>
      <c r="D122" s="33" t="e" cm="1">
        <f t="array" aca="1" ref="D122" ca="1">INDEX('[1]SAP Customer Data'!$A:$AC,MATCH(بيانات_العملاء[[#This Row],[رمز شريك الأعمال]],'[1]SAP Customer Data'!$B:$B,0),CELL("col",[1]!Table_Customer_Data[[#Headers],[CardName]]))</f>
        <v>#REF!</v>
      </c>
      <c r="E122" s="33" t="e">
        <f ca="1">IF(بيانات_العملاء[[#This Row],[حد الائتمان على SAP]]&gt;0,"آجل","نقدى")</f>
        <v>#REF!</v>
      </c>
      <c r="F122" s="33"/>
      <c r="G122" s="33" t="s">
        <v>207</v>
      </c>
      <c r="H122" s="33" t="s">
        <v>52</v>
      </c>
      <c r="I122" s="33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2" s="33" t="s">
        <v>52</v>
      </c>
      <c r="K122" s="34">
        <v>45665</v>
      </c>
      <c r="L122" s="33" t="s">
        <v>55</v>
      </c>
      <c r="M122" s="33" t="str">
        <f ca="1">IF(AND(بيانات_العملاء[[#This Row],[السجل التجارى]]="موجود",TODAY()+'[1]Other Data'!$B$23&lt;K122,بيانات_العملاء[[#This Row],[مطابقة اسم العميل بالاسم بالسجل التجارى]]="مطابق"), "سارى", "يجب اعادة طلبه")</f>
        <v>سارى</v>
      </c>
      <c r="N122" s="33" t="s">
        <v>52</v>
      </c>
      <c r="O122" s="35" t="e" cm="1">
        <f t="array" aca="1" ref="O122" ca="1">INDEX('[1]SAP Customer Data'!$A:$AC,MATCH(بيانات_العملاء[[#This Row],[رمز شريك الأعمال]],'[1]SAP Customer Data'!$B:$B,0),CELL("col",[1]!Table_Customer_Data[[#Headers],[LicTradNum]]))</f>
        <v>#REF!</v>
      </c>
      <c r="P122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2" s="24" t="s">
        <v>52</v>
      </c>
      <c r="R122" s="34">
        <v>44868</v>
      </c>
      <c r="S122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2" s="24" t="s">
        <v>54</v>
      </c>
      <c r="U122" s="36"/>
      <c r="V122" s="37"/>
      <c r="W122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22" s="33" t="e" cm="1">
        <f t="array" aca="1" ref="Y122" ca="1">INDEX('[1]SAP Customer Data'!$A:$AC,MATCH(بيانات_العملاء[[#This Row],[رمز شريك الأعمال]],'[1]SAP Customer Data'!$B:$B,0),CELL("col",[1]!Table_Customer_Data[[#Headers],[CreditLine]]))</f>
        <v>#REF!</v>
      </c>
      <c r="Z12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2" s="14"/>
      <c r="AB12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2" s="24" t="s">
        <v>54</v>
      </c>
      <c r="AD122" s="33"/>
      <c r="AE122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2" s="24" t="s">
        <v>54</v>
      </c>
      <c r="AG122" s="33"/>
      <c r="AH122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2" s="24" t="s">
        <v>54</v>
      </c>
      <c r="AJ122" s="33"/>
      <c r="AK122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2" s="33"/>
      <c r="AM122" s="34"/>
      <c r="AN122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2" s="24" t="s">
        <v>52</v>
      </c>
      <c r="AP122" s="37">
        <v>44722</v>
      </c>
      <c r="AQ122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2" s="24" t="s">
        <v>54</v>
      </c>
      <c r="AS122" s="33"/>
      <c r="AT122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2" s="37" t="e" cm="1">
        <f t="array" aca="1" ref="AU122" ca="1">INDEX('[1]SAP Customer Data'!A:Z,MATCH(بيانات_العملاء[[#This Row],[رمز شريك الأعمال]],'[1]SAP Customer Data'!B:B,0),CELL("col",[1]!Table_Customer_Data[[#Headers],[CreateDate]]))</f>
        <v>#REF!</v>
      </c>
      <c r="AV122" s="39" t="s">
        <v>245</v>
      </c>
      <c r="AW122" s="11" t="s">
        <v>103</v>
      </c>
      <c r="AX122" s="33" t="s">
        <v>67</v>
      </c>
      <c r="AY122" s="33"/>
    </row>
    <row r="123" spans="1:51" x14ac:dyDescent="0.25">
      <c r="A123" s="12" t="e" cm="1">
        <f t="array" aca="1" ref="A123" ca="1">INDEX('[1]SAP Customer Data'!$A:$AC,MATCH(بيانات_العملاء[[#This Row],[رمز شريك الأعمال]],'[1]SAP Customer Data'!$B:$B,0),CELL("col",[1]!Table_Customer_Data[[#Headers],[GroupName]]))</f>
        <v>#REF!</v>
      </c>
      <c r="B123" s="19" t="s">
        <v>246</v>
      </c>
      <c r="C123" s="77" t="s">
        <v>882</v>
      </c>
      <c r="D123" s="14" t="e" cm="1">
        <f t="array" aca="1" ref="D123" ca="1">INDEX('[1]SAP Customer Data'!$A:$AC,MATCH(بيانات_العملاء[[#This Row],[رمز شريك الأعمال]],'[1]SAP Customer Data'!$B:$B,0),CELL("col",[1]!Table_Customer_Data[[#Headers],[CardName]]))</f>
        <v>#REF!</v>
      </c>
      <c r="E123" s="14" t="e">
        <f ca="1">IF(بيانات_العملاء[[#This Row],[حد الائتمان على SAP]]&gt;0,"آجل","نقدى")</f>
        <v>#REF!</v>
      </c>
      <c r="F123" s="14" t="s">
        <v>247</v>
      </c>
      <c r="G123" s="14" t="s">
        <v>51</v>
      </c>
      <c r="H123" s="14" t="s">
        <v>52</v>
      </c>
      <c r="I12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3" s="14" t="s">
        <v>52</v>
      </c>
      <c r="K123" s="15">
        <v>45215</v>
      </c>
      <c r="L123" s="14" t="s">
        <v>55</v>
      </c>
      <c r="M123" s="14" t="str">
        <f ca="1">IF(AND(بيانات_العملاء[[#This Row],[السجل التجارى]]="موجود",TODAY()+'[1]Other Data'!$B$23&lt;K123,بيانات_العملاء[[#This Row],[مطابقة اسم العميل بالاسم بالسجل التجارى]]="مطابق"), "سارى", "يجب اعادة طلبه")</f>
        <v>سارى</v>
      </c>
      <c r="N123" s="14" t="s">
        <v>52</v>
      </c>
      <c r="O123" s="9" t="e" cm="1">
        <f t="array" aca="1" ref="O123" ca="1">INDEX('[1]SAP Customer Data'!$A:$AC,MATCH(بيانات_العملاء[[#This Row],[رمز شريك الأعمال]],'[1]SAP Customer Data'!$B:$B,0),CELL("col",[1]!Table_Customer_Data[[#Headers],[LicTradNum]]))</f>
        <v>#REF!</v>
      </c>
      <c r="P12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3" s="14" t="s">
        <v>52</v>
      </c>
      <c r="R123" s="15">
        <v>44817</v>
      </c>
      <c r="S12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3" s="14" t="s">
        <v>52</v>
      </c>
      <c r="U123" s="16">
        <v>100000</v>
      </c>
      <c r="V123" s="17"/>
      <c r="W12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23" s="14" t="e" cm="1">
        <f t="array" aca="1" ref="Y123" ca="1">INDEX('[1]SAP Customer Data'!$A:$AC,MATCH(بيانات_العملاء[[#This Row],[رمز شريك الأعمال]],'[1]SAP Customer Data'!$B:$B,0),CELL("col",[1]!Table_Customer_Data[[#Headers],[CreditLine]]))</f>
        <v>#REF!</v>
      </c>
      <c r="Z12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3" s="14" t="s">
        <v>55</v>
      </c>
      <c r="AB12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3" s="14" t="s">
        <v>52</v>
      </c>
      <c r="AD123" s="17">
        <v>44728</v>
      </c>
      <c r="AE12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3" s="14" t="s">
        <v>54</v>
      </c>
      <c r="AG123" s="14"/>
      <c r="AH12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3" s="14" t="s">
        <v>54</v>
      </c>
      <c r="AJ123" s="14"/>
      <c r="AK12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3" s="14" t="s">
        <v>54</v>
      </c>
      <c r="AM123" s="15"/>
      <c r="AN12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3" s="14" t="s">
        <v>52</v>
      </c>
      <c r="AP123" s="17"/>
      <c r="AQ12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3" s="14" t="s">
        <v>54</v>
      </c>
      <c r="AS123" s="14"/>
      <c r="AT12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3" s="17" t="e" cm="1">
        <f t="array" aca="1" ref="AU123" ca="1">INDEX('[1]SAP Customer Data'!A:Z,MATCH(بيانات_العملاء[[#This Row],[رمز شريك الأعمال]],'[1]SAP Customer Data'!B:B,0),CELL("col",[1]!Table_Customer_Data[[#Headers],[CreateDate]]))</f>
        <v>#REF!</v>
      </c>
      <c r="AV123" s="14"/>
      <c r="AW123" s="17"/>
      <c r="AX123" s="14" t="s">
        <v>57</v>
      </c>
      <c r="AY123" s="14"/>
    </row>
    <row r="124" spans="1:51" x14ac:dyDescent="0.25">
      <c r="A124" s="12" t="e" cm="1">
        <f t="array" aca="1" ref="A124" ca="1">INDEX('[1]SAP Customer Data'!$A:$AC,MATCH(بيانات_العملاء[[#This Row],[رمز شريك الأعمال]],'[1]SAP Customer Data'!$B:$B,0),CELL("col",[1]!Table_Customer_Data[[#Headers],[GroupName]]))</f>
        <v>#REF!</v>
      </c>
      <c r="B124" s="19" t="s">
        <v>248</v>
      </c>
      <c r="C124" s="77" t="s">
        <v>882</v>
      </c>
      <c r="D124" s="14" t="e" cm="1">
        <f t="array" aca="1" ref="D124" ca="1">INDEX('[1]SAP Customer Data'!$A:$AC,MATCH(بيانات_العملاء[[#This Row],[رمز شريك الأعمال]],'[1]SAP Customer Data'!$B:$B,0),CELL("col",[1]!Table_Customer_Data[[#Headers],[CardName]]))</f>
        <v>#REF!</v>
      </c>
      <c r="E124" s="14" t="e">
        <f ca="1">IF(بيانات_العملاء[[#This Row],[حد الائتمان على SAP]]&gt;0,"آجل","نقدى")</f>
        <v>#REF!</v>
      </c>
      <c r="F124" s="14" t="s">
        <v>249</v>
      </c>
      <c r="G124" s="14" t="s">
        <v>51</v>
      </c>
      <c r="H124" s="14" t="s">
        <v>52</v>
      </c>
      <c r="I12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4" s="14" t="s">
        <v>52</v>
      </c>
      <c r="K124" s="15">
        <v>45907</v>
      </c>
      <c r="L124" s="14" t="s">
        <v>55</v>
      </c>
      <c r="M124" s="14" t="str">
        <f ca="1">IF(AND(بيانات_العملاء[[#This Row],[السجل التجارى]]="موجود",TODAY()+'[1]Other Data'!$B$23&lt;K124,بيانات_العملاء[[#This Row],[مطابقة اسم العميل بالاسم بالسجل التجارى]]="مطابق"), "سارى", "يجب اعادة طلبه")</f>
        <v>سارى</v>
      </c>
      <c r="N124" s="14" t="s">
        <v>52</v>
      </c>
      <c r="O124" s="9" t="e" cm="1">
        <f t="array" aca="1" ref="O124" ca="1">INDEX('[1]SAP Customer Data'!$A:$AC,MATCH(بيانات_العملاء[[#This Row],[رمز شريك الأعمال]],'[1]SAP Customer Data'!$B:$B,0),CELL("col",[1]!Table_Customer_Data[[#Headers],[LicTradNum]]))</f>
        <v>#REF!</v>
      </c>
      <c r="P12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4" s="14" t="s">
        <v>52</v>
      </c>
      <c r="R124" s="15">
        <v>44934</v>
      </c>
      <c r="S12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4" s="14" t="s">
        <v>90</v>
      </c>
      <c r="U124" s="16">
        <v>15000</v>
      </c>
      <c r="V124" s="17"/>
      <c r="W12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15000</v>
      </c>
      <c r="Y124" s="14" t="e" cm="1">
        <f t="array" aca="1" ref="Y124" ca="1">INDEX('[1]SAP Customer Data'!$A:$AC,MATCH(بيانات_العملاء[[#This Row],[رمز شريك الأعمال]],'[1]SAP Customer Data'!$B:$B,0),CELL("col",[1]!Table_Customer_Data[[#Headers],[CreditLine]]))</f>
        <v>#REF!</v>
      </c>
      <c r="Z12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4" s="14"/>
      <c r="AB12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4" s="14" t="s">
        <v>54</v>
      </c>
      <c r="AD124" s="14"/>
      <c r="AE12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4" s="14" t="s">
        <v>54</v>
      </c>
      <c r="AG124" s="14"/>
      <c r="AH12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4" s="14" t="s">
        <v>54</v>
      </c>
      <c r="AJ124" s="14"/>
      <c r="AK12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4" s="14" t="s">
        <v>54</v>
      </c>
      <c r="AM124" s="15"/>
      <c r="AN12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4" s="14" t="s">
        <v>54</v>
      </c>
      <c r="AP124" s="17"/>
      <c r="AQ12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4" s="14" t="s">
        <v>54</v>
      </c>
      <c r="AS124" s="14"/>
      <c r="AT12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4" s="17" t="e" cm="1">
        <f t="array" aca="1" ref="AU124" ca="1">INDEX('[1]SAP Customer Data'!A:Z,MATCH(بيانات_العملاء[[#This Row],[رمز شريك الأعمال]],'[1]SAP Customer Data'!B:B,0),CELL("col",[1]!Table_Customer_Data[[#Headers],[CreateDate]]))</f>
        <v>#REF!</v>
      </c>
      <c r="AV124" s="14"/>
      <c r="AW124" s="17"/>
      <c r="AX124" s="14" t="s">
        <v>57</v>
      </c>
      <c r="AY124" s="14"/>
    </row>
    <row r="125" spans="1:51" x14ac:dyDescent="0.25">
      <c r="A125" s="12" t="e" cm="1">
        <f t="array" aca="1" ref="A125" ca="1">INDEX('[1]SAP Customer Data'!$A:$AC,MATCH(بيانات_العملاء[[#This Row],[رمز شريك الأعمال]],'[1]SAP Customer Data'!$B:$B,0),CELL("col",[1]!Table_Customer_Data[[#Headers],[GroupName]]))</f>
        <v>#REF!</v>
      </c>
      <c r="B125" s="19" t="s">
        <v>250</v>
      </c>
      <c r="C125" s="77" t="s">
        <v>882</v>
      </c>
      <c r="D125" s="14" t="e" cm="1">
        <f t="array" aca="1" ref="D125" ca="1">INDEX('[1]SAP Customer Data'!$A:$AC,MATCH(بيانات_العملاء[[#This Row],[رمز شريك الأعمال]],'[1]SAP Customer Data'!$B:$B,0),CELL("col",[1]!Table_Customer_Data[[#Headers],[CardName]]))</f>
        <v>#REF!</v>
      </c>
      <c r="E125" s="14" t="e">
        <f ca="1">IF(بيانات_العملاء[[#This Row],[حد الائتمان على SAP]]&gt;0,"آجل","نقدى")</f>
        <v>#REF!</v>
      </c>
      <c r="F125" s="14"/>
      <c r="G125" s="14" t="s">
        <v>207</v>
      </c>
      <c r="H125" s="14" t="s">
        <v>52</v>
      </c>
      <c r="I12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5" s="14" t="s">
        <v>52</v>
      </c>
      <c r="K125" s="15">
        <v>45071</v>
      </c>
      <c r="L125" s="14" t="s">
        <v>55</v>
      </c>
      <c r="M125" s="14" t="str">
        <f ca="1">IF(AND(بيانات_العملاء[[#This Row],[السجل التجارى]]="موجود",TODAY()+'[1]Other Data'!$B$23&lt;K125,بيانات_العملاء[[#This Row],[مطابقة اسم العميل بالاسم بالسجل التجارى]]="مطابق"), "سارى", "يجب اعادة طلبه")</f>
        <v>يجب اعادة طلبه</v>
      </c>
      <c r="N125" s="14" t="s">
        <v>52</v>
      </c>
      <c r="O125" s="9" t="e" cm="1">
        <f t="array" aca="1" ref="O125" ca="1">INDEX('[1]SAP Customer Data'!$A:$AC,MATCH(بيانات_العملاء[[#This Row],[رمز شريك الأعمال]],'[1]SAP Customer Data'!$B:$B,0),CELL("col",[1]!Table_Customer_Data[[#Headers],[LicTradNum]]))</f>
        <v>#REF!</v>
      </c>
      <c r="P12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5" s="14" t="s">
        <v>54</v>
      </c>
      <c r="R125" s="15"/>
      <c r="S12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5" s="14" t="s">
        <v>90</v>
      </c>
      <c r="U125" s="16" t="e" cm="1">
        <f t="array" aca="1" ref="U125" ca="1">INDEX('[1]SAP Customer Data'!$A:$AC,MATCH(بيانات_العملاء[[#This Row],[رمز شريك الأعمال]],'[1]SAP Customer Data'!$B:$B,0),CELL("col",[1]!Table_Customer_Data[[#Headers],[CreditLine]]))</f>
        <v>#REF!</v>
      </c>
      <c r="V125" s="17"/>
      <c r="W12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5" s="14" t="e">
        <f ca="1"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#REF!</v>
      </c>
      <c r="Y125" s="14" t="e" cm="1">
        <f t="array" aca="1" ref="Y125" ca="1">INDEX('[1]SAP Customer Data'!$A:$AC,MATCH(بيانات_العملاء[[#This Row],[رمز شريك الأعمال]],'[1]SAP Customer Data'!$B:$B,0),CELL("col",[1]!Table_Customer_Data[[#Headers],[CreditLine]]))</f>
        <v>#REF!</v>
      </c>
      <c r="Z12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5" s="14"/>
      <c r="AB12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5" s="14" t="s">
        <v>54</v>
      </c>
      <c r="AD125" s="14"/>
      <c r="AE12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5" s="14" t="s">
        <v>54</v>
      </c>
      <c r="AG125" s="14"/>
      <c r="AH12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5" s="14" t="s">
        <v>54</v>
      </c>
      <c r="AJ125" s="14"/>
      <c r="AK12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5" s="14" t="s">
        <v>54</v>
      </c>
      <c r="AM125" s="15"/>
      <c r="AN12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5" s="14" t="s">
        <v>54</v>
      </c>
      <c r="AP125" s="17"/>
      <c r="AQ12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5" s="14" t="s">
        <v>54</v>
      </c>
      <c r="AS125" s="14"/>
      <c r="AT12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5" s="17" t="e" cm="1">
        <f t="array" aca="1" ref="AU125" ca="1">INDEX('[1]SAP Customer Data'!A:Z,MATCH(بيانات_العملاء[[#This Row],[رمز شريك الأعمال]],'[1]SAP Customer Data'!B:B,0),CELL("col",[1]!Table_Customer_Data[[#Headers],[CreateDate]]))</f>
        <v>#REF!</v>
      </c>
      <c r="AV125" s="14"/>
      <c r="AW125" s="17"/>
      <c r="AX125" s="14" t="s">
        <v>67</v>
      </c>
      <c r="AY125" s="14"/>
    </row>
    <row r="126" spans="1:51" x14ac:dyDescent="0.25">
      <c r="A126" s="12" t="e" cm="1">
        <f t="array" aca="1" ref="A126" ca="1">INDEX('[1]SAP Customer Data'!$A:$AC,MATCH(بيانات_العملاء[[#This Row],[رمز شريك الأعمال]],'[1]SAP Customer Data'!$B:$B,0),CELL("col",[1]!Table_Customer_Data[[#Headers],[GroupName]]))</f>
        <v>#REF!</v>
      </c>
      <c r="B126" s="19" t="s">
        <v>251</v>
      </c>
      <c r="C126" s="77" t="s">
        <v>882</v>
      </c>
      <c r="D126" s="14" t="e" cm="1">
        <f t="array" aca="1" ref="D126" ca="1">INDEX('[1]SAP Customer Data'!$A:$AC,MATCH(بيانات_العملاء[[#This Row],[رمز شريك الأعمال]],'[1]SAP Customer Data'!$B:$B,0),CELL("col",[1]!Table_Customer_Data[[#Headers],[CardName]]))</f>
        <v>#REF!</v>
      </c>
      <c r="E126" s="14" t="e">
        <f ca="1">IF(بيانات_العملاء[[#This Row],[حد الائتمان على SAP]]&gt;0,"آجل","نقدى")</f>
        <v>#REF!</v>
      </c>
      <c r="F126" s="14"/>
      <c r="G126" s="14" t="s">
        <v>207</v>
      </c>
      <c r="H126" s="14" t="s">
        <v>52</v>
      </c>
      <c r="I12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6" s="14" t="s">
        <v>52</v>
      </c>
      <c r="K126" s="15">
        <v>44995</v>
      </c>
      <c r="L126" s="14" t="s">
        <v>55</v>
      </c>
      <c r="M126" s="14" t="str">
        <f ca="1">IF(AND(بيانات_العملاء[[#This Row],[السجل التجارى]]="موجود",TODAY()+'[1]Other Data'!$B$23&lt;K126,بيانات_العملاء[[#This Row],[مطابقة اسم العميل بالاسم بالسجل التجارى]]="مطابق"), "سارى", "يجب اعادة طلبه")</f>
        <v>يجب اعادة طلبه</v>
      </c>
      <c r="N126" s="14" t="s">
        <v>52</v>
      </c>
      <c r="O126" s="9" t="e" cm="1">
        <f t="array" aca="1" ref="O126" ca="1">INDEX('[1]SAP Customer Data'!$A:$AC,MATCH(بيانات_العملاء[[#This Row],[رمز شريك الأعمال]],'[1]SAP Customer Data'!$B:$B,0),CELL("col",[1]!Table_Customer_Data[[#Headers],[LicTradNum]]))</f>
        <v>#REF!</v>
      </c>
      <c r="P12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6" s="14" t="s">
        <v>52</v>
      </c>
      <c r="R126" s="15">
        <v>45756</v>
      </c>
      <c r="S12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26" s="14" t="s">
        <v>52</v>
      </c>
      <c r="U126" s="16">
        <v>20000</v>
      </c>
      <c r="V126" s="17"/>
      <c r="W12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126" s="14" t="e" cm="1">
        <f t="array" aca="1" ref="Y126" ca="1">INDEX('[1]SAP Customer Data'!$A:$AC,MATCH(بيانات_العملاء[[#This Row],[رمز شريك الأعمال]],'[1]SAP Customer Data'!$B:$B,0),CELL("col",[1]!Table_Customer_Data[[#Headers],[CreditLine]]))</f>
        <v>#REF!</v>
      </c>
      <c r="Z12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6" s="14" t="s">
        <v>55</v>
      </c>
      <c r="AB12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6" s="14" t="s">
        <v>54</v>
      </c>
      <c r="AD126" s="14"/>
      <c r="AE12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6" s="14" t="s">
        <v>54</v>
      </c>
      <c r="AG126" s="14"/>
      <c r="AH12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6" s="14" t="s">
        <v>54</v>
      </c>
      <c r="AJ126" s="14"/>
      <c r="AK12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6" s="14" t="s">
        <v>54</v>
      </c>
      <c r="AM126" s="15"/>
      <c r="AN12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6" s="14" t="s">
        <v>54</v>
      </c>
      <c r="AP126" s="17"/>
      <c r="AQ12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6" s="14" t="s">
        <v>54</v>
      </c>
      <c r="AS126" s="14"/>
      <c r="AT12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6" s="17" t="e" cm="1">
        <f t="array" aca="1" ref="AU126" ca="1">INDEX('[1]SAP Customer Data'!A:Z,MATCH(بيانات_العملاء[[#This Row],[رمز شريك الأعمال]],'[1]SAP Customer Data'!B:B,0),CELL("col",[1]!Table_Customer_Data[[#Headers],[CreateDate]]))</f>
        <v>#REF!</v>
      </c>
      <c r="AV126" s="14"/>
      <c r="AW126" s="17"/>
      <c r="AX126" s="14" t="s">
        <v>57</v>
      </c>
      <c r="AY126" s="14"/>
    </row>
    <row r="127" spans="1:51" x14ac:dyDescent="0.25">
      <c r="A127" s="12" t="e" cm="1">
        <f t="array" aca="1" ref="A127" ca="1">INDEX('[1]SAP Customer Data'!$A:$AC,MATCH(بيانات_العملاء[[#This Row],[رمز شريك الأعمال]],'[1]SAP Customer Data'!$B:$B,0),CELL("col",[1]!Table_Customer_Data[[#Headers],[GroupName]]))</f>
        <v>#REF!</v>
      </c>
      <c r="B127" s="19" t="s">
        <v>252</v>
      </c>
      <c r="C127" s="77" t="s">
        <v>882</v>
      </c>
      <c r="D127" s="14" t="e" cm="1">
        <f t="array" aca="1" ref="D127" ca="1">INDEX('[1]SAP Customer Data'!$A:$AC,MATCH(بيانات_العملاء[[#This Row],[رمز شريك الأعمال]],'[1]SAP Customer Data'!$B:$B,0),CELL("col",[1]!Table_Customer_Data[[#Headers],[CardName]]))</f>
        <v>#REF!</v>
      </c>
      <c r="E127" s="14" t="e">
        <f ca="1">IF(بيانات_العملاء[[#This Row],[حد الائتمان على SAP]]&gt;0,"آجل","نقدى")</f>
        <v>#REF!</v>
      </c>
      <c r="F127" s="14" t="s">
        <v>253</v>
      </c>
      <c r="G127" s="14" t="s">
        <v>51</v>
      </c>
      <c r="H127" s="14" t="s">
        <v>52</v>
      </c>
      <c r="I12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7" s="14" t="s">
        <v>52</v>
      </c>
      <c r="K127" s="15">
        <v>45160</v>
      </c>
      <c r="L127" s="14" t="s">
        <v>55</v>
      </c>
      <c r="M127" s="14" t="str">
        <f ca="1">IF(AND(بيانات_العملاء[[#This Row],[السجل التجارى]]="موجود",TODAY()+'[1]Other Data'!$B$23&lt;K127,بيانات_العملاء[[#This Row],[مطابقة اسم العميل بالاسم بالسجل التجارى]]="مطابق"), "سارى", "يجب اعادة طلبه")</f>
        <v>يجب اعادة طلبه</v>
      </c>
      <c r="N127" s="14" t="s">
        <v>52</v>
      </c>
      <c r="O127" s="9" t="e" cm="1">
        <f t="array" aca="1" ref="O127" ca="1">INDEX('[1]SAP Customer Data'!$A:$AC,MATCH(بيانات_العملاء[[#This Row],[رمز شريك الأعمال]],'[1]SAP Customer Data'!$B:$B,0),CELL("col",[1]!Table_Customer_Data[[#Headers],[LicTradNum]]))</f>
        <v>#REF!</v>
      </c>
      <c r="P12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7" s="14" t="s">
        <v>52</v>
      </c>
      <c r="R127" s="15">
        <v>45317</v>
      </c>
      <c r="S12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27" s="14" t="s">
        <v>52</v>
      </c>
      <c r="U127" s="16">
        <v>20000</v>
      </c>
      <c r="V127" s="17"/>
      <c r="W12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127" s="14" t="e" cm="1">
        <f t="array" aca="1" ref="Y127" ca="1">INDEX('[1]SAP Customer Data'!$A:$AC,MATCH(بيانات_العملاء[[#This Row],[رمز شريك الأعمال]],'[1]SAP Customer Data'!$B:$B,0),CELL("col",[1]!Table_Customer_Data[[#Headers],[CreditLine]]))</f>
        <v>#REF!</v>
      </c>
      <c r="Z12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7" s="14" t="s">
        <v>55</v>
      </c>
      <c r="AB12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7" s="14" t="s">
        <v>54</v>
      </c>
      <c r="AD127" s="14"/>
      <c r="AE12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7" s="14" t="s">
        <v>54</v>
      </c>
      <c r="AG127" s="14"/>
      <c r="AH12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7" s="14" t="s">
        <v>54</v>
      </c>
      <c r="AJ127" s="14"/>
      <c r="AK12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7" s="14" t="s">
        <v>54</v>
      </c>
      <c r="AM127" s="15"/>
      <c r="AN12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7" s="14" t="s">
        <v>52</v>
      </c>
      <c r="AP127" s="17"/>
      <c r="AQ12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7" s="14" t="s">
        <v>54</v>
      </c>
      <c r="AS127" s="14"/>
      <c r="AT12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7" s="17" t="e" cm="1">
        <f t="array" aca="1" ref="AU127" ca="1">INDEX('[1]SAP Customer Data'!A:Z,MATCH(بيانات_العملاء[[#This Row],[رمز شريك الأعمال]],'[1]SAP Customer Data'!B:B,0),CELL("col",[1]!Table_Customer_Data[[#Headers],[CreateDate]]))</f>
        <v>#REF!</v>
      </c>
      <c r="AV127" s="14"/>
      <c r="AW127" s="17"/>
      <c r="AX127" s="14" t="s">
        <v>57</v>
      </c>
      <c r="AY127" s="14"/>
    </row>
    <row r="128" spans="1:51" x14ac:dyDescent="0.25">
      <c r="A128" s="12" t="e" cm="1">
        <f t="array" aca="1" ref="A128" ca="1">INDEX('[1]SAP Customer Data'!$A:$AC,MATCH(بيانات_العملاء[[#This Row],[رمز شريك الأعمال]],'[1]SAP Customer Data'!$B:$B,0),CELL("col",[1]!Table_Customer_Data[[#Headers],[GroupName]]))</f>
        <v>#REF!</v>
      </c>
      <c r="B128" s="19" t="s">
        <v>254</v>
      </c>
      <c r="C128" s="77" t="s">
        <v>882</v>
      </c>
      <c r="D128" s="14" t="e" cm="1">
        <f t="array" aca="1" ref="D128" ca="1">INDEX('[1]SAP Customer Data'!$A:$AC,MATCH(بيانات_العملاء[[#This Row],[رمز شريك الأعمال]],'[1]SAP Customer Data'!$B:$B,0),CELL("col",[1]!Table_Customer_Data[[#Headers],[CardName]]))</f>
        <v>#REF!</v>
      </c>
      <c r="E128" s="14" t="e">
        <f ca="1">IF(بيانات_العملاء[[#This Row],[حد الائتمان على SAP]]&gt;0,"آجل","نقدى")</f>
        <v>#REF!</v>
      </c>
      <c r="F128" s="14"/>
      <c r="G128" s="14" t="s">
        <v>255</v>
      </c>
      <c r="H128" s="14" t="s">
        <v>52</v>
      </c>
      <c r="I12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8" s="14" t="s">
        <v>52</v>
      </c>
      <c r="K128" s="15">
        <v>45302</v>
      </c>
      <c r="L128" s="14" t="s">
        <v>55</v>
      </c>
      <c r="M128" s="14" t="str">
        <f ca="1">IF(AND(بيانات_العملاء[[#This Row],[السجل التجارى]]="موجود",TODAY()+'[1]Other Data'!$B$23&lt;K128,بيانات_العملاء[[#This Row],[مطابقة اسم العميل بالاسم بالسجل التجارى]]="مطابق"), "سارى", "يجب اعادة طلبه")</f>
        <v>سارى</v>
      </c>
      <c r="N128" s="14" t="s">
        <v>52</v>
      </c>
      <c r="O128" s="9" t="e" cm="1">
        <f t="array" aca="1" ref="O128" ca="1">INDEX('[1]SAP Customer Data'!$A:$AC,MATCH(بيانات_العملاء[[#This Row],[رمز شريك الأعمال]],'[1]SAP Customer Data'!$B:$B,0),CELL("col",[1]!Table_Customer_Data[[#Headers],[LicTradNum]]))</f>
        <v>#REF!</v>
      </c>
      <c r="P12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8" s="14" t="s">
        <v>52</v>
      </c>
      <c r="R128" s="15">
        <v>45368</v>
      </c>
      <c r="S12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28" s="14" t="s">
        <v>52</v>
      </c>
      <c r="U128" s="16">
        <v>100000</v>
      </c>
      <c r="V128" s="17">
        <v>44973</v>
      </c>
      <c r="W128" s="17">
        <f>IF(بيانات_العملاء[[#This Row],[تاريخ انشاء سند الامر او الاستثناء]]="",0,بيانات_العملاء[[#This Row],[تاريخ انشاء سند الامر او الاستثناء]]+365*3)</f>
        <v>46068</v>
      </c>
      <c r="X12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28" s="14" t="e" cm="1">
        <f t="array" aca="1" ref="Y128" ca="1">INDEX('[1]SAP Customer Data'!$A:$AC,MATCH(بيانات_العملاء[[#This Row],[رمز شريك الأعمال]],'[1]SAP Customer Data'!$B:$B,0),CELL("col",[1]!Table_Customer_Data[[#Headers],[CreditLine]]))</f>
        <v>#REF!</v>
      </c>
      <c r="Z12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8" s="14" t="s">
        <v>55</v>
      </c>
      <c r="AB12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8" s="14" t="s">
        <v>54</v>
      </c>
      <c r="AD128" s="14"/>
      <c r="AE12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8" s="14" t="s">
        <v>54</v>
      </c>
      <c r="AG128" s="14"/>
      <c r="AH12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8" s="14" t="s">
        <v>54</v>
      </c>
      <c r="AJ128" s="14"/>
      <c r="AK12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8" s="14" t="s">
        <v>54</v>
      </c>
      <c r="AM128" s="15"/>
      <c r="AN12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8" s="14" t="s">
        <v>52</v>
      </c>
      <c r="AP128" s="17">
        <v>42761</v>
      </c>
      <c r="AQ12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8" s="14" t="s">
        <v>54</v>
      </c>
      <c r="AS128" s="14"/>
      <c r="AT12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8" s="17" t="e" cm="1">
        <f t="array" aca="1" ref="AU128" ca="1">INDEX('[1]SAP Customer Data'!A:Z,MATCH(بيانات_العملاء[[#This Row],[رمز شريك الأعمال]],'[1]SAP Customer Data'!B:B,0),CELL("col",[1]!Table_Customer_Data[[#Headers],[CreateDate]]))</f>
        <v>#REF!</v>
      </c>
      <c r="AV128" s="14"/>
      <c r="AW128" s="17"/>
      <c r="AX128" s="14" t="s">
        <v>57</v>
      </c>
      <c r="AY128" s="14"/>
    </row>
    <row r="129" spans="1:51" x14ac:dyDescent="0.25">
      <c r="A129" s="12" t="e" cm="1">
        <f t="array" aca="1" ref="A129" ca="1">INDEX('[1]SAP Customer Data'!$A:$AC,MATCH(بيانات_العملاء[[#This Row],[رمز شريك الأعمال]],'[1]SAP Customer Data'!$B:$B,0),CELL("col",[1]!Table_Customer_Data[[#Headers],[GroupName]]))</f>
        <v>#REF!</v>
      </c>
      <c r="B129" s="19" t="s">
        <v>256</v>
      </c>
      <c r="C129" s="77" t="s">
        <v>882</v>
      </c>
      <c r="D129" s="14" t="e" cm="1">
        <f t="array" aca="1" ref="D129" ca="1">INDEX('[1]SAP Customer Data'!$A:$AC,MATCH(بيانات_العملاء[[#This Row],[رمز شريك الأعمال]],'[1]SAP Customer Data'!$B:$B,0),CELL("col",[1]!Table_Customer_Data[[#Headers],[CardName]]))</f>
        <v>#REF!</v>
      </c>
      <c r="E129" s="14" t="e">
        <f ca="1">IF(بيانات_العملاء[[#This Row],[حد الائتمان على SAP]]&gt;0,"آجل","نقدى")</f>
        <v>#REF!</v>
      </c>
      <c r="F129" s="14" t="s">
        <v>257</v>
      </c>
      <c r="G129" s="14" t="s">
        <v>51</v>
      </c>
      <c r="H129" s="14" t="s">
        <v>52</v>
      </c>
      <c r="I12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29" s="14" t="s">
        <v>52</v>
      </c>
      <c r="K129" s="15">
        <v>45184</v>
      </c>
      <c r="L129" s="14" t="s">
        <v>55</v>
      </c>
      <c r="M129" s="14" t="str">
        <f ca="1">IF(AND(بيانات_العملاء[[#This Row],[السجل التجارى]]="موجود",TODAY()+'[1]Other Data'!$B$23&lt;K129,بيانات_العملاء[[#This Row],[مطابقة اسم العميل بالاسم بالسجل التجارى]]="مطابق"), "سارى", "يجب اعادة طلبه")</f>
        <v>سارى</v>
      </c>
      <c r="N129" s="14" t="s">
        <v>52</v>
      </c>
      <c r="O129" s="9" t="e" cm="1">
        <f t="array" aca="1" ref="O129" ca="1">INDEX('[1]SAP Customer Data'!$A:$AC,MATCH(بيانات_العملاء[[#This Row],[رمز شريك الأعمال]],'[1]SAP Customer Data'!$B:$B,0),CELL("col",[1]!Table_Customer_Data[[#Headers],[LicTradNum]]))</f>
        <v>#REF!</v>
      </c>
      <c r="P12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29" s="14" t="s">
        <v>52</v>
      </c>
      <c r="R129" s="15">
        <v>43371</v>
      </c>
      <c r="S12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29" s="14" t="s">
        <v>52</v>
      </c>
      <c r="U129" s="16">
        <v>37500</v>
      </c>
      <c r="V129" s="17"/>
      <c r="W12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2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129" s="14" t="e" cm="1">
        <f t="array" aca="1" ref="Y129" ca="1">INDEX('[1]SAP Customer Data'!$A:$AC,MATCH(بيانات_العملاء[[#This Row],[رمز شريك الأعمال]],'[1]SAP Customer Data'!$B:$B,0),CELL("col",[1]!Table_Customer_Data[[#Headers],[CreditLine]]))</f>
        <v>#REF!</v>
      </c>
      <c r="Z12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29" s="14" t="s">
        <v>55</v>
      </c>
      <c r="AB12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29" s="14" t="s">
        <v>54</v>
      </c>
      <c r="AD129" s="14"/>
      <c r="AE12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29" s="14" t="s">
        <v>54</v>
      </c>
      <c r="AG129" s="14"/>
      <c r="AH12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29" s="14" t="s">
        <v>54</v>
      </c>
      <c r="AJ129" s="14"/>
      <c r="AK12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29" s="14" t="s">
        <v>54</v>
      </c>
      <c r="AM129" s="15"/>
      <c r="AN12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29" s="14" t="s">
        <v>54</v>
      </c>
      <c r="AP129" s="17"/>
      <c r="AQ12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29" s="14" t="s">
        <v>54</v>
      </c>
      <c r="AS129" s="14"/>
      <c r="AT12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29" s="17" t="e" cm="1">
        <f t="array" aca="1" ref="AU129" ca="1">INDEX('[1]SAP Customer Data'!A:Z,MATCH(بيانات_العملاء[[#This Row],[رمز شريك الأعمال]],'[1]SAP Customer Data'!B:B,0),CELL("col",[1]!Table_Customer_Data[[#Headers],[CreateDate]]))</f>
        <v>#REF!</v>
      </c>
      <c r="AV129" s="14"/>
      <c r="AW129" s="17"/>
      <c r="AX129" s="14" t="s">
        <v>67</v>
      </c>
      <c r="AY129" s="14">
        <v>100000</v>
      </c>
    </row>
    <row r="130" spans="1:51" x14ac:dyDescent="0.25">
      <c r="A130" s="12" t="e" cm="1">
        <f t="array" aca="1" ref="A130" ca="1">INDEX('[1]SAP Customer Data'!$A:$AC,MATCH(بيانات_العملاء[[#This Row],[رمز شريك الأعمال]],'[1]SAP Customer Data'!$B:$B,0),CELL("col",[1]!Table_Customer_Data[[#Headers],[GroupName]]))</f>
        <v>#REF!</v>
      </c>
      <c r="B130" s="19" t="s">
        <v>258</v>
      </c>
      <c r="C130" s="77" t="s">
        <v>882</v>
      </c>
      <c r="D130" s="14" t="e" cm="1">
        <f t="array" aca="1" ref="D130" ca="1">INDEX('[1]SAP Customer Data'!$A:$AC,MATCH(بيانات_العملاء[[#This Row],[رمز شريك الأعمال]],'[1]SAP Customer Data'!$B:$B,0),CELL("col",[1]!Table_Customer_Data[[#Headers],[CardName]]))</f>
        <v>#REF!</v>
      </c>
      <c r="E130" s="14" t="e">
        <f ca="1">IF(بيانات_العملاء[[#This Row],[حد الائتمان على SAP]]&gt;0,"آجل","نقدى")</f>
        <v>#REF!</v>
      </c>
      <c r="F130" s="14" t="s">
        <v>259</v>
      </c>
      <c r="G130" s="14" t="s">
        <v>51</v>
      </c>
      <c r="H130" s="14" t="s">
        <v>52</v>
      </c>
      <c r="I13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30" s="14" t="s">
        <v>52</v>
      </c>
      <c r="K130" s="15">
        <v>45184</v>
      </c>
      <c r="L130" s="14" t="s">
        <v>55</v>
      </c>
      <c r="M130" s="14" t="str">
        <f ca="1">IF(AND(بيانات_العملاء[[#This Row],[السجل التجارى]]="موجود",TODAY()+'[1]Other Data'!$B$23&lt;K130,بيانات_العملاء[[#This Row],[مطابقة اسم العميل بالاسم بالسجل التجارى]]="مطابق"), "سارى", "يجب اعادة طلبه")</f>
        <v>سارى</v>
      </c>
      <c r="N130" s="14" t="s">
        <v>52</v>
      </c>
      <c r="O130" s="9" t="e" cm="1">
        <f t="array" aca="1" ref="O130" ca="1">INDEX('[1]SAP Customer Data'!$A:$AC,MATCH(بيانات_العملاء[[#This Row],[رمز شريك الأعمال]],'[1]SAP Customer Data'!$B:$B,0),CELL("col",[1]!Table_Customer_Data[[#Headers],[LicTradNum]]))</f>
        <v>#REF!</v>
      </c>
      <c r="P13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0" s="14" t="s">
        <v>54</v>
      </c>
      <c r="R130" s="15"/>
      <c r="S13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0" s="14" t="s">
        <v>52</v>
      </c>
      <c r="U130" s="16">
        <v>37500</v>
      </c>
      <c r="V130" s="17"/>
      <c r="W13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130" s="14" t="e" cm="1">
        <f t="array" aca="1" ref="Y130" ca="1">INDEX('[1]SAP Customer Data'!$A:$AC,MATCH(بيانات_العملاء[[#This Row],[رمز شريك الأعمال]],'[1]SAP Customer Data'!$B:$B,0),CELL("col",[1]!Table_Customer_Data[[#Headers],[CreditLine]]))</f>
        <v>#REF!</v>
      </c>
      <c r="Z13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0" s="14" t="s">
        <v>55</v>
      </c>
      <c r="AB13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0" s="14" t="s">
        <v>54</v>
      </c>
      <c r="AD130" s="14"/>
      <c r="AE13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0" s="14" t="s">
        <v>54</v>
      </c>
      <c r="AG130" s="14"/>
      <c r="AH13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0" s="14" t="s">
        <v>54</v>
      </c>
      <c r="AJ130" s="14"/>
      <c r="AK13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0" s="14" t="s">
        <v>54</v>
      </c>
      <c r="AM130" s="15"/>
      <c r="AN13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0" s="14" t="s">
        <v>54</v>
      </c>
      <c r="AP130" s="17"/>
      <c r="AQ13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0" s="14" t="s">
        <v>54</v>
      </c>
      <c r="AS130" s="14"/>
      <c r="AT13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0" s="17" t="e" cm="1">
        <f t="array" aca="1" ref="AU130" ca="1">INDEX('[1]SAP Customer Data'!A:Z,MATCH(بيانات_العملاء[[#This Row],[رمز شريك الأعمال]],'[1]SAP Customer Data'!B:B,0),CELL("col",[1]!Table_Customer_Data[[#Headers],[CreateDate]]))</f>
        <v>#REF!</v>
      </c>
      <c r="AV130" s="14"/>
      <c r="AW130" s="17"/>
      <c r="AX130" s="14" t="s">
        <v>67</v>
      </c>
      <c r="AY130" s="14">
        <v>100000</v>
      </c>
    </row>
    <row r="131" spans="1:51" x14ac:dyDescent="0.25">
      <c r="A131" s="31" t="e" cm="1">
        <f t="array" aca="1" ref="A131" ca="1">INDEX('[1]SAP Customer Data'!$A:$AC,MATCH(بيانات_العملاء[[#This Row],[رمز شريك الأعمال]],'[1]SAP Customer Data'!$B:$B,0),CELL("col",[1]!Table_Customer_Data[[#Headers],[GroupName]]))</f>
        <v>#REF!</v>
      </c>
      <c r="B131" s="38" t="s">
        <v>260</v>
      </c>
      <c r="C131" s="77" t="s">
        <v>882</v>
      </c>
      <c r="D131" s="33" t="e" cm="1">
        <f t="array" aca="1" ref="D131" ca="1">INDEX('[1]SAP Customer Data'!$A:$AC,MATCH(بيانات_العملاء[[#This Row],[رمز شريك الأعمال]],'[1]SAP Customer Data'!$B:$B,0),CELL("col",[1]!Table_Customer_Data[[#Headers],[CardName]]))</f>
        <v>#REF!</v>
      </c>
      <c r="E131" s="33" t="e">
        <f ca="1">IF(بيانات_العملاء[[#This Row],[حد الائتمان على SAP]]&gt;0,"آجل","نقدى")</f>
        <v>#REF!</v>
      </c>
      <c r="F131" s="33" t="s">
        <v>261</v>
      </c>
      <c r="G131" s="33" t="s">
        <v>51</v>
      </c>
      <c r="H131" s="33" t="s">
        <v>54</v>
      </c>
      <c r="I131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31" s="33" t="s">
        <v>52</v>
      </c>
      <c r="K131" s="34">
        <v>44929</v>
      </c>
      <c r="L131" s="33" t="s">
        <v>55</v>
      </c>
      <c r="M131" s="33" t="str">
        <f ca="1">IF(AND(بيانات_العملاء[[#This Row],[السجل التجارى]]="موجود",TODAY()+'[1]Other Data'!$B$23&lt;K131,بيانات_العملاء[[#This Row],[مطابقة اسم العميل بالاسم بالسجل التجارى]]="مطابق"), "سارى", "يجب اعادة طلبه")</f>
        <v>يجب اعادة طلبه</v>
      </c>
      <c r="N131" s="33" t="s">
        <v>52</v>
      </c>
      <c r="O131" s="35" t="e" cm="1">
        <f t="array" aca="1" ref="O131" ca="1">INDEX('[1]SAP Customer Data'!$A:$AC,MATCH(بيانات_العملاء[[#This Row],[رمز شريك الأعمال]],'[1]SAP Customer Data'!$B:$B,0),CELL("col",[1]!Table_Customer_Data[[#Headers],[LicTradNum]]))</f>
        <v>#REF!</v>
      </c>
      <c r="P131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1" s="33" t="s">
        <v>52</v>
      </c>
      <c r="R131" s="34">
        <v>44743</v>
      </c>
      <c r="S131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1" s="33" t="s">
        <v>54</v>
      </c>
      <c r="U131" s="36"/>
      <c r="V131" s="37"/>
      <c r="W131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31" s="33" t="e" cm="1">
        <f t="array" aca="1" ref="Y131" ca="1">INDEX('[1]SAP Customer Data'!$A:$AC,MATCH(بيانات_العملاء[[#This Row],[رمز شريك الأعمال]],'[1]SAP Customer Data'!$B:$B,0),CELL("col",[1]!Table_Customer_Data[[#Headers],[CreditLine]]))</f>
        <v>#REF!</v>
      </c>
      <c r="Z13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1" s="14"/>
      <c r="AB13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1" s="33" t="s">
        <v>54</v>
      </c>
      <c r="AD131" s="33"/>
      <c r="AE131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1" s="33" t="s">
        <v>54</v>
      </c>
      <c r="AG131" s="33"/>
      <c r="AH131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1" s="33" t="s">
        <v>54</v>
      </c>
      <c r="AJ131" s="33"/>
      <c r="AK131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1" s="33" t="s">
        <v>54</v>
      </c>
      <c r="AM131" s="34"/>
      <c r="AN131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1" s="33" t="s">
        <v>52</v>
      </c>
      <c r="AP131" s="37">
        <v>44756</v>
      </c>
      <c r="AQ131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1" s="33" t="s">
        <v>54</v>
      </c>
      <c r="AS131" s="33"/>
      <c r="AT131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1" s="37" t="e" cm="1">
        <f t="array" aca="1" ref="AU131" ca="1">INDEX('[1]SAP Customer Data'!A:Z,MATCH(بيانات_العملاء[[#This Row],[رمز شريك الأعمال]],'[1]SAP Customer Data'!B:B,0),CELL("col",[1]!Table_Customer_Data[[#Headers],[CreateDate]]))</f>
        <v>#REF!</v>
      </c>
      <c r="AV131" s="33"/>
      <c r="AW131" s="11" t="s">
        <v>103</v>
      </c>
      <c r="AX131" s="33" t="s">
        <v>57</v>
      </c>
      <c r="AY131" s="33"/>
    </row>
    <row r="132" spans="1:51" x14ac:dyDescent="0.25">
      <c r="A132" s="12" t="e" cm="1">
        <f t="array" aca="1" ref="A132" ca="1">INDEX('[1]SAP Customer Data'!$A:$AC,MATCH(بيانات_العملاء[[#This Row],[رمز شريك الأعمال]],'[1]SAP Customer Data'!$B:$B,0),CELL("col",[1]!Table_Customer_Data[[#Headers],[GroupName]]))</f>
        <v>#REF!</v>
      </c>
      <c r="B132" s="18" t="s">
        <v>262</v>
      </c>
      <c r="C132" s="77" t="s">
        <v>882</v>
      </c>
      <c r="D132" s="14" t="e" cm="1">
        <f t="array" aca="1" ref="D132" ca="1">INDEX('[1]SAP Customer Data'!$A:$AC,MATCH(بيانات_العملاء[[#This Row],[رمز شريك الأعمال]],'[1]SAP Customer Data'!$B:$B,0),CELL("col",[1]!Table_Customer_Data[[#Headers],[CardName]]))</f>
        <v>#REF!</v>
      </c>
      <c r="E132" s="14" t="e">
        <f ca="1">IF(بيانات_العملاء[[#This Row],[حد الائتمان على SAP]]&gt;0,"آجل","نقدى")</f>
        <v>#REF!</v>
      </c>
      <c r="F132" s="14"/>
      <c r="G132" s="14" t="s">
        <v>71</v>
      </c>
      <c r="H132" s="14"/>
      <c r="I13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32" s="14" t="s">
        <v>54</v>
      </c>
      <c r="K132" s="15"/>
      <c r="L132" s="14"/>
      <c r="M132" s="14" t="str">
        <f ca="1">IF(AND(بيانات_العملاء[[#This Row],[السجل التجارى]]="موجود",TODAY()+'[1]Other Data'!$B$23&lt;K132,بيانات_العملاء[[#This Row],[مطابقة اسم العميل بالاسم بالسجل التجارى]]="مطابق"), "سارى", "يجب اعادة طلبه")</f>
        <v>يجب اعادة طلبه</v>
      </c>
      <c r="N132" s="14" t="s">
        <v>52</v>
      </c>
      <c r="O132" s="9" t="e" cm="1">
        <f t="array" aca="1" ref="O132" ca="1">INDEX('[1]SAP Customer Data'!$A:$AC,MATCH(بيانات_العملاء[[#This Row],[رمز شريك الأعمال]],'[1]SAP Customer Data'!$B:$B,0),CELL("col",[1]!Table_Customer_Data[[#Headers],[LicTradNum]]))</f>
        <v>#REF!</v>
      </c>
      <c r="P13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2" s="14"/>
      <c r="R132" s="15"/>
      <c r="S13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2" s="14" t="s">
        <v>72</v>
      </c>
      <c r="U132" s="16"/>
      <c r="V132" s="17"/>
      <c r="W13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32" s="14" t="e" cm="1">
        <f t="array" aca="1" ref="Y132" ca="1">INDEX('[1]SAP Customer Data'!$A:$AC,MATCH(بيانات_العملاء[[#This Row],[رمز شريك الأعمال]],'[1]SAP Customer Data'!$B:$B,0),CELL("col",[1]!Table_Customer_Data[[#Headers],[CreditLine]]))</f>
        <v>#REF!</v>
      </c>
      <c r="Z13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2" s="14"/>
      <c r="AB13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2" s="14"/>
      <c r="AD132" s="14"/>
      <c r="AE13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2" s="14"/>
      <c r="AG132" s="14"/>
      <c r="AH13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2" s="14"/>
      <c r="AJ132" s="14"/>
      <c r="AK13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2" s="14"/>
      <c r="AM132" s="15"/>
      <c r="AN13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2" s="14"/>
      <c r="AP132" s="17"/>
      <c r="AQ13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2" s="14"/>
      <c r="AS132" s="14"/>
      <c r="AT13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2" s="17" t="e" cm="1">
        <f t="array" aca="1" ref="AU132" ca="1">INDEX('[1]SAP Customer Data'!A:Z,MATCH(بيانات_العملاء[[#This Row],[رمز شريك الأعمال]],'[1]SAP Customer Data'!B:B,0),CELL("col",[1]!Table_Customer_Data[[#Headers],[CreateDate]]))</f>
        <v>#REF!</v>
      </c>
      <c r="AV132" s="14"/>
      <c r="AW132" s="17"/>
      <c r="AX132" s="14" t="s">
        <v>57</v>
      </c>
      <c r="AY132" s="14"/>
    </row>
    <row r="133" spans="1:51" x14ac:dyDescent="0.25">
      <c r="A133" s="12" t="e" cm="1">
        <f t="array" aca="1" ref="A133" ca="1">INDEX('[1]SAP Customer Data'!$A:$AC,MATCH(بيانات_العملاء[[#This Row],[رمز شريك الأعمال]],'[1]SAP Customer Data'!$B:$B,0),CELL("col",[1]!Table_Customer_Data[[#Headers],[GroupName]]))</f>
        <v>#REF!</v>
      </c>
      <c r="B133" s="18" t="s">
        <v>263</v>
      </c>
      <c r="C133" s="77" t="s">
        <v>882</v>
      </c>
      <c r="D133" s="14" t="e" cm="1">
        <f t="array" aca="1" ref="D133" ca="1">INDEX('[1]SAP Customer Data'!$A:$AC,MATCH(بيانات_العملاء[[#This Row],[رمز شريك الأعمال]],'[1]SAP Customer Data'!$B:$B,0),CELL("col",[1]!Table_Customer_Data[[#Headers],[CardName]]))</f>
        <v>#REF!</v>
      </c>
      <c r="E133" s="14" t="e">
        <f ca="1">IF(بيانات_العملاء[[#This Row],[حد الائتمان على SAP]]&gt;0,"آجل","نقدى")</f>
        <v>#REF!</v>
      </c>
      <c r="F133" s="14"/>
      <c r="G133" s="14" t="s">
        <v>71</v>
      </c>
      <c r="H133" s="14"/>
      <c r="I13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33" s="14" t="s">
        <v>54</v>
      </c>
      <c r="K133" s="15"/>
      <c r="L133" s="14"/>
      <c r="M133" s="14" t="str">
        <f ca="1">IF(AND(بيانات_العملاء[[#This Row],[السجل التجارى]]="موجود",TODAY()+'[1]Other Data'!$B$23&lt;K133,بيانات_العملاء[[#This Row],[مطابقة اسم العميل بالاسم بالسجل التجارى]]="مطابق"), "سارى", "يجب اعادة طلبه")</f>
        <v>يجب اعادة طلبه</v>
      </c>
      <c r="N133" s="14" t="s">
        <v>52</v>
      </c>
      <c r="O133" s="9" t="e" cm="1">
        <f t="array" aca="1" ref="O133" ca="1">INDEX('[1]SAP Customer Data'!$A:$AC,MATCH(بيانات_العملاء[[#This Row],[رمز شريك الأعمال]],'[1]SAP Customer Data'!$B:$B,0),CELL("col",[1]!Table_Customer_Data[[#Headers],[LicTradNum]]))</f>
        <v>#REF!</v>
      </c>
      <c r="P13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3" s="14"/>
      <c r="R133" s="15"/>
      <c r="S13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3" s="14" t="s">
        <v>72</v>
      </c>
      <c r="U133" s="16"/>
      <c r="V133" s="17"/>
      <c r="W13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33" s="14" t="e" cm="1">
        <f t="array" aca="1" ref="Y133" ca="1">INDEX('[1]SAP Customer Data'!$A:$AC,MATCH(بيانات_العملاء[[#This Row],[رمز شريك الأعمال]],'[1]SAP Customer Data'!$B:$B,0),CELL("col",[1]!Table_Customer_Data[[#Headers],[CreditLine]]))</f>
        <v>#REF!</v>
      </c>
      <c r="Z13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3" s="14"/>
      <c r="AB13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3" s="14"/>
      <c r="AD133" s="14"/>
      <c r="AE13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3" s="14"/>
      <c r="AG133" s="14"/>
      <c r="AH13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3" s="14"/>
      <c r="AJ133" s="14"/>
      <c r="AK13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3" s="14"/>
      <c r="AM133" s="15"/>
      <c r="AN13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3" s="14"/>
      <c r="AP133" s="17"/>
      <c r="AQ13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3" s="14"/>
      <c r="AS133" s="14"/>
      <c r="AT13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3" s="17" t="e" cm="1">
        <f t="array" aca="1" ref="AU133" ca="1">INDEX('[1]SAP Customer Data'!A:Z,MATCH(بيانات_العملاء[[#This Row],[رمز شريك الأعمال]],'[1]SAP Customer Data'!B:B,0),CELL("col",[1]!Table_Customer_Data[[#Headers],[CreateDate]]))</f>
        <v>#REF!</v>
      </c>
      <c r="AV133" s="14"/>
      <c r="AW133" s="17"/>
      <c r="AX133" s="14" t="s">
        <v>57</v>
      </c>
      <c r="AY133" s="14"/>
    </row>
    <row r="134" spans="1:51" x14ac:dyDescent="0.25">
      <c r="A134" s="12" t="e" cm="1">
        <f t="array" aca="1" ref="A134" ca="1">INDEX('[1]SAP Customer Data'!$A:$AC,MATCH(بيانات_العملاء[[#This Row],[رمز شريك الأعمال]],'[1]SAP Customer Data'!$B:$B,0),CELL("col",[1]!Table_Customer_Data[[#Headers],[GroupName]]))</f>
        <v>#REF!</v>
      </c>
      <c r="B134" s="19" t="s">
        <v>264</v>
      </c>
      <c r="C134" s="77" t="s">
        <v>882</v>
      </c>
      <c r="D134" s="14" t="e" cm="1">
        <f t="array" aca="1" ref="D134" ca="1">INDEX('[1]SAP Customer Data'!$A:$AC,MATCH(بيانات_العملاء[[#This Row],[رمز شريك الأعمال]],'[1]SAP Customer Data'!$B:$B,0),CELL("col",[1]!Table_Customer_Data[[#Headers],[CardName]]))</f>
        <v>#REF!</v>
      </c>
      <c r="E134" s="14" t="e">
        <f ca="1">IF(بيانات_العملاء[[#This Row],[حد الائتمان على SAP]]&gt;0,"آجل","نقدى")</f>
        <v>#REF!</v>
      </c>
      <c r="F134" s="14"/>
      <c r="G134" s="14" t="s">
        <v>71</v>
      </c>
      <c r="H134" s="14" t="s">
        <v>52</v>
      </c>
      <c r="I13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34" s="14" t="s">
        <v>54</v>
      </c>
      <c r="K134" s="15"/>
      <c r="L134" s="14"/>
      <c r="M134" s="14" t="str">
        <f ca="1">IF(AND(بيانات_العملاء[[#This Row],[السجل التجارى]]="موجود",TODAY()+'[1]Other Data'!$B$23&lt;K134,بيانات_العملاء[[#This Row],[مطابقة اسم العميل بالاسم بالسجل التجارى]]="مطابق"), "سارى", "يجب اعادة طلبه")</f>
        <v>يجب اعادة طلبه</v>
      </c>
      <c r="N134" s="14" t="s">
        <v>52</v>
      </c>
      <c r="O134" s="9" t="e" cm="1">
        <f t="array" aca="1" ref="O134" ca="1">INDEX('[1]SAP Customer Data'!$A:$AC,MATCH(بيانات_العملاء[[#This Row],[رمز شريك الأعمال]],'[1]SAP Customer Data'!$B:$B,0),CELL("col",[1]!Table_Customer_Data[[#Headers],[LicTradNum]]))</f>
        <v>#REF!</v>
      </c>
      <c r="P13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4" s="14" t="s">
        <v>54</v>
      </c>
      <c r="R134" s="15"/>
      <c r="S13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4" s="14" t="s">
        <v>52</v>
      </c>
      <c r="U134" s="16">
        <v>100000</v>
      </c>
      <c r="V134" s="17"/>
      <c r="W13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34" s="14" t="e" cm="1">
        <f t="array" aca="1" ref="Y134" ca="1">INDEX('[1]SAP Customer Data'!$A:$AC,MATCH(بيانات_العملاء[[#This Row],[رمز شريك الأعمال]],'[1]SAP Customer Data'!$B:$B,0),CELL("col",[1]!Table_Customer_Data[[#Headers],[CreditLine]]))</f>
        <v>#REF!</v>
      </c>
      <c r="Z13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4" s="14" t="s">
        <v>53</v>
      </c>
      <c r="AB13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4" s="14" t="s">
        <v>54</v>
      </c>
      <c r="AD134" s="14"/>
      <c r="AE13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4" s="14" t="s">
        <v>54</v>
      </c>
      <c r="AG134" s="14"/>
      <c r="AH13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4" s="14" t="s">
        <v>54</v>
      </c>
      <c r="AJ134" s="14"/>
      <c r="AK13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4" s="14" t="s">
        <v>54</v>
      </c>
      <c r="AM134" s="15"/>
      <c r="AN13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4" s="14" t="s">
        <v>54</v>
      </c>
      <c r="AP134" s="17"/>
      <c r="AQ13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4" s="14" t="s">
        <v>54</v>
      </c>
      <c r="AS134" s="14"/>
      <c r="AT13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4" s="17" t="e" cm="1">
        <f t="array" aca="1" ref="AU134" ca="1">INDEX('[1]SAP Customer Data'!A:Z,MATCH(بيانات_العملاء[[#This Row],[رمز شريك الأعمال]],'[1]SAP Customer Data'!B:B,0),CELL("col",[1]!Table_Customer_Data[[#Headers],[CreateDate]]))</f>
        <v>#REF!</v>
      </c>
      <c r="AV134" s="14"/>
      <c r="AW134" s="17"/>
      <c r="AX134" s="14" t="s">
        <v>67</v>
      </c>
      <c r="AY134" s="14">
        <v>200000</v>
      </c>
    </row>
    <row r="135" spans="1:51" x14ac:dyDescent="0.25">
      <c r="A135" s="12" t="e" cm="1">
        <f t="array" aca="1" ref="A135" ca="1">INDEX('[1]SAP Customer Data'!$A:$AC,MATCH(بيانات_العملاء[[#This Row],[رمز شريك الأعمال]],'[1]SAP Customer Data'!$B:$B,0),CELL("col",[1]!Table_Customer_Data[[#Headers],[GroupName]]))</f>
        <v>#REF!</v>
      </c>
      <c r="B135" s="18" t="s">
        <v>265</v>
      </c>
      <c r="C135" s="77" t="s">
        <v>882</v>
      </c>
      <c r="D135" s="14" t="e" cm="1">
        <f t="array" aca="1" ref="D135" ca="1">INDEX('[1]SAP Customer Data'!$A:$AC,MATCH(بيانات_العملاء[[#This Row],[رمز شريك الأعمال]],'[1]SAP Customer Data'!$B:$B,0),CELL("col",[1]!Table_Customer_Data[[#Headers],[CardName]]))</f>
        <v>#REF!</v>
      </c>
      <c r="E135" s="14" t="e">
        <f ca="1">IF(بيانات_العملاء[[#This Row],[حد الائتمان على SAP]]&gt;0,"آجل","نقدى")</f>
        <v>#REF!</v>
      </c>
      <c r="F135" s="14"/>
      <c r="G135" s="14" t="s">
        <v>71</v>
      </c>
      <c r="H135" s="14"/>
      <c r="I13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35" s="14" t="s">
        <v>54</v>
      </c>
      <c r="K135" s="15"/>
      <c r="L135" s="14"/>
      <c r="M135" s="14" t="str">
        <f ca="1">IF(AND(بيانات_العملاء[[#This Row],[السجل التجارى]]="موجود",TODAY()+'[1]Other Data'!$B$23&lt;K135,بيانات_العملاء[[#This Row],[مطابقة اسم العميل بالاسم بالسجل التجارى]]="مطابق"), "سارى", "يجب اعادة طلبه")</f>
        <v>يجب اعادة طلبه</v>
      </c>
      <c r="N135" s="14" t="s">
        <v>52</v>
      </c>
      <c r="O135" s="9" t="e" cm="1">
        <f t="array" aca="1" ref="O135" ca="1">INDEX('[1]SAP Customer Data'!$A:$AC,MATCH(بيانات_العملاء[[#This Row],[رمز شريك الأعمال]],'[1]SAP Customer Data'!$B:$B,0),CELL("col",[1]!Table_Customer_Data[[#Headers],[LicTradNum]]))</f>
        <v>#REF!</v>
      </c>
      <c r="P13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5" s="14"/>
      <c r="R135" s="15"/>
      <c r="S13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5" s="14" t="s">
        <v>72</v>
      </c>
      <c r="U135" s="16"/>
      <c r="V135" s="17"/>
      <c r="W13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35" s="14" t="e" cm="1">
        <f t="array" aca="1" ref="Y135" ca="1">INDEX('[1]SAP Customer Data'!$A:$AC,MATCH(بيانات_العملاء[[#This Row],[رمز شريك الأعمال]],'[1]SAP Customer Data'!$B:$B,0),CELL("col",[1]!Table_Customer_Data[[#Headers],[CreditLine]]))</f>
        <v>#REF!</v>
      </c>
      <c r="Z13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5" s="14"/>
      <c r="AB13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5" s="14"/>
      <c r="AD135" s="14"/>
      <c r="AE13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5" s="14"/>
      <c r="AG135" s="14"/>
      <c r="AH13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5" s="14"/>
      <c r="AJ135" s="14"/>
      <c r="AK13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5" s="14"/>
      <c r="AM135" s="15"/>
      <c r="AN13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5" s="14"/>
      <c r="AP135" s="17"/>
      <c r="AQ13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5" s="14"/>
      <c r="AS135" s="14"/>
      <c r="AT13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5" s="17" t="e" cm="1">
        <f t="array" aca="1" ref="AU135" ca="1">INDEX('[1]SAP Customer Data'!A:Z,MATCH(بيانات_العملاء[[#This Row],[رمز شريك الأعمال]],'[1]SAP Customer Data'!B:B,0),CELL("col",[1]!Table_Customer_Data[[#Headers],[CreateDate]]))</f>
        <v>#REF!</v>
      </c>
      <c r="AV135" s="14"/>
      <c r="AW135" s="17"/>
      <c r="AX135" s="14" t="s">
        <v>57</v>
      </c>
      <c r="AY135" s="14"/>
    </row>
    <row r="136" spans="1:51" x14ac:dyDescent="0.25">
      <c r="A136" s="12" t="e" cm="1">
        <f t="array" aca="1" ref="A136" ca="1">INDEX('[1]SAP Customer Data'!$A:$AC,MATCH(بيانات_العملاء[[#This Row],[رمز شريك الأعمال]],'[1]SAP Customer Data'!$B:$B,0),CELL("col",[1]!Table_Customer_Data[[#Headers],[GroupName]]))</f>
        <v>#REF!</v>
      </c>
      <c r="B136" s="19" t="s">
        <v>266</v>
      </c>
      <c r="C136" s="77" t="s">
        <v>882</v>
      </c>
      <c r="D136" s="14" t="e" cm="1">
        <f t="array" aca="1" ref="D136" ca="1">INDEX('[1]SAP Customer Data'!$A:$AC,MATCH(بيانات_العملاء[[#This Row],[رمز شريك الأعمال]],'[1]SAP Customer Data'!$B:$B,0),CELL("col",[1]!Table_Customer_Data[[#Headers],[CardName]]))</f>
        <v>#REF!</v>
      </c>
      <c r="E136" s="14" t="e">
        <f ca="1">IF(بيانات_العملاء[[#This Row],[حد الائتمان على SAP]]&gt;0,"آجل","نقدى")</f>
        <v>#REF!</v>
      </c>
      <c r="F136" s="14"/>
      <c r="G136" s="14" t="s">
        <v>71</v>
      </c>
      <c r="H136" s="14" t="s">
        <v>52</v>
      </c>
      <c r="I13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36" s="14" t="s">
        <v>54</v>
      </c>
      <c r="K136" s="15"/>
      <c r="L136" s="14"/>
      <c r="M136" s="14" t="str">
        <f ca="1">IF(AND(بيانات_العملاء[[#This Row],[السجل التجارى]]="موجود",TODAY()+'[1]Other Data'!$B$23&lt;K136,بيانات_العملاء[[#This Row],[مطابقة اسم العميل بالاسم بالسجل التجارى]]="مطابق"), "سارى", "يجب اعادة طلبه")</f>
        <v>يجب اعادة طلبه</v>
      </c>
      <c r="N136" s="14" t="s">
        <v>52</v>
      </c>
      <c r="O136" s="9" t="e" cm="1">
        <f t="array" aca="1" ref="O136" ca="1">INDEX('[1]SAP Customer Data'!$A:$AC,MATCH(بيانات_العملاء[[#This Row],[رمز شريك الأعمال]],'[1]SAP Customer Data'!$B:$B,0),CELL("col",[1]!Table_Customer_Data[[#Headers],[LicTradNum]]))</f>
        <v>#REF!</v>
      </c>
      <c r="P13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6" s="14" t="s">
        <v>52</v>
      </c>
      <c r="R136" s="15">
        <v>45439</v>
      </c>
      <c r="S13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36" s="14" t="s">
        <v>52</v>
      </c>
      <c r="U136" s="16">
        <v>50000</v>
      </c>
      <c r="V136" s="17"/>
      <c r="W13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136" s="14" t="e" cm="1">
        <f t="array" aca="1" ref="Y136" ca="1">INDEX('[1]SAP Customer Data'!$A:$AC,MATCH(بيانات_العملاء[[#This Row],[رمز شريك الأعمال]],'[1]SAP Customer Data'!$B:$B,0),CELL("col",[1]!Table_Customer_Data[[#Headers],[CreditLine]]))</f>
        <v>#REF!</v>
      </c>
      <c r="Z13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6" s="14" t="s">
        <v>53</v>
      </c>
      <c r="AB13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6" s="14" t="s">
        <v>54</v>
      </c>
      <c r="AD136" s="14"/>
      <c r="AE13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6" s="14" t="s">
        <v>54</v>
      </c>
      <c r="AG136" s="14"/>
      <c r="AH13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6" s="14" t="s">
        <v>54</v>
      </c>
      <c r="AJ136" s="14"/>
      <c r="AK13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6" s="14" t="s">
        <v>54</v>
      </c>
      <c r="AM136" s="15"/>
      <c r="AN13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6" s="14" t="s">
        <v>52</v>
      </c>
      <c r="AP136" s="17">
        <v>44901</v>
      </c>
      <c r="AQ13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6" s="14" t="s">
        <v>54</v>
      </c>
      <c r="AS136" s="14"/>
      <c r="AT13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6" s="17" t="e" cm="1">
        <f t="array" aca="1" ref="AU136" ca="1">INDEX('[1]SAP Customer Data'!A:Z,MATCH(بيانات_العملاء[[#This Row],[رمز شريك الأعمال]],'[1]SAP Customer Data'!B:B,0),CELL("col",[1]!Table_Customer_Data[[#Headers],[CreateDate]]))</f>
        <v>#REF!</v>
      </c>
      <c r="AV136" s="14"/>
      <c r="AW136" s="17"/>
      <c r="AX136" s="14" t="s">
        <v>67</v>
      </c>
      <c r="AY136" s="14"/>
    </row>
    <row r="137" spans="1:51" x14ac:dyDescent="0.25">
      <c r="A137" s="12" t="e" cm="1">
        <f t="array" aca="1" ref="A137" ca="1">INDEX('[1]SAP Customer Data'!$A:$AC,MATCH(بيانات_العملاء[[#This Row],[رمز شريك الأعمال]],'[1]SAP Customer Data'!$B:$B,0),CELL("col",[1]!Table_Customer_Data[[#Headers],[GroupName]]))</f>
        <v>#REF!</v>
      </c>
      <c r="B137" s="19" t="s">
        <v>267</v>
      </c>
      <c r="C137" s="77" t="s">
        <v>882</v>
      </c>
      <c r="D137" s="14" t="e" cm="1">
        <f t="array" aca="1" ref="D137" ca="1">INDEX('[1]SAP Customer Data'!$A:$AC,MATCH(بيانات_العملاء[[#This Row],[رمز شريك الأعمال]],'[1]SAP Customer Data'!$B:$B,0),CELL("col",[1]!Table_Customer_Data[[#Headers],[CardName]]))</f>
        <v>#REF!</v>
      </c>
      <c r="E137" s="14" t="e">
        <f ca="1">IF(بيانات_العملاء[[#This Row],[حد الائتمان على SAP]]&gt;0,"آجل","نقدى")</f>
        <v>#REF!</v>
      </c>
      <c r="F137" s="14"/>
      <c r="G137" s="14" t="s">
        <v>207</v>
      </c>
      <c r="H137" s="14" t="s">
        <v>52</v>
      </c>
      <c r="I13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37" s="14" t="s">
        <v>52</v>
      </c>
      <c r="K137" s="15">
        <v>44955</v>
      </c>
      <c r="L137" s="14" t="s">
        <v>55</v>
      </c>
      <c r="M137" s="14" t="str">
        <f ca="1">IF(AND(بيانات_العملاء[[#This Row],[السجل التجارى]]="موجود",TODAY()+'[1]Other Data'!$B$23&lt;K137,بيانات_العملاء[[#This Row],[مطابقة اسم العميل بالاسم بالسجل التجارى]]="مطابق"), "سارى", "يجب اعادة طلبه")</f>
        <v>يجب اعادة طلبه</v>
      </c>
      <c r="N137" s="14" t="s">
        <v>52</v>
      </c>
      <c r="O137" s="9" t="e" cm="1">
        <f t="array" aca="1" ref="O137" ca="1">INDEX('[1]SAP Customer Data'!$A:$AC,MATCH(بيانات_العملاء[[#This Row],[رمز شريك الأعمال]],'[1]SAP Customer Data'!$B:$B,0),CELL("col",[1]!Table_Customer_Data[[#Headers],[LicTradNum]]))</f>
        <v>#REF!</v>
      </c>
      <c r="P13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7" s="14" t="s">
        <v>52</v>
      </c>
      <c r="R137" s="15">
        <v>46787</v>
      </c>
      <c r="S13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37" s="14" t="s">
        <v>52</v>
      </c>
      <c r="U137" s="16">
        <v>100000</v>
      </c>
      <c r="V137" s="17"/>
      <c r="W13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37" s="14" t="e" cm="1">
        <f t="array" aca="1" ref="Y137" ca="1">INDEX('[1]SAP Customer Data'!$A:$AC,MATCH(بيانات_العملاء[[#This Row],[رمز شريك الأعمال]],'[1]SAP Customer Data'!$B:$B,0),CELL("col",[1]!Table_Customer_Data[[#Headers],[CreditLine]]))</f>
        <v>#REF!</v>
      </c>
      <c r="Z13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7" s="14" t="s">
        <v>55</v>
      </c>
      <c r="AB13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7" s="14" t="s">
        <v>54</v>
      </c>
      <c r="AD137" s="14"/>
      <c r="AE13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7" s="14" t="s">
        <v>54</v>
      </c>
      <c r="AG137" s="14"/>
      <c r="AH13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7" s="14" t="s">
        <v>54</v>
      </c>
      <c r="AJ137" s="14"/>
      <c r="AK13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7" s="14" t="s">
        <v>54</v>
      </c>
      <c r="AM137" s="15"/>
      <c r="AN13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7" s="14" t="s">
        <v>52</v>
      </c>
      <c r="AP137" s="17">
        <v>44926</v>
      </c>
      <c r="AQ13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7" s="14" t="s">
        <v>54</v>
      </c>
      <c r="AS137" s="14"/>
      <c r="AT13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7" s="17" t="e" cm="1">
        <f t="array" aca="1" ref="AU137" ca="1">INDEX('[1]SAP Customer Data'!A:Z,MATCH(بيانات_العملاء[[#This Row],[رمز شريك الأعمال]],'[1]SAP Customer Data'!B:B,0),CELL("col",[1]!Table_Customer_Data[[#Headers],[CreateDate]]))</f>
        <v>#REF!</v>
      </c>
      <c r="AV137" s="14"/>
      <c r="AW137" s="17"/>
      <c r="AX137" s="14" t="s">
        <v>67</v>
      </c>
      <c r="AY137" s="14">
        <v>200000</v>
      </c>
    </row>
    <row r="138" spans="1:51" x14ac:dyDescent="0.25">
      <c r="A138" s="12" t="e" cm="1">
        <f t="array" aca="1" ref="A138" ca="1">INDEX('[1]SAP Customer Data'!$A:$AC,MATCH(بيانات_العملاء[[#This Row],[رمز شريك الأعمال]],'[1]SAP Customer Data'!$B:$B,0),CELL("col",[1]!Table_Customer_Data[[#Headers],[GroupName]]))</f>
        <v>#REF!</v>
      </c>
      <c r="B138" s="19" t="s">
        <v>268</v>
      </c>
      <c r="C138" s="77" t="s">
        <v>882</v>
      </c>
      <c r="D138" s="14" t="e" cm="1">
        <f t="array" aca="1" ref="D138" ca="1">INDEX('[1]SAP Customer Data'!$A:$AC,MATCH(بيانات_العملاء[[#This Row],[رمز شريك الأعمال]],'[1]SAP Customer Data'!$B:$B,0),CELL("col",[1]!Table_Customer_Data[[#Headers],[CardName]]))</f>
        <v>#REF!</v>
      </c>
      <c r="E138" s="14" t="e">
        <f ca="1">IF(بيانات_العملاء[[#This Row],[حد الائتمان على SAP]]&gt;0,"آجل","نقدى")</f>
        <v>#REF!</v>
      </c>
      <c r="F138" s="14"/>
      <c r="G138" s="14" t="s">
        <v>255</v>
      </c>
      <c r="H138" s="14" t="s">
        <v>54</v>
      </c>
      <c r="I13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38" s="14" t="s">
        <v>52</v>
      </c>
      <c r="K138" s="15">
        <v>44941</v>
      </c>
      <c r="L138" s="14" t="s">
        <v>55</v>
      </c>
      <c r="M138" s="14" t="str">
        <f ca="1">IF(AND(بيانات_العملاء[[#This Row],[السجل التجارى]]="موجود",TODAY()+'[1]Other Data'!$B$23&lt;K138,بيانات_العملاء[[#This Row],[مطابقة اسم العميل بالاسم بالسجل التجارى]]="مطابق"), "سارى", "يجب اعادة طلبه")</f>
        <v>يجب اعادة طلبه</v>
      </c>
      <c r="N138" s="14" t="s">
        <v>52</v>
      </c>
      <c r="O138" s="9" t="e" cm="1">
        <f t="array" aca="1" ref="O138" ca="1">INDEX('[1]SAP Customer Data'!$A:$AC,MATCH(بيانات_العملاء[[#This Row],[رمز شريك الأعمال]],'[1]SAP Customer Data'!$B:$B,0),CELL("col",[1]!Table_Customer_Data[[#Headers],[LicTradNum]]))</f>
        <v>#REF!</v>
      </c>
      <c r="P13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8" s="14" t="s">
        <v>54</v>
      </c>
      <c r="R138" s="15"/>
      <c r="S13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8" s="14" t="s">
        <v>72</v>
      </c>
      <c r="U138" s="16"/>
      <c r="V138" s="17"/>
      <c r="W13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38" s="14" t="e" cm="1">
        <f t="array" aca="1" ref="Y138" ca="1">INDEX('[1]SAP Customer Data'!$A:$AC,MATCH(بيانات_العملاء[[#This Row],[رمز شريك الأعمال]],'[1]SAP Customer Data'!$B:$B,0),CELL("col",[1]!Table_Customer_Data[[#Headers],[CreditLine]]))</f>
        <v>#REF!</v>
      </c>
      <c r="Z13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8" s="14"/>
      <c r="AB13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8" s="14" t="s">
        <v>54</v>
      </c>
      <c r="AD138" s="14"/>
      <c r="AE13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8" s="14" t="s">
        <v>54</v>
      </c>
      <c r="AG138" s="14"/>
      <c r="AH13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8" s="14" t="s">
        <v>54</v>
      </c>
      <c r="AJ138" s="14"/>
      <c r="AK13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8" s="14" t="s">
        <v>54</v>
      </c>
      <c r="AM138" s="15"/>
      <c r="AN13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8" s="14" t="s">
        <v>52</v>
      </c>
      <c r="AP138" s="17">
        <v>44569</v>
      </c>
      <c r="AQ13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8" s="14" t="s">
        <v>54</v>
      </c>
      <c r="AS138" s="14"/>
      <c r="AT13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8" s="17" t="e" cm="1">
        <f t="array" aca="1" ref="AU138" ca="1">INDEX('[1]SAP Customer Data'!A:Z,MATCH(بيانات_العملاء[[#This Row],[رمز شريك الأعمال]],'[1]SAP Customer Data'!B:B,0),CELL("col",[1]!Table_Customer_Data[[#Headers],[CreateDate]]))</f>
        <v>#REF!</v>
      </c>
      <c r="AV138" s="14"/>
      <c r="AW138" s="17"/>
      <c r="AX138" s="14" t="s">
        <v>57</v>
      </c>
      <c r="AY138" s="14"/>
    </row>
    <row r="139" spans="1:51" x14ac:dyDescent="0.25">
      <c r="A139" s="12" t="e" cm="1">
        <f t="array" aca="1" ref="A139" ca="1">INDEX('[1]SAP Customer Data'!$A:$AC,MATCH(بيانات_العملاء[[#This Row],[رمز شريك الأعمال]],'[1]SAP Customer Data'!$B:$B,0),CELL("col",[1]!Table_Customer_Data[[#Headers],[GroupName]]))</f>
        <v>#REF!</v>
      </c>
      <c r="B139" s="19" t="s">
        <v>269</v>
      </c>
      <c r="C139" s="77" t="s">
        <v>882</v>
      </c>
      <c r="D139" s="14" t="e" cm="1">
        <f t="array" aca="1" ref="D139" ca="1">INDEX('[1]SAP Customer Data'!$A:$AC,MATCH(بيانات_العملاء[[#This Row],[رمز شريك الأعمال]],'[1]SAP Customer Data'!$B:$B,0),CELL("col",[1]!Table_Customer_Data[[#Headers],[CardName]]))</f>
        <v>#REF!</v>
      </c>
      <c r="E139" s="14" t="e">
        <f ca="1">IF(بيانات_العملاء[[#This Row],[حد الائتمان على SAP]]&gt;0,"آجل","نقدى")</f>
        <v>#REF!</v>
      </c>
      <c r="F139" s="14" t="s">
        <v>270</v>
      </c>
      <c r="G139" s="14" t="s">
        <v>51</v>
      </c>
      <c r="H139" s="14" t="s">
        <v>52</v>
      </c>
      <c r="I13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39" s="14" t="s">
        <v>52</v>
      </c>
      <c r="K139" s="15">
        <v>44955</v>
      </c>
      <c r="L139" s="14" t="s">
        <v>55</v>
      </c>
      <c r="M139" s="14" t="str">
        <f ca="1">IF(AND(بيانات_العملاء[[#This Row],[السجل التجارى]]="موجود",TODAY()+'[1]Other Data'!$B$23&lt;K139,بيانات_العملاء[[#This Row],[مطابقة اسم العميل بالاسم بالسجل التجارى]]="مطابق"), "سارى", "يجب اعادة طلبه")</f>
        <v>يجب اعادة طلبه</v>
      </c>
      <c r="N139" s="14" t="s">
        <v>52</v>
      </c>
      <c r="O139" s="9" t="e" cm="1">
        <f t="array" aca="1" ref="O139" ca="1">INDEX('[1]SAP Customer Data'!$A:$AC,MATCH(بيانات_العملاء[[#This Row],[رمز شريك الأعمال]],'[1]SAP Customer Data'!$B:$B,0),CELL("col",[1]!Table_Customer_Data[[#Headers],[LicTradNum]]))</f>
        <v>#REF!</v>
      </c>
      <c r="P13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39" s="14" t="s">
        <v>52</v>
      </c>
      <c r="R139" s="15">
        <v>45117</v>
      </c>
      <c r="S13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39" s="14" t="s">
        <v>52</v>
      </c>
      <c r="U139" s="16">
        <v>50000</v>
      </c>
      <c r="V139" s="17"/>
      <c r="W13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3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139" s="14" t="e" cm="1">
        <f t="array" aca="1" ref="Y139" ca="1">INDEX('[1]SAP Customer Data'!$A:$AC,MATCH(بيانات_العملاء[[#This Row],[رمز شريك الأعمال]],'[1]SAP Customer Data'!$B:$B,0),CELL("col",[1]!Table_Customer_Data[[#Headers],[CreditLine]]))</f>
        <v>#REF!</v>
      </c>
      <c r="Z13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39" s="14" t="s">
        <v>55</v>
      </c>
      <c r="AB13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39" s="14" t="s">
        <v>54</v>
      </c>
      <c r="AD139" s="14"/>
      <c r="AE13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39" s="14" t="s">
        <v>54</v>
      </c>
      <c r="AG139" s="14"/>
      <c r="AH13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39" s="14" t="s">
        <v>54</v>
      </c>
      <c r="AJ139" s="14"/>
      <c r="AK13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39" s="14" t="s">
        <v>54</v>
      </c>
      <c r="AM139" s="15"/>
      <c r="AN13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39" s="14" t="s">
        <v>52</v>
      </c>
      <c r="AP139" s="17"/>
      <c r="AQ13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39" s="14" t="s">
        <v>54</v>
      </c>
      <c r="AS139" s="14"/>
      <c r="AT13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39" s="17" t="e" cm="1">
        <f t="array" aca="1" ref="AU139" ca="1">INDEX('[1]SAP Customer Data'!A:Z,MATCH(بيانات_العملاء[[#This Row],[رمز شريك الأعمال]],'[1]SAP Customer Data'!B:B,0),CELL("col",[1]!Table_Customer_Data[[#Headers],[CreateDate]]))</f>
        <v>#REF!</v>
      </c>
      <c r="AV139" s="14"/>
      <c r="AW139" s="17"/>
      <c r="AX139" s="14" t="s">
        <v>57</v>
      </c>
      <c r="AY139" s="14"/>
    </row>
    <row r="140" spans="1:51" x14ac:dyDescent="0.25">
      <c r="A140" s="12" t="e" cm="1">
        <f t="array" aca="1" ref="A140" ca="1">INDEX('[1]SAP Customer Data'!$A:$AC,MATCH(بيانات_العملاء[[#This Row],[رمز شريك الأعمال]],'[1]SAP Customer Data'!$B:$B,0),CELL("col",[1]!Table_Customer_Data[[#Headers],[GroupName]]))</f>
        <v>#REF!</v>
      </c>
      <c r="B140" s="18" t="s">
        <v>271</v>
      </c>
      <c r="C140" s="77" t="s">
        <v>882</v>
      </c>
      <c r="D140" s="14" t="e" cm="1">
        <f t="array" aca="1" ref="D140" ca="1">INDEX('[1]SAP Customer Data'!$A:$AC,MATCH(بيانات_العملاء[[#This Row],[رمز شريك الأعمال]],'[1]SAP Customer Data'!$B:$B,0),CELL("col",[1]!Table_Customer_Data[[#Headers],[CardName]]))</f>
        <v>#REF!</v>
      </c>
      <c r="E140" s="14" t="e">
        <f ca="1">IF(بيانات_العملاء[[#This Row],[حد الائتمان على SAP]]&gt;0,"آجل","نقدى")</f>
        <v>#REF!</v>
      </c>
      <c r="F140" s="14"/>
      <c r="G140" s="14" t="s">
        <v>71</v>
      </c>
      <c r="H140" s="14"/>
      <c r="I14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40" s="14" t="s">
        <v>54</v>
      </c>
      <c r="K140" s="15"/>
      <c r="L140" s="14"/>
      <c r="M140" s="14" t="str">
        <f ca="1">IF(AND(بيانات_العملاء[[#This Row],[السجل التجارى]]="موجود",TODAY()+'[1]Other Data'!$B$23&lt;K140,بيانات_العملاء[[#This Row],[مطابقة اسم العميل بالاسم بالسجل التجارى]]="مطابق"), "سارى", "يجب اعادة طلبه")</f>
        <v>يجب اعادة طلبه</v>
      </c>
      <c r="N140" s="14" t="s">
        <v>52</v>
      </c>
      <c r="O140" s="9" t="e" cm="1">
        <f t="array" aca="1" ref="O140" ca="1">INDEX('[1]SAP Customer Data'!$A:$AC,MATCH(بيانات_العملاء[[#This Row],[رمز شريك الأعمال]],'[1]SAP Customer Data'!$B:$B,0),CELL("col",[1]!Table_Customer_Data[[#Headers],[LicTradNum]]))</f>
        <v>#REF!</v>
      </c>
      <c r="P14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0" s="14"/>
      <c r="R140" s="15"/>
      <c r="S14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0" s="14" t="s">
        <v>72</v>
      </c>
      <c r="U140" s="16"/>
      <c r="V140" s="17"/>
      <c r="W14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4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40" s="14" t="e" cm="1">
        <f t="array" aca="1" ref="Y140" ca="1">INDEX('[1]SAP Customer Data'!$A:$AC,MATCH(بيانات_العملاء[[#This Row],[رمز شريك الأعمال]],'[1]SAP Customer Data'!$B:$B,0),CELL("col",[1]!Table_Customer_Data[[#Headers],[CreditLine]]))</f>
        <v>#REF!</v>
      </c>
      <c r="Z14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0" s="14"/>
      <c r="AB14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0" s="14"/>
      <c r="AD140" s="14"/>
      <c r="AE14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0" s="14"/>
      <c r="AG140" s="14"/>
      <c r="AH14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0" s="14"/>
      <c r="AJ140" s="14"/>
      <c r="AK14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0" s="14"/>
      <c r="AM140" s="15"/>
      <c r="AN14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0" s="14"/>
      <c r="AP140" s="17"/>
      <c r="AQ14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0" s="14"/>
      <c r="AS140" s="14"/>
      <c r="AT14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0" s="17" t="e" cm="1">
        <f t="array" aca="1" ref="AU140" ca="1">INDEX('[1]SAP Customer Data'!A:Z,MATCH(بيانات_العملاء[[#This Row],[رمز شريك الأعمال]],'[1]SAP Customer Data'!B:B,0),CELL("col",[1]!Table_Customer_Data[[#Headers],[CreateDate]]))</f>
        <v>#REF!</v>
      </c>
      <c r="AV140" s="14"/>
      <c r="AW140" s="17"/>
      <c r="AX140" s="14" t="s">
        <v>57</v>
      </c>
      <c r="AY140" s="14"/>
    </row>
    <row r="141" spans="1:51" s="20" customFormat="1" x14ac:dyDescent="0.25">
      <c r="A141" s="12" t="e" cm="1">
        <f t="array" aca="1" ref="A141" ca="1">INDEX('[1]SAP Customer Data'!$A:$AC,MATCH(بيانات_العملاء[[#This Row],[رمز شريك الأعمال]],'[1]SAP Customer Data'!$B:$B,0),CELL("col",[1]!Table_Customer_Data[[#Headers],[GroupName]]))</f>
        <v>#REF!</v>
      </c>
      <c r="B141" s="19" t="s">
        <v>272</v>
      </c>
      <c r="C141" s="77" t="s">
        <v>882</v>
      </c>
      <c r="D141" s="14" t="e" cm="1">
        <f t="array" aca="1" ref="D141" ca="1">INDEX('[1]SAP Customer Data'!$A:$AC,MATCH(بيانات_العملاء[[#This Row],[رمز شريك الأعمال]],'[1]SAP Customer Data'!$B:$B,0),CELL("col",[1]!Table_Customer_Data[[#Headers],[CardName]]))</f>
        <v>#REF!</v>
      </c>
      <c r="E141" s="14" t="e">
        <f ca="1">IF(بيانات_العملاء[[#This Row],[حد الائتمان على SAP]]&gt;0,"آجل","نقدى")</f>
        <v>#REF!</v>
      </c>
      <c r="F141" s="14"/>
      <c r="G141" s="14" t="s">
        <v>71</v>
      </c>
      <c r="H141" s="14" t="s">
        <v>52</v>
      </c>
      <c r="I14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1" s="14" t="s">
        <v>54</v>
      </c>
      <c r="K141" s="15"/>
      <c r="L141" s="14"/>
      <c r="M141" s="14" t="str">
        <f ca="1">IF(AND(بيانات_العملاء[[#This Row],[السجل التجارى]]="موجود",TODAY()+'[1]Other Data'!$B$23&lt;K141,بيانات_العملاء[[#This Row],[مطابقة اسم العميل بالاسم بالسجل التجارى]]="مطابق"), "سارى", "يجب اعادة طلبه")</f>
        <v>يجب اعادة طلبه</v>
      </c>
      <c r="N141" s="14" t="s">
        <v>52</v>
      </c>
      <c r="O141" s="9" t="e" cm="1">
        <f t="array" aca="1" ref="O141" ca="1">INDEX('[1]SAP Customer Data'!$A:$AC,MATCH(بيانات_العملاء[[#This Row],[رمز شريك الأعمال]],'[1]SAP Customer Data'!$B:$B,0),CELL("col",[1]!Table_Customer_Data[[#Headers],[LicTradNum]]))</f>
        <v>#REF!</v>
      </c>
      <c r="P14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1" s="14" t="s">
        <v>54</v>
      </c>
      <c r="R141" s="15"/>
      <c r="S14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1" s="14" t="s">
        <v>90</v>
      </c>
      <c r="U141" s="16">
        <v>70000</v>
      </c>
      <c r="V141" s="17">
        <v>43907</v>
      </c>
      <c r="W141" s="17">
        <f>IF(بيانات_العملاء[[#This Row],[تاريخ انشاء سند الامر او الاستثناء]]="",0,بيانات_العملاء[[#This Row],[تاريخ انشاء سند الامر او الاستثناء]]+365*3)</f>
        <v>45002</v>
      </c>
      <c r="X14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70000</v>
      </c>
      <c r="Y141" s="14" t="e" cm="1">
        <f t="array" aca="1" ref="Y141" ca="1">INDEX('[1]SAP Customer Data'!$A:$AC,MATCH(بيانات_العملاء[[#This Row],[رمز شريك الأعمال]],'[1]SAP Customer Data'!$B:$B,0),CELL("col",[1]!Table_Customer_Data[[#Headers],[CreditLine]]))</f>
        <v>#REF!</v>
      </c>
      <c r="Z14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1" s="14"/>
      <c r="AB14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1" s="14" t="s">
        <v>54</v>
      </c>
      <c r="AD141" s="14"/>
      <c r="AE14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1" s="14" t="s">
        <v>54</v>
      </c>
      <c r="AG141" s="14"/>
      <c r="AH14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1" s="14" t="s">
        <v>54</v>
      </c>
      <c r="AJ141" s="14"/>
      <c r="AK14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1" s="14" t="s">
        <v>54</v>
      </c>
      <c r="AM141" s="15"/>
      <c r="AN14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1" s="14" t="s">
        <v>54</v>
      </c>
      <c r="AP141" s="17"/>
      <c r="AQ14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1" s="14" t="s">
        <v>54</v>
      </c>
      <c r="AS141" s="14"/>
      <c r="AT14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1" s="17" t="e" cm="1">
        <f t="array" aca="1" ref="AU141" ca="1">INDEX('[1]SAP Customer Data'!A:Z,MATCH(بيانات_العملاء[[#This Row],[رمز شريك الأعمال]],'[1]SAP Customer Data'!B:B,0),CELL("col",[1]!Table_Customer_Data[[#Headers],[CreateDate]]))</f>
        <v>#REF!</v>
      </c>
      <c r="AV141" s="14"/>
      <c r="AW141" s="17"/>
      <c r="AX141" s="14" t="s">
        <v>57</v>
      </c>
      <c r="AY141" s="14"/>
    </row>
    <row r="142" spans="1:51" x14ac:dyDescent="0.25">
      <c r="A142" s="12" t="e" cm="1">
        <f t="array" aca="1" ref="A142" ca="1">INDEX('[1]SAP Customer Data'!$A:$AC,MATCH(بيانات_العملاء[[#This Row],[رمز شريك الأعمال]],'[1]SAP Customer Data'!$B:$B,0),CELL("col",[1]!Table_Customer_Data[[#Headers],[GroupName]]))</f>
        <v>#REF!</v>
      </c>
      <c r="B142" s="19" t="s">
        <v>273</v>
      </c>
      <c r="C142" s="77" t="s">
        <v>882</v>
      </c>
      <c r="D142" s="14" t="e" cm="1">
        <f t="array" aca="1" ref="D142" ca="1">INDEX('[1]SAP Customer Data'!$A:$AC,MATCH(بيانات_العملاء[[#This Row],[رمز شريك الأعمال]],'[1]SAP Customer Data'!$B:$B,0),CELL("col",[1]!Table_Customer_Data[[#Headers],[CardName]]))</f>
        <v>#REF!</v>
      </c>
      <c r="E142" s="14" t="e">
        <f ca="1">IF(بيانات_العملاء[[#This Row],[حد الائتمان على SAP]]&gt;0,"آجل","نقدى")</f>
        <v>#REF!</v>
      </c>
      <c r="F142" s="14"/>
      <c r="G142" s="14" t="s">
        <v>207</v>
      </c>
      <c r="H142" s="14" t="s">
        <v>52</v>
      </c>
      <c r="I14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2" s="14" t="s">
        <v>52</v>
      </c>
      <c r="K142" s="40">
        <v>45082</v>
      </c>
      <c r="L142" s="14" t="s">
        <v>55</v>
      </c>
      <c r="M142" s="14" t="str">
        <f ca="1">IF(AND(بيانات_العملاء[[#This Row],[السجل التجارى]]="موجود",TODAY()+'[1]Other Data'!$B$23&lt;K142,بيانات_العملاء[[#This Row],[مطابقة اسم العميل بالاسم بالسجل التجارى]]="مطابق"), "سارى", "يجب اعادة طلبه")</f>
        <v>يجب اعادة طلبه</v>
      </c>
      <c r="N142" s="14" t="s">
        <v>52</v>
      </c>
      <c r="O142" s="9" t="e" cm="1">
        <f t="array" aca="1" ref="O142" ca="1">INDEX('[1]SAP Customer Data'!$A:$AC,MATCH(بيانات_العملاء[[#This Row],[رمز شريك الأعمال]],'[1]SAP Customer Data'!$B:$B,0),CELL("col",[1]!Table_Customer_Data[[#Headers],[LicTradNum]]))</f>
        <v>#REF!</v>
      </c>
      <c r="P14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2" s="14" t="s">
        <v>52</v>
      </c>
      <c r="R142" s="40">
        <v>45249</v>
      </c>
      <c r="S14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42" s="14" t="s">
        <v>52</v>
      </c>
      <c r="U142" s="16">
        <v>100000</v>
      </c>
      <c r="V142" s="17">
        <v>45076</v>
      </c>
      <c r="W142" s="17">
        <f>IF(بيانات_العملاء[[#This Row],[تاريخ انشاء سند الامر او الاستثناء]]="",0,بيانات_العملاء[[#This Row],[تاريخ انشاء سند الامر او الاستثناء]]+365*3)</f>
        <v>46171</v>
      </c>
      <c r="X14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42" s="14" t="e" cm="1">
        <f t="array" aca="1" ref="Y142" ca="1">INDEX('[1]SAP Customer Data'!$A:$AC,MATCH(بيانات_العملاء[[#This Row],[رمز شريك الأعمال]],'[1]SAP Customer Data'!$B:$B,0),CELL("col",[1]!Table_Customer_Data[[#Headers],[CreditLine]]))</f>
        <v>#REF!</v>
      </c>
      <c r="Z14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2" s="14" t="s">
        <v>55</v>
      </c>
      <c r="AB14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2" s="14" t="s">
        <v>54</v>
      </c>
      <c r="AD142" s="14"/>
      <c r="AE14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2" s="14" t="s">
        <v>54</v>
      </c>
      <c r="AG142" s="14"/>
      <c r="AH14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2" s="14" t="s">
        <v>54</v>
      </c>
      <c r="AJ142" s="14"/>
      <c r="AK14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2" s="14" t="s">
        <v>54</v>
      </c>
      <c r="AM142" s="15"/>
      <c r="AN14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2" s="14" t="s">
        <v>52</v>
      </c>
      <c r="AP142" s="17">
        <v>44712</v>
      </c>
      <c r="AQ14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2" s="14" t="s">
        <v>54</v>
      </c>
      <c r="AS142" s="14"/>
      <c r="AT14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2" s="17" t="e" cm="1">
        <f t="array" aca="1" ref="AU142" ca="1">INDEX('[1]SAP Customer Data'!A:Z,MATCH(بيانات_العملاء[[#This Row],[رمز شريك الأعمال]],'[1]SAP Customer Data'!B:B,0),CELL("col",[1]!Table_Customer_Data[[#Headers],[CreateDate]]))</f>
        <v>#REF!</v>
      </c>
      <c r="AV142" s="14" t="s">
        <v>274</v>
      </c>
      <c r="AW142" s="17"/>
      <c r="AX142" s="14" t="s">
        <v>57</v>
      </c>
      <c r="AY142" s="14"/>
    </row>
    <row r="143" spans="1:51" x14ac:dyDescent="0.25">
      <c r="A143" s="12" t="e" cm="1">
        <f t="array" aca="1" ref="A143" ca="1">INDEX('[1]SAP Customer Data'!$A:$AC,MATCH(بيانات_العملاء[[#This Row],[رمز شريك الأعمال]],'[1]SAP Customer Data'!$B:$B,0),CELL("col",[1]!Table_Customer_Data[[#Headers],[GroupName]]))</f>
        <v>#REF!</v>
      </c>
      <c r="B143" s="19" t="s">
        <v>275</v>
      </c>
      <c r="C143" s="77" t="s">
        <v>882</v>
      </c>
      <c r="D143" s="14" t="e" cm="1">
        <f t="array" aca="1" ref="D143" ca="1">INDEX('[1]SAP Customer Data'!$A:$AC,MATCH(بيانات_العملاء[[#This Row],[رمز شريك الأعمال]],'[1]SAP Customer Data'!$B:$B,0),CELL("col",[1]!Table_Customer_Data[[#Headers],[CardName]]))</f>
        <v>#REF!</v>
      </c>
      <c r="E143" s="14" t="e">
        <f ca="1">IF(بيانات_العملاء[[#This Row],[حد الائتمان على SAP]]&gt;0,"آجل","نقدى")</f>
        <v>#REF!</v>
      </c>
      <c r="F143" s="14" t="s">
        <v>276</v>
      </c>
      <c r="G143" s="14" t="s">
        <v>51</v>
      </c>
      <c r="H143" s="14" t="s">
        <v>52</v>
      </c>
      <c r="I14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3" s="14" t="s">
        <v>52</v>
      </c>
      <c r="K143" s="15">
        <v>44881</v>
      </c>
      <c r="L143" s="14" t="s">
        <v>55</v>
      </c>
      <c r="M143" s="14" t="str">
        <f ca="1">IF(AND(بيانات_العملاء[[#This Row],[السجل التجارى]]="موجود",TODAY()+'[1]Other Data'!$B$23&lt;K143,بيانات_العملاء[[#This Row],[مطابقة اسم العميل بالاسم بالسجل التجارى]]="مطابق"), "سارى", "يجب اعادة طلبه")</f>
        <v>يجب اعادة طلبه</v>
      </c>
      <c r="N143" s="14" t="s">
        <v>52</v>
      </c>
      <c r="O143" s="9" t="e" cm="1">
        <f t="array" aca="1" ref="O143" ca="1">INDEX('[1]SAP Customer Data'!$A:$AC,MATCH(بيانات_العملاء[[#This Row],[رمز شريك الأعمال]],'[1]SAP Customer Data'!$B:$B,0),CELL("col",[1]!Table_Customer_Data[[#Headers],[LicTradNum]]))</f>
        <v>#REF!</v>
      </c>
      <c r="P14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3" s="14" t="s">
        <v>54</v>
      </c>
      <c r="R143" s="15"/>
      <c r="S14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3" s="14" t="s">
        <v>52</v>
      </c>
      <c r="U143" s="16">
        <v>250000</v>
      </c>
      <c r="V143" s="17">
        <v>43606</v>
      </c>
      <c r="W143" s="17">
        <f>IF(بيانات_العملاء[[#This Row],[تاريخ انشاء سند الامر او الاستثناء]]="",0,بيانات_العملاء[[#This Row],[تاريخ انشاء سند الامر او الاستثناء]]+365*3)</f>
        <v>44701</v>
      </c>
      <c r="X14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200000</v>
      </c>
      <c r="Y143" s="14" t="e" cm="1">
        <f t="array" aca="1" ref="Y143" ca="1">INDEX('[1]SAP Customer Data'!$A:$AC,MATCH(بيانات_العملاء[[#This Row],[رمز شريك الأعمال]],'[1]SAP Customer Data'!$B:$B,0),CELL("col",[1]!Table_Customer_Data[[#Headers],[CreditLine]]))</f>
        <v>#REF!</v>
      </c>
      <c r="Z14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3" s="14" t="s">
        <v>55</v>
      </c>
      <c r="AB14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3" s="14" t="s">
        <v>54</v>
      </c>
      <c r="AD143" s="14"/>
      <c r="AE14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3" s="14" t="s">
        <v>54</v>
      </c>
      <c r="AG143" s="14"/>
      <c r="AH14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3" s="14" t="s">
        <v>54</v>
      </c>
      <c r="AJ143" s="14"/>
      <c r="AK14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3" s="14" t="s">
        <v>54</v>
      </c>
      <c r="AM143" s="15"/>
      <c r="AN14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3" s="14" t="s">
        <v>52</v>
      </c>
      <c r="AP143" s="17"/>
      <c r="AQ14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3" s="14" t="s">
        <v>54</v>
      </c>
      <c r="AS143" s="14"/>
      <c r="AT14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3" s="17" t="e" cm="1">
        <f t="array" aca="1" ref="AU143" ca="1">INDEX('[1]SAP Customer Data'!A:Z,MATCH(بيانات_العملاء[[#This Row],[رمز شريك الأعمال]],'[1]SAP Customer Data'!B:B,0),CELL("col",[1]!Table_Customer_Data[[#Headers],[CreateDate]]))</f>
        <v>#REF!</v>
      </c>
      <c r="AV143" s="14"/>
      <c r="AW143" s="17"/>
      <c r="AX143" s="14" t="s">
        <v>57</v>
      </c>
      <c r="AY143" s="14"/>
    </row>
    <row r="144" spans="1:51" x14ac:dyDescent="0.25">
      <c r="A144" s="12" t="e" cm="1">
        <f t="array" aca="1" ref="A144" ca="1">INDEX('[1]SAP Customer Data'!$A:$AC,MATCH(بيانات_العملاء[[#This Row],[رمز شريك الأعمال]],'[1]SAP Customer Data'!$B:$B,0),CELL("col",[1]!Table_Customer_Data[[#Headers],[GroupName]]))</f>
        <v>#REF!</v>
      </c>
      <c r="B144" s="19" t="s">
        <v>277</v>
      </c>
      <c r="C144" s="77" t="s">
        <v>882</v>
      </c>
      <c r="D144" s="14" t="e" cm="1">
        <f t="array" aca="1" ref="D144" ca="1">INDEX('[1]SAP Customer Data'!$A:$AC,MATCH(بيانات_العملاء[[#This Row],[رمز شريك الأعمال]],'[1]SAP Customer Data'!$B:$B,0),CELL("col",[1]!Table_Customer_Data[[#Headers],[CardName]]))</f>
        <v>#REF!</v>
      </c>
      <c r="E144" s="14" t="e">
        <f ca="1">IF(بيانات_العملاء[[#This Row],[حد الائتمان على SAP]]&gt;0,"آجل","نقدى")</f>
        <v>#REF!</v>
      </c>
      <c r="F144" s="14" t="s">
        <v>278</v>
      </c>
      <c r="G144" s="14" t="s">
        <v>51</v>
      </c>
      <c r="H144" s="14" t="s">
        <v>52</v>
      </c>
      <c r="I14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4" s="14" t="s">
        <v>52</v>
      </c>
      <c r="K144" s="15">
        <v>45499</v>
      </c>
      <c r="L144" s="14" t="s">
        <v>55</v>
      </c>
      <c r="M144" s="14" t="str">
        <f ca="1">IF(AND(بيانات_العملاء[[#This Row],[السجل التجارى]]="موجود",TODAY()+'[1]Other Data'!$B$23&lt;K144,بيانات_العملاء[[#This Row],[مطابقة اسم العميل بالاسم بالسجل التجارى]]="مطابق"), "سارى", "يجب اعادة طلبه")</f>
        <v>سارى</v>
      </c>
      <c r="N144" s="14" t="s">
        <v>52</v>
      </c>
      <c r="O144" s="9" t="e" cm="1">
        <f t="array" aca="1" ref="O144" ca="1">INDEX('[1]SAP Customer Data'!$A:$AC,MATCH(بيانات_العملاء[[#This Row],[رمز شريك الأعمال]],'[1]SAP Customer Data'!$B:$B,0),CELL("col",[1]!Table_Customer_Data[[#Headers],[LicTradNum]]))</f>
        <v>#REF!</v>
      </c>
      <c r="P14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4" s="14" t="s">
        <v>52</v>
      </c>
      <c r="R144" s="15">
        <v>44810</v>
      </c>
      <c r="S14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4" s="14" t="s">
        <v>90</v>
      </c>
      <c r="U144" s="16">
        <v>50000</v>
      </c>
      <c r="V144" s="17">
        <v>43701</v>
      </c>
      <c r="W144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14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144" s="14" t="e" cm="1">
        <f t="array" aca="1" ref="Y144" ca="1">INDEX('[1]SAP Customer Data'!$A:$AC,MATCH(بيانات_العملاء[[#This Row],[رمز شريك الأعمال]],'[1]SAP Customer Data'!$B:$B,0),CELL("col",[1]!Table_Customer_Data[[#Headers],[CreditLine]]))</f>
        <v>#REF!</v>
      </c>
      <c r="Z14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4" s="14"/>
      <c r="AB14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4" s="14" t="s">
        <v>54</v>
      </c>
      <c r="AD144" s="14"/>
      <c r="AE14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4" s="14" t="s">
        <v>54</v>
      </c>
      <c r="AG144" s="14"/>
      <c r="AH14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4" s="14" t="s">
        <v>54</v>
      </c>
      <c r="AJ144" s="14"/>
      <c r="AK14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4" s="14" t="s">
        <v>54</v>
      </c>
      <c r="AM144" s="15"/>
      <c r="AN14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4" s="14" t="s">
        <v>54</v>
      </c>
      <c r="AP144" s="17"/>
      <c r="AQ14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4" s="14" t="s">
        <v>54</v>
      </c>
      <c r="AS144" s="14"/>
      <c r="AT14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4" s="17" t="e" cm="1">
        <f t="array" aca="1" ref="AU144" ca="1">INDEX('[1]SAP Customer Data'!A:Z,MATCH(بيانات_العملاء[[#This Row],[رمز شريك الأعمال]],'[1]SAP Customer Data'!B:B,0),CELL("col",[1]!Table_Customer_Data[[#Headers],[CreateDate]]))</f>
        <v>#REF!</v>
      </c>
      <c r="AV144" s="14"/>
      <c r="AW144" s="17"/>
      <c r="AX144" s="14" t="s">
        <v>67</v>
      </c>
      <c r="AY144" s="14">
        <v>100000</v>
      </c>
    </row>
    <row r="145" spans="1:51" x14ac:dyDescent="0.25">
      <c r="A145" s="12" t="e" cm="1">
        <f t="array" aca="1" ref="A145" ca="1">INDEX('[1]SAP Customer Data'!$A:$AC,MATCH(بيانات_العملاء[[#This Row],[رمز شريك الأعمال]],'[1]SAP Customer Data'!$B:$B,0),CELL("col",[1]!Table_Customer_Data[[#Headers],[GroupName]]))</f>
        <v>#REF!</v>
      </c>
      <c r="B145" s="19" t="s">
        <v>279</v>
      </c>
      <c r="C145" s="77" t="s">
        <v>882</v>
      </c>
      <c r="D145" s="14" t="e" cm="1">
        <f t="array" aca="1" ref="D145" ca="1">INDEX('[1]SAP Customer Data'!$A:$AC,MATCH(بيانات_العملاء[[#This Row],[رمز شريك الأعمال]],'[1]SAP Customer Data'!$B:$B,0),CELL("col",[1]!Table_Customer_Data[[#Headers],[CardName]]))</f>
        <v>#REF!</v>
      </c>
      <c r="E145" s="14" t="e">
        <f ca="1">IF(بيانات_العملاء[[#This Row],[حد الائتمان على SAP]]&gt;0,"آجل","نقدى")</f>
        <v>#REF!</v>
      </c>
      <c r="F145" s="14" t="s">
        <v>280</v>
      </c>
      <c r="G145" s="14" t="s">
        <v>51</v>
      </c>
      <c r="H145" s="14" t="s">
        <v>52</v>
      </c>
      <c r="I14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5" s="14" t="s">
        <v>52</v>
      </c>
      <c r="K145" s="15">
        <v>45094</v>
      </c>
      <c r="L145" s="14" t="s">
        <v>55</v>
      </c>
      <c r="M145" s="14" t="str">
        <f ca="1">IF(AND(بيانات_العملاء[[#This Row],[السجل التجارى]]="موجود",TODAY()+'[1]Other Data'!$B$23&lt;K145,بيانات_العملاء[[#This Row],[مطابقة اسم العميل بالاسم بالسجل التجارى]]="مطابق"), "سارى", "يجب اعادة طلبه")</f>
        <v>يجب اعادة طلبه</v>
      </c>
      <c r="N145" s="14" t="s">
        <v>52</v>
      </c>
      <c r="O145" s="9" t="e" cm="1">
        <f t="array" aca="1" ref="O145" ca="1">INDEX('[1]SAP Customer Data'!$A:$AC,MATCH(بيانات_العملاء[[#This Row],[رمز شريك الأعمال]],'[1]SAP Customer Data'!$B:$B,0),CELL("col",[1]!Table_Customer_Data[[#Headers],[LicTradNum]]))</f>
        <v>#REF!</v>
      </c>
      <c r="P14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5" s="14" t="s">
        <v>52</v>
      </c>
      <c r="R145" s="15">
        <v>44837</v>
      </c>
      <c r="S14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5" s="14" t="s">
        <v>52</v>
      </c>
      <c r="U145" s="16">
        <v>100000</v>
      </c>
      <c r="V145" s="17">
        <v>43678</v>
      </c>
      <c r="W145" s="17">
        <f>IF(بيانات_العملاء[[#This Row],[تاريخ انشاء سند الامر او الاستثناء]]="",0,بيانات_العملاء[[#This Row],[تاريخ انشاء سند الامر او الاستثناء]]+365*3)</f>
        <v>44773</v>
      </c>
      <c r="X14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45" s="14" t="e" cm="1">
        <f t="array" aca="1" ref="Y145" ca="1">INDEX('[1]SAP Customer Data'!$A:$AC,MATCH(بيانات_العملاء[[#This Row],[رمز شريك الأعمال]],'[1]SAP Customer Data'!$B:$B,0),CELL("col",[1]!Table_Customer_Data[[#Headers],[CreditLine]]))</f>
        <v>#REF!</v>
      </c>
      <c r="Z14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5" s="14" t="s">
        <v>55</v>
      </c>
      <c r="AB14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5" s="14" t="s">
        <v>54</v>
      </c>
      <c r="AD145" s="14"/>
      <c r="AE14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5" s="14" t="s">
        <v>54</v>
      </c>
      <c r="AG145" s="14"/>
      <c r="AH14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5" s="14" t="s">
        <v>54</v>
      </c>
      <c r="AJ145" s="14"/>
      <c r="AK14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5" s="14" t="s">
        <v>54</v>
      </c>
      <c r="AM145" s="15"/>
      <c r="AN14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5" s="14" t="s">
        <v>52</v>
      </c>
      <c r="AP145" s="17"/>
      <c r="AQ14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5" s="14" t="s">
        <v>54</v>
      </c>
      <c r="AS145" s="14"/>
      <c r="AT14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5" s="17" t="e" cm="1">
        <f t="array" aca="1" ref="AU145" ca="1">INDEX('[1]SAP Customer Data'!A:Z,MATCH(بيانات_العملاء[[#This Row],[رمز شريك الأعمال]],'[1]SAP Customer Data'!B:B,0),CELL("col",[1]!Table_Customer_Data[[#Headers],[CreateDate]]))</f>
        <v>#REF!</v>
      </c>
      <c r="AV145" s="14"/>
      <c r="AW145" s="17"/>
      <c r="AX145" s="14" t="s">
        <v>67</v>
      </c>
      <c r="AY145" s="14">
        <v>240000</v>
      </c>
    </row>
    <row r="146" spans="1:51" x14ac:dyDescent="0.25">
      <c r="A146" s="12" t="e" cm="1">
        <f t="array" aca="1" ref="A146" ca="1">INDEX('[1]SAP Customer Data'!$A:$AC,MATCH(بيانات_العملاء[[#This Row],[رمز شريك الأعمال]],'[1]SAP Customer Data'!$B:$B,0),CELL("col",[1]!Table_Customer_Data[[#Headers],[GroupName]]))</f>
        <v>#REF!</v>
      </c>
      <c r="B146" s="19" t="s">
        <v>281</v>
      </c>
      <c r="C146" s="77" t="s">
        <v>882</v>
      </c>
      <c r="D146" s="14" t="e" cm="1">
        <f t="array" aca="1" ref="D146" ca="1">INDEX('[1]SAP Customer Data'!$A:$AC,MATCH(بيانات_العملاء[[#This Row],[رمز شريك الأعمال]],'[1]SAP Customer Data'!$B:$B,0),CELL("col",[1]!Table_Customer_Data[[#Headers],[CardName]]))</f>
        <v>#REF!</v>
      </c>
      <c r="E146" s="14" t="e">
        <f ca="1">IF(بيانات_العملاء[[#This Row],[حد الائتمان على SAP]]&gt;0,"آجل","نقدى")</f>
        <v>#REF!</v>
      </c>
      <c r="F146" s="14"/>
      <c r="G146" s="14"/>
      <c r="H146" s="14"/>
      <c r="I14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46" s="14"/>
      <c r="K146" s="15"/>
      <c r="L146" s="17" t="str">
        <f>IF(بيانات_العملاء[[#This Row],[السجل التجارى]]="غير موجود", "غير مطابق", "")</f>
        <v/>
      </c>
      <c r="M146" s="14" t="str">
        <f ca="1">IF(AND(بيانات_العملاء[[#This Row],[السجل التجارى]]="موجود",TODAY()+'[1]Other Data'!$B$23&lt;K146,بيانات_العملاء[[#This Row],[مطابقة اسم العميل بالاسم بالسجل التجارى]]="مطابق"), "سارى", "يجب اعادة طلبه")</f>
        <v>يجب اعادة طلبه</v>
      </c>
      <c r="N146" s="14"/>
      <c r="O146" s="9" t="e" cm="1">
        <f t="array" aca="1" ref="O146" ca="1">INDEX('[1]SAP Customer Data'!$A:$AC,MATCH(بيانات_العملاء[[#This Row],[رمز شريك الأعمال]],'[1]SAP Customer Data'!$B:$B,0),CELL("col",[1]!Table_Customer_Data[[#Headers],[LicTradNum]]))</f>
        <v>#REF!</v>
      </c>
      <c r="P14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6" s="14"/>
      <c r="R146" s="15"/>
      <c r="S146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146" s="14" t="s">
        <v>72</v>
      </c>
      <c r="U146" s="16"/>
      <c r="V146" s="17"/>
      <c r="W14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4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46" s="14" t="e" cm="1">
        <f t="array" aca="1" ref="Y146" ca="1">INDEX('[1]SAP Customer Data'!$A:$AC,MATCH(بيانات_العملاء[[#This Row],[رمز شريك الأعمال]],'[1]SAP Customer Data'!$B:$B,0),CELL("col",[1]!Table_Customer_Data[[#Headers],[CreditLine]]))</f>
        <v>#REF!</v>
      </c>
      <c r="Z14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6" s="14"/>
      <c r="AB14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6" s="14"/>
      <c r="AD146" s="14"/>
      <c r="AE146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6" s="14"/>
      <c r="AG146" s="14"/>
      <c r="AH14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146" s="14"/>
      <c r="AJ146" s="14"/>
      <c r="AK14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146" s="14"/>
      <c r="AM146" s="15"/>
      <c r="AN14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6" s="14"/>
      <c r="AP146" s="17"/>
      <c r="AQ14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6" s="14"/>
      <c r="AS146" s="14"/>
      <c r="AT14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146" s="17" t="e" cm="1">
        <f t="array" aca="1" ref="AU146" ca="1">INDEX('[1]SAP Customer Data'!A:Z,MATCH(بيانات_العملاء[[#This Row],[رمز شريك الأعمال]],'[1]SAP Customer Data'!B:B,0),CELL("col",[1]!Table_Customer_Data[[#Headers],[CreateDate]]))</f>
        <v>#REF!</v>
      </c>
      <c r="AV146" s="17"/>
      <c r="AW146" s="17"/>
      <c r="AX146" s="14" t="s">
        <v>57</v>
      </c>
      <c r="AY146" s="14"/>
    </row>
    <row r="147" spans="1:51" x14ac:dyDescent="0.25">
      <c r="A147" s="12" t="e" cm="1">
        <f t="array" aca="1" ref="A147" ca="1">INDEX('[1]SAP Customer Data'!$A:$AC,MATCH(بيانات_العملاء[[#This Row],[رمز شريك الأعمال]],'[1]SAP Customer Data'!$B:$B,0),CELL("col",[1]!Table_Customer_Data[[#Headers],[GroupName]]))</f>
        <v>#REF!</v>
      </c>
      <c r="B147" s="19" t="s">
        <v>282</v>
      </c>
      <c r="C147" s="77" t="s">
        <v>882</v>
      </c>
      <c r="D147" s="14" t="e" cm="1">
        <f t="array" aca="1" ref="D147" ca="1">INDEX('[1]SAP Customer Data'!$A:$AC,MATCH(بيانات_العملاء[[#This Row],[رمز شريك الأعمال]],'[1]SAP Customer Data'!$B:$B,0),CELL("col",[1]!Table_Customer_Data[[#Headers],[CardName]]))</f>
        <v>#REF!</v>
      </c>
      <c r="E147" s="14" t="e">
        <f ca="1">IF(بيانات_العملاء[[#This Row],[حد الائتمان على SAP]]&gt;0,"آجل","نقدى")</f>
        <v>#REF!</v>
      </c>
      <c r="F147" s="14" t="s">
        <v>283</v>
      </c>
      <c r="G147" s="14" t="s">
        <v>51</v>
      </c>
      <c r="H147" s="14" t="s">
        <v>52</v>
      </c>
      <c r="I14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7" s="14" t="s">
        <v>52</v>
      </c>
      <c r="K147" s="15">
        <v>44390</v>
      </c>
      <c r="L147" s="14" t="s">
        <v>55</v>
      </c>
      <c r="M147" s="14" t="str">
        <f ca="1">IF(AND(بيانات_العملاء[[#This Row],[السجل التجارى]]="موجود",TODAY()+'[1]Other Data'!$B$23&lt;K147,بيانات_العملاء[[#This Row],[مطابقة اسم العميل بالاسم بالسجل التجارى]]="مطابق"), "سارى", "يجب اعادة طلبه")</f>
        <v>يجب اعادة طلبه</v>
      </c>
      <c r="N147" s="14" t="s">
        <v>52</v>
      </c>
      <c r="O147" s="9" t="e" cm="1">
        <f t="array" aca="1" ref="O147" ca="1">INDEX('[1]SAP Customer Data'!$A:$AC,MATCH(بيانات_العملاء[[#This Row],[رمز شريك الأعمال]],'[1]SAP Customer Data'!$B:$B,0),CELL("col",[1]!Table_Customer_Data[[#Headers],[LicTradNum]]))</f>
        <v>#REF!</v>
      </c>
      <c r="P14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7" s="14" t="s">
        <v>54</v>
      </c>
      <c r="R147" s="15"/>
      <c r="S14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7" s="14" t="s">
        <v>52</v>
      </c>
      <c r="U147" s="16">
        <v>60000</v>
      </c>
      <c r="V147" s="17"/>
      <c r="W14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4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</v>
      </c>
      <c r="Y147" s="14" t="e" cm="1">
        <f t="array" aca="1" ref="Y147" ca="1">INDEX('[1]SAP Customer Data'!$A:$AC,MATCH(بيانات_العملاء[[#This Row],[رمز شريك الأعمال]],'[1]SAP Customer Data'!$B:$B,0),CELL("col",[1]!Table_Customer_Data[[#Headers],[CreditLine]]))</f>
        <v>#REF!</v>
      </c>
      <c r="Z14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7" s="14" t="s">
        <v>55</v>
      </c>
      <c r="AB14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7" s="14" t="s">
        <v>54</v>
      </c>
      <c r="AD147" s="14"/>
      <c r="AE14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7" s="14" t="s">
        <v>54</v>
      </c>
      <c r="AG147" s="14"/>
      <c r="AH14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7" s="14" t="s">
        <v>54</v>
      </c>
      <c r="AJ147" s="14"/>
      <c r="AK14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7" s="14" t="s">
        <v>54</v>
      </c>
      <c r="AM147" s="15"/>
      <c r="AN14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7" s="14" t="s">
        <v>54</v>
      </c>
      <c r="AP147" s="17"/>
      <c r="AQ14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7" s="14" t="s">
        <v>54</v>
      </c>
      <c r="AS147" s="14"/>
      <c r="AT14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7" s="17" t="e" cm="1">
        <f t="array" aca="1" ref="AU147" ca="1">INDEX('[1]SAP Customer Data'!A:Z,MATCH(بيانات_العملاء[[#This Row],[رمز شريك الأعمال]],'[1]SAP Customer Data'!B:B,0),CELL("col",[1]!Table_Customer_Data[[#Headers],[CreateDate]]))</f>
        <v>#REF!</v>
      </c>
      <c r="AV147" s="14"/>
      <c r="AW147" s="17"/>
      <c r="AX147" s="14" t="s">
        <v>67</v>
      </c>
      <c r="AY147" s="14">
        <v>120000</v>
      </c>
    </row>
    <row r="148" spans="1:51" x14ac:dyDescent="0.25">
      <c r="A148" s="12" t="e" cm="1">
        <f t="array" aca="1" ref="A148" ca="1">INDEX('[1]SAP Customer Data'!$A:$AC,MATCH(بيانات_العملاء[[#This Row],[رمز شريك الأعمال]],'[1]SAP Customer Data'!$B:$B,0),CELL("col",[1]!Table_Customer_Data[[#Headers],[GroupName]]))</f>
        <v>#REF!</v>
      </c>
      <c r="B148" s="19" t="s">
        <v>284</v>
      </c>
      <c r="C148" s="77" t="s">
        <v>882</v>
      </c>
      <c r="D148" s="14" t="e" cm="1">
        <f t="array" aca="1" ref="D148" ca="1">INDEX('[1]SAP Customer Data'!$A:$AC,MATCH(بيانات_العملاء[[#This Row],[رمز شريك الأعمال]],'[1]SAP Customer Data'!$B:$B,0),CELL("col",[1]!Table_Customer_Data[[#Headers],[CardName]]))</f>
        <v>#REF!</v>
      </c>
      <c r="E148" s="14" t="e">
        <f ca="1">IF(بيانات_العملاء[[#This Row],[حد الائتمان على SAP]]&gt;0,"آجل","نقدى")</f>
        <v>#REF!</v>
      </c>
      <c r="F148" s="14" t="s">
        <v>283</v>
      </c>
      <c r="G148" s="14" t="s">
        <v>51</v>
      </c>
      <c r="H148" s="14" t="s">
        <v>52</v>
      </c>
      <c r="I14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48" s="14" t="s">
        <v>52</v>
      </c>
      <c r="K148" s="15">
        <v>44390</v>
      </c>
      <c r="L148" s="14" t="s">
        <v>55</v>
      </c>
      <c r="M148" s="14" t="str">
        <f ca="1">IF(AND(بيانات_العملاء[[#This Row],[السجل التجارى]]="موجود",TODAY()+'[1]Other Data'!$B$23&lt;K148,بيانات_العملاء[[#This Row],[مطابقة اسم العميل بالاسم بالسجل التجارى]]="مطابق"), "سارى", "يجب اعادة طلبه")</f>
        <v>يجب اعادة طلبه</v>
      </c>
      <c r="N148" s="14" t="s">
        <v>52</v>
      </c>
      <c r="O148" s="9" t="e" cm="1">
        <f t="array" aca="1" ref="O148" ca="1">INDEX('[1]SAP Customer Data'!$A:$AC,MATCH(بيانات_العملاء[[#This Row],[رمز شريك الأعمال]],'[1]SAP Customer Data'!$B:$B,0),CELL("col",[1]!Table_Customer_Data[[#Headers],[LicTradNum]]))</f>
        <v>#REF!</v>
      </c>
      <c r="P14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8" s="14" t="s">
        <v>54</v>
      </c>
      <c r="R148" s="15"/>
      <c r="S14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8" s="14" t="s">
        <v>52</v>
      </c>
      <c r="U148" s="16">
        <v>60000</v>
      </c>
      <c r="V148" s="17"/>
      <c r="W14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4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</v>
      </c>
      <c r="Y148" s="14" t="e" cm="1">
        <f t="array" aca="1" ref="Y148" ca="1">INDEX('[1]SAP Customer Data'!$A:$AC,MATCH(بيانات_العملاء[[#This Row],[رمز شريك الأعمال]],'[1]SAP Customer Data'!$B:$B,0),CELL("col",[1]!Table_Customer_Data[[#Headers],[CreditLine]]))</f>
        <v>#REF!</v>
      </c>
      <c r="Z14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8" s="14" t="s">
        <v>55</v>
      </c>
      <c r="AB14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8" s="14" t="s">
        <v>54</v>
      </c>
      <c r="AD148" s="14"/>
      <c r="AE14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8" s="14" t="s">
        <v>54</v>
      </c>
      <c r="AG148" s="14"/>
      <c r="AH14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8" s="14" t="s">
        <v>54</v>
      </c>
      <c r="AJ148" s="14"/>
      <c r="AK14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8" s="14" t="s">
        <v>54</v>
      </c>
      <c r="AM148" s="15"/>
      <c r="AN14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8" s="14" t="s">
        <v>54</v>
      </c>
      <c r="AP148" s="17"/>
      <c r="AQ14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8" s="14" t="s">
        <v>54</v>
      </c>
      <c r="AS148" s="14"/>
      <c r="AT14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8" s="17" t="e" cm="1">
        <f t="array" aca="1" ref="AU148" ca="1">INDEX('[1]SAP Customer Data'!A:Z,MATCH(بيانات_العملاء[[#This Row],[رمز شريك الأعمال]],'[1]SAP Customer Data'!B:B,0),CELL("col",[1]!Table_Customer_Data[[#Headers],[CreateDate]]))</f>
        <v>#REF!</v>
      </c>
      <c r="AV148" s="14"/>
      <c r="AW148" s="17"/>
      <c r="AX148" s="14" t="s">
        <v>67</v>
      </c>
      <c r="AY148" s="14">
        <v>120000</v>
      </c>
    </row>
    <row r="149" spans="1:51" s="29" customFormat="1" x14ac:dyDescent="0.25">
      <c r="A149" s="22" t="e" cm="1">
        <f t="array" aca="1" ref="A149" ca="1">INDEX('[1]SAP Customer Data'!$A:$AC,MATCH(بيانات_العملاء[[#This Row],[رمز شريك الأعمال]],'[1]SAP Customer Data'!$B:$B,0),CELL("col",[1]!Table_Customer_Data[[#Headers],[GroupName]]))</f>
        <v>#REF!</v>
      </c>
      <c r="B149" s="23" t="s">
        <v>285</v>
      </c>
      <c r="C149" s="77" t="s">
        <v>882</v>
      </c>
      <c r="D149" s="24" t="e" cm="1">
        <f t="array" aca="1" ref="D149" ca="1">INDEX('[1]SAP Customer Data'!$A:$AC,MATCH(بيانات_العملاء[[#This Row],[رمز شريك الأعمال]],'[1]SAP Customer Data'!$B:$B,0),CELL("col",[1]!Table_Customer_Data[[#Headers],[CardName]]))</f>
        <v>#REF!</v>
      </c>
      <c r="E149" s="24" t="e">
        <f ca="1">IF(بيانات_العملاء[[#This Row],[حد الائتمان على SAP]]&gt;0,"آجل","نقدى")</f>
        <v>#REF!</v>
      </c>
      <c r="F149" s="24"/>
      <c r="G149" s="24" t="s">
        <v>71</v>
      </c>
      <c r="H149" s="24" t="s">
        <v>54</v>
      </c>
      <c r="I149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49" s="24" t="s">
        <v>54</v>
      </c>
      <c r="K149" s="25"/>
      <c r="L149" s="24"/>
      <c r="M149" s="24" t="str">
        <f ca="1">IF(AND(بيانات_العملاء[[#This Row],[السجل التجارى]]="موجود",TODAY()+'[1]Other Data'!$B$23&lt;K149,بيانات_العملاء[[#This Row],[مطابقة اسم العميل بالاسم بالسجل التجارى]]="مطابق"), "سارى", "يجب اعادة طلبه")</f>
        <v>يجب اعادة طلبه</v>
      </c>
      <c r="N149" s="24" t="s">
        <v>52</v>
      </c>
      <c r="O149" s="26" t="e" cm="1">
        <f t="array" aca="1" ref="O149" ca="1">INDEX('[1]SAP Customer Data'!$A:$AC,MATCH(بيانات_العملاء[[#This Row],[رمز شريك الأعمال]],'[1]SAP Customer Data'!$B:$B,0),CELL("col",[1]!Table_Customer_Data[[#Headers],[LicTradNum]]))</f>
        <v>#REF!</v>
      </c>
      <c r="P149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49" s="24" t="s">
        <v>54</v>
      </c>
      <c r="R149" s="25"/>
      <c r="S149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49" s="24" t="s">
        <v>54</v>
      </c>
      <c r="U149" s="36"/>
      <c r="V149" s="28"/>
      <c r="W149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49" s="2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49" s="24" t="e" cm="1">
        <f t="array" aca="1" ref="Y149" ca="1">INDEX('[1]SAP Customer Data'!$A:$AC,MATCH(بيانات_العملاء[[#This Row],[رمز شريك الأعمال]],'[1]SAP Customer Data'!$B:$B,0),CELL("col",[1]!Table_Customer_Data[[#Headers],[CreditLine]]))</f>
        <v>#REF!</v>
      </c>
      <c r="Z149" s="2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49" s="14"/>
      <c r="AB14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49" s="24" t="s">
        <v>54</v>
      </c>
      <c r="AD149" s="24"/>
      <c r="AE149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49" s="24" t="s">
        <v>54</v>
      </c>
      <c r="AG149" s="24"/>
      <c r="AH149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49" s="24" t="s">
        <v>54</v>
      </c>
      <c r="AJ149" s="24"/>
      <c r="AK149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49" s="24" t="s">
        <v>54</v>
      </c>
      <c r="AM149" s="25"/>
      <c r="AN149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49" s="24" t="s">
        <v>54</v>
      </c>
      <c r="AP149" s="28"/>
      <c r="AQ149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49" s="24" t="s">
        <v>54</v>
      </c>
      <c r="AS149" s="24"/>
      <c r="AT149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49" s="28" t="e" cm="1">
        <f t="array" aca="1" ref="AU149" ca="1">INDEX('[1]SAP Customer Data'!A:Z,MATCH(بيانات_العملاء[[#This Row],[رمز شريك الأعمال]],'[1]SAP Customer Data'!B:B,0),CELL("col",[1]!Table_Customer_Data[[#Headers],[CreateDate]]))</f>
        <v>#REF!</v>
      </c>
      <c r="AV149" s="24"/>
      <c r="AW149" s="11" t="s">
        <v>103</v>
      </c>
      <c r="AX149" s="24" t="s">
        <v>67</v>
      </c>
      <c r="AY149" s="24">
        <v>120000</v>
      </c>
    </row>
    <row r="150" spans="1:51" x14ac:dyDescent="0.25">
      <c r="A150" s="12" t="e" cm="1">
        <f t="array" aca="1" ref="A150" ca="1">INDEX('[1]SAP Customer Data'!$A:$AC,MATCH(بيانات_العملاء[[#This Row],[رمز شريك الأعمال]],'[1]SAP Customer Data'!$B:$B,0),CELL("col",[1]!Table_Customer_Data[[#Headers],[GroupName]]))</f>
        <v>#REF!</v>
      </c>
      <c r="B150" s="19" t="s">
        <v>286</v>
      </c>
      <c r="C150" s="77" t="s">
        <v>882</v>
      </c>
      <c r="D150" s="14" t="e" cm="1">
        <f t="array" aca="1" ref="D150" ca="1">INDEX('[1]SAP Customer Data'!$A:$AC,MATCH(بيانات_العملاء[[#This Row],[رمز شريك الأعمال]],'[1]SAP Customer Data'!$B:$B,0),CELL("col",[1]!Table_Customer_Data[[#Headers],[CardName]]))</f>
        <v>#REF!</v>
      </c>
      <c r="E150" s="14" t="e">
        <f ca="1">IF(بيانات_العملاء[[#This Row],[حد الائتمان على SAP]]&gt;0,"آجل","نقدى")</f>
        <v>#REF!</v>
      </c>
      <c r="F150" s="14" t="s">
        <v>287</v>
      </c>
      <c r="G150" s="14" t="s">
        <v>51</v>
      </c>
      <c r="H150" s="14" t="s">
        <v>197</v>
      </c>
      <c r="I15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0" s="14" t="s">
        <v>52</v>
      </c>
      <c r="K150" s="15">
        <v>45845</v>
      </c>
      <c r="L150" s="14" t="s">
        <v>55</v>
      </c>
      <c r="M150" s="14" t="str">
        <f ca="1">IF(AND(بيانات_العملاء[[#This Row],[السجل التجارى]]="موجود",TODAY()+'[1]Other Data'!$B$23&lt;K150,بيانات_العملاء[[#This Row],[مطابقة اسم العميل بالاسم بالسجل التجارى]]="مطابق"), "سارى", "يجب اعادة طلبه")</f>
        <v>سارى</v>
      </c>
      <c r="N150" s="14" t="s">
        <v>54</v>
      </c>
      <c r="O150" s="9" t="e" cm="1">
        <f t="array" aca="1" ref="O150" ca="1">INDEX('[1]SAP Customer Data'!$A:$AC,MATCH(بيانات_العملاء[[#This Row],[رمز شريك الأعمال]],'[1]SAP Customer Data'!$B:$B,0),CELL("col",[1]!Table_Customer_Data[[#Headers],[LicTradNum]]))</f>
        <v>#REF!</v>
      </c>
      <c r="P15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0" s="14" t="s">
        <v>52</v>
      </c>
      <c r="R150" s="15">
        <v>45184</v>
      </c>
      <c r="S15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50" s="14" t="s">
        <v>90</v>
      </c>
      <c r="U150" s="16">
        <v>300000</v>
      </c>
      <c r="V150" s="17"/>
      <c r="W15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300000</v>
      </c>
      <c r="Y150" s="14" t="e" cm="1">
        <f t="array" aca="1" ref="Y150" ca="1">INDEX('[1]SAP Customer Data'!$A:$AC,MATCH(بيانات_العملاء[[#This Row],[رمز شريك الأعمال]],'[1]SAP Customer Data'!$B:$B,0),CELL("col",[1]!Table_Customer_Data[[#Headers],[CreditLine]]))</f>
        <v>#REF!</v>
      </c>
      <c r="Z15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0" s="14"/>
      <c r="AB15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0" s="14" t="s">
        <v>54</v>
      </c>
      <c r="AD150" s="14"/>
      <c r="AE15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0" s="14" t="s">
        <v>54</v>
      </c>
      <c r="AG150" s="14"/>
      <c r="AH15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0" s="14" t="s">
        <v>54</v>
      </c>
      <c r="AJ150" s="14"/>
      <c r="AK15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0" s="14" t="s">
        <v>54</v>
      </c>
      <c r="AM150" s="15"/>
      <c r="AN15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0" s="14" t="s">
        <v>54</v>
      </c>
      <c r="AP150" s="17"/>
      <c r="AQ15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0" s="14" t="s">
        <v>54</v>
      </c>
      <c r="AS150" s="14"/>
      <c r="AT15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0" s="17" t="e" cm="1">
        <f t="array" aca="1" ref="AU150" ca="1">INDEX('[1]SAP Customer Data'!A:Z,MATCH(بيانات_العملاء[[#This Row],[رمز شريك الأعمال]],'[1]SAP Customer Data'!B:B,0),CELL("col",[1]!Table_Customer_Data[[#Headers],[CreateDate]]))</f>
        <v>#REF!</v>
      </c>
      <c r="AV150" s="14"/>
      <c r="AW150" s="17" t="s">
        <v>288</v>
      </c>
      <c r="AX150" s="14" t="s">
        <v>57</v>
      </c>
      <c r="AY150" s="14"/>
    </row>
    <row r="151" spans="1:51" x14ac:dyDescent="0.25">
      <c r="A151" s="12" t="e" cm="1">
        <f t="array" aca="1" ref="A151" ca="1">INDEX('[1]SAP Customer Data'!$A:$AC,MATCH(بيانات_العملاء[[#This Row],[رمز شريك الأعمال]],'[1]SAP Customer Data'!$B:$B,0),CELL("col",[1]!Table_Customer_Data[[#Headers],[GroupName]]))</f>
        <v>#REF!</v>
      </c>
      <c r="B151" s="18" t="s">
        <v>289</v>
      </c>
      <c r="C151" s="77" t="s">
        <v>882</v>
      </c>
      <c r="D151" s="14" t="e" cm="1">
        <f t="array" aca="1" ref="D151" ca="1">INDEX('[1]SAP Customer Data'!$A:$AC,MATCH(بيانات_العملاء[[#This Row],[رمز شريك الأعمال]],'[1]SAP Customer Data'!$B:$B,0),CELL("col",[1]!Table_Customer_Data[[#Headers],[CardName]]))</f>
        <v>#REF!</v>
      </c>
      <c r="E151" s="14" t="e">
        <f ca="1">IF(بيانات_العملاء[[#This Row],[حد الائتمان على SAP]]&gt;0,"آجل","نقدى")</f>
        <v>#REF!</v>
      </c>
      <c r="F151" s="14"/>
      <c r="G151" s="14" t="s">
        <v>71</v>
      </c>
      <c r="H151" s="14"/>
      <c r="I15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1" s="14" t="s">
        <v>54</v>
      </c>
      <c r="K151" s="15"/>
      <c r="L151" s="14"/>
      <c r="M151" s="14" t="str">
        <f ca="1">IF(AND(بيانات_العملاء[[#This Row],[السجل التجارى]]="موجود",TODAY()+'[1]Other Data'!$B$23&lt;K151,بيانات_العملاء[[#This Row],[مطابقة اسم العميل بالاسم بالسجل التجارى]]="مطابق"), "سارى", "يجب اعادة طلبه")</f>
        <v>يجب اعادة طلبه</v>
      </c>
      <c r="N151" s="14" t="s">
        <v>52</v>
      </c>
      <c r="O151" s="9" t="e" cm="1">
        <f t="array" aca="1" ref="O151" ca="1">INDEX('[1]SAP Customer Data'!$A:$AC,MATCH(بيانات_العملاء[[#This Row],[رمز شريك الأعمال]],'[1]SAP Customer Data'!$B:$B,0),CELL("col",[1]!Table_Customer_Data[[#Headers],[LicTradNum]]))</f>
        <v>#REF!</v>
      </c>
      <c r="P15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1" s="14"/>
      <c r="R151" s="15"/>
      <c r="S15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1" s="14" t="s">
        <v>72</v>
      </c>
      <c r="U151" s="16"/>
      <c r="V151" s="17"/>
      <c r="W15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51" s="14" t="e" cm="1">
        <f t="array" aca="1" ref="Y151" ca="1">INDEX('[1]SAP Customer Data'!$A:$AC,MATCH(بيانات_العملاء[[#This Row],[رمز شريك الأعمال]],'[1]SAP Customer Data'!$B:$B,0),CELL("col",[1]!Table_Customer_Data[[#Headers],[CreditLine]]))</f>
        <v>#REF!</v>
      </c>
      <c r="Z15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1" s="14"/>
      <c r="AB15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1" s="14"/>
      <c r="AD151" s="14"/>
      <c r="AE15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1" s="14"/>
      <c r="AG151" s="14"/>
      <c r="AH15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1" s="14"/>
      <c r="AJ151" s="14"/>
      <c r="AK15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1" s="14"/>
      <c r="AM151" s="15"/>
      <c r="AN15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1" s="14"/>
      <c r="AP151" s="17"/>
      <c r="AQ15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1" s="14"/>
      <c r="AS151" s="14"/>
      <c r="AT15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1" s="17" t="e" cm="1">
        <f t="array" aca="1" ref="AU151" ca="1">INDEX('[1]SAP Customer Data'!A:Z,MATCH(بيانات_العملاء[[#This Row],[رمز شريك الأعمال]],'[1]SAP Customer Data'!B:B,0),CELL("col",[1]!Table_Customer_Data[[#Headers],[CreateDate]]))</f>
        <v>#REF!</v>
      </c>
      <c r="AV151" s="14"/>
      <c r="AW151" s="17"/>
      <c r="AX151" s="14" t="s">
        <v>57</v>
      </c>
      <c r="AY151" s="14"/>
    </row>
    <row r="152" spans="1:51" x14ac:dyDescent="0.25">
      <c r="A152" s="12" t="e" cm="1">
        <f t="array" aca="1" ref="A152" ca="1">INDEX('[1]SAP Customer Data'!$A:$AC,MATCH(بيانات_العملاء[[#This Row],[رمز شريك الأعمال]],'[1]SAP Customer Data'!$B:$B,0),CELL("col",[1]!Table_Customer_Data[[#Headers],[GroupName]]))</f>
        <v>#REF!</v>
      </c>
      <c r="B152" s="19" t="s">
        <v>290</v>
      </c>
      <c r="C152" s="77" t="s">
        <v>882</v>
      </c>
      <c r="D152" s="14" t="e" cm="1">
        <f t="array" aca="1" ref="D152" ca="1">INDEX('[1]SAP Customer Data'!$A:$AC,MATCH(بيانات_العملاء[[#This Row],[رمز شريك الأعمال]],'[1]SAP Customer Data'!$B:$B,0),CELL("col",[1]!Table_Customer_Data[[#Headers],[CardName]]))</f>
        <v>#REF!</v>
      </c>
      <c r="E152" s="14" t="e">
        <f ca="1">IF(بيانات_العملاء[[#This Row],[حد الائتمان على SAP]]&gt;0,"آجل","نقدى")</f>
        <v>#REF!</v>
      </c>
      <c r="F152" s="14" t="s">
        <v>291</v>
      </c>
      <c r="G152" s="14" t="s">
        <v>51</v>
      </c>
      <c r="H152" s="14" t="s">
        <v>52</v>
      </c>
      <c r="I15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52" s="14" t="s">
        <v>52</v>
      </c>
      <c r="K152" s="15">
        <v>44538</v>
      </c>
      <c r="L152" s="14" t="s">
        <v>55</v>
      </c>
      <c r="M152" s="14" t="str">
        <f ca="1">IF(AND(بيانات_العملاء[[#This Row],[السجل التجارى]]="موجود",TODAY()+'[1]Other Data'!$B$23&lt;K152,بيانات_العملاء[[#This Row],[مطابقة اسم العميل بالاسم بالسجل التجارى]]="مطابق"), "سارى", "يجب اعادة طلبه")</f>
        <v>يجب اعادة طلبه</v>
      </c>
      <c r="N152" s="14" t="s">
        <v>52</v>
      </c>
      <c r="O152" s="9" t="e" cm="1">
        <f t="array" aca="1" ref="O152" ca="1">INDEX('[1]SAP Customer Data'!$A:$AC,MATCH(بيانات_العملاء[[#This Row],[رمز شريك الأعمال]],'[1]SAP Customer Data'!$B:$B,0),CELL("col",[1]!Table_Customer_Data[[#Headers],[LicTradNum]]))</f>
        <v>#REF!</v>
      </c>
      <c r="P15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2" s="14" t="s">
        <v>54</v>
      </c>
      <c r="R152" s="15"/>
      <c r="S15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2" s="14" t="s">
        <v>90</v>
      </c>
      <c r="U152" s="16">
        <v>50000</v>
      </c>
      <c r="V152" s="17"/>
      <c r="W15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152" s="14" t="e" cm="1">
        <f t="array" aca="1" ref="Y152" ca="1">INDEX('[1]SAP Customer Data'!$A:$AC,MATCH(بيانات_العملاء[[#This Row],[رمز شريك الأعمال]],'[1]SAP Customer Data'!$B:$B,0),CELL("col",[1]!Table_Customer_Data[[#Headers],[CreditLine]]))</f>
        <v>#REF!</v>
      </c>
      <c r="Z15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2" s="14"/>
      <c r="AB15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2" s="14" t="s">
        <v>54</v>
      </c>
      <c r="AD152" s="14"/>
      <c r="AE15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2" s="14" t="s">
        <v>54</v>
      </c>
      <c r="AG152" s="14"/>
      <c r="AH15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2" s="14" t="s">
        <v>54</v>
      </c>
      <c r="AJ152" s="14"/>
      <c r="AK15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2" s="14" t="s">
        <v>54</v>
      </c>
      <c r="AM152" s="15"/>
      <c r="AN15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2" s="14" t="s">
        <v>54</v>
      </c>
      <c r="AP152" s="17"/>
      <c r="AQ15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2" s="14" t="s">
        <v>54</v>
      </c>
      <c r="AS152" s="14"/>
      <c r="AT15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2" s="17" t="e" cm="1">
        <f t="array" aca="1" ref="AU152" ca="1">INDEX('[1]SAP Customer Data'!A:Z,MATCH(بيانات_العملاء[[#This Row],[رمز شريك الأعمال]],'[1]SAP Customer Data'!B:B,0),CELL("col",[1]!Table_Customer_Data[[#Headers],[CreateDate]]))</f>
        <v>#REF!</v>
      </c>
      <c r="AV152" s="14"/>
      <c r="AW152" s="17"/>
      <c r="AX152" s="14" t="s">
        <v>57</v>
      </c>
      <c r="AY152" s="14"/>
    </row>
    <row r="153" spans="1:51" x14ac:dyDescent="0.25">
      <c r="A153" s="12" t="e" cm="1">
        <f t="array" aca="1" ref="A153" ca="1">INDEX('[1]SAP Customer Data'!$A:$AC,MATCH(بيانات_العملاء[[#This Row],[رمز شريك الأعمال]],'[1]SAP Customer Data'!$B:$B,0),CELL("col",[1]!Table_Customer_Data[[#Headers],[GroupName]]))</f>
        <v>#REF!</v>
      </c>
      <c r="B153" s="19" t="s">
        <v>292</v>
      </c>
      <c r="C153" s="77" t="s">
        <v>882</v>
      </c>
      <c r="D153" s="14" t="e" cm="1">
        <f t="array" aca="1" ref="D153" ca="1">INDEX('[1]SAP Customer Data'!$A:$AC,MATCH(بيانات_العملاء[[#This Row],[رمز شريك الأعمال]],'[1]SAP Customer Data'!$B:$B,0),CELL("col",[1]!Table_Customer_Data[[#Headers],[CardName]]))</f>
        <v>#REF!</v>
      </c>
      <c r="E153" s="14" t="e">
        <f ca="1">IF(بيانات_العملاء[[#This Row],[حد الائتمان على SAP]]&gt;0,"آجل","نقدى")</f>
        <v>#REF!</v>
      </c>
      <c r="F153" s="14" t="s">
        <v>293</v>
      </c>
      <c r="G153" s="14" t="s">
        <v>51</v>
      </c>
      <c r="H153" s="14" t="s">
        <v>52</v>
      </c>
      <c r="I15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53" s="14" t="s">
        <v>52</v>
      </c>
      <c r="K153" s="15">
        <v>43888</v>
      </c>
      <c r="L153" s="14" t="s">
        <v>55</v>
      </c>
      <c r="M153" s="14" t="str">
        <f ca="1">IF(AND(بيانات_العملاء[[#This Row],[السجل التجارى]]="موجود",TODAY()+'[1]Other Data'!$B$23&lt;K153,بيانات_العملاء[[#This Row],[مطابقة اسم العميل بالاسم بالسجل التجارى]]="مطابق"), "سارى", "يجب اعادة طلبه")</f>
        <v>يجب اعادة طلبه</v>
      </c>
      <c r="N153" s="14" t="s">
        <v>54</v>
      </c>
      <c r="O153" s="9" t="e" cm="1">
        <f t="array" aca="1" ref="O153" ca="1">INDEX('[1]SAP Customer Data'!$A:$AC,MATCH(بيانات_العملاء[[#This Row],[رمز شريك الأعمال]],'[1]SAP Customer Data'!$B:$B,0),CELL("col",[1]!Table_Customer_Data[[#Headers],[LicTradNum]]))</f>
        <v>#REF!</v>
      </c>
      <c r="P15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3" s="14" t="s">
        <v>54</v>
      </c>
      <c r="R153" s="15"/>
      <c r="S15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3" s="14" t="s">
        <v>52</v>
      </c>
      <c r="U153" s="16">
        <v>50000</v>
      </c>
      <c r="V153" s="17"/>
      <c r="W15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153" s="14" t="e" cm="1">
        <f t="array" aca="1" ref="Y153" ca="1">INDEX('[1]SAP Customer Data'!$A:$AC,MATCH(بيانات_العملاء[[#This Row],[رمز شريك الأعمال]],'[1]SAP Customer Data'!$B:$B,0),CELL("col",[1]!Table_Customer_Data[[#Headers],[CreditLine]]))</f>
        <v>#REF!</v>
      </c>
      <c r="Z15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3" s="14" t="s">
        <v>55</v>
      </c>
      <c r="AB15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3" s="14" t="s">
        <v>54</v>
      </c>
      <c r="AD153" s="14"/>
      <c r="AE15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3" s="14" t="s">
        <v>54</v>
      </c>
      <c r="AG153" s="14"/>
      <c r="AH15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3" s="14" t="s">
        <v>54</v>
      </c>
      <c r="AJ153" s="14"/>
      <c r="AK15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3" s="14" t="s">
        <v>54</v>
      </c>
      <c r="AM153" s="15"/>
      <c r="AN15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3" s="14" t="s">
        <v>54</v>
      </c>
      <c r="AP153" s="17"/>
      <c r="AQ15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3" s="14" t="s">
        <v>54</v>
      </c>
      <c r="AS153" s="14"/>
      <c r="AT15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3" s="17" t="e" cm="1">
        <f t="array" aca="1" ref="AU153" ca="1">INDEX('[1]SAP Customer Data'!A:Z,MATCH(بيانات_العملاء[[#This Row],[رمز شريك الأعمال]],'[1]SAP Customer Data'!B:B,0),CELL("col",[1]!Table_Customer_Data[[#Headers],[CreateDate]]))</f>
        <v>#REF!</v>
      </c>
      <c r="AV153" s="14"/>
      <c r="AW153" s="17"/>
      <c r="AX153" s="14" t="s">
        <v>57</v>
      </c>
      <c r="AY153" s="14"/>
    </row>
    <row r="154" spans="1:51" x14ac:dyDescent="0.25">
      <c r="A154" s="12" t="e" cm="1">
        <f t="array" aca="1" ref="A154" ca="1">INDEX('[1]SAP Customer Data'!$A:$AC,MATCH(بيانات_العملاء[[#This Row],[رمز شريك الأعمال]],'[1]SAP Customer Data'!$B:$B,0),CELL("col",[1]!Table_Customer_Data[[#Headers],[GroupName]]))</f>
        <v>#REF!</v>
      </c>
      <c r="B154" s="19" t="s">
        <v>294</v>
      </c>
      <c r="C154" s="77" t="s">
        <v>882</v>
      </c>
      <c r="D154" s="14" t="e" cm="1">
        <f t="array" aca="1" ref="D154" ca="1">INDEX('[1]SAP Customer Data'!$A:$AC,MATCH(بيانات_العملاء[[#This Row],[رمز شريك الأعمال]],'[1]SAP Customer Data'!$B:$B,0),CELL("col",[1]!Table_Customer_Data[[#Headers],[CardName]]))</f>
        <v>#REF!</v>
      </c>
      <c r="E154" s="14" t="e">
        <f ca="1">IF(بيانات_العملاء[[#This Row],[حد الائتمان على SAP]]&gt;0,"آجل","نقدى")</f>
        <v>#REF!</v>
      </c>
      <c r="F154" s="14" t="s">
        <v>295</v>
      </c>
      <c r="G154" s="14" t="s">
        <v>51</v>
      </c>
      <c r="H154" s="14" t="s">
        <v>197</v>
      </c>
      <c r="I15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4" s="14" t="s">
        <v>52</v>
      </c>
      <c r="K154" s="15">
        <v>44192</v>
      </c>
      <c r="L154" s="14" t="s">
        <v>55</v>
      </c>
      <c r="M154" s="14" t="str">
        <f ca="1">IF(AND(بيانات_العملاء[[#This Row],[السجل التجارى]]="موجود",TODAY()+'[1]Other Data'!$B$23&lt;K154,بيانات_العملاء[[#This Row],[مطابقة اسم العميل بالاسم بالسجل التجارى]]="مطابق"), "سارى", "يجب اعادة طلبه")</f>
        <v>يجب اعادة طلبه</v>
      </c>
      <c r="N154" s="14" t="s">
        <v>52</v>
      </c>
      <c r="O154" s="9" t="e" cm="1">
        <f t="array" aca="1" ref="O154" ca="1">INDEX('[1]SAP Customer Data'!$A:$AC,MATCH(بيانات_العملاء[[#This Row],[رمز شريك الأعمال]],'[1]SAP Customer Data'!$B:$B,0),CELL("col",[1]!Table_Customer_Data[[#Headers],[LicTradNum]]))</f>
        <v>#REF!</v>
      </c>
      <c r="P15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4" s="14" t="s">
        <v>54</v>
      </c>
      <c r="R154" s="15"/>
      <c r="S15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4" s="14" t="s">
        <v>90</v>
      </c>
      <c r="U154" s="16">
        <v>35000</v>
      </c>
      <c r="V154" s="17">
        <v>43701</v>
      </c>
      <c r="W154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15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35000</v>
      </c>
      <c r="Y154" s="14" t="e" cm="1">
        <f t="array" aca="1" ref="Y154" ca="1">INDEX('[1]SAP Customer Data'!$A:$AC,MATCH(بيانات_العملاء[[#This Row],[رمز شريك الأعمال]],'[1]SAP Customer Data'!$B:$B,0),CELL("col",[1]!Table_Customer_Data[[#Headers],[CreditLine]]))</f>
        <v>#REF!</v>
      </c>
      <c r="Z15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4" s="14"/>
      <c r="AB15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4" s="14" t="s">
        <v>54</v>
      </c>
      <c r="AD154" s="14"/>
      <c r="AE15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4" s="14" t="s">
        <v>54</v>
      </c>
      <c r="AG154" s="14"/>
      <c r="AH15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4" s="14" t="s">
        <v>54</v>
      </c>
      <c r="AJ154" s="14"/>
      <c r="AK15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4" s="14" t="s">
        <v>54</v>
      </c>
      <c r="AM154" s="15"/>
      <c r="AN15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4" s="14" t="s">
        <v>54</v>
      </c>
      <c r="AP154" s="17"/>
      <c r="AQ15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4" s="14" t="s">
        <v>54</v>
      </c>
      <c r="AS154" s="14"/>
      <c r="AT15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4" s="17" t="e" cm="1">
        <f t="array" aca="1" ref="AU154" ca="1">INDEX('[1]SAP Customer Data'!A:Z,MATCH(بيانات_العملاء[[#This Row],[رمز شريك الأعمال]],'[1]SAP Customer Data'!B:B,0),CELL("col",[1]!Table_Customer_Data[[#Headers],[CreateDate]]))</f>
        <v>#REF!</v>
      </c>
      <c r="AV154" s="14"/>
      <c r="AW154" s="17"/>
      <c r="AX154" s="14" t="s">
        <v>67</v>
      </c>
      <c r="AY154" s="14">
        <v>100000</v>
      </c>
    </row>
    <row r="155" spans="1:51" x14ac:dyDescent="0.25">
      <c r="A155" s="31" t="e" cm="1">
        <f t="array" aca="1" ref="A155" ca="1">INDEX('[1]SAP Customer Data'!$A:$AC,MATCH(بيانات_العملاء[[#This Row],[رمز شريك الأعمال]],'[1]SAP Customer Data'!$B:$B,0),CELL("col",[1]!Table_Customer_Data[[#Headers],[GroupName]]))</f>
        <v>#REF!</v>
      </c>
      <c r="B155" s="38" t="s">
        <v>296</v>
      </c>
      <c r="C155" s="77" t="s">
        <v>882</v>
      </c>
      <c r="D155" s="33" t="e" cm="1">
        <f t="array" aca="1" ref="D155" ca="1">INDEX('[1]SAP Customer Data'!$A:$AC,MATCH(بيانات_العملاء[[#This Row],[رمز شريك الأعمال]],'[1]SAP Customer Data'!$B:$B,0),CELL("col",[1]!Table_Customer_Data[[#Headers],[CardName]]))</f>
        <v>#REF!</v>
      </c>
      <c r="E155" s="33" t="e">
        <f ca="1">IF(بيانات_العملاء[[#This Row],[حد الائتمان على SAP]]&gt;0,"آجل","نقدى")</f>
        <v>#REF!</v>
      </c>
      <c r="F155" s="33"/>
      <c r="G155" s="33" t="s">
        <v>71</v>
      </c>
      <c r="H155" s="33" t="s">
        <v>54</v>
      </c>
      <c r="I155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5" s="33" t="s">
        <v>54</v>
      </c>
      <c r="K155" s="34"/>
      <c r="L155" s="33"/>
      <c r="M155" s="33" t="str">
        <f ca="1">IF(AND(بيانات_العملاء[[#This Row],[السجل التجارى]]="موجود",TODAY()+'[1]Other Data'!$B$23&lt;K155,بيانات_العملاء[[#This Row],[مطابقة اسم العميل بالاسم بالسجل التجارى]]="مطابق"), "سارى", "يجب اعادة طلبه")</f>
        <v>يجب اعادة طلبه</v>
      </c>
      <c r="N155" s="33" t="s">
        <v>52</v>
      </c>
      <c r="O155" s="41" t="e" cm="1">
        <f t="array" aca="1" ref="O155" ca="1">INDEX('[1]SAP Customer Data'!$A:$AC,MATCH(بيانات_العملاء[[#This Row],[رمز شريك الأعمال]],'[1]SAP Customer Data'!$B:$B,0),CELL("col",[1]!Table_Customer_Data[[#Headers],[LicTradNum]]))</f>
        <v>#REF!</v>
      </c>
      <c r="P155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5" s="33" t="s">
        <v>52</v>
      </c>
      <c r="R155" s="42">
        <v>46422</v>
      </c>
      <c r="S155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55" s="33" t="s">
        <v>54</v>
      </c>
      <c r="U155" s="36"/>
      <c r="V155" s="37"/>
      <c r="W155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55" s="33" t="e" cm="1">
        <f t="array" aca="1" ref="Y155" ca="1">INDEX('[1]SAP Customer Data'!$A:$AC,MATCH(بيانات_العملاء[[#This Row],[رمز شريك الأعمال]],'[1]SAP Customer Data'!$B:$B,0),CELL("col",[1]!Table_Customer_Data[[#Headers],[CreditLine]]))</f>
        <v>#REF!</v>
      </c>
      <c r="Z15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5" s="14"/>
      <c r="AB15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5" s="33" t="s">
        <v>54</v>
      </c>
      <c r="AD155" s="33"/>
      <c r="AE155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5" s="33" t="s">
        <v>54</v>
      </c>
      <c r="AG155" s="33"/>
      <c r="AH155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5" s="33" t="s">
        <v>54</v>
      </c>
      <c r="AJ155" s="33"/>
      <c r="AK155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5" s="33" t="s">
        <v>54</v>
      </c>
      <c r="AM155" s="34"/>
      <c r="AN155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5" s="33" t="s">
        <v>54</v>
      </c>
      <c r="AP155" s="37"/>
      <c r="AQ155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5" s="33" t="s">
        <v>54</v>
      </c>
      <c r="AS155" s="33"/>
      <c r="AT155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5" s="37" t="e" cm="1">
        <f t="array" aca="1" ref="AU155" ca="1">INDEX('[1]SAP Customer Data'!A:Z,MATCH(بيانات_العملاء[[#This Row],[رمز شريك الأعمال]],'[1]SAP Customer Data'!B:B,0),CELL("col",[1]!Table_Customer_Data[[#Headers],[CreateDate]]))</f>
        <v>#REF!</v>
      </c>
      <c r="AV155" s="33"/>
      <c r="AW155" s="28" t="s">
        <v>297</v>
      </c>
      <c r="AX155" s="33" t="s">
        <v>57</v>
      </c>
      <c r="AY155" s="33"/>
    </row>
    <row r="156" spans="1:51" s="20" customFormat="1" x14ac:dyDescent="0.25">
      <c r="A156" s="12" t="e" cm="1">
        <f t="array" aca="1" ref="A156" ca="1">INDEX('[1]SAP Customer Data'!$A:$AC,MATCH(بيانات_العملاء[[#This Row],[رمز شريك الأعمال]],'[1]SAP Customer Data'!$B:$B,0),CELL("col",[1]!Table_Customer_Data[[#Headers],[GroupName]]))</f>
        <v>#REF!</v>
      </c>
      <c r="B156" s="19" t="s">
        <v>298</v>
      </c>
      <c r="C156" s="77" t="s">
        <v>882</v>
      </c>
      <c r="D156" s="14" t="e" cm="1">
        <f t="array" aca="1" ref="D156" ca="1">INDEX('[1]SAP Customer Data'!$A:$AC,MATCH(بيانات_العملاء[[#This Row],[رمز شريك الأعمال]],'[1]SAP Customer Data'!$B:$B,0),CELL("col",[1]!Table_Customer_Data[[#Headers],[CardName]]))</f>
        <v>#REF!</v>
      </c>
      <c r="E156" s="14" t="e">
        <f ca="1">IF(بيانات_العملاء[[#This Row],[حد الائتمان على SAP]]&gt;0,"آجل","نقدى")</f>
        <v>#REF!</v>
      </c>
      <c r="F156" s="14"/>
      <c r="G156" s="14" t="s">
        <v>207</v>
      </c>
      <c r="H156" s="14" t="s">
        <v>54</v>
      </c>
      <c r="I15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6" s="14" t="s">
        <v>52</v>
      </c>
      <c r="K156" s="15">
        <v>44714</v>
      </c>
      <c r="L156" s="14" t="s">
        <v>55</v>
      </c>
      <c r="M156" s="14" t="str">
        <f ca="1">IF(AND(بيانات_العملاء[[#This Row],[السجل التجارى]]="موجود",TODAY()+'[1]Other Data'!$B$23&lt;K156,بيانات_العملاء[[#This Row],[مطابقة اسم العميل بالاسم بالسجل التجارى]]="مطابق"), "سارى", "يجب اعادة طلبه")</f>
        <v>يجب اعادة طلبه</v>
      </c>
      <c r="N156" s="14" t="s">
        <v>52</v>
      </c>
      <c r="O156" s="9" t="e" cm="1">
        <f t="array" aca="1" ref="O156" ca="1">INDEX('[1]SAP Customer Data'!$A:$AC,MATCH(بيانات_العملاء[[#This Row],[رمز شريك الأعمال]],'[1]SAP Customer Data'!$B:$B,0),CELL("col",[1]!Table_Customer_Data[[#Headers],[LicTradNum]]))</f>
        <v>#REF!</v>
      </c>
      <c r="P15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6" s="14" t="s">
        <v>52</v>
      </c>
      <c r="R156" s="15">
        <v>44818</v>
      </c>
      <c r="S15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6" s="14" t="s">
        <v>90</v>
      </c>
      <c r="U156" s="16">
        <v>50000</v>
      </c>
      <c r="V156" s="17">
        <v>43747</v>
      </c>
      <c r="W156" s="17">
        <f>IF(بيانات_العملاء[[#This Row],[تاريخ انشاء سند الامر او الاستثناء]]="",0,بيانات_العملاء[[#This Row],[تاريخ انشاء سند الامر او الاستثناء]]+365*3)</f>
        <v>44842</v>
      </c>
      <c r="X15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156" s="14" t="e" cm="1">
        <f t="array" aca="1" ref="Y156" ca="1">INDEX('[1]SAP Customer Data'!$A:$AC,MATCH(بيانات_العملاء[[#This Row],[رمز شريك الأعمال]],'[1]SAP Customer Data'!$B:$B,0),CELL("col",[1]!Table_Customer_Data[[#Headers],[CreditLine]]))</f>
        <v>#REF!</v>
      </c>
      <c r="Z15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6" s="14"/>
      <c r="AB15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6" s="14" t="s">
        <v>54</v>
      </c>
      <c r="AD156" s="14"/>
      <c r="AE15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6" s="14" t="s">
        <v>54</v>
      </c>
      <c r="AG156" s="14"/>
      <c r="AH15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6" s="14" t="s">
        <v>54</v>
      </c>
      <c r="AJ156" s="14"/>
      <c r="AK15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6" s="14" t="s">
        <v>54</v>
      </c>
      <c r="AM156" s="15"/>
      <c r="AN15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6" s="14" t="s">
        <v>52</v>
      </c>
      <c r="AP156" s="17"/>
      <c r="AQ15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6" s="14" t="s">
        <v>54</v>
      </c>
      <c r="AS156" s="14"/>
      <c r="AT15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6" s="17" t="e" cm="1">
        <f t="array" aca="1" ref="AU156" ca="1">INDEX('[1]SAP Customer Data'!A:Z,MATCH(بيانات_العملاء[[#This Row],[رمز شريك الأعمال]],'[1]SAP Customer Data'!B:B,0),CELL("col",[1]!Table_Customer_Data[[#Headers],[CreateDate]]))</f>
        <v>#REF!</v>
      </c>
      <c r="AV156" s="14"/>
      <c r="AW156" s="17"/>
      <c r="AX156" s="14" t="s">
        <v>57</v>
      </c>
      <c r="AY156" s="14"/>
    </row>
    <row r="157" spans="1:51" x14ac:dyDescent="0.25">
      <c r="A157" s="12" t="e" cm="1">
        <f t="array" aca="1" ref="A157" ca="1">INDEX('[1]SAP Customer Data'!$A:$AC,MATCH(بيانات_العملاء[[#This Row],[رمز شريك الأعمال]],'[1]SAP Customer Data'!$B:$B,0),CELL("col",[1]!Table_Customer_Data[[#Headers],[GroupName]]))</f>
        <v>#REF!</v>
      </c>
      <c r="B157" s="19" t="s">
        <v>299</v>
      </c>
      <c r="C157" s="77" t="s">
        <v>882</v>
      </c>
      <c r="D157" s="14" t="e" cm="1">
        <f t="array" aca="1" ref="D157" ca="1">INDEX('[1]SAP Customer Data'!$A:$AC,MATCH(بيانات_العملاء[[#This Row],[رمز شريك الأعمال]],'[1]SAP Customer Data'!$B:$B,0),CELL("col",[1]!Table_Customer_Data[[#Headers],[CardName]]))</f>
        <v>#REF!</v>
      </c>
      <c r="E157" s="14" t="e">
        <f ca="1">IF(بيانات_العملاء[[#This Row],[حد الائتمان على SAP]]&gt;0,"آجل","نقدى")</f>
        <v>#REF!</v>
      </c>
      <c r="F157" s="14" t="s">
        <v>300</v>
      </c>
      <c r="G157" s="14" t="s">
        <v>51</v>
      </c>
      <c r="H157" s="14" t="s">
        <v>52</v>
      </c>
      <c r="I15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57" s="14" t="s">
        <v>52</v>
      </c>
      <c r="K157" s="15">
        <v>44340</v>
      </c>
      <c r="L157" s="14" t="s">
        <v>55</v>
      </c>
      <c r="M157" s="14" t="str">
        <f ca="1">IF(AND(بيانات_العملاء[[#This Row],[السجل التجارى]]="موجود",TODAY()+'[1]Other Data'!$B$23&lt;K157,بيانات_العملاء[[#This Row],[مطابقة اسم العميل بالاسم بالسجل التجارى]]="مطابق"), "سارى", "يجب اعادة طلبه")</f>
        <v>يجب اعادة طلبه</v>
      </c>
      <c r="N157" s="14" t="s">
        <v>54</v>
      </c>
      <c r="O157" s="9" t="e" cm="1">
        <f t="array" aca="1" ref="O157" ca="1">INDEX('[1]SAP Customer Data'!$A:$AC,MATCH(بيانات_العملاء[[#This Row],[رمز شريك الأعمال]],'[1]SAP Customer Data'!$B:$B,0),CELL("col",[1]!Table_Customer_Data[[#Headers],[LicTradNum]]))</f>
        <v>#REF!</v>
      </c>
      <c r="P15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7" s="14" t="s">
        <v>54</v>
      </c>
      <c r="R157" s="15"/>
      <c r="S15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7" s="14" t="s">
        <v>52</v>
      </c>
      <c r="U157" s="16">
        <v>100000</v>
      </c>
      <c r="V157" s="17"/>
      <c r="W15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57" s="14" t="e" cm="1">
        <f t="array" aca="1" ref="Y157" ca="1">INDEX('[1]SAP Customer Data'!$A:$AC,MATCH(بيانات_العملاء[[#This Row],[رمز شريك الأعمال]],'[1]SAP Customer Data'!$B:$B,0),CELL("col",[1]!Table_Customer_Data[[#Headers],[CreditLine]]))</f>
        <v>#REF!</v>
      </c>
      <c r="Z15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7" s="14" t="s">
        <v>55</v>
      </c>
      <c r="AB15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7" s="14" t="s">
        <v>54</v>
      </c>
      <c r="AD157" s="14"/>
      <c r="AE15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7" s="14" t="s">
        <v>54</v>
      </c>
      <c r="AG157" s="14"/>
      <c r="AH15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7" s="14" t="s">
        <v>54</v>
      </c>
      <c r="AJ157" s="14"/>
      <c r="AK15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7" s="14" t="s">
        <v>54</v>
      </c>
      <c r="AM157" s="15"/>
      <c r="AN15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7" s="14" t="s">
        <v>54</v>
      </c>
      <c r="AP157" s="17"/>
      <c r="AQ15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7" s="14" t="s">
        <v>54</v>
      </c>
      <c r="AS157" s="14"/>
      <c r="AT15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7" s="17" t="e" cm="1">
        <f t="array" aca="1" ref="AU157" ca="1">INDEX('[1]SAP Customer Data'!A:Z,MATCH(بيانات_العملاء[[#This Row],[رمز شريك الأعمال]],'[1]SAP Customer Data'!B:B,0),CELL("col",[1]!Table_Customer_Data[[#Headers],[CreateDate]]))</f>
        <v>#REF!</v>
      </c>
      <c r="AV157" s="14"/>
      <c r="AW157" s="17"/>
      <c r="AX157" s="14" t="s">
        <v>57</v>
      </c>
      <c r="AY157" s="14"/>
    </row>
    <row r="158" spans="1:51" x14ac:dyDescent="0.25">
      <c r="A158" s="31" t="e" cm="1">
        <f t="array" aca="1" ref="A158" ca="1">INDEX('[1]SAP Customer Data'!$A:$AC,MATCH(بيانات_العملاء[[#This Row],[رمز شريك الأعمال]],'[1]SAP Customer Data'!$B:$B,0),CELL("col",[1]!Table_Customer_Data[[#Headers],[GroupName]]))</f>
        <v>#REF!</v>
      </c>
      <c r="B158" s="38" t="s">
        <v>301</v>
      </c>
      <c r="C158" s="77" t="s">
        <v>882</v>
      </c>
      <c r="D158" s="33" t="e" cm="1">
        <f t="array" aca="1" ref="D158" ca="1">INDEX('[1]SAP Customer Data'!$A:$AC,MATCH(بيانات_العملاء[[#This Row],[رمز شريك الأعمال]],'[1]SAP Customer Data'!$B:$B,0),CELL("col",[1]!Table_Customer_Data[[#Headers],[CardName]]))</f>
        <v>#REF!</v>
      </c>
      <c r="E158" s="33" t="e">
        <f ca="1">IF(بيانات_العملاء[[#This Row],[حد الائتمان على SAP]]&gt;0,"آجل","نقدى")</f>
        <v>#REF!</v>
      </c>
      <c r="F158" s="33"/>
      <c r="G158" s="33" t="s">
        <v>207</v>
      </c>
      <c r="H158" s="33" t="s">
        <v>54</v>
      </c>
      <c r="I158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58" s="33" t="s">
        <v>52</v>
      </c>
      <c r="K158" s="34">
        <v>45016</v>
      </c>
      <c r="L158" s="33" t="s">
        <v>55</v>
      </c>
      <c r="M158" s="33" t="str">
        <f ca="1">IF(AND(بيانات_العملاء[[#This Row],[السجل التجارى]]="موجود",TODAY()+'[1]Other Data'!$B$23&lt;K158,بيانات_العملاء[[#This Row],[مطابقة اسم العميل بالاسم بالسجل التجارى]]="مطابق"), "سارى", "يجب اعادة طلبه")</f>
        <v>يجب اعادة طلبه</v>
      </c>
      <c r="N158" s="33" t="s">
        <v>52</v>
      </c>
      <c r="O158" s="41" t="e" cm="1">
        <f t="array" aca="1" ref="O158" ca="1">INDEX('[1]SAP Customer Data'!$A:$AC,MATCH(بيانات_العملاء[[#This Row],[رمز شريك الأعمال]],'[1]SAP Customer Data'!$B:$B,0),CELL("col",[1]!Table_Customer_Data[[#Headers],[LicTradNum]]))</f>
        <v>#REF!</v>
      </c>
      <c r="P158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8" s="33" t="s">
        <v>54</v>
      </c>
      <c r="R158" s="42"/>
      <c r="S158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8" s="33" t="s">
        <v>54</v>
      </c>
      <c r="U158" s="36"/>
      <c r="V158" s="37"/>
      <c r="W158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5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58" s="33" t="e" cm="1">
        <f t="array" aca="1" ref="Y158" ca="1">INDEX('[1]SAP Customer Data'!$A:$AC,MATCH(بيانات_العملاء[[#This Row],[رمز شريك الأعمال]],'[1]SAP Customer Data'!$B:$B,0),CELL("col",[1]!Table_Customer_Data[[#Headers],[CreditLine]]))</f>
        <v>#REF!</v>
      </c>
      <c r="Z15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8" s="14"/>
      <c r="AB15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8" s="33" t="s">
        <v>54</v>
      </c>
      <c r="AD158" s="33"/>
      <c r="AE158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8" s="33" t="s">
        <v>54</v>
      </c>
      <c r="AG158" s="33"/>
      <c r="AH158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8" s="33" t="s">
        <v>54</v>
      </c>
      <c r="AJ158" s="33"/>
      <c r="AK158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8" s="33" t="s">
        <v>54</v>
      </c>
      <c r="AM158" s="34"/>
      <c r="AN158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8" s="33" t="s">
        <v>54</v>
      </c>
      <c r="AP158" s="37"/>
      <c r="AQ158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8" s="33" t="s">
        <v>54</v>
      </c>
      <c r="AS158" s="33"/>
      <c r="AT158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8" s="37" t="e" cm="1">
        <f t="array" aca="1" ref="AU158" ca="1">INDEX('[1]SAP Customer Data'!A:Z,MATCH(بيانات_العملاء[[#This Row],[رمز شريك الأعمال]],'[1]SAP Customer Data'!B:B,0),CELL("col",[1]!Table_Customer_Data[[#Headers],[CreateDate]]))</f>
        <v>#REF!</v>
      </c>
      <c r="AV158" s="33"/>
      <c r="AW158" s="28" t="s">
        <v>297</v>
      </c>
      <c r="AX158" s="33" t="s">
        <v>57</v>
      </c>
      <c r="AY158" s="33"/>
    </row>
    <row r="159" spans="1:51" x14ac:dyDescent="0.25">
      <c r="A159" s="12" t="e" cm="1">
        <f t="array" aca="1" ref="A159" ca="1">INDEX('[1]SAP Customer Data'!$A:$AC,MATCH(بيانات_العملاء[[#This Row],[رمز شريك الأعمال]],'[1]SAP Customer Data'!$B:$B,0),CELL("col",[1]!Table_Customer_Data[[#Headers],[GroupName]]))</f>
        <v>#REF!</v>
      </c>
      <c r="B159" s="19" t="s">
        <v>302</v>
      </c>
      <c r="C159" s="77" t="s">
        <v>882</v>
      </c>
      <c r="D159" s="14" t="e" cm="1">
        <f t="array" aca="1" ref="D159" ca="1">INDEX('[1]SAP Customer Data'!$A:$AC,MATCH(بيانات_العملاء[[#This Row],[رمز شريك الأعمال]],'[1]SAP Customer Data'!$B:$B,0),CELL("col",[1]!Table_Customer_Data[[#Headers],[CardName]]))</f>
        <v>#REF!</v>
      </c>
      <c r="E159" s="14" t="e">
        <f ca="1">IF(بيانات_العملاء[[#This Row],[حد الائتمان على SAP]]&gt;0,"آجل","نقدى")</f>
        <v>#REF!</v>
      </c>
      <c r="F159" s="14" t="s">
        <v>303</v>
      </c>
      <c r="G159" s="14" t="s">
        <v>51</v>
      </c>
      <c r="H159" s="14" t="s">
        <v>52</v>
      </c>
      <c r="I15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59" s="14" t="s">
        <v>52</v>
      </c>
      <c r="K159" s="15">
        <v>44949</v>
      </c>
      <c r="L159" s="14" t="s">
        <v>55</v>
      </c>
      <c r="M159" s="14" t="str">
        <f ca="1">IF(AND(بيانات_العملاء[[#This Row],[السجل التجارى]]="موجود",TODAY()+'[1]Other Data'!$B$23&lt;K159,بيانات_العملاء[[#This Row],[مطابقة اسم العميل بالاسم بالسجل التجارى]]="مطابق"), "سارى", "يجب اعادة طلبه")</f>
        <v>يجب اعادة طلبه</v>
      </c>
      <c r="N159" s="14" t="s">
        <v>52</v>
      </c>
      <c r="O159" s="9" t="e" cm="1">
        <f t="array" aca="1" ref="O159" ca="1">INDEX('[1]SAP Customer Data'!$A:$AC,MATCH(بيانات_العملاء[[#This Row],[رمز شريك الأعمال]],'[1]SAP Customer Data'!$B:$B,0),CELL("col",[1]!Table_Customer_Data[[#Headers],[LicTradNum]]))</f>
        <v>#REF!</v>
      </c>
      <c r="P15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59" s="14" t="s">
        <v>52</v>
      </c>
      <c r="R159" s="15">
        <v>44626</v>
      </c>
      <c r="S15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59" s="14" t="s">
        <v>90</v>
      </c>
      <c r="U159" s="16">
        <v>50000</v>
      </c>
      <c r="V159" s="17">
        <v>44578</v>
      </c>
      <c r="W159" s="17">
        <f>IF(بيانات_العملاء[[#This Row],[تاريخ انشاء سند الامر او الاستثناء]]="",0,بيانات_العملاء[[#This Row],[تاريخ انشاء سند الامر او الاستثناء]]+365*3)</f>
        <v>45673</v>
      </c>
      <c r="X15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159" s="14" t="e" cm="1">
        <f t="array" aca="1" ref="Y159" ca="1">INDEX('[1]SAP Customer Data'!$A:$AC,MATCH(بيانات_العملاء[[#This Row],[رمز شريك الأعمال]],'[1]SAP Customer Data'!$B:$B,0),CELL("col",[1]!Table_Customer_Data[[#Headers],[CreditLine]]))</f>
        <v>#REF!</v>
      </c>
      <c r="Z15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59" s="14"/>
      <c r="AB15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59" s="14" t="s">
        <v>54</v>
      </c>
      <c r="AD159" s="14"/>
      <c r="AE15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59" s="14" t="s">
        <v>54</v>
      </c>
      <c r="AG159" s="14"/>
      <c r="AH15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59" s="14" t="s">
        <v>54</v>
      </c>
      <c r="AJ159" s="14"/>
      <c r="AK15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59" s="14" t="s">
        <v>54</v>
      </c>
      <c r="AM159" s="15"/>
      <c r="AN15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59" s="14" t="s">
        <v>54</v>
      </c>
      <c r="AP159" s="17"/>
      <c r="AQ15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59" s="14" t="s">
        <v>54</v>
      </c>
      <c r="AS159" s="14"/>
      <c r="AT15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59" s="17" t="e" cm="1">
        <f t="array" aca="1" ref="AU159" ca="1">INDEX('[1]SAP Customer Data'!A:Z,MATCH(بيانات_العملاء[[#This Row],[رمز شريك الأعمال]],'[1]SAP Customer Data'!B:B,0),CELL("col",[1]!Table_Customer_Data[[#Headers],[CreateDate]]))</f>
        <v>#REF!</v>
      </c>
      <c r="AV159" s="14"/>
      <c r="AW159" s="17"/>
      <c r="AX159" s="14" t="s">
        <v>57</v>
      </c>
      <c r="AY159" s="14"/>
    </row>
    <row r="160" spans="1:51" x14ac:dyDescent="0.25">
      <c r="A160" s="12" t="e" cm="1">
        <f t="array" aca="1" ref="A160" ca="1">INDEX('[1]SAP Customer Data'!$A:$AC,MATCH(بيانات_العملاء[[#This Row],[رمز شريك الأعمال]],'[1]SAP Customer Data'!$B:$B,0),CELL("col",[1]!Table_Customer_Data[[#Headers],[GroupName]]))</f>
        <v>#REF!</v>
      </c>
      <c r="B160" s="19" t="s">
        <v>304</v>
      </c>
      <c r="C160" s="77" t="s">
        <v>882</v>
      </c>
      <c r="D160" s="14" t="e" cm="1">
        <f t="array" aca="1" ref="D160" ca="1">INDEX('[1]SAP Customer Data'!$A:$AC,MATCH(بيانات_العملاء[[#This Row],[رمز شريك الأعمال]],'[1]SAP Customer Data'!$B:$B,0),CELL("col",[1]!Table_Customer_Data[[#Headers],[CardName]]))</f>
        <v>#REF!</v>
      </c>
      <c r="E160" s="14" t="e">
        <f ca="1">IF(بيانات_العملاء[[#This Row],[حد الائتمان على SAP]]&gt;0,"آجل","نقدى")</f>
        <v>#REF!</v>
      </c>
      <c r="F160" s="14" t="s">
        <v>305</v>
      </c>
      <c r="G160" s="14" t="s">
        <v>51</v>
      </c>
      <c r="H160" s="14" t="s">
        <v>52</v>
      </c>
      <c r="I16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0" s="14" t="s">
        <v>52</v>
      </c>
      <c r="K160" s="15">
        <v>44499</v>
      </c>
      <c r="L160" s="14" t="s">
        <v>55</v>
      </c>
      <c r="M160" s="14" t="str">
        <f ca="1">IF(AND(بيانات_العملاء[[#This Row],[السجل التجارى]]="موجود",TODAY()+'[1]Other Data'!$B$23&lt;K160,بيانات_العملاء[[#This Row],[مطابقة اسم العميل بالاسم بالسجل التجارى]]="مطابق"), "سارى", "يجب اعادة طلبه")</f>
        <v>يجب اعادة طلبه</v>
      </c>
      <c r="N160" s="14" t="s">
        <v>52</v>
      </c>
      <c r="O160" s="9" t="e" cm="1">
        <f t="array" aca="1" ref="O160" ca="1">INDEX('[1]SAP Customer Data'!$A:$AC,MATCH(بيانات_العملاء[[#This Row],[رمز شريك الأعمال]],'[1]SAP Customer Data'!$B:$B,0),CELL("col",[1]!Table_Customer_Data[[#Headers],[LicTradNum]]))</f>
        <v>#REF!</v>
      </c>
      <c r="P16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0" s="14" t="s">
        <v>54</v>
      </c>
      <c r="R160" s="15"/>
      <c r="S16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0" s="14" t="s">
        <v>52</v>
      </c>
      <c r="U160" s="16">
        <v>100000</v>
      </c>
      <c r="V160" s="17"/>
      <c r="W16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60" s="14" t="e" cm="1">
        <f t="array" aca="1" ref="Y160" ca="1">INDEX('[1]SAP Customer Data'!$A:$AC,MATCH(بيانات_العملاء[[#This Row],[رمز شريك الأعمال]],'[1]SAP Customer Data'!$B:$B,0),CELL("col",[1]!Table_Customer_Data[[#Headers],[CreditLine]]))</f>
        <v>#REF!</v>
      </c>
      <c r="Z16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0" s="14" t="s">
        <v>55</v>
      </c>
      <c r="AB16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0" s="14"/>
      <c r="AD160" s="14"/>
      <c r="AE16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0" s="14"/>
      <c r="AG160" s="14"/>
      <c r="AH16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0" s="14"/>
      <c r="AJ160" s="14"/>
      <c r="AK16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0" s="14"/>
      <c r="AM160" s="15"/>
      <c r="AN16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0" s="14"/>
      <c r="AP160" s="17"/>
      <c r="AQ16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0" s="14"/>
      <c r="AS160" s="14"/>
      <c r="AT16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0" s="17" t="e" cm="1">
        <f t="array" aca="1" ref="AU160" ca="1">INDEX('[1]SAP Customer Data'!A:Z,MATCH(بيانات_العملاء[[#This Row],[رمز شريك الأعمال]],'[1]SAP Customer Data'!B:B,0),CELL("col",[1]!Table_Customer_Data[[#Headers],[CreateDate]]))</f>
        <v>#REF!</v>
      </c>
      <c r="AV160" s="14"/>
      <c r="AW160" s="17"/>
      <c r="AX160" s="14" t="s">
        <v>57</v>
      </c>
      <c r="AY160" s="14"/>
    </row>
    <row r="161" spans="1:51" x14ac:dyDescent="0.25">
      <c r="A161" s="12" t="e" cm="1">
        <f t="array" aca="1" ref="A161" ca="1">INDEX('[1]SAP Customer Data'!$A:$AC,MATCH(بيانات_العملاء[[#This Row],[رمز شريك الأعمال]],'[1]SAP Customer Data'!$B:$B,0),CELL("col",[1]!Table_Customer_Data[[#Headers],[GroupName]]))</f>
        <v>#REF!</v>
      </c>
      <c r="B161" s="19" t="s">
        <v>306</v>
      </c>
      <c r="C161" s="77" t="s">
        <v>882</v>
      </c>
      <c r="D161" s="14" t="e" cm="1">
        <f t="array" aca="1" ref="D161" ca="1">INDEX('[1]SAP Customer Data'!$A:$AC,MATCH(بيانات_العملاء[[#This Row],[رمز شريك الأعمال]],'[1]SAP Customer Data'!$B:$B,0),CELL("col",[1]!Table_Customer_Data[[#Headers],[CardName]]))</f>
        <v>#REF!</v>
      </c>
      <c r="E161" s="14" t="e">
        <f ca="1">IF(بيانات_العملاء[[#This Row],[حد الائتمان على SAP]]&gt;0,"آجل","نقدى")</f>
        <v>#REF!</v>
      </c>
      <c r="F161" s="14" t="s">
        <v>307</v>
      </c>
      <c r="G161" s="14" t="s">
        <v>51</v>
      </c>
      <c r="H161" s="14" t="s">
        <v>52</v>
      </c>
      <c r="I16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1" s="14" t="s">
        <v>52</v>
      </c>
      <c r="K161" s="15">
        <v>45360</v>
      </c>
      <c r="L161" s="14" t="s">
        <v>55</v>
      </c>
      <c r="M161" s="14" t="str">
        <f ca="1">IF(AND(بيانات_العملاء[[#This Row],[السجل التجارى]]="موجود",TODAY()+'[1]Other Data'!$B$23&lt;K161,بيانات_العملاء[[#This Row],[مطابقة اسم العميل بالاسم بالسجل التجارى]]="مطابق"), "سارى", "يجب اعادة طلبه")</f>
        <v>سارى</v>
      </c>
      <c r="N161" s="14" t="s">
        <v>52</v>
      </c>
      <c r="O161" s="9" t="e" cm="1">
        <f t="array" aca="1" ref="O161" ca="1">INDEX('[1]SAP Customer Data'!$A:$AC,MATCH(بيانات_العملاء[[#This Row],[رمز شريك الأعمال]],'[1]SAP Customer Data'!$B:$B,0),CELL("col",[1]!Table_Customer_Data[[#Headers],[LicTradNum]]))</f>
        <v>#REF!</v>
      </c>
      <c r="P16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1" s="14" t="s">
        <v>52</v>
      </c>
      <c r="R161" s="15">
        <v>45797</v>
      </c>
      <c r="S16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61" s="14" t="s">
        <v>72</v>
      </c>
      <c r="U161" s="16"/>
      <c r="V161" s="17"/>
      <c r="W16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61" s="14" t="e" cm="1">
        <f t="array" aca="1" ref="Y161" ca="1">INDEX('[1]SAP Customer Data'!$A:$AC,MATCH(بيانات_العملاء[[#This Row],[رمز شريك الأعمال]],'[1]SAP Customer Data'!$B:$B,0),CELL("col",[1]!Table_Customer_Data[[#Headers],[CreditLine]]))</f>
        <v>#REF!</v>
      </c>
      <c r="Z16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1" s="14"/>
      <c r="AB16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1" s="14" t="s">
        <v>54</v>
      </c>
      <c r="AD161" s="14"/>
      <c r="AE16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1" s="14" t="s">
        <v>54</v>
      </c>
      <c r="AG161" s="14"/>
      <c r="AH16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1" s="14" t="s">
        <v>54</v>
      </c>
      <c r="AJ161" s="14"/>
      <c r="AK16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1" s="14" t="s">
        <v>54</v>
      </c>
      <c r="AM161" s="15"/>
      <c r="AN16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1" s="14" t="s">
        <v>54</v>
      </c>
      <c r="AP161" s="17"/>
      <c r="AQ16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1" s="14" t="s">
        <v>54</v>
      </c>
      <c r="AS161" s="14"/>
      <c r="AT16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1" s="17" t="e" cm="1">
        <f t="array" aca="1" ref="AU161" ca="1">INDEX('[1]SAP Customer Data'!A:Z,MATCH(بيانات_العملاء[[#This Row],[رمز شريك الأعمال]],'[1]SAP Customer Data'!B:B,0),CELL("col",[1]!Table_Customer_Data[[#Headers],[CreateDate]]))</f>
        <v>#REF!</v>
      </c>
      <c r="AV161" s="14" t="s">
        <v>308</v>
      </c>
      <c r="AW161" s="17"/>
      <c r="AX161" s="14" t="s">
        <v>57</v>
      </c>
      <c r="AY161" s="14"/>
    </row>
    <row r="162" spans="1:51" s="20" customFormat="1" x14ac:dyDescent="0.25">
      <c r="A162" s="12" t="e" cm="1">
        <f t="array" aca="1" ref="A162" ca="1">INDEX('[1]SAP Customer Data'!$A:$AC,MATCH(بيانات_العملاء[[#This Row],[رمز شريك الأعمال]],'[1]SAP Customer Data'!$B:$B,0),CELL("col",[1]!Table_Customer_Data[[#Headers],[GroupName]]))</f>
        <v>#REF!</v>
      </c>
      <c r="B162" s="19" t="s">
        <v>309</v>
      </c>
      <c r="C162" s="77" t="s">
        <v>882</v>
      </c>
      <c r="D162" s="14" t="e" cm="1">
        <f t="array" aca="1" ref="D162" ca="1">INDEX('[1]SAP Customer Data'!$A:$AC,MATCH(بيانات_العملاء[[#This Row],[رمز شريك الأعمال]],'[1]SAP Customer Data'!$B:$B,0),CELL("col",[1]!Table_Customer_Data[[#Headers],[CardName]]))</f>
        <v>#REF!</v>
      </c>
      <c r="E162" s="14" t="e">
        <f ca="1">IF(بيانات_العملاء[[#This Row],[حد الائتمان على SAP]]&gt;0,"آجل","نقدى")</f>
        <v>#REF!</v>
      </c>
      <c r="F162" s="14" t="s">
        <v>310</v>
      </c>
      <c r="G162" s="14" t="s">
        <v>51</v>
      </c>
      <c r="H162" s="14" t="s">
        <v>52</v>
      </c>
      <c r="I16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2" s="14" t="s">
        <v>52</v>
      </c>
      <c r="K162" s="15">
        <v>44775</v>
      </c>
      <c r="L162" s="14" t="s">
        <v>55</v>
      </c>
      <c r="M162" s="14" t="str">
        <f ca="1">IF(AND(بيانات_العملاء[[#This Row],[السجل التجارى]]="موجود",TODAY()+'[1]Other Data'!$B$23&lt;K162,بيانات_العملاء[[#This Row],[مطابقة اسم العميل بالاسم بالسجل التجارى]]="مطابق"), "سارى", "يجب اعادة طلبه")</f>
        <v>يجب اعادة طلبه</v>
      </c>
      <c r="N162" s="14" t="s">
        <v>52</v>
      </c>
      <c r="O162" s="9" t="e" cm="1">
        <f t="array" aca="1" ref="O162" ca="1">INDEX('[1]SAP Customer Data'!$A:$AC,MATCH(بيانات_العملاء[[#This Row],[رمز شريك الأعمال]],'[1]SAP Customer Data'!$B:$B,0),CELL("col",[1]!Table_Customer_Data[[#Headers],[LicTradNum]]))</f>
        <v>#REF!</v>
      </c>
      <c r="P16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2" s="14" t="s">
        <v>54</v>
      </c>
      <c r="R162" s="15"/>
      <c r="S16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2" s="14" t="s">
        <v>52</v>
      </c>
      <c r="U162" s="16">
        <v>100000</v>
      </c>
      <c r="V162" s="17"/>
      <c r="W16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62" s="14" t="e" cm="1">
        <f t="array" aca="1" ref="Y162" ca="1">INDEX('[1]SAP Customer Data'!$A:$AC,MATCH(بيانات_العملاء[[#This Row],[رمز شريك الأعمال]],'[1]SAP Customer Data'!$B:$B,0),CELL("col",[1]!Table_Customer_Data[[#Headers],[CreditLine]]))</f>
        <v>#REF!</v>
      </c>
      <c r="Z16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2" s="14" t="s">
        <v>55</v>
      </c>
      <c r="AB16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2" s="14" t="s">
        <v>54</v>
      </c>
      <c r="AD162" s="14"/>
      <c r="AE16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2" s="14" t="s">
        <v>54</v>
      </c>
      <c r="AG162" s="14"/>
      <c r="AH16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2" s="14" t="s">
        <v>54</v>
      </c>
      <c r="AJ162" s="14"/>
      <c r="AK16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2" s="14" t="s">
        <v>54</v>
      </c>
      <c r="AM162" s="15"/>
      <c r="AN16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2" s="14" t="s">
        <v>54</v>
      </c>
      <c r="AP162" s="17"/>
      <c r="AQ16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2" s="14" t="s">
        <v>54</v>
      </c>
      <c r="AS162" s="14"/>
      <c r="AT16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2" s="17" t="e" cm="1">
        <f t="array" aca="1" ref="AU162" ca="1">INDEX('[1]SAP Customer Data'!A:Z,MATCH(بيانات_العملاء[[#This Row],[رمز شريك الأعمال]],'[1]SAP Customer Data'!B:B,0),CELL("col",[1]!Table_Customer_Data[[#Headers],[CreateDate]]))</f>
        <v>#REF!</v>
      </c>
      <c r="AV162" s="14"/>
      <c r="AW162" s="43"/>
      <c r="AX162" s="14" t="s">
        <v>67</v>
      </c>
      <c r="AY162" s="14">
        <v>250000</v>
      </c>
    </row>
    <row r="163" spans="1:51" s="20" customFormat="1" x14ac:dyDescent="0.25">
      <c r="A163" s="12" t="e" cm="1">
        <f t="array" aca="1" ref="A163" ca="1">INDEX('[1]SAP Customer Data'!$A:$AC,MATCH(بيانات_العملاء[[#This Row],[رمز شريك الأعمال]],'[1]SAP Customer Data'!$B:$B,0),CELL("col",[1]!Table_Customer_Data[[#Headers],[GroupName]]))</f>
        <v>#REF!</v>
      </c>
      <c r="B163" s="19" t="s">
        <v>311</v>
      </c>
      <c r="C163" s="77" t="s">
        <v>882</v>
      </c>
      <c r="D163" s="14" t="e" cm="1">
        <f t="array" aca="1" ref="D163" ca="1">INDEX('[1]SAP Customer Data'!$A:$AC,MATCH(بيانات_العملاء[[#This Row],[رمز شريك الأعمال]],'[1]SAP Customer Data'!$B:$B,0),CELL("col",[1]!Table_Customer_Data[[#Headers],[CardName]]))</f>
        <v>#REF!</v>
      </c>
      <c r="E163" s="14" t="e">
        <f ca="1">IF(بيانات_العملاء[[#This Row],[حد الائتمان على SAP]]&gt;0,"آجل","نقدى")</f>
        <v>#REF!</v>
      </c>
      <c r="F163" s="14" t="s">
        <v>310</v>
      </c>
      <c r="G163" s="14" t="s">
        <v>51</v>
      </c>
      <c r="H163" s="14" t="s">
        <v>52</v>
      </c>
      <c r="I16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3" s="14" t="s">
        <v>52</v>
      </c>
      <c r="K163" s="15">
        <v>44775</v>
      </c>
      <c r="L163" s="14" t="s">
        <v>53</v>
      </c>
      <c r="M163" s="14" t="str">
        <f ca="1">IF(AND(بيانات_العملاء[[#This Row],[السجل التجارى]]="موجود",TODAY()+'[1]Other Data'!$B$23&lt;K163,بيانات_العملاء[[#This Row],[مطابقة اسم العميل بالاسم بالسجل التجارى]]="مطابق"), "سارى", "يجب اعادة طلبه")</f>
        <v>يجب اعادة طلبه</v>
      </c>
      <c r="N163" s="14" t="s">
        <v>52</v>
      </c>
      <c r="O163" s="9" t="e" cm="1">
        <f t="array" aca="1" ref="O163" ca="1">INDEX('[1]SAP Customer Data'!$A:$AC,MATCH(بيانات_العملاء[[#This Row],[رمز شريك الأعمال]],'[1]SAP Customer Data'!$B:$B,0),CELL("col",[1]!Table_Customer_Data[[#Headers],[LicTradNum]]))</f>
        <v>#REF!</v>
      </c>
      <c r="P16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3" s="14" t="s">
        <v>54</v>
      </c>
      <c r="R163" s="15"/>
      <c r="S16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3" s="14" t="s">
        <v>52</v>
      </c>
      <c r="U163" s="16">
        <v>150000</v>
      </c>
      <c r="V163" s="17"/>
      <c r="W16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120000</v>
      </c>
      <c r="Y163" s="14" t="e" cm="1">
        <f t="array" aca="1" ref="Y163" ca="1">INDEX('[1]SAP Customer Data'!$A:$AC,MATCH(بيانات_العملاء[[#This Row],[رمز شريك الأعمال]],'[1]SAP Customer Data'!$B:$B,0),CELL("col",[1]!Table_Customer_Data[[#Headers],[CreditLine]]))</f>
        <v>#REF!</v>
      </c>
      <c r="Z16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3" s="14" t="s">
        <v>55</v>
      </c>
      <c r="AB16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3" s="14" t="s">
        <v>54</v>
      </c>
      <c r="AD163" s="14"/>
      <c r="AE16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3" s="14" t="s">
        <v>54</v>
      </c>
      <c r="AG163" s="14"/>
      <c r="AH16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3" s="14" t="s">
        <v>54</v>
      </c>
      <c r="AJ163" s="14"/>
      <c r="AK16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3" s="14" t="s">
        <v>54</v>
      </c>
      <c r="AM163" s="15"/>
      <c r="AN16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3" s="14" t="s">
        <v>54</v>
      </c>
      <c r="AP163" s="17"/>
      <c r="AQ16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3" s="14" t="s">
        <v>54</v>
      </c>
      <c r="AS163" s="14"/>
      <c r="AT16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3" s="17" t="e" cm="1">
        <f t="array" aca="1" ref="AU163" ca="1">INDEX('[1]SAP Customer Data'!A:Z,MATCH(بيانات_العملاء[[#This Row],[رمز شريك الأعمال]],'[1]SAP Customer Data'!B:B,0),CELL("col",[1]!Table_Customer_Data[[#Headers],[CreateDate]]))</f>
        <v>#REF!</v>
      </c>
      <c r="AV163" s="14"/>
      <c r="AW163" s="17"/>
      <c r="AX163" s="14" t="s">
        <v>67</v>
      </c>
      <c r="AY163" s="14">
        <v>250000</v>
      </c>
    </row>
    <row r="164" spans="1:51" x14ac:dyDescent="0.25">
      <c r="A164" s="12" t="e" cm="1">
        <f t="array" aca="1" ref="A164" ca="1">INDEX('[1]SAP Customer Data'!$A:$AC,MATCH(بيانات_العملاء[[#This Row],[رمز شريك الأعمال]],'[1]SAP Customer Data'!$B:$B,0),CELL("col",[1]!Table_Customer_Data[[#Headers],[GroupName]]))</f>
        <v>#REF!</v>
      </c>
      <c r="B164" s="19" t="s">
        <v>312</v>
      </c>
      <c r="C164" s="77" t="s">
        <v>882</v>
      </c>
      <c r="D164" s="14" t="e" cm="1">
        <f t="array" aca="1" ref="D164" ca="1">INDEX('[1]SAP Customer Data'!$A:$AC,MATCH(بيانات_العملاء[[#This Row],[رمز شريك الأعمال]],'[1]SAP Customer Data'!$B:$B,0),CELL("col",[1]!Table_Customer_Data[[#Headers],[CardName]]))</f>
        <v>#REF!</v>
      </c>
      <c r="E164" s="14" t="e">
        <f ca="1">IF(بيانات_العملاء[[#This Row],[حد الائتمان على SAP]]&gt;0,"آجل","نقدى")</f>
        <v>#REF!</v>
      </c>
      <c r="F164" s="14" t="s">
        <v>313</v>
      </c>
      <c r="G164" s="14" t="s">
        <v>51</v>
      </c>
      <c r="H164" s="14" t="s">
        <v>52</v>
      </c>
      <c r="I16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4" s="14" t="s">
        <v>52</v>
      </c>
      <c r="K164" s="15">
        <v>45316</v>
      </c>
      <c r="L164" s="14" t="s">
        <v>55</v>
      </c>
      <c r="M164" s="14" t="str">
        <f ca="1">IF(AND(بيانات_العملاء[[#This Row],[السجل التجارى]]="موجود",TODAY()+'[1]Other Data'!$B$23&lt;K164,بيانات_العملاء[[#This Row],[مطابقة اسم العميل بالاسم بالسجل التجارى]]="مطابق"), "سارى", "يجب اعادة طلبه")</f>
        <v>سارى</v>
      </c>
      <c r="N164" s="14" t="s">
        <v>52</v>
      </c>
      <c r="O164" s="9" t="e" cm="1">
        <f t="array" aca="1" ref="O164" ca="1">INDEX('[1]SAP Customer Data'!$A:$AC,MATCH(بيانات_العملاء[[#This Row],[رمز شريك الأعمال]],'[1]SAP Customer Data'!$B:$B,0),CELL("col",[1]!Table_Customer_Data[[#Headers],[LicTradNum]]))</f>
        <v>#REF!</v>
      </c>
      <c r="P16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4" s="14" t="s">
        <v>52</v>
      </c>
      <c r="R164" s="15">
        <v>45658</v>
      </c>
      <c r="S16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64" s="14" t="s">
        <v>52</v>
      </c>
      <c r="U164" s="16">
        <v>60000</v>
      </c>
      <c r="V164" s="17">
        <v>44956</v>
      </c>
      <c r="W164" s="17">
        <f>IF(بيانات_العملاء[[#This Row],[تاريخ انشاء سند الامر او الاستثناء]]="",0,بيانات_العملاء[[#This Row],[تاريخ انشاء سند الامر او الاستثناء]]+365*3)</f>
        <v>46051</v>
      </c>
      <c r="X16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</v>
      </c>
      <c r="Y164" s="14" t="e" cm="1">
        <f t="array" aca="1" ref="Y164" ca="1">INDEX('[1]SAP Customer Data'!$A:$AC,MATCH(بيانات_العملاء[[#This Row],[رمز شريك الأعمال]],'[1]SAP Customer Data'!$B:$B,0),CELL("col",[1]!Table_Customer_Data[[#Headers],[CreditLine]]))</f>
        <v>#REF!</v>
      </c>
      <c r="Z16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4" s="14" t="s">
        <v>55</v>
      </c>
      <c r="AB16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4" s="14" t="s">
        <v>54</v>
      </c>
      <c r="AD164" s="14"/>
      <c r="AE16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4" s="14" t="s">
        <v>54</v>
      </c>
      <c r="AG164" s="14"/>
      <c r="AH16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4" s="14" t="s">
        <v>54</v>
      </c>
      <c r="AJ164" s="14"/>
      <c r="AK16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4" s="14"/>
      <c r="AM164" s="15"/>
      <c r="AN16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4" s="14" t="s">
        <v>52</v>
      </c>
      <c r="AP164" s="17"/>
      <c r="AQ16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4" s="14" t="s">
        <v>54</v>
      </c>
      <c r="AS164" s="14"/>
      <c r="AT16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4" s="17" t="e" cm="1">
        <f t="array" aca="1" ref="AU164" ca="1">INDEX('[1]SAP Customer Data'!A:Z,MATCH(بيانات_العملاء[[#This Row],[رمز شريك الأعمال]],'[1]SAP Customer Data'!B:B,0),CELL("col",[1]!Table_Customer_Data[[#Headers],[CreateDate]]))</f>
        <v>#REF!</v>
      </c>
      <c r="AV164" s="14"/>
      <c r="AW164" s="17"/>
      <c r="AX164" s="14" t="s">
        <v>67</v>
      </c>
      <c r="AY164" s="14">
        <v>80000</v>
      </c>
    </row>
    <row r="165" spans="1:51" x14ac:dyDescent="0.25">
      <c r="A165" s="12" t="e" cm="1">
        <f t="array" aca="1" ref="A165" ca="1">INDEX('[1]SAP Customer Data'!$A:$AC,MATCH(بيانات_العملاء[[#This Row],[رمز شريك الأعمال]],'[1]SAP Customer Data'!$B:$B,0),CELL("col",[1]!Table_Customer_Data[[#Headers],[GroupName]]))</f>
        <v>#REF!</v>
      </c>
      <c r="B165" s="19" t="s">
        <v>314</v>
      </c>
      <c r="C165" s="77" t="s">
        <v>882</v>
      </c>
      <c r="D165" s="14" t="e" cm="1">
        <f t="array" aca="1" ref="D165" ca="1">INDEX('[1]SAP Customer Data'!$A:$AC,MATCH(بيانات_العملاء[[#This Row],[رمز شريك الأعمال]],'[1]SAP Customer Data'!$B:$B,0),CELL("col",[1]!Table_Customer_Data[[#Headers],[CardName]]))</f>
        <v>#REF!</v>
      </c>
      <c r="E165" s="14" t="e">
        <f ca="1">IF(بيانات_العملاء[[#This Row],[حد الائتمان على SAP]]&gt;0,"آجل","نقدى")</f>
        <v>#REF!</v>
      </c>
      <c r="F165" s="14" t="s">
        <v>313</v>
      </c>
      <c r="G165" s="14" t="s">
        <v>51</v>
      </c>
      <c r="H165" s="14" t="s">
        <v>52</v>
      </c>
      <c r="I16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5" s="14" t="s">
        <v>54</v>
      </c>
      <c r="K165" s="15"/>
      <c r="L165" s="14" t="s">
        <v>53</v>
      </c>
      <c r="M165" s="14" t="str">
        <f ca="1">IF(AND(بيانات_العملاء[[#This Row],[السجل التجارى]]="موجود",TODAY()+'[1]Other Data'!$B$23&lt;K165,بيانات_العملاء[[#This Row],[مطابقة اسم العميل بالاسم بالسجل التجارى]]="مطابق"), "سارى", "يجب اعادة طلبه")</f>
        <v>يجب اعادة طلبه</v>
      </c>
      <c r="N165" s="14" t="s">
        <v>52</v>
      </c>
      <c r="O165" s="9" t="e" cm="1">
        <f t="array" aca="1" ref="O165" ca="1">INDEX('[1]SAP Customer Data'!$A:$AC,MATCH(بيانات_العملاء[[#This Row],[رمز شريك الأعمال]],'[1]SAP Customer Data'!$B:$B,0),CELL("col",[1]!Table_Customer_Data[[#Headers],[LicTradNum]]))</f>
        <v>#REF!</v>
      </c>
      <c r="P16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5" s="14" t="s">
        <v>54</v>
      </c>
      <c r="R165" s="15"/>
      <c r="S16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5" s="14" t="s">
        <v>52</v>
      </c>
      <c r="U165" s="16">
        <v>20000</v>
      </c>
      <c r="V165" s="17">
        <v>44956</v>
      </c>
      <c r="W165" s="17">
        <f>IF(بيانات_العملاء[[#This Row],[تاريخ انشاء سند الامر او الاستثناء]]="",0,بيانات_العملاء[[#This Row],[تاريخ انشاء سند الامر او الاستثناء]]+365*3)</f>
        <v>46051</v>
      </c>
      <c r="X16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165" s="14" t="e" cm="1">
        <f t="array" aca="1" ref="Y165" ca="1">INDEX('[1]SAP Customer Data'!$A:$AC,MATCH(بيانات_العملاء[[#This Row],[رمز شريك الأعمال]],'[1]SAP Customer Data'!$B:$B,0),CELL("col",[1]!Table_Customer_Data[[#Headers],[CreditLine]]))</f>
        <v>#REF!</v>
      </c>
      <c r="Z16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5" s="14" t="s">
        <v>55</v>
      </c>
      <c r="AB16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5" s="14" t="s">
        <v>54</v>
      </c>
      <c r="AD165" s="14"/>
      <c r="AE16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5" s="14" t="s">
        <v>54</v>
      </c>
      <c r="AG165" s="14"/>
      <c r="AH16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5" s="14" t="s">
        <v>54</v>
      </c>
      <c r="AJ165" s="14"/>
      <c r="AK16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5" s="14"/>
      <c r="AM165" s="15"/>
      <c r="AN16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5" s="14" t="s">
        <v>54</v>
      </c>
      <c r="AP165" s="17"/>
      <c r="AQ16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5" s="14" t="s">
        <v>54</v>
      </c>
      <c r="AS165" s="14"/>
      <c r="AT16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5" s="17" t="e" cm="1">
        <f t="array" aca="1" ref="AU165" ca="1">INDEX('[1]SAP Customer Data'!A:Z,MATCH(بيانات_العملاء[[#This Row],[رمز شريك الأعمال]],'[1]SAP Customer Data'!B:B,0),CELL("col",[1]!Table_Customer_Data[[#Headers],[CreateDate]]))</f>
        <v>#REF!</v>
      </c>
      <c r="AV165" s="14"/>
      <c r="AW165" s="17"/>
      <c r="AX165" s="14" t="s">
        <v>67</v>
      </c>
      <c r="AY165" s="14">
        <v>80000</v>
      </c>
    </row>
    <row r="166" spans="1:51" s="20" customFormat="1" x14ac:dyDescent="0.25">
      <c r="A166" s="12" t="e" cm="1">
        <f t="array" aca="1" ref="A166" ca="1">INDEX('[1]SAP Customer Data'!$A:$AC,MATCH(بيانات_العملاء[[#This Row],[رمز شريك الأعمال]],'[1]SAP Customer Data'!$B:$B,0),CELL("col",[1]!Table_Customer_Data[[#Headers],[GroupName]]))</f>
        <v>#REF!</v>
      </c>
      <c r="B166" s="19" t="s">
        <v>315</v>
      </c>
      <c r="C166" s="77" t="s">
        <v>882</v>
      </c>
      <c r="D166" s="14" t="e" cm="1">
        <f t="array" aca="1" ref="D166" ca="1">INDEX('[1]SAP Customer Data'!$A:$AC,MATCH(بيانات_العملاء[[#This Row],[رمز شريك الأعمال]],'[1]SAP Customer Data'!$B:$B,0),CELL("col",[1]!Table_Customer_Data[[#Headers],[CardName]]))</f>
        <v>#REF!</v>
      </c>
      <c r="E166" s="14" t="e">
        <f ca="1">IF(بيانات_العملاء[[#This Row],[حد الائتمان على SAP]]&gt;0,"آجل","نقدى")</f>
        <v>#REF!</v>
      </c>
      <c r="F166" s="14"/>
      <c r="G166" s="14" t="s">
        <v>62</v>
      </c>
      <c r="H166" s="14" t="s">
        <v>54</v>
      </c>
      <c r="I16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66" s="14" t="s">
        <v>52</v>
      </c>
      <c r="K166" s="15">
        <v>44938</v>
      </c>
      <c r="L166" s="14" t="s">
        <v>55</v>
      </c>
      <c r="M166" s="14" t="str">
        <f ca="1">IF(AND(بيانات_العملاء[[#This Row],[السجل التجارى]]="موجود",TODAY()+'[1]Other Data'!$B$23&lt;K166,بيانات_العملاء[[#This Row],[مطابقة اسم العميل بالاسم بالسجل التجارى]]="مطابق"), "سارى", "يجب اعادة طلبه")</f>
        <v>يجب اعادة طلبه</v>
      </c>
      <c r="N166" s="14" t="s">
        <v>52</v>
      </c>
      <c r="O166" s="9" t="e" cm="1">
        <f t="array" aca="1" ref="O166" ca="1">INDEX('[1]SAP Customer Data'!$A:$AC,MATCH(بيانات_العملاء[[#This Row],[رمز شريك الأعمال]],'[1]SAP Customer Data'!$B:$B,0),CELL("col",[1]!Table_Customer_Data[[#Headers],[LicTradNum]]))</f>
        <v>#REF!</v>
      </c>
      <c r="P16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6" s="14" t="s">
        <v>54</v>
      </c>
      <c r="R166" s="15"/>
      <c r="S16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6" s="14" t="s">
        <v>90</v>
      </c>
      <c r="U166" s="16">
        <v>70000</v>
      </c>
      <c r="V166" s="17">
        <v>44226</v>
      </c>
      <c r="W166" s="17">
        <f>IF(بيانات_العملاء[[#This Row],[تاريخ انشاء سند الامر او الاستثناء]]="",0,بيانات_العملاء[[#This Row],[تاريخ انشاء سند الامر او الاستثناء]]+365*3)</f>
        <v>45321</v>
      </c>
      <c r="X16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70000</v>
      </c>
      <c r="Y166" s="14" t="e" cm="1">
        <f t="array" aca="1" ref="Y166" ca="1">INDEX('[1]SAP Customer Data'!$A:$AC,MATCH(بيانات_العملاء[[#This Row],[رمز شريك الأعمال]],'[1]SAP Customer Data'!$B:$B,0),CELL("col",[1]!Table_Customer_Data[[#Headers],[CreditLine]]))</f>
        <v>#REF!</v>
      </c>
      <c r="Z16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6" s="14"/>
      <c r="AB16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6" s="14" t="s">
        <v>54</v>
      </c>
      <c r="AD166" s="14"/>
      <c r="AE16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6" s="14" t="s">
        <v>54</v>
      </c>
      <c r="AG166" s="14"/>
      <c r="AH16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6" s="14" t="s">
        <v>54</v>
      </c>
      <c r="AJ166" s="14"/>
      <c r="AK16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6" s="14" t="s">
        <v>54</v>
      </c>
      <c r="AM166" s="15"/>
      <c r="AN16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6" s="14" t="s">
        <v>54</v>
      </c>
      <c r="AP166" s="17"/>
      <c r="AQ16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6" s="14" t="s">
        <v>54</v>
      </c>
      <c r="AS166" s="14"/>
      <c r="AT16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6" s="17" t="e" cm="1">
        <f t="array" aca="1" ref="AU166" ca="1">INDEX('[1]SAP Customer Data'!A:Z,MATCH(بيانات_العملاء[[#This Row],[رمز شريك الأعمال]],'[1]SAP Customer Data'!B:B,0),CELL("col",[1]!Table_Customer_Data[[#Headers],[CreateDate]]))</f>
        <v>#REF!</v>
      </c>
      <c r="AV166" s="14"/>
      <c r="AW166" s="17" t="s">
        <v>316</v>
      </c>
      <c r="AX166" s="14" t="s">
        <v>67</v>
      </c>
      <c r="AY166" s="14">
        <v>110000</v>
      </c>
    </row>
    <row r="167" spans="1:51" x14ac:dyDescent="0.25">
      <c r="A167" s="12" t="e" cm="1">
        <f t="array" aca="1" ref="A167" ca="1">INDEX('[1]SAP Customer Data'!$A:$AC,MATCH(بيانات_العملاء[[#This Row],[رمز شريك الأعمال]],'[1]SAP Customer Data'!$B:$B,0),CELL("col",[1]!Table_Customer_Data[[#Headers],[GroupName]]))</f>
        <v>#REF!</v>
      </c>
      <c r="B167" s="19" t="s">
        <v>317</v>
      </c>
      <c r="C167" s="77" t="s">
        <v>882</v>
      </c>
      <c r="D167" s="14" t="e" cm="1">
        <f t="array" aca="1" ref="D167" ca="1">INDEX('[1]SAP Customer Data'!$A:$AC,MATCH(بيانات_العملاء[[#This Row],[رمز شريك الأعمال]],'[1]SAP Customer Data'!$B:$B,0),CELL("col",[1]!Table_Customer_Data[[#Headers],[CardName]]))</f>
        <v>#REF!</v>
      </c>
      <c r="E167" s="14" t="e">
        <f ca="1">IF(بيانات_العملاء[[#This Row],[حد الائتمان على SAP]]&gt;0,"آجل","نقدى")</f>
        <v>#REF!</v>
      </c>
      <c r="F167" s="14"/>
      <c r="G167" s="14" t="s">
        <v>71</v>
      </c>
      <c r="H167" s="14" t="s">
        <v>52</v>
      </c>
      <c r="I16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7" s="14" t="s">
        <v>54</v>
      </c>
      <c r="K167" s="15"/>
      <c r="L167" s="14"/>
      <c r="M167" s="14" t="str">
        <f ca="1">IF(AND(بيانات_العملاء[[#This Row],[السجل التجارى]]="موجود",TODAY()+'[1]Other Data'!$B$23&lt;K167,بيانات_العملاء[[#This Row],[مطابقة اسم العميل بالاسم بالسجل التجارى]]="مطابق"), "سارى", "يجب اعادة طلبه")</f>
        <v>يجب اعادة طلبه</v>
      </c>
      <c r="N167" s="14" t="s">
        <v>54</v>
      </c>
      <c r="O167" s="9" t="e" cm="1">
        <f t="array" aca="1" ref="O167" ca="1">INDEX('[1]SAP Customer Data'!$A:$AC,MATCH(بيانات_العملاء[[#This Row],[رمز شريك الأعمال]],'[1]SAP Customer Data'!$B:$B,0),CELL("col",[1]!Table_Customer_Data[[#Headers],[LicTradNum]]))</f>
        <v>#REF!</v>
      </c>
      <c r="P16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7" s="14" t="s">
        <v>54</v>
      </c>
      <c r="R167" s="15"/>
      <c r="S16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7" s="14" t="s">
        <v>52</v>
      </c>
      <c r="U167" s="16">
        <v>100000</v>
      </c>
      <c r="V167" s="17">
        <v>44346</v>
      </c>
      <c r="W167" s="17">
        <f>IF(بيانات_العملاء[[#This Row],[تاريخ انشاء سند الامر او الاستثناء]]="",0,بيانات_العملاء[[#This Row],[تاريخ انشاء سند الامر او الاستثناء]]+365*3)</f>
        <v>45441</v>
      </c>
      <c r="X16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67" s="14" t="e" cm="1">
        <f t="array" aca="1" ref="Y167" ca="1">INDEX('[1]SAP Customer Data'!$A:$AC,MATCH(بيانات_العملاء[[#This Row],[رمز شريك الأعمال]],'[1]SAP Customer Data'!$B:$B,0),CELL("col",[1]!Table_Customer_Data[[#Headers],[CreditLine]]))</f>
        <v>#REF!</v>
      </c>
      <c r="Z16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7" s="14" t="s">
        <v>53</v>
      </c>
      <c r="AB16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7" s="14" t="s">
        <v>54</v>
      </c>
      <c r="AD167" s="14"/>
      <c r="AE16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7" s="14" t="s">
        <v>54</v>
      </c>
      <c r="AG167" s="14"/>
      <c r="AH16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7" s="14" t="s">
        <v>54</v>
      </c>
      <c r="AJ167" s="14"/>
      <c r="AK16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7" s="14" t="s">
        <v>54</v>
      </c>
      <c r="AM167" s="15"/>
      <c r="AN16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7" s="14" t="s">
        <v>54</v>
      </c>
      <c r="AP167" s="17"/>
      <c r="AQ16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7" s="14" t="s">
        <v>54</v>
      </c>
      <c r="AS167" s="14"/>
      <c r="AT16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7" s="17" t="e" cm="1">
        <f t="array" aca="1" ref="AU167" ca="1">INDEX('[1]SAP Customer Data'!A:Z,MATCH(بيانات_العملاء[[#This Row],[رمز شريك الأعمال]],'[1]SAP Customer Data'!B:B,0),CELL("col",[1]!Table_Customer_Data[[#Headers],[CreateDate]]))</f>
        <v>#REF!</v>
      </c>
      <c r="AV167" s="14"/>
      <c r="AW167" s="17"/>
      <c r="AX167" s="14" t="s">
        <v>57</v>
      </c>
      <c r="AY167" s="14"/>
    </row>
    <row r="168" spans="1:51" x14ac:dyDescent="0.25">
      <c r="A168" s="12" t="e" cm="1">
        <f t="array" aca="1" ref="A168" ca="1">INDEX('[1]SAP Customer Data'!$A:$AC,MATCH(بيانات_العملاء[[#This Row],[رمز شريك الأعمال]],'[1]SAP Customer Data'!$B:$B,0),CELL("col",[1]!Table_Customer_Data[[#Headers],[GroupName]]))</f>
        <v>#REF!</v>
      </c>
      <c r="B168" s="19" t="s">
        <v>318</v>
      </c>
      <c r="C168" s="77" t="s">
        <v>882</v>
      </c>
      <c r="D168" s="14" t="e" cm="1">
        <f t="array" aca="1" ref="D168" ca="1">INDEX('[1]SAP Customer Data'!$A:$AC,MATCH(بيانات_العملاء[[#This Row],[رمز شريك الأعمال]],'[1]SAP Customer Data'!$B:$B,0),CELL("col",[1]!Table_Customer_Data[[#Headers],[CardName]]))</f>
        <v>#REF!</v>
      </c>
      <c r="E168" s="14" t="e">
        <f ca="1">IF(بيانات_العملاء[[#This Row],[حد الائتمان على SAP]]&gt;0,"آجل","نقدى")</f>
        <v>#REF!</v>
      </c>
      <c r="F168" s="14"/>
      <c r="G168" s="14" t="s">
        <v>207</v>
      </c>
      <c r="H168" s="14" t="s">
        <v>52</v>
      </c>
      <c r="I16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68" s="14" t="s">
        <v>52</v>
      </c>
      <c r="K168" s="15">
        <v>44786</v>
      </c>
      <c r="L168" s="14" t="s">
        <v>53</v>
      </c>
      <c r="M168" s="14" t="str">
        <f ca="1">IF(AND(بيانات_العملاء[[#This Row],[السجل التجارى]]="موجود",TODAY()+'[1]Other Data'!$B$23&lt;K168,بيانات_العملاء[[#This Row],[مطابقة اسم العميل بالاسم بالسجل التجارى]]="مطابق"), "سارى", "يجب اعادة طلبه")</f>
        <v>يجب اعادة طلبه</v>
      </c>
      <c r="N168" s="14" t="s">
        <v>52</v>
      </c>
      <c r="O168" s="9" t="e" cm="1">
        <f t="array" aca="1" ref="O168" ca="1">INDEX('[1]SAP Customer Data'!$A:$AC,MATCH(بيانات_العملاء[[#This Row],[رمز شريك الأعمال]],'[1]SAP Customer Data'!$B:$B,0),CELL("col",[1]!Table_Customer_Data[[#Headers],[LicTradNum]]))</f>
        <v>#REF!</v>
      </c>
      <c r="P16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8" s="14" t="s">
        <v>54</v>
      </c>
      <c r="R168" s="15"/>
      <c r="S16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8" s="14" t="s">
        <v>52</v>
      </c>
      <c r="U168" s="16">
        <v>50000</v>
      </c>
      <c r="V168" s="17"/>
      <c r="W16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168" s="14" t="e" cm="1">
        <f t="array" aca="1" ref="Y168" ca="1">INDEX('[1]SAP Customer Data'!$A:$AC,MATCH(بيانات_العملاء[[#This Row],[رمز شريك الأعمال]],'[1]SAP Customer Data'!$B:$B,0),CELL("col",[1]!Table_Customer_Data[[#Headers],[CreditLine]]))</f>
        <v>#REF!</v>
      </c>
      <c r="Z16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8" s="14" t="s">
        <v>55</v>
      </c>
      <c r="AB16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8" s="14"/>
      <c r="AD168" s="14"/>
      <c r="AE16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8" s="14"/>
      <c r="AG168" s="14"/>
      <c r="AH16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8" s="14"/>
      <c r="AJ168" s="14"/>
      <c r="AK16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8" s="14"/>
      <c r="AM168" s="15"/>
      <c r="AN16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8" s="14"/>
      <c r="AP168" s="17"/>
      <c r="AQ16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8" s="14"/>
      <c r="AS168" s="14"/>
      <c r="AT16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8" s="17" t="e" cm="1">
        <f t="array" aca="1" ref="AU168" ca="1">INDEX('[1]SAP Customer Data'!A:Z,MATCH(بيانات_العملاء[[#This Row],[رمز شريك الأعمال]],'[1]SAP Customer Data'!B:B,0),CELL("col",[1]!Table_Customer_Data[[#Headers],[CreateDate]]))</f>
        <v>#REF!</v>
      </c>
      <c r="AV168" s="14"/>
      <c r="AW168" s="17"/>
      <c r="AX168" s="14" t="s">
        <v>57</v>
      </c>
      <c r="AY168" s="14"/>
    </row>
    <row r="169" spans="1:51" x14ac:dyDescent="0.25">
      <c r="A169" s="12" t="e" cm="1">
        <f t="array" aca="1" ref="A169" ca="1">INDEX('[1]SAP Customer Data'!$A:$AC,MATCH(بيانات_العملاء[[#This Row],[رمز شريك الأعمال]],'[1]SAP Customer Data'!$B:$B,0),CELL("col",[1]!Table_Customer_Data[[#Headers],[GroupName]]))</f>
        <v>#REF!</v>
      </c>
      <c r="B169" s="18" t="s">
        <v>319</v>
      </c>
      <c r="C169" s="77" t="s">
        <v>882</v>
      </c>
      <c r="D169" s="14" t="e" cm="1">
        <f t="array" aca="1" ref="D169" ca="1">INDEX('[1]SAP Customer Data'!$A:$AC,MATCH(بيانات_العملاء[[#This Row],[رمز شريك الأعمال]],'[1]SAP Customer Data'!$B:$B,0),CELL("col",[1]!Table_Customer_Data[[#Headers],[CardName]]))</f>
        <v>#REF!</v>
      </c>
      <c r="E169" s="14" t="e">
        <f ca="1">IF(بيانات_العملاء[[#This Row],[حد الائتمان على SAP]]&gt;0,"آجل","نقدى")</f>
        <v>#REF!</v>
      </c>
      <c r="F169" s="14"/>
      <c r="G169" s="14" t="s">
        <v>71</v>
      </c>
      <c r="H169" s="14"/>
      <c r="I16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69" s="14" t="s">
        <v>54</v>
      </c>
      <c r="K169" s="15"/>
      <c r="L169" s="14"/>
      <c r="M169" s="14" t="str">
        <f ca="1">IF(AND(بيانات_العملاء[[#This Row],[السجل التجارى]]="موجود",TODAY()+'[1]Other Data'!$B$23&lt;K169,بيانات_العملاء[[#This Row],[مطابقة اسم العميل بالاسم بالسجل التجارى]]="مطابق"), "سارى", "يجب اعادة طلبه")</f>
        <v>يجب اعادة طلبه</v>
      </c>
      <c r="N169" s="14" t="s">
        <v>52</v>
      </c>
      <c r="O169" s="9" t="e" cm="1">
        <f t="array" aca="1" ref="O169" ca="1">INDEX('[1]SAP Customer Data'!$A:$AC,MATCH(بيانات_العملاء[[#This Row],[رمز شريك الأعمال]],'[1]SAP Customer Data'!$B:$B,0),CELL("col",[1]!Table_Customer_Data[[#Headers],[LicTradNum]]))</f>
        <v>#REF!</v>
      </c>
      <c r="P16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69" s="14"/>
      <c r="R169" s="15"/>
      <c r="S16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69" s="14" t="s">
        <v>72</v>
      </c>
      <c r="U169" s="16"/>
      <c r="V169" s="17"/>
      <c r="W16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6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69" s="14" t="e" cm="1">
        <f t="array" aca="1" ref="Y169" ca="1">INDEX('[1]SAP Customer Data'!$A:$AC,MATCH(بيانات_العملاء[[#This Row],[رمز شريك الأعمال]],'[1]SAP Customer Data'!$B:$B,0),CELL("col",[1]!Table_Customer_Data[[#Headers],[CreditLine]]))</f>
        <v>#REF!</v>
      </c>
      <c r="Z16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69" s="14"/>
      <c r="AB16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69" s="14"/>
      <c r="AD169" s="14"/>
      <c r="AE16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69" s="14"/>
      <c r="AG169" s="14"/>
      <c r="AH16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69" s="14"/>
      <c r="AJ169" s="14"/>
      <c r="AK16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69" s="14"/>
      <c r="AM169" s="15"/>
      <c r="AN16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69" s="14"/>
      <c r="AP169" s="17"/>
      <c r="AQ16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69" s="14"/>
      <c r="AS169" s="14"/>
      <c r="AT16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69" s="17" t="e" cm="1">
        <f t="array" aca="1" ref="AU169" ca="1">INDEX('[1]SAP Customer Data'!A:Z,MATCH(بيانات_العملاء[[#This Row],[رمز شريك الأعمال]],'[1]SAP Customer Data'!B:B,0),CELL("col",[1]!Table_Customer_Data[[#Headers],[CreateDate]]))</f>
        <v>#REF!</v>
      </c>
      <c r="AV169" s="14"/>
      <c r="AW169" s="17"/>
      <c r="AX169" s="14" t="s">
        <v>57</v>
      </c>
      <c r="AY169" s="14"/>
    </row>
    <row r="170" spans="1:51" x14ac:dyDescent="0.25">
      <c r="A170" s="12" t="e" cm="1">
        <f t="array" aca="1" ref="A170" ca="1">INDEX('[1]SAP Customer Data'!$A:$AC,MATCH(بيانات_العملاء[[#This Row],[رمز شريك الأعمال]],'[1]SAP Customer Data'!$B:$B,0),CELL("col",[1]!Table_Customer_Data[[#Headers],[GroupName]]))</f>
        <v>#REF!</v>
      </c>
      <c r="B170" s="19" t="s">
        <v>320</v>
      </c>
      <c r="C170" s="77" t="s">
        <v>882</v>
      </c>
      <c r="D170" s="14" t="e" cm="1">
        <f t="array" aca="1" ref="D170" ca="1">INDEX('[1]SAP Customer Data'!$A:$AC,MATCH(بيانات_العملاء[[#This Row],[رمز شريك الأعمال]],'[1]SAP Customer Data'!$B:$B,0),CELL("col",[1]!Table_Customer_Data[[#Headers],[CardName]]))</f>
        <v>#REF!</v>
      </c>
      <c r="E170" s="14" t="e">
        <f ca="1">IF(بيانات_العملاء[[#This Row],[حد الائتمان على SAP]]&gt;0,"آجل","نقدى")</f>
        <v>#REF!</v>
      </c>
      <c r="F170" s="14" t="s">
        <v>321</v>
      </c>
      <c r="G170" s="14" t="s">
        <v>51</v>
      </c>
      <c r="H170" s="14" t="s">
        <v>52</v>
      </c>
      <c r="I17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70" s="14" t="s">
        <v>52</v>
      </c>
      <c r="K170" s="15">
        <v>44216</v>
      </c>
      <c r="L170" s="14" t="s">
        <v>55</v>
      </c>
      <c r="M170" s="14" t="str">
        <f ca="1">IF(AND(بيانات_العملاء[[#This Row],[السجل التجارى]]="موجود",TODAY()+'[1]Other Data'!$B$23&lt;K170,بيانات_العملاء[[#This Row],[مطابقة اسم العميل بالاسم بالسجل التجارى]]="مطابق"), "سارى", "يجب اعادة طلبه")</f>
        <v>يجب اعادة طلبه</v>
      </c>
      <c r="N170" s="14" t="s">
        <v>52</v>
      </c>
      <c r="O170" s="9" t="e" cm="1">
        <f t="array" aca="1" ref="O170" ca="1">INDEX('[1]SAP Customer Data'!$A:$AC,MATCH(بيانات_العملاء[[#This Row],[رمز شريك الأعمال]],'[1]SAP Customer Data'!$B:$B,0),CELL("col",[1]!Table_Customer_Data[[#Headers],[LicTradNum]]))</f>
        <v>#REF!</v>
      </c>
      <c r="P17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0" s="14" t="s">
        <v>54</v>
      </c>
      <c r="R170" s="15"/>
      <c r="S17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0" s="14" t="s">
        <v>52</v>
      </c>
      <c r="U170" s="16">
        <v>100000</v>
      </c>
      <c r="V170" s="17"/>
      <c r="W17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70" s="14" t="e" cm="1">
        <f t="array" aca="1" ref="Y170" ca="1">INDEX('[1]SAP Customer Data'!$A:$AC,MATCH(بيانات_العملاء[[#This Row],[رمز شريك الأعمال]],'[1]SAP Customer Data'!$B:$B,0),CELL("col",[1]!Table_Customer_Data[[#Headers],[CreditLine]]))</f>
        <v>#REF!</v>
      </c>
      <c r="Z17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0" s="14" t="s">
        <v>55</v>
      </c>
      <c r="AB17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0" s="14" t="s">
        <v>54</v>
      </c>
      <c r="AD170" s="14"/>
      <c r="AE17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0" s="14" t="s">
        <v>54</v>
      </c>
      <c r="AG170" s="14"/>
      <c r="AH17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0" s="14" t="s">
        <v>54</v>
      </c>
      <c r="AJ170" s="14"/>
      <c r="AK17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0" s="14" t="s">
        <v>54</v>
      </c>
      <c r="AM170" s="15"/>
      <c r="AN17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0" s="14" t="s">
        <v>54</v>
      </c>
      <c r="AP170" s="17"/>
      <c r="AQ17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0" s="14" t="s">
        <v>54</v>
      </c>
      <c r="AS170" s="14"/>
      <c r="AT17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0" s="17" t="e" cm="1">
        <f t="array" aca="1" ref="AU170" ca="1">INDEX('[1]SAP Customer Data'!A:Z,MATCH(بيانات_العملاء[[#This Row],[رمز شريك الأعمال]],'[1]SAP Customer Data'!B:B,0),CELL("col",[1]!Table_Customer_Data[[#Headers],[CreateDate]]))</f>
        <v>#REF!</v>
      </c>
      <c r="AV170" s="14"/>
      <c r="AW170" s="17"/>
      <c r="AX170" s="14" t="s">
        <v>57</v>
      </c>
      <c r="AY170" s="14"/>
    </row>
    <row r="171" spans="1:51" x14ac:dyDescent="0.25">
      <c r="A171" s="12" t="e" cm="1">
        <f t="array" aca="1" ref="A171" ca="1">INDEX('[1]SAP Customer Data'!$A:$AC,MATCH(بيانات_العملاء[[#This Row],[رمز شريك الأعمال]],'[1]SAP Customer Data'!$B:$B,0),CELL("col",[1]!Table_Customer_Data[[#Headers],[GroupName]]))</f>
        <v>#REF!</v>
      </c>
      <c r="B171" s="19" t="s">
        <v>322</v>
      </c>
      <c r="C171" s="77" t="s">
        <v>882</v>
      </c>
      <c r="D171" s="14" t="e" cm="1">
        <f t="array" aca="1" ref="D171" ca="1">INDEX('[1]SAP Customer Data'!$A:$AC,MATCH(بيانات_العملاء[[#This Row],[رمز شريك الأعمال]],'[1]SAP Customer Data'!$B:$B,0),CELL("col",[1]!Table_Customer_Data[[#Headers],[CardName]]))</f>
        <v>#REF!</v>
      </c>
      <c r="E171" s="14" t="e">
        <f ca="1">IF(بيانات_العملاء[[#This Row],[حد الائتمان على SAP]]&gt;0,"آجل","نقدى")</f>
        <v>#REF!</v>
      </c>
      <c r="F171" s="14"/>
      <c r="G171" s="14" t="s">
        <v>207</v>
      </c>
      <c r="H171" s="14" t="s">
        <v>54</v>
      </c>
      <c r="I17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1" s="14" t="s">
        <v>52</v>
      </c>
      <c r="K171" s="15">
        <v>45698</v>
      </c>
      <c r="L171" s="14" t="s">
        <v>55</v>
      </c>
      <c r="M171" s="14" t="str">
        <f ca="1">IF(AND(بيانات_العملاء[[#This Row],[السجل التجارى]]="موجود",TODAY()+'[1]Other Data'!$B$23&lt;K171,بيانات_العملاء[[#This Row],[مطابقة اسم العميل بالاسم بالسجل التجارى]]="مطابق"), "سارى", "يجب اعادة طلبه")</f>
        <v>سارى</v>
      </c>
      <c r="N171" s="14" t="s">
        <v>52</v>
      </c>
      <c r="O171" s="9" t="e" cm="1">
        <f t="array" aca="1" ref="O171" ca="1">INDEX('[1]SAP Customer Data'!$A:$AC,MATCH(بيانات_العملاء[[#This Row],[رمز شريك الأعمال]],'[1]SAP Customer Data'!$B:$B,0),CELL("col",[1]!Table_Customer_Data[[#Headers],[LicTradNum]]))</f>
        <v>#REF!</v>
      </c>
      <c r="P17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1" s="14" t="s">
        <v>52</v>
      </c>
      <c r="R171" s="15">
        <v>45072</v>
      </c>
      <c r="S17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1" s="14" t="s">
        <v>72</v>
      </c>
      <c r="U171" s="16"/>
      <c r="V171" s="17"/>
      <c r="W17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1" s="14" t="e" cm="1">
        <f t="array" aca="1" ref="Y171" ca="1">INDEX('[1]SAP Customer Data'!$A:$AC,MATCH(بيانات_العملاء[[#This Row],[رمز شريك الأعمال]],'[1]SAP Customer Data'!$B:$B,0),CELL("col",[1]!Table_Customer_Data[[#Headers],[CreditLine]]))</f>
        <v>#REF!</v>
      </c>
      <c r="Z17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1" s="14"/>
      <c r="AB17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1" s="14" t="s">
        <v>54</v>
      </c>
      <c r="AD171" s="14"/>
      <c r="AE17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1" s="14" t="s">
        <v>54</v>
      </c>
      <c r="AG171" s="14"/>
      <c r="AH17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1" s="14" t="s">
        <v>54</v>
      </c>
      <c r="AJ171" s="14"/>
      <c r="AK17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1" s="14" t="s">
        <v>54</v>
      </c>
      <c r="AM171" s="15"/>
      <c r="AN17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1" s="14" t="s">
        <v>52</v>
      </c>
      <c r="AP171" s="17">
        <v>44707</v>
      </c>
      <c r="AQ17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1" s="14" t="s">
        <v>54</v>
      </c>
      <c r="AS171" s="14"/>
      <c r="AT17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1" s="17" t="e" cm="1">
        <f t="array" aca="1" ref="AU171" ca="1">INDEX('[1]SAP Customer Data'!A:Z,MATCH(بيانات_العملاء[[#This Row],[رمز شريك الأعمال]],'[1]SAP Customer Data'!B:B,0),CELL("col",[1]!Table_Customer_Data[[#Headers],[CreateDate]]))</f>
        <v>#REF!</v>
      </c>
      <c r="AV171" s="14"/>
      <c r="AW171" s="17"/>
      <c r="AX171" s="14" t="s">
        <v>57</v>
      </c>
      <c r="AY171" s="14"/>
    </row>
    <row r="172" spans="1:51" x14ac:dyDescent="0.25">
      <c r="A172" s="12" t="e" cm="1">
        <f t="array" aca="1" ref="A172" ca="1">INDEX('[1]SAP Customer Data'!$A:$AC,MATCH(بيانات_العملاء[[#This Row],[رمز شريك الأعمال]],'[1]SAP Customer Data'!$B:$B,0),CELL("col",[1]!Table_Customer_Data[[#Headers],[GroupName]]))</f>
        <v>#REF!</v>
      </c>
      <c r="B172" s="19" t="s">
        <v>323</v>
      </c>
      <c r="C172" s="77" t="s">
        <v>882</v>
      </c>
      <c r="D172" s="14" t="e" cm="1">
        <f t="array" aca="1" ref="D172" ca="1">INDEX('[1]SAP Customer Data'!$A:$AC,MATCH(بيانات_العملاء[[#This Row],[رمز شريك الأعمال]],'[1]SAP Customer Data'!$B:$B,0),CELL("col",[1]!Table_Customer_Data[[#Headers],[CardName]]))</f>
        <v>#REF!</v>
      </c>
      <c r="E172" s="14" t="e">
        <f ca="1">IF(بيانات_العملاء[[#This Row],[حد الائتمان على SAP]]&gt;0,"آجل","نقدى")</f>
        <v>#REF!</v>
      </c>
      <c r="F172" s="14" t="s">
        <v>324</v>
      </c>
      <c r="G172" s="14" t="s">
        <v>51</v>
      </c>
      <c r="H172" s="14" t="s">
        <v>52</v>
      </c>
      <c r="I17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72" s="14" t="s">
        <v>52</v>
      </c>
      <c r="K172" s="15">
        <v>44386</v>
      </c>
      <c r="L172" s="14" t="s">
        <v>55</v>
      </c>
      <c r="M172" s="14" t="str">
        <f ca="1">IF(AND(بيانات_العملاء[[#This Row],[السجل التجارى]]="موجود",TODAY()+'[1]Other Data'!$B$23&lt;K172,بيانات_العملاء[[#This Row],[مطابقة اسم العميل بالاسم بالسجل التجارى]]="مطابق"), "سارى", "يجب اعادة طلبه")</f>
        <v>يجب اعادة طلبه</v>
      </c>
      <c r="N172" s="14" t="s">
        <v>52</v>
      </c>
      <c r="O172" s="9" t="e" cm="1">
        <f t="array" aca="1" ref="O172" ca="1">INDEX('[1]SAP Customer Data'!$A:$AC,MATCH(بيانات_العملاء[[#This Row],[رمز شريك الأعمال]],'[1]SAP Customer Data'!$B:$B,0),CELL("col",[1]!Table_Customer_Data[[#Headers],[LicTradNum]]))</f>
        <v>#REF!</v>
      </c>
      <c r="P17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2" s="14" t="s">
        <v>54</v>
      </c>
      <c r="R172" s="15"/>
      <c r="S17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2" s="14" t="s">
        <v>52</v>
      </c>
      <c r="U172" s="16">
        <v>150000</v>
      </c>
      <c r="V172" s="17"/>
      <c r="W17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120000</v>
      </c>
      <c r="Y172" s="14" t="e" cm="1">
        <f t="array" aca="1" ref="Y172" ca="1">INDEX('[1]SAP Customer Data'!$A:$AC,MATCH(بيانات_العملاء[[#This Row],[رمز شريك الأعمال]],'[1]SAP Customer Data'!$B:$B,0),CELL("col",[1]!Table_Customer_Data[[#Headers],[CreditLine]]))</f>
        <v>#REF!</v>
      </c>
      <c r="Z17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2" s="14" t="s">
        <v>55</v>
      </c>
      <c r="AB17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2" s="14" t="s">
        <v>54</v>
      </c>
      <c r="AD172" s="14"/>
      <c r="AE17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2" s="14" t="s">
        <v>54</v>
      </c>
      <c r="AG172" s="14"/>
      <c r="AH17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2" s="14" t="s">
        <v>54</v>
      </c>
      <c r="AJ172" s="14"/>
      <c r="AK17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2" s="14" t="s">
        <v>54</v>
      </c>
      <c r="AM172" s="15"/>
      <c r="AN17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2" s="14" t="s">
        <v>54</v>
      </c>
      <c r="AP172" s="17"/>
      <c r="AQ17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2" s="14" t="s">
        <v>54</v>
      </c>
      <c r="AS172" s="14"/>
      <c r="AT17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2" s="17" t="e" cm="1">
        <f t="array" aca="1" ref="AU172" ca="1">INDEX('[1]SAP Customer Data'!A:Z,MATCH(بيانات_العملاء[[#This Row],[رمز شريك الأعمال]],'[1]SAP Customer Data'!B:B,0),CELL("col",[1]!Table_Customer_Data[[#Headers],[CreateDate]]))</f>
        <v>#REF!</v>
      </c>
      <c r="AV172" s="14"/>
      <c r="AW172" s="17"/>
      <c r="AX172" s="14" t="s">
        <v>57</v>
      </c>
      <c r="AY172" s="14"/>
    </row>
    <row r="173" spans="1:51" x14ac:dyDescent="0.25">
      <c r="A173" s="12" t="e" cm="1">
        <f t="array" aca="1" ref="A173" ca="1">INDEX('[1]SAP Customer Data'!$A:$AC,MATCH(بيانات_العملاء[[#This Row],[رمز شريك الأعمال]],'[1]SAP Customer Data'!$B:$B,0),CELL("col",[1]!Table_Customer_Data[[#Headers],[GroupName]]))</f>
        <v>#REF!</v>
      </c>
      <c r="B173" s="19" t="s">
        <v>325</v>
      </c>
      <c r="C173" s="77" t="s">
        <v>882</v>
      </c>
      <c r="D173" s="14" t="e" cm="1">
        <f t="array" aca="1" ref="D173" ca="1">INDEX('[1]SAP Customer Data'!$A:$AC,MATCH(بيانات_العملاء[[#This Row],[رمز شريك الأعمال]],'[1]SAP Customer Data'!$B:$B,0),CELL("col",[1]!Table_Customer_Data[[#Headers],[CardName]]))</f>
        <v>#REF!</v>
      </c>
      <c r="E173" s="14" t="e">
        <f ca="1">IF(بيانات_العملاء[[#This Row],[حد الائتمان على SAP]]&gt;0,"آجل","نقدى")</f>
        <v>#REF!</v>
      </c>
      <c r="F173" s="14" t="s">
        <v>326</v>
      </c>
      <c r="G173" s="14" t="s">
        <v>51</v>
      </c>
      <c r="H173" s="14" t="s">
        <v>54</v>
      </c>
      <c r="I17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3" s="14" t="s">
        <v>52</v>
      </c>
      <c r="K173" s="15">
        <v>46177</v>
      </c>
      <c r="L173" s="14" t="s">
        <v>55</v>
      </c>
      <c r="M173" s="14" t="str">
        <f ca="1">IF(AND(بيانات_العملاء[[#This Row],[السجل التجارى]]="موجود",TODAY()+'[1]Other Data'!$B$23&lt;K173,بيانات_العملاء[[#This Row],[مطابقة اسم العميل بالاسم بالسجل التجارى]]="مطابق"), "سارى", "يجب اعادة طلبه")</f>
        <v>سارى</v>
      </c>
      <c r="N173" s="14" t="s">
        <v>52</v>
      </c>
      <c r="O173" s="9" t="e" cm="1">
        <f t="array" aca="1" ref="O173" ca="1">INDEX('[1]SAP Customer Data'!$A:$AC,MATCH(بيانات_العملاء[[#This Row],[رمز شريك الأعمال]],'[1]SAP Customer Data'!$B:$B,0),CELL("col",[1]!Table_Customer_Data[[#Headers],[LicTradNum]]))</f>
        <v>#REF!</v>
      </c>
      <c r="P17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3" s="14" t="s">
        <v>54</v>
      </c>
      <c r="R173" s="15"/>
      <c r="S17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3" s="14" t="s">
        <v>72</v>
      </c>
      <c r="U173" s="16"/>
      <c r="V173" s="17"/>
      <c r="W17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3" s="14" t="e" cm="1">
        <f t="array" aca="1" ref="Y173" ca="1">INDEX('[1]SAP Customer Data'!$A:$AC,MATCH(بيانات_العملاء[[#This Row],[رمز شريك الأعمال]],'[1]SAP Customer Data'!$B:$B,0),CELL("col",[1]!Table_Customer_Data[[#Headers],[CreditLine]]))</f>
        <v>#REF!</v>
      </c>
      <c r="Z17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3" s="14"/>
      <c r="AB17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3" s="14" t="s">
        <v>54</v>
      </c>
      <c r="AD173" s="14"/>
      <c r="AE17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3" s="14" t="s">
        <v>54</v>
      </c>
      <c r="AG173" s="14"/>
      <c r="AH17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3" s="14" t="s">
        <v>54</v>
      </c>
      <c r="AJ173" s="14"/>
      <c r="AK17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3" s="14" t="s">
        <v>54</v>
      </c>
      <c r="AM173" s="15"/>
      <c r="AN17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3" s="14" t="s">
        <v>52</v>
      </c>
      <c r="AP173" s="17"/>
      <c r="AQ17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3" s="14"/>
      <c r="AS173" s="14"/>
      <c r="AT17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3" s="17" t="e" cm="1">
        <f t="array" aca="1" ref="AU173" ca="1">INDEX('[1]SAP Customer Data'!A:Z,MATCH(بيانات_العملاء[[#This Row],[رمز شريك الأعمال]],'[1]SAP Customer Data'!B:B,0),CELL("col",[1]!Table_Customer_Data[[#Headers],[CreateDate]]))</f>
        <v>#REF!</v>
      </c>
      <c r="AV173" s="14"/>
      <c r="AW173" s="17"/>
      <c r="AX173" s="14" t="s">
        <v>57</v>
      </c>
      <c r="AY173" s="14"/>
    </row>
    <row r="174" spans="1:51" x14ac:dyDescent="0.25">
      <c r="A174" s="12" t="e" cm="1">
        <f t="array" aca="1" ref="A174" ca="1">INDEX('[1]SAP Customer Data'!$A:$AC,MATCH(بيانات_العملاء[[#This Row],[رمز شريك الأعمال]],'[1]SAP Customer Data'!$B:$B,0),CELL("col",[1]!Table_Customer_Data[[#Headers],[GroupName]]))</f>
        <v>#REF!</v>
      </c>
      <c r="B174" s="18" t="s">
        <v>327</v>
      </c>
      <c r="C174" s="77" t="s">
        <v>882</v>
      </c>
      <c r="D174" s="14" t="e" cm="1">
        <f t="array" aca="1" ref="D174" ca="1">INDEX('[1]SAP Customer Data'!$A:$AC,MATCH(بيانات_العملاء[[#This Row],[رمز شريك الأعمال]],'[1]SAP Customer Data'!$B:$B,0),CELL("col",[1]!Table_Customer_Data[[#Headers],[CardName]]))</f>
        <v>#REF!</v>
      </c>
      <c r="E174" s="14" t="e">
        <f ca="1">IF(بيانات_العملاء[[#This Row],[حد الائتمان على SAP]]&gt;0,"آجل","نقدى")</f>
        <v>#REF!</v>
      </c>
      <c r="F174" s="14"/>
      <c r="G174" s="14" t="s">
        <v>71</v>
      </c>
      <c r="H174" s="14"/>
      <c r="I17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4" s="14" t="s">
        <v>54</v>
      </c>
      <c r="K174" s="15"/>
      <c r="L174" s="14"/>
      <c r="M174" s="14" t="str">
        <f ca="1">IF(AND(بيانات_العملاء[[#This Row],[السجل التجارى]]="موجود",TODAY()+'[1]Other Data'!$B$23&lt;K174,بيانات_العملاء[[#This Row],[مطابقة اسم العميل بالاسم بالسجل التجارى]]="مطابق"), "سارى", "يجب اعادة طلبه")</f>
        <v>يجب اعادة طلبه</v>
      </c>
      <c r="N174" s="14" t="s">
        <v>52</v>
      </c>
      <c r="O174" s="9" t="e" cm="1">
        <f t="array" aca="1" ref="O174" ca="1">INDEX('[1]SAP Customer Data'!$A:$AC,MATCH(بيانات_العملاء[[#This Row],[رمز شريك الأعمال]],'[1]SAP Customer Data'!$B:$B,0),CELL("col",[1]!Table_Customer_Data[[#Headers],[LicTradNum]]))</f>
        <v>#REF!</v>
      </c>
      <c r="P17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4" s="14"/>
      <c r="R174" s="15"/>
      <c r="S17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4" s="14" t="s">
        <v>72</v>
      </c>
      <c r="U174" s="16"/>
      <c r="V174" s="17"/>
      <c r="W17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4" s="14" t="e" cm="1">
        <f t="array" aca="1" ref="Y174" ca="1">INDEX('[1]SAP Customer Data'!$A:$AC,MATCH(بيانات_العملاء[[#This Row],[رمز شريك الأعمال]],'[1]SAP Customer Data'!$B:$B,0),CELL("col",[1]!Table_Customer_Data[[#Headers],[CreditLine]]))</f>
        <v>#REF!</v>
      </c>
      <c r="Z17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4" s="14"/>
      <c r="AB17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4" s="14"/>
      <c r="AD174" s="14"/>
      <c r="AE17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4" s="14"/>
      <c r="AG174" s="14"/>
      <c r="AH17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4" s="14"/>
      <c r="AJ174" s="14"/>
      <c r="AK17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4" s="14"/>
      <c r="AM174" s="15"/>
      <c r="AN17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4" s="14"/>
      <c r="AP174" s="17"/>
      <c r="AQ17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4" s="14"/>
      <c r="AS174" s="14"/>
      <c r="AT17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4" s="17" t="e" cm="1">
        <f t="array" aca="1" ref="AU174" ca="1">INDEX('[1]SAP Customer Data'!A:Z,MATCH(بيانات_العملاء[[#This Row],[رمز شريك الأعمال]],'[1]SAP Customer Data'!B:B,0),CELL("col",[1]!Table_Customer_Data[[#Headers],[CreateDate]]))</f>
        <v>#REF!</v>
      </c>
      <c r="AV174" s="14"/>
      <c r="AW174" s="17"/>
      <c r="AX174" s="14" t="s">
        <v>57</v>
      </c>
      <c r="AY174" s="14"/>
    </row>
    <row r="175" spans="1:51" x14ac:dyDescent="0.25">
      <c r="A175" s="12" t="e" cm="1">
        <f t="array" aca="1" ref="A175" ca="1">INDEX('[1]SAP Customer Data'!$A:$AC,MATCH(بيانات_العملاء[[#This Row],[رمز شريك الأعمال]],'[1]SAP Customer Data'!$B:$B,0),CELL("col",[1]!Table_Customer_Data[[#Headers],[GroupName]]))</f>
        <v>#REF!</v>
      </c>
      <c r="B175" s="18" t="s">
        <v>328</v>
      </c>
      <c r="C175" s="77" t="s">
        <v>882</v>
      </c>
      <c r="D175" s="14" t="e" cm="1">
        <f t="array" aca="1" ref="D175" ca="1">INDEX('[1]SAP Customer Data'!$A:$AC,MATCH(بيانات_العملاء[[#This Row],[رمز شريك الأعمال]],'[1]SAP Customer Data'!$B:$B,0),CELL("col",[1]!Table_Customer_Data[[#Headers],[CardName]]))</f>
        <v>#REF!</v>
      </c>
      <c r="E175" s="14" t="e">
        <f ca="1">IF(بيانات_العملاء[[#This Row],[حد الائتمان على SAP]]&gt;0,"آجل","نقدى")</f>
        <v>#REF!</v>
      </c>
      <c r="F175" s="14"/>
      <c r="G175" s="14" t="s">
        <v>71</v>
      </c>
      <c r="H175" s="14"/>
      <c r="I17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5" s="14" t="s">
        <v>54</v>
      </c>
      <c r="K175" s="15"/>
      <c r="L175" s="14"/>
      <c r="M175" s="14" t="str">
        <f ca="1">IF(AND(بيانات_العملاء[[#This Row],[السجل التجارى]]="موجود",TODAY()+'[1]Other Data'!$B$23&lt;K175,بيانات_العملاء[[#This Row],[مطابقة اسم العميل بالاسم بالسجل التجارى]]="مطابق"), "سارى", "يجب اعادة طلبه")</f>
        <v>يجب اعادة طلبه</v>
      </c>
      <c r="N175" s="14" t="s">
        <v>52</v>
      </c>
      <c r="O175" s="9" t="e" cm="1">
        <f t="array" aca="1" ref="O175" ca="1">INDEX('[1]SAP Customer Data'!$A:$AC,MATCH(بيانات_العملاء[[#This Row],[رمز شريك الأعمال]],'[1]SAP Customer Data'!$B:$B,0),CELL("col",[1]!Table_Customer_Data[[#Headers],[LicTradNum]]))</f>
        <v>#REF!</v>
      </c>
      <c r="P17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5" s="14"/>
      <c r="R175" s="15"/>
      <c r="S17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5" s="14" t="s">
        <v>72</v>
      </c>
      <c r="U175" s="16"/>
      <c r="V175" s="17"/>
      <c r="W17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5" s="14" t="e" cm="1">
        <f t="array" aca="1" ref="Y175" ca="1">INDEX('[1]SAP Customer Data'!$A:$AC,MATCH(بيانات_العملاء[[#This Row],[رمز شريك الأعمال]],'[1]SAP Customer Data'!$B:$B,0),CELL("col",[1]!Table_Customer_Data[[#Headers],[CreditLine]]))</f>
        <v>#REF!</v>
      </c>
      <c r="Z17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5" s="14"/>
      <c r="AB17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5" s="14"/>
      <c r="AD175" s="14"/>
      <c r="AE17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5" s="14"/>
      <c r="AG175" s="14"/>
      <c r="AH17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5" s="14"/>
      <c r="AJ175" s="14"/>
      <c r="AK17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5" s="14"/>
      <c r="AM175" s="15"/>
      <c r="AN17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5" s="14"/>
      <c r="AP175" s="17"/>
      <c r="AQ17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5" s="14"/>
      <c r="AS175" s="14"/>
      <c r="AT17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5" s="17" t="e" cm="1">
        <f t="array" aca="1" ref="AU175" ca="1">INDEX('[1]SAP Customer Data'!A:Z,MATCH(بيانات_العملاء[[#This Row],[رمز شريك الأعمال]],'[1]SAP Customer Data'!B:B,0),CELL("col",[1]!Table_Customer_Data[[#Headers],[CreateDate]]))</f>
        <v>#REF!</v>
      </c>
      <c r="AV175" s="14"/>
      <c r="AW175" s="17"/>
      <c r="AX175" s="14" t="s">
        <v>57</v>
      </c>
      <c r="AY175" s="14"/>
    </row>
    <row r="176" spans="1:51" x14ac:dyDescent="0.25">
      <c r="A176" s="12" t="e" cm="1">
        <f t="array" aca="1" ref="A176" ca="1">INDEX('[1]SAP Customer Data'!$A:$AC,MATCH(بيانات_العملاء[[#This Row],[رمز شريك الأعمال]],'[1]SAP Customer Data'!$B:$B,0),CELL("col",[1]!Table_Customer_Data[[#Headers],[GroupName]]))</f>
        <v>#REF!</v>
      </c>
      <c r="B176" s="19" t="s">
        <v>329</v>
      </c>
      <c r="C176" s="77" t="s">
        <v>882</v>
      </c>
      <c r="D176" s="14" t="e" cm="1">
        <f t="array" aca="1" ref="D176" ca="1">INDEX('[1]SAP Customer Data'!$A:$AC,MATCH(بيانات_العملاء[[#This Row],[رمز شريك الأعمال]],'[1]SAP Customer Data'!$B:$B,0),CELL("col",[1]!Table_Customer_Data[[#Headers],[CardName]]))</f>
        <v>#REF!</v>
      </c>
      <c r="E176" s="14" t="e">
        <f ca="1">IF(بيانات_العملاء[[#This Row],[حد الائتمان على SAP]]&gt;0,"آجل","نقدى")</f>
        <v>#REF!</v>
      </c>
      <c r="F176" s="14"/>
      <c r="G176" s="14" t="s">
        <v>255</v>
      </c>
      <c r="H176" s="14" t="s">
        <v>54</v>
      </c>
      <c r="I17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6" s="14" t="s">
        <v>52</v>
      </c>
      <c r="K176" s="15">
        <v>44988</v>
      </c>
      <c r="L176" s="14" t="s">
        <v>55</v>
      </c>
      <c r="M176" s="14" t="str">
        <f ca="1">IF(AND(بيانات_العملاء[[#This Row],[السجل التجارى]]="موجود",TODAY()+'[1]Other Data'!$B$23&lt;K176,بيانات_العملاء[[#This Row],[مطابقة اسم العميل بالاسم بالسجل التجارى]]="مطابق"), "سارى", "يجب اعادة طلبه")</f>
        <v>يجب اعادة طلبه</v>
      </c>
      <c r="N176" s="14" t="s">
        <v>52</v>
      </c>
      <c r="O176" s="9" t="e" cm="1">
        <f t="array" aca="1" ref="O176" ca="1">INDEX('[1]SAP Customer Data'!$A:$AC,MATCH(بيانات_العملاء[[#This Row],[رمز شريك الأعمال]],'[1]SAP Customer Data'!$B:$B,0),CELL("col",[1]!Table_Customer_Data[[#Headers],[LicTradNum]]))</f>
        <v>#REF!</v>
      </c>
      <c r="P17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6" s="14" t="s">
        <v>52</v>
      </c>
      <c r="R176" s="15">
        <v>44974</v>
      </c>
      <c r="S17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6" s="14" t="s">
        <v>72</v>
      </c>
      <c r="U176" s="16"/>
      <c r="V176" s="17"/>
      <c r="W17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6" s="14" t="e" cm="1">
        <f t="array" aca="1" ref="Y176" ca="1">INDEX('[1]SAP Customer Data'!$A:$AC,MATCH(بيانات_العملاء[[#This Row],[رمز شريك الأعمال]],'[1]SAP Customer Data'!$B:$B,0),CELL("col",[1]!Table_Customer_Data[[#Headers],[CreditLine]]))</f>
        <v>#REF!</v>
      </c>
      <c r="Z17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6" s="14"/>
      <c r="AB17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6" s="14" t="s">
        <v>54</v>
      </c>
      <c r="AD176" s="14"/>
      <c r="AE17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6" s="14" t="s">
        <v>54</v>
      </c>
      <c r="AG176" s="14"/>
      <c r="AH17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6" s="14" t="s">
        <v>54</v>
      </c>
      <c r="AJ176" s="14"/>
      <c r="AK17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6" s="14" t="s">
        <v>54</v>
      </c>
      <c r="AM176" s="15"/>
      <c r="AN17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6" s="14" t="s">
        <v>54</v>
      </c>
      <c r="AP176" s="17"/>
      <c r="AQ17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6" s="14" t="s">
        <v>54</v>
      </c>
      <c r="AS176" s="14"/>
      <c r="AT17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6" s="17" t="e" cm="1">
        <f t="array" aca="1" ref="AU176" ca="1">INDEX('[1]SAP Customer Data'!A:Z,MATCH(بيانات_العملاء[[#This Row],[رمز شريك الأعمال]],'[1]SAP Customer Data'!B:B,0),CELL("col",[1]!Table_Customer_Data[[#Headers],[CreateDate]]))</f>
        <v>#REF!</v>
      </c>
      <c r="AV176" s="14"/>
      <c r="AW176" s="17"/>
      <c r="AX176" s="14" t="s">
        <v>57</v>
      </c>
      <c r="AY176" s="14"/>
    </row>
    <row r="177" spans="1:51" x14ac:dyDescent="0.25">
      <c r="A177" s="12" t="e" cm="1">
        <f t="array" aca="1" ref="A177" ca="1">INDEX('[1]SAP Customer Data'!$A:$AC,MATCH(بيانات_العملاء[[#This Row],[رمز شريك الأعمال]],'[1]SAP Customer Data'!$B:$B,0),CELL("col",[1]!Table_Customer_Data[[#Headers],[GroupName]]))</f>
        <v>#REF!</v>
      </c>
      <c r="B177" s="19" t="s">
        <v>330</v>
      </c>
      <c r="C177" s="77" t="s">
        <v>882</v>
      </c>
      <c r="D177" s="14" t="e" cm="1">
        <f t="array" aca="1" ref="D177" ca="1">INDEX('[1]SAP Customer Data'!$A:$AC,MATCH(بيانات_العملاء[[#This Row],[رمز شريك الأعمال]],'[1]SAP Customer Data'!$B:$B,0),CELL("col",[1]!Table_Customer_Data[[#Headers],[CardName]]))</f>
        <v>#REF!</v>
      </c>
      <c r="E177" s="14" t="e">
        <f ca="1">IF(بيانات_العملاء[[#This Row],[حد الائتمان على SAP]]&gt;0,"آجل","نقدى")</f>
        <v>#REF!</v>
      </c>
      <c r="F177" s="14" t="s">
        <v>331</v>
      </c>
      <c r="G177" s="14" t="s">
        <v>51</v>
      </c>
      <c r="H177" s="14" t="s">
        <v>54</v>
      </c>
      <c r="I17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7" s="14" t="s">
        <v>52</v>
      </c>
      <c r="K177" s="15">
        <v>44893</v>
      </c>
      <c r="L177" s="14" t="s">
        <v>55</v>
      </c>
      <c r="M177" s="14" t="str">
        <f ca="1">IF(AND(بيانات_العملاء[[#This Row],[السجل التجارى]]="موجود",TODAY()+'[1]Other Data'!$B$23&lt;K177,بيانات_العملاء[[#This Row],[مطابقة اسم العميل بالاسم بالسجل التجارى]]="مطابق"), "سارى", "يجب اعادة طلبه")</f>
        <v>يجب اعادة طلبه</v>
      </c>
      <c r="N177" s="14" t="s">
        <v>52</v>
      </c>
      <c r="O177" s="9" t="e" cm="1">
        <f t="array" aca="1" ref="O177" ca="1">INDEX('[1]SAP Customer Data'!$A:$AC,MATCH(بيانات_العملاء[[#This Row],[رمز شريك الأعمال]],'[1]SAP Customer Data'!$B:$B,0),CELL("col",[1]!Table_Customer_Data[[#Headers],[LicTradNum]]))</f>
        <v>#REF!</v>
      </c>
      <c r="P17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7" s="14" t="s">
        <v>54</v>
      </c>
      <c r="R177" s="15"/>
      <c r="S17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7" s="14" t="s">
        <v>72</v>
      </c>
      <c r="U177" s="16"/>
      <c r="V177" s="17"/>
      <c r="W17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7" s="14" t="e" cm="1">
        <f t="array" aca="1" ref="Y177" ca="1">INDEX('[1]SAP Customer Data'!$A:$AC,MATCH(بيانات_العملاء[[#This Row],[رمز شريك الأعمال]],'[1]SAP Customer Data'!$B:$B,0),CELL("col",[1]!Table_Customer_Data[[#Headers],[CreditLine]]))</f>
        <v>#REF!</v>
      </c>
      <c r="Z17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7" s="14"/>
      <c r="AB17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7" s="14" t="s">
        <v>54</v>
      </c>
      <c r="AD177" s="14"/>
      <c r="AE17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7" s="14" t="s">
        <v>54</v>
      </c>
      <c r="AG177" s="14"/>
      <c r="AH17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7" s="14" t="s">
        <v>54</v>
      </c>
      <c r="AJ177" s="14"/>
      <c r="AK17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7" s="14" t="s">
        <v>54</v>
      </c>
      <c r="AM177" s="15"/>
      <c r="AN17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7" s="14" t="s">
        <v>54</v>
      </c>
      <c r="AP177" s="17"/>
      <c r="AQ17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7" s="14" t="s">
        <v>54</v>
      </c>
      <c r="AS177" s="14"/>
      <c r="AT17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7" s="17" t="e" cm="1">
        <f t="array" aca="1" ref="AU177" ca="1">INDEX('[1]SAP Customer Data'!A:Z,MATCH(بيانات_العملاء[[#This Row],[رمز شريك الأعمال]],'[1]SAP Customer Data'!B:B,0),CELL("col",[1]!Table_Customer_Data[[#Headers],[CreateDate]]))</f>
        <v>#REF!</v>
      </c>
      <c r="AV177" s="14"/>
      <c r="AW177" s="17"/>
      <c r="AX177" s="14" t="s">
        <v>57</v>
      </c>
      <c r="AY177" s="14"/>
    </row>
    <row r="178" spans="1:51" x14ac:dyDescent="0.25">
      <c r="A178" s="12" t="e" cm="1">
        <f t="array" aca="1" ref="A178" ca="1">INDEX('[1]SAP Customer Data'!$A:$AC,MATCH(بيانات_العملاء[[#This Row],[رمز شريك الأعمال]],'[1]SAP Customer Data'!$B:$B,0),CELL("col",[1]!Table_Customer_Data[[#Headers],[GroupName]]))</f>
        <v>#REF!</v>
      </c>
      <c r="B178" s="19" t="s">
        <v>332</v>
      </c>
      <c r="C178" s="77" t="s">
        <v>882</v>
      </c>
      <c r="D178" s="14" t="e" cm="1">
        <f t="array" aca="1" ref="D178" ca="1">INDEX('[1]SAP Customer Data'!$A:$AC,MATCH(بيانات_العملاء[[#This Row],[رمز شريك الأعمال]],'[1]SAP Customer Data'!$B:$B,0),CELL("col",[1]!Table_Customer_Data[[#Headers],[CardName]]))</f>
        <v>#REF!</v>
      </c>
      <c r="E178" s="14" t="e">
        <f ca="1">IF(بيانات_العملاء[[#This Row],[حد الائتمان على SAP]]&gt;0,"آجل","نقدى")</f>
        <v>#REF!</v>
      </c>
      <c r="F178" s="14" t="s">
        <v>333</v>
      </c>
      <c r="G178" s="14" t="s">
        <v>51</v>
      </c>
      <c r="H178" s="14" t="s">
        <v>52</v>
      </c>
      <c r="I17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78" s="14" t="s">
        <v>52</v>
      </c>
      <c r="K178" s="15">
        <v>45079</v>
      </c>
      <c r="L178" s="14" t="s">
        <v>55</v>
      </c>
      <c r="M178" s="14" t="str">
        <f ca="1">IF(AND(بيانات_العملاء[[#This Row],[السجل التجارى]]="موجود",TODAY()+'[1]Other Data'!$B$23&lt;K178,بيانات_العملاء[[#This Row],[مطابقة اسم العميل بالاسم بالسجل التجارى]]="مطابق"), "سارى", "يجب اعادة طلبه")</f>
        <v>يجب اعادة طلبه</v>
      </c>
      <c r="N178" s="14" t="s">
        <v>52</v>
      </c>
      <c r="O178" s="9" t="e" cm="1">
        <f t="array" aca="1" ref="O178" ca="1">INDEX('[1]SAP Customer Data'!$A:$AC,MATCH(بيانات_العملاء[[#This Row],[رمز شريك الأعمال]],'[1]SAP Customer Data'!$B:$B,0),CELL("col",[1]!Table_Customer_Data[[#Headers],[LicTradNum]]))</f>
        <v>#REF!</v>
      </c>
      <c r="P17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8" s="14" t="s">
        <v>52</v>
      </c>
      <c r="R178" s="15">
        <v>45421</v>
      </c>
      <c r="S17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78" s="14" t="s">
        <v>52</v>
      </c>
      <c r="U178" s="16">
        <v>50000</v>
      </c>
      <c r="V178" s="17"/>
      <c r="W17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178" s="14" t="e" cm="1">
        <f t="array" aca="1" ref="Y178" ca="1">INDEX('[1]SAP Customer Data'!$A:$AC,MATCH(بيانات_العملاء[[#This Row],[رمز شريك الأعمال]],'[1]SAP Customer Data'!$B:$B,0),CELL("col",[1]!Table_Customer_Data[[#Headers],[CreditLine]]))</f>
        <v>#REF!</v>
      </c>
      <c r="Z17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8" s="14" t="s">
        <v>55</v>
      </c>
      <c r="AB17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8" s="14" t="s">
        <v>54</v>
      </c>
      <c r="AD178" s="14"/>
      <c r="AE17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8" s="14" t="s">
        <v>54</v>
      </c>
      <c r="AG178" s="14"/>
      <c r="AH17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8" s="14" t="s">
        <v>54</v>
      </c>
      <c r="AJ178" s="14"/>
      <c r="AK17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8" s="14" t="s">
        <v>54</v>
      </c>
      <c r="AM178" s="15"/>
      <c r="AN17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8" s="14" t="s">
        <v>54</v>
      </c>
      <c r="AP178" s="17"/>
      <c r="AQ17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8" s="14" t="s">
        <v>54</v>
      </c>
      <c r="AS178" s="14"/>
      <c r="AT17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8" s="17" t="e" cm="1">
        <f t="array" aca="1" ref="AU178" ca="1">INDEX('[1]SAP Customer Data'!A:Z,MATCH(بيانات_العملاء[[#This Row],[رمز شريك الأعمال]],'[1]SAP Customer Data'!B:B,0),CELL("col",[1]!Table_Customer_Data[[#Headers],[CreateDate]]))</f>
        <v>#REF!</v>
      </c>
      <c r="AV178" s="14"/>
      <c r="AW178" s="17"/>
      <c r="AX178" s="14" t="s">
        <v>57</v>
      </c>
      <c r="AY178" s="14"/>
    </row>
    <row r="179" spans="1:51" x14ac:dyDescent="0.25">
      <c r="A179" s="12" t="e" cm="1">
        <f t="array" aca="1" ref="A179" ca="1">INDEX('[1]SAP Customer Data'!$A:$AC,MATCH(بيانات_العملاء[[#This Row],[رمز شريك الأعمال]],'[1]SAP Customer Data'!$B:$B,0),CELL("col",[1]!Table_Customer_Data[[#Headers],[GroupName]]))</f>
        <v>#REF!</v>
      </c>
      <c r="B179" s="19" t="s">
        <v>334</v>
      </c>
      <c r="C179" s="77" t="s">
        <v>882</v>
      </c>
      <c r="D179" s="14" t="e" cm="1">
        <f t="array" aca="1" ref="D179" ca="1">INDEX('[1]SAP Customer Data'!$A:$AC,MATCH(بيانات_العملاء[[#This Row],[رمز شريك الأعمال]],'[1]SAP Customer Data'!$B:$B,0),CELL("col",[1]!Table_Customer_Data[[#Headers],[CardName]]))</f>
        <v>#REF!</v>
      </c>
      <c r="E179" s="14" t="e">
        <f ca="1">IF(بيانات_العملاء[[#This Row],[حد الائتمان على SAP]]&gt;0,"آجل","نقدى")</f>
        <v>#REF!</v>
      </c>
      <c r="F179" s="14" t="s">
        <v>335</v>
      </c>
      <c r="G179" s="14" t="s">
        <v>51</v>
      </c>
      <c r="H179" s="14" t="s">
        <v>54</v>
      </c>
      <c r="I17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79" s="14" t="s">
        <v>52</v>
      </c>
      <c r="K179" s="15">
        <v>45528</v>
      </c>
      <c r="L179" s="14" t="s">
        <v>55</v>
      </c>
      <c r="M179" s="14" t="str">
        <f ca="1">IF(AND(بيانات_العملاء[[#This Row],[السجل التجارى]]="موجود",TODAY()+'[1]Other Data'!$B$23&lt;K179,بيانات_العملاء[[#This Row],[مطابقة اسم العميل بالاسم بالسجل التجارى]]="مطابق"), "سارى", "يجب اعادة طلبه")</f>
        <v>سارى</v>
      </c>
      <c r="N179" s="14" t="s">
        <v>52</v>
      </c>
      <c r="O179" s="9" t="e" cm="1">
        <f t="array" aca="1" ref="O179" ca="1">INDEX('[1]SAP Customer Data'!$A:$AC,MATCH(بيانات_العملاء[[#This Row],[رمز شريك الأعمال]],'[1]SAP Customer Data'!$B:$B,0),CELL("col",[1]!Table_Customer_Data[[#Headers],[LicTradNum]]))</f>
        <v>#REF!</v>
      </c>
      <c r="P17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79" s="14" t="s">
        <v>52</v>
      </c>
      <c r="R179" s="15">
        <v>44910</v>
      </c>
      <c r="S17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79" s="14" t="s">
        <v>72</v>
      </c>
      <c r="U179" s="16"/>
      <c r="V179" s="17"/>
      <c r="W17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7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79" s="14" t="e" cm="1">
        <f t="array" aca="1" ref="Y179" ca="1">INDEX('[1]SAP Customer Data'!$A:$AC,MATCH(بيانات_العملاء[[#This Row],[رمز شريك الأعمال]],'[1]SAP Customer Data'!$B:$B,0),CELL("col",[1]!Table_Customer_Data[[#Headers],[CreditLine]]))</f>
        <v>#REF!</v>
      </c>
      <c r="Z17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79" s="14"/>
      <c r="AB17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79" s="14" t="s">
        <v>54</v>
      </c>
      <c r="AD179" s="14"/>
      <c r="AE17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79" s="14" t="s">
        <v>54</v>
      </c>
      <c r="AG179" s="14"/>
      <c r="AH17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79" s="14" t="s">
        <v>54</v>
      </c>
      <c r="AJ179" s="14"/>
      <c r="AK17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79" s="14" t="s">
        <v>54</v>
      </c>
      <c r="AM179" s="15"/>
      <c r="AN17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79" s="14" t="s">
        <v>54</v>
      </c>
      <c r="AP179" s="17"/>
      <c r="AQ17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79" s="14" t="s">
        <v>54</v>
      </c>
      <c r="AS179" s="14"/>
      <c r="AT17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79" s="17" t="e" cm="1">
        <f t="array" aca="1" ref="AU179" ca="1">INDEX('[1]SAP Customer Data'!A:Z,MATCH(بيانات_العملاء[[#This Row],[رمز شريك الأعمال]],'[1]SAP Customer Data'!B:B,0),CELL("col",[1]!Table_Customer_Data[[#Headers],[CreateDate]]))</f>
        <v>#REF!</v>
      </c>
      <c r="AV179" s="14"/>
      <c r="AW179" s="17"/>
      <c r="AX179" s="14" t="s">
        <v>57</v>
      </c>
      <c r="AY179" s="14"/>
    </row>
    <row r="180" spans="1:51" x14ac:dyDescent="0.25">
      <c r="A180" s="12" t="e" cm="1">
        <f t="array" aca="1" ref="A180" ca="1">INDEX('[1]SAP Customer Data'!$A:$AC,MATCH(بيانات_العملاء[[#This Row],[رمز شريك الأعمال]],'[1]SAP Customer Data'!$B:$B,0),CELL("col",[1]!Table_Customer_Data[[#Headers],[GroupName]]))</f>
        <v>#REF!</v>
      </c>
      <c r="B180" s="19" t="s">
        <v>336</v>
      </c>
      <c r="C180" s="77" t="s">
        <v>882</v>
      </c>
      <c r="D180" s="14" t="e" cm="1">
        <f t="array" aca="1" ref="D180" ca="1">INDEX('[1]SAP Customer Data'!$A:$AC,MATCH(بيانات_العملاء[[#This Row],[رمز شريك الأعمال]],'[1]SAP Customer Data'!$B:$B,0),CELL("col",[1]!Table_Customer_Data[[#Headers],[CardName]]))</f>
        <v>#REF!</v>
      </c>
      <c r="E180" s="14" t="e">
        <f ca="1">IF(بيانات_العملاء[[#This Row],[حد الائتمان على SAP]]&gt;0,"آجل","نقدى")</f>
        <v>#REF!</v>
      </c>
      <c r="F180" s="14"/>
      <c r="G180" s="14" t="s">
        <v>62</v>
      </c>
      <c r="H180" s="14" t="s">
        <v>54</v>
      </c>
      <c r="I18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0" s="14" t="s">
        <v>52</v>
      </c>
      <c r="K180" s="15">
        <v>46002</v>
      </c>
      <c r="L180" s="14" t="s">
        <v>55</v>
      </c>
      <c r="M180" s="14" t="str">
        <f ca="1">IF(AND(بيانات_العملاء[[#This Row],[السجل التجارى]]="موجود",TODAY()+'[1]Other Data'!$B$23&lt;K180,بيانات_العملاء[[#This Row],[مطابقة اسم العميل بالاسم بالسجل التجارى]]="مطابق"), "سارى", "يجب اعادة طلبه")</f>
        <v>سارى</v>
      </c>
      <c r="N180" s="14" t="s">
        <v>54</v>
      </c>
      <c r="O180" s="9" t="e" cm="1">
        <f t="array" aca="1" ref="O180" ca="1">INDEX('[1]SAP Customer Data'!$A:$AC,MATCH(بيانات_العملاء[[#This Row],[رمز شريك الأعمال]],'[1]SAP Customer Data'!$B:$B,0),CELL("col",[1]!Table_Customer_Data[[#Headers],[LicTradNum]]))</f>
        <v>#REF!</v>
      </c>
      <c r="P18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0" s="14" t="s">
        <v>54</v>
      </c>
      <c r="R180" s="15"/>
      <c r="S18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0" s="14" t="s">
        <v>72</v>
      </c>
      <c r="U180" s="16"/>
      <c r="V180" s="17"/>
      <c r="W18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80" s="14" t="e" cm="1">
        <f t="array" aca="1" ref="Y180" ca="1">INDEX('[1]SAP Customer Data'!$A:$AC,MATCH(بيانات_العملاء[[#This Row],[رمز شريك الأعمال]],'[1]SAP Customer Data'!$B:$B,0),CELL("col",[1]!Table_Customer_Data[[#Headers],[CreditLine]]))</f>
        <v>#REF!</v>
      </c>
      <c r="Z18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0" s="14"/>
      <c r="AB18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0" s="14" t="s">
        <v>54</v>
      </c>
      <c r="AD180" s="14"/>
      <c r="AE18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0" s="14" t="s">
        <v>54</v>
      </c>
      <c r="AG180" s="14"/>
      <c r="AH18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0" s="14" t="s">
        <v>54</v>
      </c>
      <c r="AJ180" s="14"/>
      <c r="AK18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0" s="14" t="s">
        <v>54</v>
      </c>
      <c r="AM180" s="15"/>
      <c r="AN18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0" s="14" t="s">
        <v>54</v>
      </c>
      <c r="AP180" s="17"/>
      <c r="AQ18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0" s="14" t="s">
        <v>54</v>
      </c>
      <c r="AS180" s="14"/>
      <c r="AT18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0" s="17" t="e" cm="1">
        <f t="array" aca="1" ref="AU180" ca="1">INDEX('[1]SAP Customer Data'!A:Z,MATCH(بيانات_العملاء[[#This Row],[رمز شريك الأعمال]],'[1]SAP Customer Data'!B:B,0),CELL("col",[1]!Table_Customer_Data[[#Headers],[CreateDate]]))</f>
        <v>#REF!</v>
      </c>
      <c r="AV180" s="14"/>
      <c r="AW180" s="17"/>
      <c r="AX180" s="14" t="s">
        <v>57</v>
      </c>
      <c r="AY180" s="14"/>
    </row>
    <row r="181" spans="1:51" x14ac:dyDescent="0.25">
      <c r="A181" s="12" t="e" cm="1">
        <f t="array" aca="1" ref="A181" ca="1">INDEX('[1]SAP Customer Data'!$A:$AC,MATCH(بيانات_العملاء[[#This Row],[رمز شريك الأعمال]],'[1]SAP Customer Data'!$B:$B,0),CELL("col",[1]!Table_Customer_Data[[#Headers],[GroupName]]))</f>
        <v>#REF!</v>
      </c>
      <c r="B181" s="19" t="s">
        <v>337</v>
      </c>
      <c r="C181" s="77" t="s">
        <v>882</v>
      </c>
      <c r="D181" s="14" t="e" cm="1">
        <f t="array" aca="1" ref="D181" ca="1">INDEX('[1]SAP Customer Data'!$A:$AC,MATCH(بيانات_العملاء[[#This Row],[رمز شريك الأعمال]],'[1]SAP Customer Data'!$B:$B,0),CELL("col",[1]!Table_Customer_Data[[#Headers],[CardName]]))</f>
        <v>#REF!</v>
      </c>
      <c r="E181" s="14" t="e">
        <f ca="1">IF(بيانات_العملاء[[#This Row],[حد الائتمان على SAP]]&gt;0,"آجل","نقدى")</f>
        <v>#REF!</v>
      </c>
      <c r="F181" s="14" t="s">
        <v>338</v>
      </c>
      <c r="G181" s="14" t="s">
        <v>51</v>
      </c>
      <c r="H181" s="14" t="s">
        <v>52</v>
      </c>
      <c r="I18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81" s="14" t="s">
        <v>52</v>
      </c>
      <c r="K181" s="15">
        <v>45059</v>
      </c>
      <c r="L181" s="14" t="s">
        <v>55</v>
      </c>
      <c r="M181" s="14" t="str">
        <f ca="1">IF(AND(بيانات_العملاء[[#This Row],[السجل التجارى]]="موجود",TODAY()+'[1]Other Data'!$B$23&lt;K181,بيانات_العملاء[[#This Row],[مطابقة اسم العميل بالاسم بالسجل التجارى]]="مطابق"), "سارى", "يجب اعادة طلبه")</f>
        <v>يجب اعادة طلبه</v>
      </c>
      <c r="N181" s="14" t="s">
        <v>52</v>
      </c>
      <c r="O181" s="9" t="e" cm="1">
        <f t="array" aca="1" ref="O181" ca="1">INDEX('[1]SAP Customer Data'!$A:$AC,MATCH(بيانات_العملاء[[#This Row],[رمز شريك الأعمال]],'[1]SAP Customer Data'!$B:$B,0),CELL("col",[1]!Table_Customer_Data[[#Headers],[LicTradNum]]))</f>
        <v>#REF!</v>
      </c>
      <c r="P18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1" s="14" t="s">
        <v>54</v>
      </c>
      <c r="R181" s="15"/>
      <c r="S18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1" s="14" t="s">
        <v>52</v>
      </c>
      <c r="U181" s="16">
        <v>60000</v>
      </c>
      <c r="V181" s="17">
        <v>44933</v>
      </c>
      <c r="W181" s="17">
        <f>IF(بيانات_العملاء[[#This Row],[تاريخ انشاء سند الامر او الاستثناء]]="",0,بيانات_العملاء[[#This Row],[تاريخ انشاء سند الامر او الاستثناء]]+365*3)</f>
        <v>46028</v>
      </c>
      <c r="X18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</v>
      </c>
      <c r="Y181" s="14" t="e" cm="1">
        <f t="array" aca="1" ref="Y181" ca="1">INDEX('[1]SAP Customer Data'!$A:$AC,MATCH(بيانات_العملاء[[#This Row],[رمز شريك الأعمال]],'[1]SAP Customer Data'!$B:$B,0),CELL("col",[1]!Table_Customer_Data[[#Headers],[CreditLine]]))</f>
        <v>#REF!</v>
      </c>
      <c r="Z18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1" s="14" t="s">
        <v>55</v>
      </c>
      <c r="AB18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1" s="14"/>
      <c r="AD181" s="14"/>
      <c r="AE18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1" s="14" t="s">
        <v>54</v>
      </c>
      <c r="AG181" s="14"/>
      <c r="AH18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1" s="14" t="s">
        <v>54</v>
      </c>
      <c r="AJ181" s="14"/>
      <c r="AK18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1" s="14"/>
      <c r="AM181" s="15"/>
      <c r="AN18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1" s="14" t="s">
        <v>52</v>
      </c>
      <c r="AP181" s="17">
        <v>45236</v>
      </c>
      <c r="AQ18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سارى</v>
      </c>
      <c r="AR181" s="14" t="s">
        <v>54</v>
      </c>
      <c r="AS181" s="14"/>
      <c r="AT18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1" s="17" t="e" cm="1">
        <f t="array" aca="1" ref="AU181" ca="1">INDEX('[1]SAP Customer Data'!A:Z,MATCH(بيانات_العملاء[[#This Row],[رمز شريك الأعمال]],'[1]SAP Customer Data'!B:B,0),CELL("col",[1]!Table_Customer_Data[[#Headers],[CreateDate]]))</f>
        <v>#REF!</v>
      </c>
      <c r="AV181" s="14"/>
      <c r="AW181" s="17"/>
      <c r="AX181" s="14" t="s">
        <v>57</v>
      </c>
      <c r="AY181" s="14"/>
    </row>
    <row r="182" spans="1:51" x14ac:dyDescent="0.25">
      <c r="A182" s="12" t="e" cm="1">
        <f t="array" aca="1" ref="A182" ca="1">INDEX('[1]SAP Customer Data'!$A:$AC,MATCH(بيانات_العملاء[[#This Row],[رمز شريك الأعمال]],'[1]SAP Customer Data'!$B:$B,0),CELL("col",[1]!Table_Customer_Data[[#Headers],[GroupName]]))</f>
        <v>#REF!</v>
      </c>
      <c r="B182" s="19" t="s">
        <v>339</v>
      </c>
      <c r="C182" s="77" t="s">
        <v>882</v>
      </c>
      <c r="D182" s="14" t="e" cm="1">
        <f t="array" aca="1" ref="D182" ca="1">INDEX('[1]SAP Customer Data'!$A:$AC,MATCH(بيانات_العملاء[[#This Row],[رمز شريك الأعمال]],'[1]SAP Customer Data'!$B:$B,0),CELL("col",[1]!Table_Customer_Data[[#Headers],[CardName]]))</f>
        <v>#REF!</v>
      </c>
      <c r="E182" s="14" t="e">
        <f ca="1">IF(بيانات_العملاء[[#This Row],[حد الائتمان على SAP]]&gt;0,"آجل","نقدى")</f>
        <v>#REF!</v>
      </c>
      <c r="F182" s="14" t="s">
        <v>340</v>
      </c>
      <c r="G182" s="14" t="s">
        <v>51</v>
      </c>
      <c r="H182" s="14" t="s">
        <v>54</v>
      </c>
      <c r="I18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2" s="14" t="s">
        <v>52</v>
      </c>
      <c r="K182" s="15">
        <v>45124</v>
      </c>
      <c r="L182" s="14" t="s">
        <v>55</v>
      </c>
      <c r="M182" s="14" t="str">
        <f ca="1">IF(AND(بيانات_العملاء[[#This Row],[السجل التجارى]]="موجود",TODAY()+'[1]Other Data'!$B$23&lt;K182,بيانات_العملاء[[#This Row],[مطابقة اسم العميل بالاسم بالسجل التجارى]]="مطابق"), "سارى", "يجب اعادة طلبه")</f>
        <v>يجب اعادة طلبه</v>
      </c>
      <c r="N182" s="14" t="s">
        <v>54</v>
      </c>
      <c r="O182" s="9" t="e" cm="1">
        <f t="array" aca="1" ref="O182" ca="1">INDEX('[1]SAP Customer Data'!$A:$AC,MATCH(بيانات_العملاء[[#This Row],[رمز شريك الأعمال]],'[1]SAP Customer Data'!$B:$B,0),CELL("col",[1]!Table_Customer_Data[[#Headers],[LicTradNum]]))</f>
        <v>#REF!</v>
      </c>
      <c r="P18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2" s="14" t="s">
        <v>54</v>
      </c>
      <c r="R182" s="15"/>
      <c r="S18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2" s="14" t="s">
        <v>72</v>
      </c>
      <c r="U182" s="16"/>
      <c r="V182" s="17"/>
      <c r="W18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82" s="14" t="e" cm="1">
        <f t="array" aca="1" ref="Y182" ca="1">INDEX('[1]SAP Customer Data'!$A:$AC,MATCH(بيانات_العملاء[[#This Row],[رمز شريك الأعمال]],'[1]SAP Customer Data'!$B:$B,0),CELL("col",[1]!Table_Customer_Data[[#Headers],[CreditLine]]))</f>
        <v>#REF!</v>
      </c>
      <c r="Z18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2" s="14"/>
      <c r="AB18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2" s="14"/>
      <c r="AD182" s="14"/>
      <c r="AE18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2" s="14" t="s">
        <v>54</v>
      </c>
      <c r="AG182" s="14"/>
      <c r="AH18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2" s="14" t="s">
        <v>54</v>
      </c>
      <c r="AJ182" s="14"/>
      <c r="AK18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2" s="14"/>
      <c r="AM182" s="15"/>
      <c r="AN18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2" s="14" t="s">
        <v>54</v>
      </c>
      <c r="AP182" s="17"/>
      <c r="AQ18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2" s="14" t="s">
        <v>54</v>
      </c>
      <c r="AS182" s="14"/>
      <c r="AT18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2" s="17" t="e" cm="1">
        <f t="array" aca="1" ref="AU182" ca="1">INDEX('[1]SAP Customer Data'!A:Z,MATCH(بيانات_العملاء[[#This Row],[رمز شريك الأعمال]],'[1]SAP Customer Data'!B:B,0),CELL("col",[1]!Table_Customer_Data[[#Headers],[CreateDate]]))</f>
        <v>#REF!</v>
      </c>
      <c r="AV182" s="14"/>
      <c r="AW182" s="17"/>
      <c r="AX182" s="14" t="s">
        <v>57</v>
      </c>
      <c r="AY182" s="14"/>
    </row>
    <row r="183" spans="1:51" x14ac:dyDescent="0.25">
      <c r="A183" s="12" t="e" cm="1">
        <f t="array" aca="1" ref="A183" ca="1">INDEX('[1]SAP Customer Data'!$A:$AC,MATCH(بيانات_العملاء[[#This Row],[رمز شريك الأعمال]],'[1]SAP Customer Data'!$B:$B,0),CELL("col",[1]!Table_Customer_Data[[#Headers],[GroupName]]))</f>
        <v>#REF!</v>
      </c>
      <c r="B183" s="19" t="s">
        <v>341</v>
      </c>
      <c r="C183" s="77" t="s">
        <v>882</v>
      </c>
      <c r="D183" s="14" t="e" cm="1">
        <f t="array" aca="1" ref="D183" ca="1">INDEX('[1]SAP Customer Data'!$A:$AC,MATCH(بيانات_العملاء[[#This Row],[رمز شريك الأعمال]],'[1]SAP Customer Data'!$B:$B,0),CELL("col",[1]!Table_Customer_Data[[#Headers],[CardName]]))</f>
        <v>#REF!</v>
      </c>
      <c r="E183" s="14" t="e">
        <f ca="1">IF(بيانات_العملاء[[#This Row],[حد الائتمان على SAP]]&gt;0,"آجل","نقدى")</f>
        <v>#REF!</v>
      </c>
      <c r="F183" s="14" t="s">
        <v>342</v>
      </c>
      <c r="G183" s="14" t="s">
        <v>51</v>
      </c>
      <c r="H183" s="14" t="s">
        <v>52</v>
      </c>
      <c r="I18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83" s="14" t="s">
        <v>52</v>
      </c>
      <c r="K183" s="15">
        <v>45027</v>
      </c>
      <c r="L183" s="14" t="s">
        <v>55</v>
      </c>
      <c r="M183" s="14" t="str">
        <f ca="1">IF(AND(بيانات_العملاء[[#This Row],[السجل التجارى]]="موجود",TODAY()+'[1]Other Data'!$B$23&lt;K183,بيانات_العملاء[[#This Row],[مطابقة اسم العميل بالاسم بالسجل التجارى]]="مطابق"), "سارى", "يجب اعادة طلبه")</f>
        <v>يجب اعادة طلبه</v>
      </c>
      <c r="N183" s="14" t="s">
        <v>52</v>
      </c>
      <c r="O183" s="9" t="e" cm="1">
        <f t="array" aca="1" ref="O183" ca="1">INDEX('[1]SAP Customer Data'!$A:$AC,MATCH(بيانات_العملاء[[#This Row],[رمز شريك الأعمال]],'[1]SAP Customer Data'!$B:$B,0),CELL("col",[1]!Table_Customer_Data[[#Headers],[LicTradNum]]))</f>
        <v>#REF!</v>
      </c>
      <c r="P18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3" s="14" t="s">
        <v>52</v>
      </c>
      <c r="R183" s="15">
        <v>45109</v>
      </c>
      <c r="S18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3" s="14" t="s">
        <v>52</v>
      </c>
      <c r="U183" s="16">
        <v>100000</v>
      </c>
      <c r="V183" s="17">
        <v>44972</v>
      </c>
      <c r="W183" s="17">
        <f>IF(بيانات_العملاء[[#This Row],[تاريخ انشاء سند الامر او الاستثناء]]="",0,بيانات_العملاء[[#This Row],[تاريخ انشاء سند الامر او الاستثناء]]+365*3)</f>
        <v>46067</v>
      </c>
      <c r="X18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83" s="14" t="e" cm="1">
        <f t="array" aca="1" ref="Y183" ca="1">INDEX('[1]SAP Customer Data'!$A:$AC,MATCH(بيانات_العملاء[[#This Row],[رمز شريك الأعمال]],'[1]SAP Customer Data'!$B:$B,0),CELL("col",[1]!Table_Customer_Data[[#Headers],[CreditLine]]))</f>
        <v>#REF!</v>
      </c>
      <c r="Z18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3" s="14" t="s">
        <v>55</v>
      </c>
      <c r="AB18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3" s="14"/>
      <c r="AD183" s="17">
        <v>47684</v>
      </c>
      <c r="AE18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3" s="14" t="s">
        <v>52</v>
      </c>
      <c r="AG183" s="17">
        <v>47684</v>
      </c>
      <c r="AH18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183" s="14" t="s">
        <v>54</v>
      </c>
      <c r="AJ183" s="14"/>
      <c r="AK18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3" s="14"/>
      <c r="AM183" s="15"/>
      <c r="AN18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3" s="14" t="s">
        <v>52</v>
      </c>
      <c r="AP183" s="17">
        <v>44626</v>
      </c>
      <c r="AQ18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3" s="14" t="s">
        <v>54</v>
      </c>
      <c r="AS183" s="14"/>
      <c r="AT18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3" s="17" t="e" cm="1">
        <f t="array" aca="1" ref="AU183" ca="1">INDEX('[1]SAP Customer Data'!A:Z,MATCH(بيانات_العملاء[[#This Row],[رمز شريك الأعمال]],'[1]SAP Customer Data'!B:B,0),CELL("col",[1]!Table_Customer_Data[[#Headers],[CreateDate]]))</f>
        <v>#REF!</v>
      </c>
      <c r="AV183" s="14"/>
      <c r="AW183" s="17"/>
      <c r="AX183" s="14" t="s">
        <v>57</v>
      </c>
      <c r="AY183" s="14"/>
    </row>
    <row r="184" spans="1:51" x14ac:dyDescent="0.25">
      <c r="A184" s="12" t="e" cm="1">
        <f t="array" aca="1" ref="A184" ca="1">INDEX('[1]SAP Customer Data'!$A:$AC,MATCH(بيانات_العملاء[[#This Row],[رمز شريك الأعمال]],'[1]SAP Customer Data'!$B:$B,0),CELL("col",[1]!Table_Customer_Data[[#Headers],[GroupName]]))</f>
        <v>#REF!</v>
      </c>
      <c r="B184" s="19" t="s">
        <v>343</v>
      </c>
      <c r="C184" s="77" t="s">
        <v>882</v>
      </c>
      <c r="D184" s="14" t="e" cm="1">
        <f t="array" aca="1" ref="D184" ca="1">INDEX('[1]SAP Customer Data'!$A:$AC,MATCH(بيانات_العملاء[[#This Row],[رمز شريك الأعمال]],'[1]SAP Customer Data'!$B:$B,0),CELL("col",[1]!Table_Customer_Data[[#Headers],[CardName]]))</f>
        <v>#REF!</v>
      </c>
      <c r="E184" s="14" t="e">
        <f ca="1">IF(بيانات_العملاء[[#This Row],[حد الائتمان على SAP]]&gt;0,"آجل","نقدى")</f>
        <v>#REF!</v>
      </c>
      <c r="F184" s="14"/>
      <c r="G184" s="14" t="s">
        <v>207</v>
      </c>
      <c r="H184" s="14" t="s">
        <v>52</v>
      </c>
      <c r="I18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84" s="14" t="s">
        <v>52</v>
      </c>
      <c r="K184" s="15">
        <v>45050</v>
      </c>
      <c r="L184" s="14" t="s">
        <v>55</v>
      </c>
      <c r="M184" s="14" t="str">
        <f ca="1">IF(AND(بيانات_العملاء[[#This Row],[السجل التجارى]]="موجود",TODAY()+'[1]Other Data'!$B$23&lt;K184,بيانات_العملاء[[#This Row],[مطابقة اسم العميل بالاسم بالسجل التجارى]]="مطابق"), "سارى", "يجب اعادة طلبه")</f>
        <v>يجب اعادة طلبه</v>
      </c>
      <c r="N184" s="14" t="s">
        <v>52</v>
      </c>
      <c r="O184" s="9" t="e" cm="1">
        <f t="array" aca="1" ref="O184" ca="1">INDEX('[1]SAP Customer Data'!$A:$AC,MATCH(بيانات_العملاء[[#This Row],[رمز شريك الأعمال]],'[1]SAP Customer Data'!$B:$B,0),CELL("col",[1]!Table_Customer_Data[[#Headers],[LicTradNum]]))</f>
        <v>#REF!</v>
      </c>
      <c r="P18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4" s="14" t="s">
        <v>52</v>
      </c>
      <c r="R184" s="15">
        <v>44861</v>
      </c>
      <c r="S18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4" s="14" t="s">
        <v>52</v>
      </c>
      <c r="U184" s="16">
        <v>100000</v>
      </c>
      <c r="V184" s="17"/>
      <c r="W18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84" s="14" t="e" cm="1">
        <f t="array" aca="1" ref="Y184" ca="1">INDEX('[1]SAP Customer Data'!$A:$AC,MATCH(بيانات_العملاء[[#This Row],[رمز شريك الأعمال]],'[1]SAP Customer Data'!$B:$B,0),CELL("col",[1]!Table_Customer_Data[[#Headers],[CreditLine]]))</f>
        <v>#REF!</v>
      </c>
      <c r="Z18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4" s="14" t="s">
        <v>55</v>
      </c>
      <c r="AB18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4" s="14"/>
      <c r="AD184" s="17">
        <v>50834</v>
      </c>
      <c r="AE18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4" s="14" t="s">
        <v>52</v>
      </c>
      <c r="AG184" s="17">
        <v>50834</v>
      </c>
      <c r="AH18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184" s="14" t="s">
        <v>54</v>
      </c>
      <c r="AJ184" s="14"/>
      <c r="AK18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4" s="14"/>
      <c r="AM184" s="15"/>
      <c r="AN18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4" s="14" t="s">
        <v>52</v>
      </c>
      <c r="AP184" s="17">
        <v>44882</v>
      </c>
      <c r="AQ18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4" s="14" t="s">
        <v>54</v>
      </c>
      <c r="AS184" s="14"/>
      <c r="AT18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4" s="17" t="e" cm="1">
        <f t="array" aca="1" ref="AU184" ca="1">INDEX('[1]SAP Customer Data'!A:Z,MATCH(بيانات_العملاء[[#This Row],[رمز شريك الأعمال]],'[1]SAP Customer Data'!B:B,0),CELL("col",[1]!Table_Customer_Data[[#Headers],[CreateDate]]))</f>
        <v>#REF!</v>
      </c>
      <c r="AV184" s="14"/>
      <c r="AW184" s="17"/>
      <c r="AX184" s="14" t="s">
        <v>57</v>
      </c>
      <c r="AY184" s="14"/>
    </row>
    <row r="185" spans="1:51" x14ac:dyDescent="0.25">
      <c r="A185" s="12" t="e" cm="1">
        <f t="array" aca="1" ref="A185" ca="1">INDEX('[1]SAP Customer Data'!$A:$AC,MATCH(بيانات_العملاء[[#This Row],[رمز شريك الأعمال]],'[1]SAP Customer Data'!$B:$B,0),CELL("col",[1]!Table_Customer_Data[[#Headers],[GroupName]]))</f>
        <v>#REF!</v>
      </c>
      <c r="B185" s="19" t="s">
        <v>344</v>
      </c>
      <c r="C185" s="77" t="s">
        <v>882</v>
      </c>
      <c r="D185" s="14" t="e" cm="1">
        <f t="array" aca="1" ref="D185" ca="1">INDEX('[1]SAP Customer Data'!$A:$AC,MATCH(بيانات_العملاء[[#This Row],[رمز شريك الأعمال]],'[1]SAP Customer Data'!$B:$B,0),CELL("col",[1]!Table_Customer_Data[[#Headers],[CardName]]))</f>
        <v>#REF!</v>
      </c>
      <c r="E185" s="14" t="e">
        <f ca="1">IF(بيانات_العملاء[[#This Row],[حد الائتمان على SAP]]&gt;0,"آجل","نقدى")</f>
        <v>#REF!</v>
      </c>
      <c r="F185" s="14" t="s">
        <v>345</v>
      </c>
      <c r="G185" s="14" t="s">
        <v>51</v>
      </c>
      <c r="H185" s="14" t="s">
        <v>54</v>
      </c>
      <c r="I18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5" s="14" t="s">
        <v>52</v>
      </c>
      <c r="K185" s="15">
        <v>44842</v>
      </c>
      <c r="L185" s="14" t="s">
        <v>55</v>
      </c>
      <c r="M185" s="14" t="str">
        <f ca="1">IF(AND(بيانات_العملاء[[#This Row],[السجل التجارى]]="موجود",TODAY()+'[1]Other Data'!$B$23&lt;K185,بيانات_العملاء[[#This Row],[مطابقة اسم العميل بالاسم بالسجل التجارى]]="مطابق"), "سارى", "يجب اعادة طلبه")</f>
        <v>يجب اعادة طلبه</v>
      </c>
      <c r="N185" s="14" t="s">
        <v>52</v>
      </c>
      <c r="O185" s="9" t="e" cm="1">
        <f t="array" aca="1" ref="O185" ca="1">INDEX('[1]SAP Customer Data'!$A:$AC,MATCH(بيانات_العملاء[[#This Row],[رمز شريك الأعمال]],'[1]SAP Customer Data'!$B:$B,0),CELL("col",[1]!Table_Customer_Data[[#Headers],[LicTradNum]]))</f>
        <v>#REF!</v>
      </c>
      <c r="P18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5" s="14" t="s">
        <v>52</v>
      </c>
      <c r="R185" s="15">
        <v>45797</v>
      </c>
      <c r="S18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85" s="14" t="s">
        <v>72</v>
      </c>
      <c r="U185" s="16"/>
      <c r="V185" s="17"/>
      <c r="W18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85" s="14" t="e" cm="1">
        <f t="array" aca="1" ref="Y185" ca="1">INDEX('[1]SAP Customer Data'!$A:$AC,MATCH(بيانات_العملاء[[#This Row],[رمز شريك الأعمال]],'[1]SAP Customer Data'!$B:$B,0),CELL("col",[1]!Table_Customer_Data[[#Headers],[CreditLine]]))</f>
        <v>#REF!</v>
      </c>
      <c r="Z18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5" s="14"/>
      <c r="AB18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5" s="14"/>
      <c r="AD185" s="14"/>
      <c r="AE18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5" s="14" t="s">
        <v>54</v>
      </c>
      <c r="AG185" s="14"/>
      <c r="AH18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5" s="14" t="s">
        <v>54</v>
      </c>
      <c r="AJ185" s="14"/>
      <c r="AK18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5" s="14"/>
      <c r="AM185" s="15"/>
      <c r="AN18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5" s="14" t="s">
        <v>54</v>
      </c>
      <c r="AP185" s="17"/>
      <c r="AQ18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5" s="14" t="s">
        <v>54</v>
      </c>
      <c r="AS185" s="14"/>
      <c r="AT18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5" s="17" t="e" cm="1">
        <f t="array" aca="1" ref="AU185" ca="1">INDEX('[1]SAP Customer Data'!A:Z,MATCH(بيانات_العملاء[[#This Row],[رمز شريك الأعمال]],'[1]SAP Customer Data'!B:B,0),CELL("col",[1]!Table_Customer_Data[[#Headers],[CreateDate]]))</f>
        <v>#REF!</v>
      </c>
      <c r="AV185" s="14"/>
      <c r="AW185" s="17"/>
      <c r="AX185" s="14" t="s">
        <v>57</v>
      </c>
      <c r="AY185" s="14"/>
    </row>
    <row r="186" spans="1:51" x14ac:dyDescent="0.25">
      <c r="A186" s="12" t="e" cm="1">
        <f t="array" aca="1" ref="A186" ca="1">INDEX('[1]SAP Customer Data'!$A:$AC,MATCH(بيانات_العملاء[[#This Row],[رمز شريك الأعمال]],'[1]SAP Customer Data'!$B:$B,0),CELL("col",[1]!Table_Customer_Data[[#Headers],[GroupName]]))</f>
        <v>#REF!</v>
      </c>
      <c r="B186" s="19" t="s">
        <v>346</v>
      </c>
      <c r="C186" s="77" t="s">
        <v>882</v>
      </c>
      <c r="D186" s="14" t="e" cm="1">
        <f t="array" aca="1" ref="D186" ca="1">INDEX('[1]SAP Customer Data'!$A:$AC,MATCH(بيانات_العملاء[[#This Row],[رمز شريك الأعمال]],'[1]SAP Customer Data'!$B:$B,0),CELL("col",[1]!Table_Customer_Data[[#Headers],[CardName]]))</f>
        <v>#REF!</v>
      </c>
      <c r="E186" s="14" t="e">
        <f ca="1">IF(بيانات_العملاء[[#This Row],[حد الائتمان على SAP]]&gt;0,"آجل","نقدى")</f>
        <v>#REF!</v>
      </c>
      <c r="F186" s="14" t="s">
        <v>347</v>
      </c>
      <c r="G186" s="14" t="s">
        <v>51</v>
      </c>
      <c r="H186" s="14" t="s">
        <v>54</v>
      </c>
      <c r="I18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6" s="14" t="s">
        <v>52</v>
      </c>
      <c r="K186" s="15">
        <v>45823</v>
      </c>
      <c r="L186" s="14" t="s">
        <v>55</v>
      </c>
      <c r="M186" s="14" t="str">
        <f ca="1">IF(AND(بيانات_العملاء[[#This Row],[السجل التجارى]]="موجود",TODAY()+'[1]Other Data'!$B$23&lt;K186,بيانات_العملاء[[#This Row],[مطابقة اسم العميل بالاسم بالسجل التجارى]]="مطابق"), "سارى", "يجب اعادة طلبه")</f>
        <v>سارى</v>
      </c>
      <c r="N186" s="14" t="s">
        <v>52</v>
      </c>
      <c r="O186" s="9" t="e" cm="1">
        <f t="array" aca="1" ref="O186" ca="1">INDEX('[1]SAP Customer Data'!$A:$AC,MATCH(بيانات_العملاء[[#This Row],[رمز شريك الأعمال]],'[1]SAP Customer Data'!$B:$B,0),CELL("col",[1]!Table_Customer_Data[[#Headers],[LicTradNum]]))</f>
        <v>#REF!</v>
      </c>
      <c r="P18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6" s="14" t="s">
        <v>52</v>
      </c>
      <c r="R186" s="15">
        <v>45818</v>
      </c>
      <c r="S18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86" s="14" t="s">
        <v>72</v>
      </c>
      <c r="U186" s="16"/>
      <c r="V186" s="17"/>
      <c r="W18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86" s="14" t="e" cm="1">
        <f t="array" aca="1" ref="Y186" ca="1">INDEX('[1]SAP Customer Data'!$A:$AC,MATCH(بيانات_العملاء[[#This Row],[رمز شريك الأعمال]],'[1]SAP Customer Data'!$B:$B,0),CELL("col",[1]!Table_Customer_Data[[#Headers],[CreditLine]]))</f>
        <v>#REF!</v>
      </c>
      <c r="Z18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6" s="14"/>
      <c r="AB18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6" s="14"/>
      <c r="AD186" s="14"/>
      <c r="AE18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6" s="14" t="s">
        <v>54</v>
      </c>
      <c r="AG186" s="14"/>
      <c r="AH18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6" s="14" t="s">
        <v>54</v>
      </c>
      <c r="AJ186" s="14"/>
      <c r="AK18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6" s="14"/>
      <c r="AM186" s="15"/>
      <c r="AN18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6" s="14" t="s">
        <v>54</v>
      </c>
      <c r="AP186" s="17"/>
      <c r="AQ18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6" s="14" t="s">
        <v>54</v>
      </c>
      <c r="AS186" s="14"/>
      <c r="AT18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6" s="17" t="e" cm="1">
        <f t="array" aca="1" ref="AU186" ca="1">INDEX('[1]SAP Customer Data'!A:Z,MATCH(بيانات_العملاء[[#This Row],[رمز شريك الأعمال]],'[1]SAP Customer Data'!B:B,0),CELL("col",[1]!Table_Customer_Data[[#Headers],[CreateDate]]))</f>
        <v>#REF!</v>
      </c>
      <c r="AV186" s="14"/>
      <c r="AW186" s="17"/>
      <c r="AX186" s="14" t="s">
        <v>57</v>
      </c>
      <c r="AY186" s="14"/>
    </row>
    <row r="187" spans="1:51" x14ac:dyDescent="0.25">
      <c r="A187" s="12" t="e" cm="1">
        <f t="array" aca="1" ref="A187" ca="1">INDEX('[1]SAP Customer Data'!$A:$AC,MATCH(بيانات_العملاء[[#This Row],[رمز شريك الأعمال]],'[1]SAP Customer Data'!$B:$B,0),CELL("col",[1]!Table_Customer_Data[[#Headers],[GroupName]]))</f>
        <v>#REF!</v>
      </c>
      <c r="B187" s="19" t="s">
        <v>348</v>
      </c>
      <c r="C187" s="77" t="s">
        <v>882</v>
      </c>
      <c r="D187" s="14" t="e" cm="1">
        <f t="array" aca="1" ref="D187" ca="1">INDEX('[1]SAP Customer Data'!$A:$AC,MATCH(بيانات_العملاء[[#This Row],[رمز شريك الأعمال]],'[1]SAP Customer Data'!$B:$B,0),CELL("col",[1]!Table_Customer_Data[[#Headers],[CardName]]))</f>
        <v>#REF!</v>
      </c>
      <c r="E187" s="14" t="e">
        <f ca="1">IF(بيانات_العملاء[[#This Row],[حد الائتمان على SAP]]&gt;0,"آجل","نقدى")</f>
        <v>#REF!</v>
      </c>
      <c r="F187" s="14"/>
      <c r="G187" s="14" t="s">
        <v>71</v>
      </c>
      <c r="H187" s="14" t="s">
        <v>54</v>
      </c>
      <c r="I18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7" s="14" t="s">
        <v>54</v>
      </c>
      <c r="K187" s="15"/>
      <c r="L187" s="14"/>
      <c r="M187" s="14" t="str">
        <f ca="1">IF(AND(بيانات_العملاء[[#This Row],[السجل التجارى]]="موجود",TODAY()+'[1]Other Data'!$B$23&lt;K187,بيانات_العملاء[[#This Row],[مطابقة اسم العميل بالاسم بالسجل التجارى]]="مطابق"), "سارى", "يجب اعادة طلبه")</f>
        <v>يجب اعادة طلبه</v>
      </c>
      <c r="N187" s="14" t="s">
        <v>54</v>
      </c>
      <c r="O187" s="9" t="e" cm="1">
        <f t="array" aca="1" ref="O187" ca="1">INDEX('[1]SAP Customer Data'!$A:$AC,MATCH(بيانات_العملاء[[#This Row],[رمز شريك الأعمال]],'[1]SAP Customer Data'!$B:$B,0),CELL("col",[1]!Table_Customer_Data[[#Headers],[LicTradNum]]))</f>
        <v>#REF!</v>
      </c>
      <c r="P18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7" s="14" t="s">
        <v>54</v>
      </c>
      <c r="R187" s="15"/>
      <c r="S18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7" s="14" t="s">
        <v>90</v>
      </c>
      <c r="U187" s="16">
        <v>10000</v>
      </c>
      <c r="V187" s="17">
        <v>44996</v>
      </c>
      <c r="W187" s="17">
        <f>IF(بيانات_العملاء[[#This Row],[تاريخ انشاء سند الامر او الاستثناء]]="",0,بيانات_العملاء[[#This Row],[تاريخ انشاء سند الامر او الاستثناء]]+365*3)</f>
        <v>46091</v>
      </c>
      <c r="X18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10000</v>
      </c>
      <c r="Y187" s="14" t="e" cm="1">
        <f t="array" aca="1" ref="Y187" ca="1">INDEX('[1]SAP Customer Data'!$A:$AC,MATCH(بيانات_العملاء[[#This Row],[رمز شريك الأعمال]],'[1]SAP Customer Data'!$B:$B,0),CELL("col",[1]!Table_Customer_Data[[#Headers],[CreditLine]]))</f>
        <v>#REF!</v>
      </c>
      <c r="Z18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7" s="14"/>
      <c r="AB18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7" s="14" t="s">
        <v>54</v>
      </c>
      <c r="AD187" s="14"/>
      <c r="AE18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7" s="14" t="s">
        <v>54</v>
      </c>
      <c r="AG187" s="14"/>
      <c r="AH18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7" s="14" t="s">
        <v>54</v>
      </c>
      <c r="AJ187" s="14"/>
      <c r="AK18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7" s="14" t="s">
        <v>54</v>
      </c>
      <c r="AM187" s="15"/>
      <c r="AN18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7" s="14" t="s">
        <v>54</v>
      </c>
      <c r="AP187" s="17"/>
      <c r="AQ18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7" s="14" t="s">
        <v>54</v>
      </c>
      <c r="AS187" s="14"/>
      <c r="AT18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7" s="17" t="e" cm="1">
        <f t="array" aca="1" ref="AU187" ca="1">INDEX('[1]SAP Customer Data'!A:Z,MATCH(بيانات_العملاء[[#This Row],[رمز شريك الأعمال]],'[1]SAP Customer Data'!B:B,0),CELL("col",[1]!Table_Customer_Data[[#Headers],[CreateDate]]))</f>
        <v>#REF!</v>
      </c>
      <c r="AV187" s="14"/>
      <c r="AW187" s="17"/>
      <c r="AX187" s="14" t="s">
        <v>67</v>
      </c>
      <c r="AY187" s="14"/>
    </row>
    <row r="188" spans="1:51" x14ac:dyDescent="0.25">
      <c r="A188" s="12" t="e" cm="1">
        <f t="array" aca="1" ref="A188" ca="1">INDEX('[1]SAP Customer Data'!$A:$AC,MATCH(بيانات_العملاء[[#This Row],[رمز شريك الأعمال]],'[1]SAP Customer Data'!$B:$B,0),CELL("col",[1]!Table_Customer_Data[[#Headers],[GroupName]]))</f>
        <v>#REF!</v>
      </c>
      <c r="B188" s="19" t="s">
        <v>349</v>
      </c>
      <c r="C188" s="77" t="s">
        <v>882</v>
      </c>
      <c r="D188" s="12" t="e" cm="1">
        <f t="array" aca="1" ref="D188" ca="1">INDEX('[1]SAP Customer Data'!$A:$AC,MATCH(بيانات_العملاء[[#This Row],[رمز شريك الأعمال]],'[1]SAP Customer Data'!$B:$B,0),CELL("col",[1]!Table_Customer_Data[[#Headers],[CardName]]))</f>
        <v>#REF!</v>
      </c>
      <c r="E188" s="12" t="e">
        <f ca="1">IF(بيانات_العملاء[[#This Row],[حد الائتمان على SAP]]&gt;0,"آجل","نقدى")</f>
        <v>#REF!</v>
      </c>
      <c r="F188" s="12" t="s">
        <v>350</v>
      </c>
      <c r="G188" s="12" t="s">
        <v>51</v>
      </c>
      <c r="H188" s="12" t="s">
        <v>54</v>
      </c>
      <c r="I188" s="12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8" s="12" t="s">
        <v>52</v>
      </c>
      <c r="K188" s="15">
        <v>44312</v>
      </c>
      <c r="L188" s="12" t="s">
        <v>55</v>
      </c>
      <c r="M188" s="12" t="str">
        <f ca="1">IF(AND(بيانات_العملاء[[#This Row],[السجل التجارى]]="موجود",TODAY()+'[1]Other Data'!$B$23&lt;K188,بيانات_العملاء[[#This Row],[مطابقة اسم العميل بالاسم بالسجل التجارى]]="مطابق"), "سارى", "يجب اعادة طلبه")</f>
        <v>يجب اعادة طلبه</v>
      </c>
      <c r="N188" s="12" t="s">
        <v>52</v>
      </c>
      <c r="O188" s="9" t="e" cm="1">
        <f t="array" aca="1" ref="O188" ca="1">INDEX('[1]SAP Customer Data'!$A:$AC,MATCH(بيانات_العملاء[[#This Row],[رمز شريك الأعمال]],'[1]SAP Customer Data'!$B:$B,0),CELL("col",[1]!Table_Customer_Data[[#Headers],[LicTradNum]]))</f>
        <v>#REF!</v>
      </c>
      <c r="P188" s="12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8" s="12" t="s">
        <v>52</v>
      </c>
      <c r="R188" s="15">
        <v>44784</v>
      </c>
      <c r="S188" s="12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8" s="12" t="s">
        <v>72</v>
      </c>
      <c r="U188" s="16"/>
      <c r="V188" s="12"/>
      <c r="W188" s="12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8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88" s="12" t="e" cm="1">
        <f t="array" aca="1" ref="Y188" ca="1">INDEX('[1]SAP Customer Data'!$A:$AC,MATCH(بيانات_العملاء[[#This Row],[رمز شريك الأعمال]],'[1]SAP Customer Data'!$B:$B,0),CELL("col",[1]!Table_Customer_Data[[#Headers],[CreditLine]]))</f>
        <v>#REF!</v>
      </c>
      <c r="Z18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8" s="14"/>
      <c r="AB18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8" s="12"/>
      <c r="AD188" s="12"/>
      <c r="AE188" s="12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8" s="12"/>
      <c r="AG188" s="12"/>
      <c r="AH188" s="12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8" s="12"/>
      <c r="AJ188" s="12"/>
      <c r="AK188" s="12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8" s="12"/>
      <c r="AM188" s="12"/>
      <c r="AN188" s="12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8" s="12"/>
      <c r="AP188" s="12"/>
      <c r="AQ188" s="12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8" s="12"/>
      <c r="AS188" s="12"/>
      <c r="AT188" s="12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8" s="17" t="e" cm="1">
        <f t="array" aca="1" ref="AU188" ca="1">INDEX('[1]SAP Customer Data'!A:Z,MATCH(بيانات_العملاء[[#This Row],[رمز شريك الأعمال]],'[1]SAP Customer Data'!B:B,0),CELL("col",[1]!Table_Customer_Data[[#Headers],[CreateDate]]))</f>
        <v>#REF!</v>
      </c>
      <c r="AV188" s="12"/>
      <c r="AW188" s="12"/>
      <c r="AX188" s="12" t="s">
        <v>57</v>
      </c>
      <c r="AY188" s="12"/>
    </row>
    <row r="189" spans="1:51" x14ac:dyDescent="0.25">
      <c r="A189" s="12" t="e" cm="1">
        <f t="array" aca="1" ref="A189" ca="1">INDEX('[1]SAP Customer Data'!$A:$AC,MATCH(بيانات_العملاء[[#This Row],[رمز شريك الأعمال]],'[1]SAP Customer Data'!$B:$B,0),CELL("col",[1]!Table_Customer_Data[[#Headers],[GroupName]]))</f>
        <v>#REF!</v>
      </c>
      <c r="B189" s="19" t="s">
        <v>351</v>
      </c>
      <c r="C189" s="77" t="s">
        <v>882</v>
      </c>
      <c r="D189" s="14" t="e" cm="1">
        <f t="array" aca="1" ref="D189" ca="1">INDEX('[1]SAP Customer Data'!$A:$AC,MATCH(بيانات_العملاء[[#This Row],[رمز شريك الأعمال]],'[1]SAP Customer Data'!$B:$B,0),CELL("col",[1]!Table_Customer_Data[[#Headers],[CardName]]))</f>
        <v>#REF!</v>
      </c>
      <c r="E189" s="14" t="e">
        <f ca="1">IF(بيانات_العملاء[[#This Row],[حد الائتمان على SAP]]&gt;0,"آجل","نقدى")</f>
        <v>#REF!</v>
      </c>
      <c r="F189" s="14"/>
      <c r="G189" s="14" t="s">
        <v>71</v>
      </c>
      <c r="H189" s="14" t="s">
        <v>54</v>
      </c>
      <c r="I18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89" s="14" t="s">
        <v>54</v>
      </c>
      <c r="K189" s="15"/>
      <c r="L189" s="14"/>
      <c r="M189" s="14" t="str">
        <f ca="1">IF(AND(بيانات_العملاء[[#This Row],[السجل التجارى]]="موجود",TODAY()+'[1]Other Data'!$B$23&lt;K189,بيانات_العملاء[[#This Row],[مطابقة اسم العميل بالاسم بالسجل التجارى]]="مطابق"), "سارى", "يجب اعادة طلبه")</f>
        <v>يجب اعادة طلبه</v>
      </c>
      <c r="N189" s="14" t="s">
        <v>52</v>
      </c>
      <c r="O189" s="9" t="e" cm="1">
        <f t="array" aca="1" ref="O189" ca="1">INDEX('[1]SAP Customer Data'!$A:$AC,MATCH(بيانات_العملاء[[#This Row],[رمز شريك الأعمال]],'[1]SAP Customer Data'!$B:$B,0),CELL("col",[1]!Table_Customer_Data[[#Headers],[LicTradNum]]))</f>
        <v>#REF!</v>
      </c>
      <c r="P18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89" s="14" t="s">
        <v>54</v>
      </c>
      <c r="R189" s="15"/>
      <c r="S18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89" s="14" t="s">
        <v>90</v>
      </c>
      <c r="U189" s="16" t="e" cm="1">
        <f t="array" aca="1" ref="U189" ca="1">INDEX('[1]SAP Customer Data'!$A:$AC,MATCH(بيانات_العملاء[[#This Row],[رمز شريك الأعمال]],'[1]SAP Customer Data'!$B:$B,0),CELL("col",[1]!Table_Customer_Data[[#Headers],[CreditLine]]))</f>
        <v>#REF!</v>
      </c>
      <c r="V189" s="17">
        <v>44996</v>
      </c>
      <c r="W189" s="17">
        <f>IF(بيانات_العملاء[[#This Row],[تاريخ انشاء سند الامر او الاستثناء]]="",0,بيانات_العملاء[[#This Row],[تاريخ انشاء سند الامر او الاستثناء]]+365*3)</f>
        <v>46091</v>
      </c>
      <c r="X189" s="14" t="e">
        <f ca="1"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#REF!</v>
      </c>
      <c r="Y189" s="14" t="e" cm="1">
        <f t="array" aca="1" ref="Y189" ca="1">INDEX('[1]SAP Customer Data'!$A:$AC,MATCH(بيانات_العملاء[[#This Row],[رمز شريك الأعمال]],'[1]SAP Customer Data'!$B:$B,0),CELL("col",[1]!Table_Customer_Data[[#Headers],[CreditLine]]))</f>
        <v>#REF!</v>
      </c>
      <c r="Z18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89" s="14"/>
      <c r="AB18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89" s="14" t="s">
        <v>54</v>
      </c>
      <c r="AD189" s="14"/>
      <c r="AE18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89" s="14" t="s">
        <v>54</v>
      </c>
      <c r="AG189" s="14"/>
      <c r="AH18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89" s="14" t="s">
        <v>54</v>
      </c>
      <c r="AJ189" s="14"/>
      <c r="AK18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89" s="14" t="s">
        <v>54</v>
      </c>
      <c r="AM189" s="15"/>
      <c r="AN18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89" s="14" t="s">
        <v>54</v>
      </c>
      <c r="AP189" s="17"/>
      <c r="AQ18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89" s="14" t="s">
        <v>54</v>
      </c>
      <c r="AS189" s="14"/>
      <c r="AT18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89" s="17" t="e" cm="1">
        <f t="array" aca="1" ref="AU189" ca="1">INDEX('[1]SAP Customer Data'!A:Z,MATCH(بيانات_العملاء[[#This Row],[رمز شريك الأعمال]],'[1]SAP Customer Data'!B:B,0),CELL("col",[1]!Table_Customer_Data[[#Headers],[CreateDate]]))</f>
        <v>#REF!</v>
      </c>
      <c r="AV189" s="14"/>
      <c r="AW189" s="17"/>
      <c r="AX189" s="14" t="s">
        <v>67</v>
      </c>
      <c r="AY189" s="14"/>
    </row>
    <row r="190" spans="1:51" x14ac:dyDescent="0.25">
      <c r="A190" s="12" t="e" cm="1">
        <f t="array" aca="1" ref="A190" ca="1">INDEX('[1]SAP Customer Data'!$A:$AC,MATCH(بيانات_العملاء[[#This Row],[رمز شريك الأعمال]],'[1]SAP Customer Data'!$B:$B,0),CELL("col",[1]!Table_Customer_Data[[#Headers],[GroupName]]))</f>
        <v>#REF!</v>
      </c>
      <c r="B190" s="19" t="s">
        <v>352</v>
      </c>
      <c r="C190" s="77" t="s">
        <v>882</v>
      </c>
      <c r="D190" s="14" t="e" cm="1">
        <f t="array" aca="1" ref="D190" ca="1">INDEX('[1]SAP Customer Data'!$A:$AC,MATCH(بيانات_العملاء[[#This Row],[رمز شريك الأعمال]],'[1]SAP Customer Data'!$B:$B,0),CELL("col",[1]!Table_Customer_Data[[#Headers],[CardName]]))</f>
        <v>#REF!</v>
      </c>
      <c r="E190" s="14" t="e">
        <f ca="1">IF(بيانات_العملاء[[#This Row],[حد الائتمان على SAP]]&gt;0,"آجل","نقدى")</f>
        <v>#REF!</v>
      </c>
      <c r="F190" s="14"/>
      <c r="G190" s="14" t="s">
        <v>71</v>
      </c>
      <c r="H190" s="14" t="s">
        <v>54</v>
      </c>
      <c r="I19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0" s="14" t="s">
        <v>54</v>
      </c>
      <c r="K190" s="15"/>
      <c r="L190" s="14"/>
      <c r="M190" s="14" t="str">
        <f ca="1">IF(AND(بيانات_العملاء[[#This Row],[السجل التجارى]]="موجود",TODAY()+'[1]Other Data'!$B$23&lt;K190,بيانات_العملاء[[#This Row],[مطابقة اسم العميل بالاسم بالسجل التجارى]]="مطابق"), "سارى", "يجب اعادة طلبه")</f>
        <v>يجب اعادة طلبه</v>
      </c>
      <c r="N190" s="14" t="s">
        <v>52</v>
      </c>
      <c r="O190" s="9" t="e" cm="1">
        <f t="array" aca="1" ref="O190" ca="1">INDEX('[1]SAP Customer Data'!$A:$AC,MATCH(بيانات_العملاء[[#This Row],[رمز شريك الأعمال]],'[1]SAP Customer Data'!$B:$B,0),CELL("col",[1]!Table_Customer_Data[[#Headers],[LicTradNum]]))</f>
        <v>#REF!</v>
      </c>
      <c r="P19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0" s="14" t="s">
        <v>54</v>
      </c>
      <c r="R190" s="15"/>
      <c r="S19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90" s="14" t="s">
        <v>90</v>
      </c>
      <c r="U190" s="16" t="e" cm="1">
        <f t="array" aca="1" ref="U190" ca="1">INDEX('[1]SAP Customer Data'!$A:$AC,MATCH(بيانات_العملاء[[#This Row],[رمز شريك الأعمال]],'[1]SAP Customer Data'!$B:$B,0),CELL("col",[1]!Table_Customer_Data[[#Headers],[CreditLine]]))</f>
        <v>#REF!</v>
      </c>
      <c r="V190" s="17">
        <v>44996</v>
      </c>
      <c r="W190" s="17">
        <f>IF(بيانات_العملاء[[#This Row],[تاريخ انشاء سند الامر او الاستثناء]]="",0,بيانات_العملاء[[#This Row],[تاريخ انشاء سند الامر او الاستثناء]]+365*3)</f>
        <v>46091</v>
      </c>
      <c r="X190" s="14" t="e">
        <f ca="1"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#REF!</v>
      </c>
      <c r="Y190" s="14" t="e" cm="1">
        <f t="array" aca="1" ref="Y190" ca="1">INDEX('[1]SAP Customer Data'!$A:$AC,MATCH(بيانات_العملاء[[#This Row],[رمز شريك الأعمال]],'[1]SAP Customer Data'!$B:$B,0),CELL("col",[1]!Table_Customer_Data[[#Headers],[CreditLine]]))</f>
        <v>#REF!</v>
      </c>
      <c r="Z19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0" s="14"/>
      <c r="AB19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0" s="14" t="s">
        <v>54</v>
      </c>
      <c r="AD190" s="14"/>
      <c r="AE19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0" s="14" t="s">
        <v>54</v>
      </c>
      <c r="AG190" s="14"/>
      <c r="AH19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0" s="14" t="s">
        <v>54</v>
      </c>
      <c r="AJ190" s="14"/>
      <c r="AK19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0" s="14" t="s">
        <v>54</v>
      </c>
      <c r="AM190" s="15"/>
      <c r="AN19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0" s="14" t="s">
        <v>54</v>
      </c>
      <c r="AP190" s="17"/>
      <c r="AQ19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0" s="14" t="s">
        <v>54</v>
      </c>
      <c r="AS190" s="14"/>
      <c r="AT19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0" s="17" t="e" cm="1">
        <f t="array" aca="1" ref="AU190" ca="1">INDEX('[1]SAP Customer Data'!A:Z,MATCH(بيانات_العملاء[[#This Row],[رمز شريك الأعمال]],'[1]SAP Customer Data'!B:B,0),CELL("col",[1]!Table_Customer_Data[[#Headers],[CreateDate]]))</f>
        <v>#REF!</v>
      </c>
      <c r="AV190" s="14"/>
      <c r="AW190" s="17"/>
      <c r="AX190" s="14" t="s">
        <v>67</v>
      </c>
      <c r="AY190" s="14"/>
    </row>
    <row r="191" spans="1:51" x14ac:dyDescent="0.25">
      <c r="A191" s="12" t="e" cm="1">
        <f t="array" aca="1" ref="A191" ca="1">INDEX('[1]SAP Customer Data'!$A:$AC,MATCH(بيانات_العملاء[[#This Row],[رمز شريك الأعمال]],'[1]SAP Customer Data'!$B:$B,0),CELL("col",[1]!Table_Customer_Data[[#Headers],[GroupName]]))</f>
        <v>#REF!</v>
      </c>
      <c r="B191" s="19" t="s">
        <v>353</v>
      </c>
      <c r="C191" s="77" t="s">
        <v>882</v>
      </c>
      <c r="D191" s="14" t="e" cm="1">
        <f t="array" aca="1" ref="D191" ca="1">INDEX('[1]SAP Customer Data'!$A:$AC,MATCH(بيانات_العملاء[[#This Row],[رمز شريك الأعمال]],'[1]SAP Customer Data'!$B:$B,0),CELL("col",[1]!Table_Customer_Data[[#Headers],[CardName]]))</f>
        <v>#REF!</v>
      </c>
      <c r="E191" s="14" t="e">
        <f ca="1">IF(بيانات_العملاء[[#This Row],[حد الائتمان على SAP]]&gt;0,"آجل","نقدى")</f>
        <v>#REF!</v>
      </c>
      <c r="F191" s="14"/>
      <c r="G191" s="14" t="s">
        <v>62</v>
      </c>
      <c r="H191" s="14" t="s">
        <v>90</v>
      </c>
      <c r="I19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91" s="14" t="s">
        <v>52</v>
      </c>
      <c r="K191" s="15">
        <v>45306</v>
      </c>
      <c r="L191" s="17" t="s">
        <v>55</v>
      </c>
      <c r="M191" s="14" t="str">
        <f ca="1">IF(AND(بيانات_العملاء[[#This Row],[السجل التجارى]]="موجود",TODAY()+'[1]Other Data'!$B$23&lt;K191,بيانات_العملاء[[#This Row],[مطابقة اسم العميل بالاسم بالسجل التجارى]]="مطابق"), "سارى", "يجب اعادة طلبه")</f>
        <v>سارى</v>
      </c>
      <c r="N191" s="14" t="s">
        <v>52</v>
      </c>
      <c r="O191" s="9" t="e" cm="1">
        <f t="array" aca="1" ref="O191" ca="1">INDEX('[1]SAP Customer Data'!$A:$AC,MATCH(بيانات_العملاء[[#This Row],[رمز شريك الأعمال]],'[1]SAP Customer Data'!$B:$B,0),CELL("col",[1]!Table_Customer_Data[[#Headers],[LicTradNum]]))</f>
        <v>#REF!</v>
      </c>
      <c r="P19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1" s="14" t="s">
        <v>52</v>
      </c>
      <c r="R191" s="15">
        <v>45484</v>
      </c>
      <c r="S191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191" s="14" t="s">
        <v>90</v>
      </c>
      <c r="U191" s="16">
        <v>25000</v>
      </c>
      <c r="V191" s="17">
        <v>45034</v>
      </c>
      <c r="W191" s="17">
        <f>IF(بيانات_العملاء[[#This Row],[تاريخ انشاء سند الامر او الاستثناء]]="",0,بيانات_العملاء[[#This Row],[تاريخ انشاء سند الامر او الاستثناء]]+365*3)</f>
        <v>46129</v>
      </c>
      <c r="X19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25000</v>
      </c>
      <c r="Y191" s="14" t="e" cm="1">
        <f t="array" aca="1" ref="Y191" ca="1">INDEX('[1]SAP Customer Data'!$A:$AC,MATCH(بيانات_العملاء[[#This Row],[رمز شريك الأعمال]],'[1]SAP Customer Data'!$B:$B,0),CELL("col",[1]!Table_Customer_Data[[#Headers],[CreditLine]]))</f>
        <v>#REF!</v>
      </c>
      <c r="Z19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1" s="14"/>
      <c r="AB19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1" s="14" t="s">
        <v>54</v>
      </c>
      <c r="AD191" s="14"/>
      <c r="AE191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1" s="14" t="s">
        <v>54</v>
      </c>
      <c r="AG191" s="14"/>
      <c r="AH19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191" s="14" t="s">
        <v>54</v>
      </c>
      <c r="AJ191" s="14"/>
      <c r="AK19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191" s="14" t="s">
        <v>54</v>
      </c>
      <c r="AM191" s="15"/>
      <c r="AN19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1" s="14" t="s">
        <v>54</v>
      </c>
      <c r="AP191" s="17"/>
      <c r="AQ19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1" s="14" t="s">
        <v>54</v>
      </c>
      <c r="AS191" s="14"/>
      <c r="AT19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191" s="17" t="e" cm="1">
        <f t="array" aca="1" ref="AU191" ca="1">INDEX('[1]SAP Customer Data'!A:Z,MATCH(بيانات_العملاء[[#This Row],[رمز شريك الأعمال]],'[1]SAP Customer Data'!B:B,0),CELL("col",[1]!Table_Customer_Data[[#Headers],[CreateDate]]))</f>
        <v>#REF!</v>
      </c>
      <c r="AV191" s="17" t="s">
        <v>354</v>
      </c>
      <c r="AW191" s="17"/>
      <c r="AX191" s="14" t="s">
        <v>67</v>
      </c>
      <c r="AY191" s="14"/>
    </row>
    <row r="192" spans="1:51" x14ac:dyDescent="0.25">
      <c r="A192" s="12" t="e" cm="1">
        <f t="array" aca="1" ref="A192" ca="1">INDEX('[1]SAP Customer Data'!$A:$AC,MATCH(بيانات_العملاء[[#This Row],[رمز شريك الأعمال]],'[1]SAP Customer Data'!$B:$B,0),CELL("col",[1]!Table_Customer_Data[[#Headers],[GroupName]]))</f>
        <v>#REF!</v>
      </c>
      <c r="B192" s="19" t="s">
        <v>355</v>
      </c>
      <c r="C192" s="77" t="s">
        <v>882</v>
      </c>
      <c r="D192" s="14" t="e" cm="1">
        <f t="array" aca="1" ref="D192" ca="1">INDEX('[1]SAP Customer Data'!$A:$AC,MATCH(بيانات_العملاء[[#This Row],[رمز شريك الأعمال]],'[1]SAP Customer Data'!$B:$B,0),CELL("col",[1]!Table_Customer_Data[[#Headers],[CardName]]))</f>
        <v>#REF!</v>
      </c>
      <c r="E192" s="14" t="e">
        <f ca="1">IF(بيانات_العملاء[[#This Row],[حد الائتمان على SAP]]&gt;0,"آجل","نقدى")</f>
        <v>#REF!</v>
      </c>
      <c r="F192" s="14" t="s">
        <v>356</v>
      </c>
      <c r="G192" s="14" t="s">
        <v>51</v>
      </c>
      <c r="H192" s="14" t="s">
        <v>54</v>
      </c>
      <c r="I19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2" s="14" t="s">
        <v>52</v>
      </c>
      <c r="K192" s="15">
        <v>44496</v>
      </c>
      <c r="L192" s="17" t="s">
        <v>55</v>
      </c>
      <c r="M192" s="14" t="str">
        <f ca="1">IF(AND(بيانات_العملاء[[#This Row],[السجل التجارى]]="موجود",TODAY()+'[1]Other Data'!$B$23&lt;K192,بيانات_العملاء[[#This Row],[مطابقة اسم العميل بالاسم بالسجل التجارى]]="مطابق"), "سارى", "يجب اعادة طلبه")</f>
        <v>يجب اعادة طلبه</v>
      </c>
      <c r="N192" s="14" t="s">
        <v>52</v>
      </c>
      <c r="O192" s="9" t="e" cm="1">
        <f t="array" aca="1" ref="O192" ca="1">INDEX('[1]SAP Customer Data'!$A:$AC,MATCH(بيانات_العملاء[[#This Row],[رمز شريك الأعمال]],'[1]SAP Customer Data'!$B:$B,0),CELL("col",[1]!Table_Customer_Data[[#Headers],[LicTradNum]]))</f>
        <v>#REF!</v>
      </c>
      <c r="P19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2" s="14" t="s">
        <v>54</v>
      </c>
      <c r="R192" s="15"/>
      <c r="S192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192" s="14" t="s">
        <v>72</v>
      </c>
      <c r="U192" s="16"/>
      <c r="V192" s="17"/>
      <c r="W192" s="12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92" s="14" t="e" cm="1">
        <f t="array" aca="1" ref="Y192" ca="1">INDEX('[1]SAP Customer Data'!$A:$AC,MATCH(بيانات_العملاء[[#This Row],[رمز شريك الأعمال]],'[1]SAP Customer Data'!$B:$B,0),CELL("col",[1]!Table_Customer_Data[[#Headers],[CreditLine]]))</f>
        <v>#REF!</v>
      </c>
      <c r="Z19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2" s="14"/>
      <c r="AB19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2" s="14" t="s">
        <v>54</v>
      </c>
      <c r="AD192" s="14"/>
      <c r="AE192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2" s="14" t="s">
        <v>54</v>
      </c>
      <c r="AG192" s="14"/>
      <c r="AH19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192" s="14" t="s">
        <v>54</v>
      </c>
      <c r="AJ192" s="14"/>
      <c r="AK19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192" s="14" t="s">
        <v>54</v>
      </c>
      <c r="AM192" s="15"/>
      <c r="AN19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2" s="14" t="s">
        <v>52</v>
      </c>
      <c r="AP192" s="17"/>
      <c r="AQ19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2" s="14" t="s">
        <v>54</v>
      </c>
      <c r="AS192" s="14"/>
      <c r="AT19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192" s="17" t="e" cm="1">
        <f t="array" aca="1" ref="AU192" ca="1">INDEX('[1]SAP Customer Data'!A:Z,MATCH(بيانات_العملاء[[#This Row],[رمز شريك الأعمال]],'[1]SAP Customer Data'!B:B,0),CELL("col",[1]!Table_Customer_Data[[#Headers],[CreateDate]]))</f>
        <v>#REF!</v>
      </c>
      <c r="AV192" s="17"/>
      <c r="AW192" s="17"/>
      <c r="AX192" s="14" t="s">
        <v>57</v>
      </c>
      <c r="AY192" s="14"/>
    </row>
    <row r="193" spans="1:51" x14ac:dyDescent="0.25">
      <c r="A193" s="12" t="s">
        <v>357</v>
      </c>
      <c r="B193" s="19" t="s">
        <v>358</v>
      </c>
      <c r="C193" s="77" t="s">
        <v>882</v>
      </c>
      <c r="D193" s="14" t="e" cm="1">
        <f t="array" aca="1" ref="D193" ca="1">INDEX('[1]SAP Customer Data'!$A:$AC,MATCH(بيانات_العملاء[[#This Row],[رمز شريك الأعمال]],'[1]SAP Customer Data'!$B:$B,0),CELL("col",[1]!Table_Customer_Data[[#Headers],[CardName]]))</f>
        <v>#REF!</v>
      </c>
      <c r="E193" s="14" t="s">
        <v>72</v>
      </c>
      <c r="F193" s="14" t="s">
        <v>359</v>
      </c>
      <c r="G193" s="14" t="s">
        <v>51</v>
      </c>
      <c r="H193" s="14" t="s">
        <v>54</v>
      </c>
      <c r="I19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3" s="14" t="s">
        <v>52</v>
      </c>
      <c r="K193" s="15">
        <v>45813</v>
      </c>
      <c r="L193" s="14" t="s">
        <v>55</v>
      </c>
      <c r="M193" s="14" t="str">
        <f ca="1">IF(AND(بيانات_العملاء[[#This Row],[السجل التجارى]]="موجود",TODAY()+'[1]Other Data'!$B$23&lt;K193,بيانات_العملاء[[#This Row],[مطابقة اسم العميل بالاسم بالسجل التجارى]]="مطابق"), "سارى", "يجب اعادة طلبه")</f>
        <v>سارى</v>
      </c>
      <c r="N193" s="14" t="s">
        <v>52</v>
      </c>
      <c r="O193" s="9" t="e" cm="1">
        <f t="array" aca="1" ref="O193" ca="1">INDEX('[1]SAP Customer Data'!$A:$AC,MATCH(بيانات_العملاء[[#This Row],[رمز شريك الأعمال]],'[1]SAP Customer Data'!$B:$B,0),CELL("col",[1]!Table_Customer_Data[[#Headers],[LicTradNum]]))</f>
        <v>#REF!</v>
      </c>
      <c r="P19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3" s="14" t="s">
        <v>52</v>
      </c>
      <c r="R193" s="15">
        <v>45443</v>
      </c>
      <c r="S193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193" s="14" t="s">
        <v>72</v>
      </c>
      <c r="U193" s="16"/>
      <c r="V193" s="17"/>
      <c r="W193" s="12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93" s="14" t="e" cm="1">
        <f t="array" aca="1" ref="Y193" ca="1">INDEX('[1]SAP Customer Data'!$A:$AC,MATCH(بيانات_العملاء[[#This Row],[رمز شريك الأعمال]],'[1]SAP Customer Data'!$B:$B,0),CELL("col",[1]!Table_Customer_Data[[#Headers],[CreditLine]]))</f>
        <v>#REF!</v>
      </c>
      <c r="Z19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3" s="14"/>
      <c r="AB19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3" s="14"/>
      <c r="AD193" s="14"/>
      <c r="AE193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3" s="14"/>
      <c r="AG193" s="14"/>
      <c r="AH19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193" s="14"/>
      <c r="AJ193" s="14"/>
      <c r="AK19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193" s="14"/>
      <c r="AM193" s="15"/>
      <c r="AN19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3" s="14"/>
      <c r="AP193" s="17"/>
      <c r="AQ19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3" s="14"/>
      <c r="AS193" s="14"/>
      <c r="AT19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193" s="17" t="e" cm="1">
        <f t="array" aca="1" ref="AU193" ca="1">INDEX('[1]SAP Customer Data'!A:Z,MATCH(بيانات_العملاء[[#This Row],[رمز شريك الأعمال]],'[1]SAP Customer Data'!B:B,0),CELL("col",[1]!Table_Customer_Data[[#Headers],[CreateDate]]))</f>
        <v>#REF!</v>
      </c>
      <c r="AV193" s="14" t="s">
        <v>360</v>
      </c>
      <c r="AW193" s="17"/>
      <c r="AX193" s="14" t="s">
        <v>57</v>
      </c>
      <c r="AY193" s="14"/>
    </row>
    <row r="194" spans="1:51" x14ac:dyDescent="0.25">
      <c r="A194" s="12" t="e" cm="1">
        <f t="array" aca="1" ref="A194" ca="1">INDEX('[1]SAP Customer Data'!$A:$AC,MATCH(بيانات_العملاء[[#This Row],[رمز شريك الأعمال]],'[1]SAP Customer Data'!$B:$B,0),CELL("col",[1]!Table_Customer_Data[[#Headers],[GroupName]]))</f>
        <v>#REF!</v>
      </c>
      <c r="B194" s="19" t="s">
        <v>361</v>
      </c>
      <c r="C194" s="77" t="s">
        <v>882</v>
      </c>
      <c r="D194" s="14" t="e" cm="1">
        <f t="array" aca="1" ref="D194" ca="1">INDEX('[1]SAP Customer Data'!$A:$AC,MATCH(بيانات_العملاء[[#This Row],[رمز شريك الأعمال]],'[1]SAP Customer Data'!$B:$B,0),CELL("col",[1]!Table_Customer_Data[[#Headers],[CardName]]))</f>
        <v>#REF!</v>
      </c>
      <c r="E194" s="14" t="e">
        <f ca="1">IF(بيانات_العملاء[[#This Row],[حد الائتمان على SAP]]&gt;0,"آجل","نقدى")</f>
        <v>#REF!</v>
      </c>
      <c r="F194" s="14" t="s">
        <v>362</v>
      </c>
      <c r="G194" s="14" t="s">
        <v>51</v>
      </c>
      <c r="H194" s="14" t="s">
        <v>197</v>
      </c>
      <c r="I19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4" s="14" t="s">
        <v>52</v>
      </c>
      <c r="K194" s="15">
        <v>45509</v>
      </c>
      <c r="L194" s="14" t="s">
        <v>55</v>
      </c>
      <c r="M194" s="14" t="str">
        <f ca="1">IF(AND(بيانات_العملاء[[#This Row],[السجل التجارى]]="موجود",TODAY()+'[1]Other Data'!$B$23&lt;K194,بيانات_العملاء[[#This Row],[مطابقة اسم العميل بالاسم بالسجل التجارى]]="مطابق"), "سارى", "يجب اعادة طلبه")</f>
        <v>سارى</v>
      </c>
      <c r="N194" s="14" t="s">
        <v>52</v>
      </c>
      <c r="O194" s="9" t="e" cm="1">
        <f t="array" aca="1" ref="O194" ca="1">INDEX('[1]SAP Customer Data'!$A:$AC,MATCH(بيانات_العملاء[[#This Row],[رمز شريك الأعمال]],'[1]SAP Customer Data'!$B:$B,0),CELL("col",[1]!Table_Customer_Data[[#Headers],[LicTradNum]]))</f>
        <v>#REF!</v>
      </c>
      <c r="P19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4" s="14" t="s">
        <v>52</v>
      </c>
      <c r="R194" s="15">
        <v>45522</v>
      </c>
      <c r="S19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94" s="14" t="s">
        <v>72</v>
      </c>
      <c r="U194" s="16"/>
      <c r="V194" s="17"/>
      <c r="W194" s="12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94" s="14" t="e" cm="1">
        <f t="array" aca="1" ref="Y194" ca="1">INDEX('[1]SAP Customer Data'!$A:$AC,MATCH(بيانات_العملاء[[#This Row],[رمز شريك الأعمال]],'[1]SAP Customer Data'!$B:$B,0),CELL("col",[1]!Table_Customer_Data[[#Headers],[CreditLine]]))</f>
        <v>#REF!</v>
      </c>
      <c r="Z19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4" s="14"/>
      <c r="AB19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4" s="14" t="s">
        <v>54</v>
      </c>
      <c r="AD194" s="14"/>
      <c r="AE19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4" s="14"/>
      <c r="AG194" s="14"/>
      <c r="AH19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4" s="14"/>
      <c r="AJ194" s="14"/>
      <c r="AK19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4" s="14"/>
      <c r="AM194" s="15"/>
      <c r="AN19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4" s="14" t="s">
        <v>54</v>
      </c>
      <c r="AP194" s="17"/>
      <c r="AQ19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4" s="14"/>
      <c r="AS194" s="14"/>
      <c r="AT19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4" s="17" t="e" cm="1">
        <f t="array" aca="1" ref="AU194" ca="1">INDEX('[1]SAP Customer Data'!A:Z,MATCH(بيانات_العملاء[[#This Row],[رمز شريك الأعمال]],'[1]SAP Customer Data'!B:B,0),CELL("col",[1]!Table_Customer_Data[[#Headers],[CreateDate]]))</f>
        <v>#REF!</v>
      </c>
      <c r="AV194" s="14"/>
      <c r="AW194" s="17"/>
      <c r="AX194" s="14" t="s">
        <v>57</v>
      </c>
      <c r="AY194" s="14"/>
    </row>
    <row r="195" spans="1:51" x14ac:dyDescent="0.25">
      <c r="A195" s="12" t="e" cm="1">
        <f t="array" aca="1" ref="A195" ca="1">INDEX('[1]SAP Customer Data'!$A:$AC,MATCH(بيانات_العملاء[[#This Row],[رمز شريك الأعمال]],'[1]SAP Customer Data'!$B:$B,0),CELL("col",[1]!Table_Customer_Data[[#Headers],[GroupName]]))</f>
        <v>#REF!</v>
      </c>
      <c r="B195" s="19" t="s">
        <v>363</v>
      </c>
      <c r="C195" s="77" t="s">
        <v>882</v>
      </c>
      <c r="D195" s="14" t="e" cm="1">
        <f t="array" aca="1" ref="D195" ca="1">INDEX('[1]SAP Customer Data'!$A:$AC,MATCH(بيانات_العملاء[[#This Row],[رمز شريك الأعمال]],'[1]SAP Customer Data'!$B:$B,0),CELL("col",[1]!Table_Customer_Data[[#Headers],[CardName]]))</f>
        <v>#REF!</v>
      </c>
      <c r="E195" s="14" t="e">
        <f ca="1">IF(بيانات_العملاء[[#This Row],[حد الائتمان على SAP]]&gt;0,"آجل","نقدى")</f>
        <v>#REF!</v>
      </c>
      <c r="F195" s="14"/>
      <c r="G195" s="14" t="s">
        <v>207</v>
      </c>
      <c r="H195" s="14" t="s">
        <v>90</v>
      </c>
      <c r="I19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95" s="14" t="s">
        <v>52</v>
      </c>
      <c r="K195" s="15">
        <v>45195</v>
      </c>
      <c r="L195" s="17" t="s">
        <v>55</v>
      </c>
      <c r="M195" s="14" t="str">
        <f ca="1">IF(AND(بيانات_العملاء[[#This Row],[السجل التجارى]]="موجود",TODAY()+'[1]Other Data'!$B$23&lt;K195,بيانات_العملاء[[#This Row],[مطابقة اسم العميل بالاسم بالسجل التجارى]]="مطابق"), "سارى", "يجب اعادة طلبه")</f>
        <v>سارى</v>
      </c>
      <c r="N195" s="14" t="s">
        <v>52</v>
      </c>
      <c r="O195" s="9" t="e" cm="1">
        <f t="array" aca="1" ref="O195" ca="1">INDEX('[1]SAP Customer Data'!$A:$AC,MATCH(بيانات_العملاء[[#This Row],[رمز شريك الأعمال]],'[1]SAP Customer Data'!$B:$B,0),CELL("col",[1]!Table_Customer_Data[[#Headers],[LicTradNum]]))</f>
        <v>#REF!</v>
      </c>
      <c r="P19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5" s="14" t="s">
        <v>52</v>
      </c>
      <c r="R195" s="15">
        <v>45377</v>
      </c>
      <c r="S195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195" s="14" t="s">
        <v>90</v>
      </c>
      <c r="U195" s="16">
        <v>40000</v>
      </c>
      <c r="V195" s="17"/>
      <c r="W195" s="12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195" s="14" t="e" cm="1">
        <f t="array" aca="1" ref="Y195" ca="1">INDEX('[1]SAP Customer Data'!$A:$AC,MATCH(بيانات_العملاء[[#This Row],[رمز شريك الأعمال]],'[1]SAP Customer Data'!$B:$B,0),CELL("col",[1]!Table_Customer_Data[[#Headers],[CreditLine]]))</f>
        <v>#REF!</v>
      </c>
      <c r="Z19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5" s="14"/>
      <c r="AB19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5" s="14" t="s">
        <v>54</v>
      </c>
      <c r="AD195" s="14"/>
      <c r="AE195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5" s="14" t="s">
        <v>54</v>
      </c>
      <c r="AG195" s="14"/>
      <c r="AH19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195" s="14" t="s">
        <v>54</v>
      </c>
      <c r="AJ195" s="14"/>
      <c r="AK19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195" s="14" t="s">
        <v>54</v>
      </c>
      <c r="AM195" s="15"/>
      <c r="AN19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5" s="14" t="s">
        <v>52</v>
      </c>
      <c r="AP195" s="17">
        <v>44690</v>
      </c>
      <c r="AQ19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5" s="14" t="s">
        <v>54</v>
      </c>
      <c r="AS195" s="14"/>
      <c r="AT19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195" s="17" t="e" cm="1">
        <f t="array" aca="1" ref="AU195" ca="1">INDEX('[1]SAP Customer Data'!A:Z,MATCH(بيانات_العملاء[[#This Row],[رمز شريك الأعمال]],'[1]SAP Customer Data'!B:B,0),CELL("col",[1]!Table_Customer_Data[[#Headers],[CreateDate]]))</f>
        <v>#REF!</v>
      </c>
      <c r="AV195" s="17" t="s">
        <v>364</v>
      </c>
      <c r="AW195" s="17"/>
      <c r="AX195" s="14" t="s">
        <v>57</v>
      </c>
      <c r="AY195" s="14"/>
    </row>
    <row r="196" spans="1:51" x14ac:dyDescent="0.25">
      <c r="A196" s="12" t="e" cm="1">
        <f t="array" aca="1" ref="A196" ca="1">INDEX('[1]SAP Customer Data'!$A:$AC,MATCH(بيانات_العملاء[[#This Row],[رمز شريك الأعمال]],'[1]SAP Customer Data'!$B:$B,0),CELL("col",[1]!Table_Customer_Data[[#Headers],[GroupName]]))</f>
        <v>#REF!</v>
      </c>
      <c r="B196" s="19" t="s">
        <v>365</v>
      </c>
      <c r="C196" s="77" t="s">
        <v>882</v>
      </c>
      <c r="D196" s="14" t="e" cm="1">
        <f t="array" aca="1" ref="D196" ca="1">INDEX('[1]SAP Customer Data'!$A:$AC,MATCH(بيانات_العملاء[[#This Row],[رمز شريك الأعمال]],'[1]SAP Customer Data'!$B:$B,0),CELL("col",[1]!Table_Customer_Data[[#Headers],[CardName]]))</f>
        <v>#REF!</v>
      </c>
      <c r="E196" s="14" t="e">
        <f ca="1">IF(بيانات_العملاء[[#This Row],[حد الائتمان على SAP]]&gt;0,"آجل","نقدى")</f>
        <v>#REF!</v>
      </c>
      <c r="F196" s="14" t="s">
        <v>366</v>
      </c>
      <c r="G196" s="14" t="s">
        <v>51</v>
      </c>
      <c r="H196" s="14" t="s">
        <v>197</v>
      </c>
      <c r="I19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6" s="14" t="s">
        <v>52</v>
      </c>
      <c r="K196" s="15">
        <v>44722</v>
      </c>
      <c r="L196" s="14" t="s">
        <v>55</v>
      </c>
      <c r="M196" s="14" t="str">
        <f ca="1">IF(AND(بيانات_العملاء[[#This Row],[السجل التجارى]]="موجود",TODAY()+'[1]Other Data'!$B$23&lt;K196,بيانات_العملاء[[#This Row],[مطابقة اسم العميل بالاسم بالسجل التجارى]]="مطابق"), "سارى", "يجب اعادة طلبه")</f>
        <v>يجب اعادة طلبه</v>
      </c>
      <c r="N196" s="14" t="s">
        <v>52</v>
      </c>
      <c r="O196" s="9" t="e" cm="1">
        <f t="array" aca="1" ref="O196" ca="1">INDEX('[1]SAP Customer Data'!$A:$AC,MATCH(بيانات_العملاء[[#This Row],[رمز شريك الأعمال]],'[1]SAP Customer Data'!$B:$B,0),CELL("col",[1]!Table_Customer_Data[[#Headers],[LicTradNum]]))</f>
        <v>#REF!</v>
      </c>
      <c r="P19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6" s="14" t="s">
        <v>54</v>
      </c>
      <c r="R196" s="15"/>
      <c r="S19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96" s="14" t="s">
        <v>72</v>
      </c>
      <c r="U196" s="16"/>
      <c r="V196" s="17"/>
      <c r="W19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96" s="14" t="e" cm="1">
        <f t="array" aca="1" ref="Y196" ca="1">INDEX('[1]SAP Customer Data'!$A:$AC,MATCH(بيانات_العملاء[[#This Row],[رمز شريك الأعمال]],'[1]SAP Customer Data'!$B:$B,0),CELL("col",[1]!Table_Customer_Data[[#Headers],[CreditLine]]))</f>
        <v>#REF!</v>
      </c>
      <c r="Z19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6" s="14"/>
      <c r="AB19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6" s="14" t="s">
        <v>54</v>
      </c>
      <c r="AD196" s="14"/>
      <c r="AE19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6" s="14"/>
      <c r="AG196" s="14"/>
      <c r="AH19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6" s="14"/>
      <c r="AJ196" s="14"/>
      <c r="AK19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6" s="14"/>
      <c r="AM196" s="15"/>
      <c r="AN19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6" s="14" t="s">
        <v>54</v>
      </c>
      <c r="AP196" s="17"/>
      <c r="AQ19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6" s="14"/>
      <c r="AS196" s="14"/>
      <c r="AT19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6" s="17" t="e" cm="1">
        <f t="array" aca="1" ref="AU196" ca="1">INDEX('[1]SAP Customer Data'!A:Z,MATCH(بيانات_العملاء[[#This Row],[رمز شريك الأعمال]],'[1]SAP Customer Data'!B:B,0),CELL("col",[1]!Table_Customer_Data[[#Headers],[CreateDate]]))</f>
        <v>#REF!</v>
      </c>
      <c r="AV196" s="14"/>
      <c r="AW196" s="17"/>
      <c r="AX196" s="14" t="s">
        <v>57</v>
      </c>
      <c r="AY196" s="14"/>
    </row>
    <row r="197" spans="1:51" x14ac:dyDescent="0.25">
      <c r="A197" s="44" t="e" cm="1">
        <f t="array" aca="1" ref="A197" ca="1">INDEX('[1]SAP Customer Data'!$A:$AC,MATCH(بيانات_العملاء[[#This Row],[رمز شريك الأعمال]],'[1]SAP Customer Data'!$B:$B,0),CELL("col",[1]!Table_Customer_Data[[#Headers],[GroupName]]))</f>
        <v>#REF!</v>
      </c>
      <c r="B197" s="45" t="s">
        <v>367</v>
      </c>
      <c r="C197" s="77" t="s">
        <v>882</v>
      </c>
      <c r="D197" s="46" t="e" cm="1">
        <f t="array" aca="1" ref="D197" ca="1">INDEX('[1]SAP Customer Data'!$A:$AC,MATCH(بيانات_العملاء[[#This Row],[رمز شريك الأعمال]],'[1]SAP Customer Data'!$B:$B,0),CELL("col",[1]!Table_Customer_Data[[#Headers],[CardName]]))</f>
        <v>#REF!</v>
      </c>
      <c r="E197" s="46" t="e">
        <f ca="1">IF(بيانات_العملاء[[#This Row],[حد الائتمان على SAP]]&gt;0,"آجل","نقدى")</f>
        <v>#REF!</v>
      </c>
      <c r="F197" s="46" t="s">
        <v>368</v>
      </c>
      <c r="G197" s="46" t="s">
        <v>51</v>
      </c>
      <c r="H197" s="46" t="s">
        <v>54</v>
      </c>
      <c r="I197" s="46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7" s="46" t="s">
        <v>52</v>
      </c>
      <c r="K197" s="47">
        <v>45057</v>
      </c>
      <c r="L197" s="46" t="s">
        <v>55</v>
      </c>
      <c r="M197" s="46" t="str">
        <f ca="1">IF(AND(بيانات_العملاء[[#This Row],[السجل التجارى]]="موجود",TODAY()+'[1]Other Data'!$B$23&lt;K197,بيانات_العملاء[[#This Row],[مطابقة اسم العميل بالاسم بالسجل التجارى]]="مطابق"), "سارى", "يجب اعادة طلبه")</f>
        <v>يجب اعادة طلبه</v>
      </c>
      <c r="N197" s="46" t="s">
        <v>52</v>
      </c>
      <c r="O197" s="48" t="e" cm="1">
        <f t="array" aca="1" ref="O197" ca="1">INDEX('[1]SAP Customer Data'!$A:$AC,MATCH(بيانات_العملاء[[#This Row],[رمز شريك الأعمال]],'[1]SAP Customer Data'!$B:$B,0),CELL("col",[1]!Table_Customer_Data[[#Headers],[LicTradNum]]))</f>
        <v>#REF!</v>
      </c>
      <c r="P197" s="46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7" s="46" t="s">
        <v>52</v>
      </c>
      <c r="R197" s="47">
        <v>45209</v>
      </c>
      <c r="S197" s="46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97" s="46" t="s">
        <v>90</v>
      </c>
      <c r="U197" s="49">
        <v>35000</v>
      </c>
      <c r="V197" s="50"/>
      <c r="W197" s="46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35000</v>
      </c>
      <c r="Y197" s="46" t="e" cm="1">
        <f t="array" aca="1" ref="Y197" ca="1">INDEX('[1]SAP Customer Data'!$A:$AC,MATCH(بيانات_العملاء[[#This Row],[رمز شريك الأعمال]],'[1]SAP Customer Data'!$B:$B,0),CELL("col",[1]!Table_Customer_Data[[#Headers],[CreditLine]]))</f>
        <v>#REF!</v>
      </c>
      <c r="Z19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7" s="14"/>
      <c r="AB19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7" s="46" t="s">
        <v>54</v>
      </c>
      <c r="AD197" s="46"/>
      <c r="AE197" s="46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7" s="46" t="s">
        <v>54</v>
      </c>
      <c r="AG197" s="46"/>
      <c r="AH197" s="46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7" s="46" t="s">
        <v>54</v>
      </c>
      <c r="AJ197" s="46"/>
      <c r="AK197" s="46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7" s="46"/>
      <c r="AM197" s="47"/>
      <c r="AN197" s="46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7" s="46" t="s">
        <v>52</v>
      </c>
      <c r="AP197" s="50"/>
      <c r="AQ197" s="46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7" s="46" t="s">
        <v>54</v>
      </c>
      <c r="AS197" s="50"/>
      <c r="AT197" s="46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7" s="50" t="e" cm="1">
        <f t="array" aca="1" ref="AU197" ca="1">INDEX('[1]SAP Customer Data'!A:Z,MATCH(بيانات_العملاء[[#This Row],[رمز شريك الأعمال]],'[1]SAP Customer Data'!B:B,0),CELL("col",[1]!Table_Customer_Data[[#Headers],[CreateDate]]))</f>
        <v>#REF!</v>
      </c>
      <c r="AV197" s="46"/>
      <c r="AW197" s="50"/>
      <c r="AX197" s="46" t="s">
        <v>57</v>
      </c>
      <c r="AY197" s="46"/>
    </row>
    <row r="198" spans="1:51" x14ac:dyDescent="0.25">
      <c r="A198" s="12" t="e" cm="1">
        <f t="array" aca="1" ref="A198" ca="1">INDEX('[1]SAP Customer Data'!$A:$AC,MATCH(بيانات_العملاء[[#This Row],[رمز شريك الأعمال]],'[1]SAP Customer Data'!$B:$B,0),CELL("col",[1]!Table_Customer_Data[[#Headers],[GroupName]]))</f>
        <v>#REF!</v>
      </c>
      <c r="B198" s="19" t="s">
        <v>369</v>
      </c>
      <c r="C198" s="77" t="s">
        <v>882</v>
      </c>
      <c r="D198" s="14" t="e" cm="1">
        <f t="array" aca="1" ref="D198" ca="1">INDEX('[1]SAP Customer Data'!$A:$AC,MATCH(بيانات_العملاء[[#This Row],[رمز شريك الأعمال]],'[1]SAP Customer Data'!$B:$B,0),CELL("col",[1]!Table_Customer_Data[[#Headers],[CardName]]))</f>
        <v>#REF!</v>
      </c>
      <c r="E198" s="14" t="e">
        <f ca="1">IF(بيانات_العملاء[[#This Row],[حد الائتمان على SAP]]&gt;0,"آجل","نقدى")</f>
        <v>#REF!</v>
      </c>
      <c r="F198" s="14"/>
      <c r="G198" s="14" t="s">
        <v>255</v>
      </c>
      <c r="H198" s="14" t="s">
        <v>54</v>
      </c>
      <c r="I19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198" s="14" t="s">
        <v>52</v>
      </c>
      <c r="K198" s="15">
        <v>45001</v>
      </c>
      <c r="L198" s="14" t="s">
        <v>55</v>
      </c>
      <c r="M198" s="14" t="str">
        <f ca="1">IF(AND(بيانات_العملاء[[#This Row],[السجل التجارى]]="موجود",TODAY()+'[1]Other Data'!$B$23&lt;K198,بيانات_العملاء[[#This Row],[مطابقة اسم العميل بالاسم بالسجل التجارى]]="مطابق"), "سارى", "يجب اعادة طلبه")</f>
        <v>يجب اعادة طلبه</v>
      </c>
      <c r="N198" s="14" t="s">
        <v>52</v>
      </c>
      <c r="O198" s="9" t="e" cm="1">
        <f t="array" aca="1" ref="O198" ca="1">INDEX('[1]SAP Customer Data'!$A:$AC,MATCH(بيانات_العملاء[[#This Row],[رمز شريك الأعمال]],'[1]SAP Customer Data'!$B:$B,0),CELL("col",[1]!Table_Customer_Data[[#Headers],[LicTradNum]]))</f>
        <v>#REF!</v>
      </c>
      <c r="P19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8" s="14" t="s">
        <v>54</v>
      </c>
      <c r="R198" s="15"/>
      <c r="S19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198" s="14" t="s">
        <v>72</v>
      </c>
      <c r="U198" s="16"/>
      <c r="V198" s="17"/>
      <c r="W19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19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198" s="14" t="e" cm="1">
        <f t="array" aca="1" ref="Y198" ca="1">INDEX('[1]SAP Customer Data'!$A:$AC,MATCH(بيانات_العملاء[[#This Row],[رمز شريك الأعمال]],'[1]SAP Customer Data'!$B:$B,0),CELL("col",[1]!Table_Customer_Data[[#Headers],[CreditLine]]))</f>
        <v>#REF!</v>
      </c>
      <c r="Z19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8" s="14"/>
      <c r="AB19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8" s="14" t="s">
        <v>54</v>
      </c>
      <c r="AD198" s="14"/>
      <c r="AE19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8" s="14" t="s">
        <v>54</v>
      </c>
      <c r="AG198" s="14"/>
      <c r="AH19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8" s="14" t="s">
        <v>54</v>
      </c>
      <c r="AJ198" s="14"/>
      <c r="AK19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8" s="14"/>
      <c r="AM198" s="15"/>
      <c r="AN19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8" s="14" t="s">
        <v>52</v>
      </c>
      <c r="AP198" s="17">
        <v>44850</v>
      </c>
      <c r="AQ19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8" s="14" t="s">
        <v>54</v>
      </c>
      <c r="AS198" s="14"/>
      <c r="AT19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8" s="17" t="e" cm="1">
        <f t="array" aca="1" ref="AU198" ca="1">INDEX('[1]SAP Customer Data'!A:Z,MATCH(بيانات_العملاء[[#This Row],[رمز شريك الأعمال]],'[1]SAP Customer Data'!B:B,0),CELL("col",[1]!Table_Customer_Data[[#Headers],[CreateDate]]))</f>
        <v>#REF!</v>
      </c>
      <c r="AV198" s="14"/>
      <c r="AW198" s="17"/>
      <c r="AX198" s="14" t="s">
        <v>57</v>
      </c>
      <c r="AY198" s="14"/>
    </row>
    <row r="199" spans="1:51" x14ac:dyDescent="0.25">
      <c r="A199" s="12" t="e" cm="1">
        <f t="array" aca="1" ref="A199" ca="1">INDEX('[1]SAP Customer Data'!$A:$AC,MATCH(بيانات_العملاء[[#This Row],[رمز شريك الأعمال]],'[1]SAP Customer Data'!$B:$B,0),CELL("col",[1]!Table_Customer_Data[[#Headers],[GroupName]]))</f>
        <v>#REF!</v>
      </c>
      <c r="B199" s="19" t="s">
        <v>370</v>
      </c>
      <c r="C199" s="77" t="s">
        <v>882</v>
      </c>
      <c r="D199" s="14" t="e" cm="1">
        <f t="array" aca="1" ref="D199" ca="1">INDEX('[1]SAP Customer Data'!$A:$AC,MATCH(بيانات_العملاء[[#This Row],[رمز شريك الأعمال]],'[1]SAP Customer Data'!$B:$B,0),CELL("col",[1]!Table_Customer_Data[[#Headers],[CardName]]))</f>
        <v>#REF!</v>
      </c>
      <c r="E199" s="14" t="e">
        <f ca="1">IF(بيانات_العملاء[[#This Row],[حد الائتمان على SAP]]&gt;0,"آجل","نقدى")</f>
        <v>#REF!</v>
      </c>
      <c r="F199" s="14"/>
      <c r="G199" s="14" t="s">
        <v>62</v>
      </c>
      <c r="H199" s="14" t="s">
        <v>52</v>
      </c>
      <c r="I19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199" s="14" t="s">
        <v>52</v>
      </c>
      <c r="K199" s="15">
        <v>46033</v>
      </c>
      <c r="L199" s="14" t="s">
        <v>55</v>
      </c>
      <c r="M199" s="14" t="str">
        <f ca="1">IF(AND(بيانات_العملاء[[#This Row],[السجل التجارى]]="موجود",TODAY()+'[1]Other Data'!$B$23&lt;K199,بيانات_العملاء[[#This Row],[مطابقة اسم العميل بالاسم بالسجل التجارى]]="مطابق"), "سارى", "يجب اعادة طلبه")</f>
        <v>سارى</v>
      </c>
      <c r="N199" s="14" t="s">
        <v>52</v>
      </c>
      <c r="O199" s="9" t="e" cm="1">
        <f t="array" aca="1" ref="O199" ca="1">INDEX('[1]SAP Customer Data'!$A:$AC,MATCH(بيانات_العملاء[[#This Row],[رمز شريك الأعمال]],'[1]SAP Customer Data'!$B:$B,0),CELL("col",[1]!Table_Customer_Data[[#Headers],[LicTradNum]]))</f>
        <v>#REF!</v>
      </c>
      <c r="P19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199" s="14" t="s">
        <v>52</v>
      </c>
      <c r="R199" s="15">
        <v>45313</v>
      </c>
      <c r="S19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199" s="14" t="s">
        <v>52</v>
      </c>
      <c r="U199" s="16">
        <v>100000</v>
      </c>
      <c r="V199" s="17">
        <v>44992</v>
      </c>
      <c r="W199" s="17">
        <f>IF(بيانات_العملاء[[#This Row],[تاريخ انشاء سند الامر او الاستثناء]]="",0,بيانات_العملاء[[#This Row],[تاريخ انشاء سند الامر او الاستثناء]]+365*3)</f>
        <v>46087</v>
      </c>
      <c r="X19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199" s="14" t="e" cm="1">
        <f t="array" aca="1" ref="Y199" ca="1">INDEX('[1]SAP Customer Data'!$A:$AC,MATCH(بيانات_العملاء[[#This Row],[رمز شريك الأعمال]],'[1]SAP Customer Data'!$B:$B,0),CELL("col",[1]!Table_Customer_Data[[#Headers],[CreditLine]]))</f>
        <v>#REF!</v>
      </c>
      <c r="Z19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199" s="14" t="s">
        <v>55</v>
      </c>
      <c r="AB19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199" s="14" t="s">
        <v>54</v>
      </c>
      <c r="AD199" s="14"/>
      <c r="AE19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199" s="14" t="s">
        <v>54</v>
      </c>
      <c r="AG199" s="14"/>
      <c r="AH19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199" s="14" t="s">
        <v>54</v>
      </c>
      <c r="AJ199" s="14"/>
      <c r="AK19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199" s="14"/>
      <c r="AM199" s="15"/>
      <c r="AN19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199" s="14" t="s">
        <v>52</v>
      </c>
      <c r="AP199" s="17">
        <v>45116</v>
      </c>
      <c r="AQ19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199" s="14" t="s">
        <v>54</v>
      </c>
      <c r="AS199" s="14"/>
      <c r="AT19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199" s="17" t="e" cm="1">
        <f t="array" aca="1" ref="AU199" ca="1">INDEX('[1]SAP Customer Data'!A:Z,MATCH(بيانات_العملاء[[#This Row],[رمز شريك الأعمال]],'[1]SAP Customer Data'!B:B,0),CELL("col",[1]!Table_Customer_Data[[#Headers],[CreateDate]]))</f>
        <v>#REF!</v>
      </c>
      <c r="AV199" s="14"/>
      <c r="AW199" s="17"/>
      <c r="AX199" s="14" t="s">
        <v>57</v>
      </c>
      <c r="AY199" s="14"/>
    </row>
    <row r="200" spans="1:51" x14ac:dyDescent="0.25">
      <c r="A200" s="12" t="e" cm="1">
        <f t="array" aca="1" ref="A200" ca="1">INDEX('[1]SAP Customer Data'!$A:$AC,MATCH(بيانات_العملاء[[#This Row],[رمز شريك الأعمال]],'[1]SAP Customer Data'!$B:$B,0),CELL("col",[1]!Table_Customer_Data[[#Headers],[GroupName]]))</f>
        <v>#REF!</v>
      </c>
      <c r="B200" s="18" t="s">
        <v>371</v>
      </c>
      <c r="C200" s="77" t="s">
        <v>882</v>
      </c>
      <c r="D200" s="14" t="e" cm="1">
        <f t="array" aca="1" ref="D200" ca="1">INDEX('[1]SAP Customer Data'!$A:$AC,MATCH(بيانات_العملاء[[#This Row],[رمز شريك الأعمال]],'[1]SAP Customer Data'!$B:$B,0),CELL("col",[1]!Table_Customer_Data[[#Headers],[CardName]]))</f>
        <v>#REF!</v>
      </c>
      <c r="E200" s="14" t="e">
        <f ca="1">IF(بيانات_العملاء[[#This Row],[حد الائتمان على SAP]]&gt;0,"آجل","نقدى")</f>
        <v>#REF!</v>
      </c>
      <c r="F200" s="14"/>
      <c r="G200" s="14" t="s">
        <v>71</v>
      </c>
      <c r="H200" s="14"/>
      <c r="I20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0" s="14" t="s">
        <v>54</v>
      </c>
      <c r="K200" s="15"/>
      <c r="L200" s="14"/>
      <c r="M200" s="14" t="str">
        <f ca="1">IF(AND(بيانات_العملاء[[#This Row],[السجل التجارى]]="موجود",TODAY()+'[1]Other Data'!$B$23&lt;K200,بيانات_العملاء[[#This Row],[مطابقة اسم العميل بالاسم بالسجل التجارى]]="مطابق"), "سارى", "يجب اعادة طلبه")</f>
        <v>يجب اعادة طلبه</v>
      </c>
      <c r="N200" s="14" t="s">
        <v>52</v>
      </c>
      <c r="O200" s="9" t="e" cm="1">
        <f t="array" aca="1" ref="O200" ca="1">INDEX('[1]SAP Customer Data'!$A:$AC,MATCH(بيانات_العملاء[[#This Row],[رمز شريك الأعمال]],'[1]SAP Customer Data'!$B:$B,0),CELL("col",[1]!Table_Customer_Data[[#Headers],[LicTradNum]]))</f>
        <v>#REF!</v>
      </c>
      <c r="P20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0" s="14"/>
      <c r="R200" s="15"/>
      <c r="S20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0" s="14" t="s">
        <v>72</v>
      </c>
      <c r="U200" s="16"/>
      <c r="V200" s="17"/>
      <c r="W20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0" s="14" t="e" cm="1">
        <f t="array" aca="1" ref="Y200" ca="1">INDEX('[1]SAP Customer Data'!$A:$AC,MATCH(بيانات_العملاء[[#This Row],[رمز شريك الأعمال]],'[1]SAP Customer Data'!$B:$B,0),CELL("col",[1]!Table_Customer_Data[[#Headers],[CreditLine]]))</f>
        <v>#REF!</v>
      </c>
      <c r="Z20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0" s="14"/>
      <c r="AB20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0" s="14"/>
      <c r="AD200" s="14"/>
      <c r="AE20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0" s="14"/>
      <c r="AG200" s="14"/>
      <c r="AH20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0" s="14"/>
      <c r="AJ200" s="14"/>
      <c r="AK20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0" s="14"/>
      <c r="AM200" s="15"/>
      <c r="AN20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0" s="14"/>
      <c r="AP200" s="17"/>
      <c r="AQ20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0" s="14"/>
      <c r="AS200" s="14"/>
      <c r="AT20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0" s="17" t="e" cm="1">
        <f t="array" aca="1" ref="AU200" ca="1">INDEX('[1]SAP Customer Data'!A:Z,MATCH(بيانات_العملاء[[#This Row],[رمز شريك الأعمال]],'[1]SAP Customer Data'!B:B,0),CELL("col",[1]!Table_Customer_Data[[#Headers],[CreateDate]]))</f>
        <v>#REF!</v>
      </c>
      <c r="AV200" s="14"/>
      <c r="AW200" s="17"/>
      <c r="AX200" s="14" t="s">
        <v>57</v>
      </c>
      <c r="AY200" s="14"/>
    </row>
    <row r="201" spans="1:51" x14ac:dyDescent="0.25">
      <c r="A201" s="12" t="e" cm="1">
        <f t="array" aca="1" ref="A201" ca="1">INDEX('[1]SAP Customer Data'!$A:$AC,MATCH(بيانات_العملاء[[#This Row],[رمز شريك الأعمال]],'[1]SAP Customer Data'!$B:$B,0),CELL("col",[1]!Table_Customer_Data[[#Headers],[GroupName]]))</f>
        <v>#REF!</v>
      </c>
      <c r="B201" s="18" t="s">
        <v>372</v>
      </c>
      <c r="C201" s="77" t="s">
        <v>882</v>
      </c>
      <c r="D201" s="14" t="e" cm="1">
        <f t="array" aca="1" ref="D201" ca="1">INDEX('[1]SAP Customer Data'!$A:$AC,MATCH(بيانات_العملاء[[#This Row],[رمز شريك الأعمال]],'[1]SAP Customer Data'!$B:$B,0),CELL("col",[1]!Table_Customer_Data[[#Headers],[CardName]]))</f>
        <v>#REF!</v>
      </c>
      <c r="E201" s="14" t="e">
        <f ca="1">IF(بيانات_العملاء[[#This Row],[حد الائتمان على SAP]]&gt;0,"آجل","نقدى")</f>
        <v>#REF!</v>
      </c>
      <c r="F201" s="14"/>
      <c r="G201" s="14" t="s">
        <v>71</v>
      </c>
      <c r="H201" s="14"/>
      <c r="I20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1" s="14" t="s">
        <v>54</v>
      </c>
      <c r="K201" s="15"/>
      <c r="L201" s="14"/>
      <c r="M201" s="14" t="str">
        <f ca="1">IF(AND(بيانات_العملاء[[#This Row],[السجل التجارى]]="موجود",TODAY()+'[1]Other Data'!$B$23&lt;K201,بيانات_العملاء[[#This Row],[مطابقة اسم العميل بالاسم بالسجل التجارى]]="مطابق"), "سارى", "يجب اعادة طلبه")</f>
        <v>يجب اعادة طلبه</v>
      </c>
      <c r="N201" s="14" t="s">
        <v>52</v>
      </c>
      <c r="O201" s="9" t="e" cm="1">
        <f t="array" aca="1" ref="O201" ca="1">INDEX('[1]SAP Customer Data'!$A:$AC,MATCH(بيانات_العملاء[[#This Row],[رمز شريك الأعمال]],'[1]SAP Customer Data'!$B:$B,0),CELL("col",[1]!Table_Customer_Data[[#Headers],[LicTradNum]]))</f>
        <v>#REF!</v>
      </c>
      <c r="P20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1" s="14"/>
      <c r="R201" s="15"/>
      <c r="S20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1" s="14" t="s">
        <v>72</v>
      </c>
      <c r="U201" s="16"/>
      <c r="V201" s="17"/>
      <c r="W20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1" s="14" t="e" cm="1">
        <f t="array" aca="1" ref="Y201" ca="1">INDEX('[1]SAP Customer Data'!$A:$AC,MATCH(بيانات_العملاء[[#This Row],[رمز شريك الأعمال]],'[1]SAP Customer Data'!$B:$B,0),CELL("col",[1]!Table_Customer_Data[[#Headers],[CreditLine]]))</f>
        <v>#REF!</v>
      </c>
      <c r="Z20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1" s="14"/>
      <c r="AB20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1" s="14"/>
      <c r="AD201" s="14"/>
      <c r="AE20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1" s="14"/>
      <c r="AG201" s="14"/>
      <c r="AH20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1" s="14"/>
      <c r="AJ201" s="14"/>
      <c r="AK20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1" s="14"/>
      <c r="AM201" s="15"/>
      <c r="AN20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1" s="14"/>
      <c r="AP201" s="17"/>
      <c r="AQ20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1" s="14"/>
      <c r="AS201" s="14"/>
      <c r="AT20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1" s="17" t="e" cm="1">
        <f t="array" aca="1" ref="AU201" ca="1">INDEX('[1]SAP Customer Data'!A:Z,MATCH(بيانات_العملاء[[#This Row],[رمز شريك الأعمال]],'[1]SAP Customer Data'!B:B,0),CELL("col",[1]!Table_Customer_Data[[#Headers],[CreateDate]]))</f>
        <v>#REF!</v>
      </c>
      <c r="AV201" s="14"/>
      <c r="AW201" s="17"/>
      <c r="AX201" s="14" t="s">
        <v>57</v>
      </c>
      <c r="AY201" s="14"/>
    </row>
    <row r="202" spans="1:51" x14ac:dyDescent="0.25">
      <c r="A202" s="12" t="e" cm="1">
        <f t="array" aca="1" ref="A202" ca="1">INDEX('[1]SAP Customer Data'!$A:$AC,MATCH(بيانات_العملاء[[#This Row],[رمز شريك الأعمال]],'[1]SAP Customer Data'!$B:$B,0),CELL("col",[1]!Table_Customer_Data[[#Headers],[GroupName]]))</f>
        <v>#REF!</v>
      </c>
      <c r="B202" s="18" t="s">
        <v>373</v>
      </c>
      <c r="C202" s="77" t="s">
        <v>882</v>
      </c>
      <c r="D202" s="14" t="e" cm="1">
        <f t="array" aca="1" ref="D202" ca="1">INDEX('[1]SAP Customer Data'!$A:$AC,MATCH(بيانات_العملاء[[#This Row],[رمز شريك الأعمال]],'[1]SAP Customer Data'!$B:$B,0),CELL("col",[1]!Table_Customer_Data[[#Headers],[CardName]]))</f>
        <v>#REF!</v>
      </c>
      <c r="E202" s="14" t="e">
        <f ca="1">IF(بيانات_العملاء[[#This Row],[حد الائتمان على SAP]]&gt;0,"آجل","نقدى")</f>
        <v>#REF!</v>
      </c>
      <c r="F202" s="14"/>
      <c r="G202" s="14" t="s">
        <v>71</v>
      </c>
      <c r="H202" s="14"/>
      <c r="I20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2" s="14" t="s">
        <v>54</v>
      </c>
      <c r="K202" s="15"/>
      <c r="L202" s="14"/>
      <c r="M202" s="14" t="str">
        <f ca="1">IF(AND(بيانات_العملاء[[#This Row],[السجل التجارى]]="موجود",TODAY()+'[1]Other Data'!$B$23&lt;K202,بيانات_العملاء[[#This Row],[مطابقة اسم العميل بالاسم بالسجل التجارى]]="مطابق"), "سارى", "يجب اعادة طلبه")</f>
        <v>يجب اعادة طلبه</v>
      </c>
      <c r="N202" s="14" t="s">
        <v>52</v>
      </c>
      <c r="O202" s="9" t="e" cm="1">
        <f t="array" aca="1" ref="O202" ca="1">INDEX('[1]SAP Customer Data'!$A:$AC,MATCH(بيانات_العملاء[[#This Row],[رمز شريك الأعمال]],'[1]SAP Customer Data'!$B:$B,0),CELL("col",[1]!Table_Customer_Data[[#Headers],[LicTradNum]]))</f>
        <v>#REF!</v>
      </c>
      <c r="P20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2" s="14"/>
      <c r="R202" s="15"/>
      <c r="S20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2" s="14" t="s">
        <v>72</v>
      </c>
      <c r="U202" s="16"/>
      <c r="V202" s="17"/>
      <c r="W20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2" s="14" t="e" cm="1">
        <f t="array" aca="1" ref="Y202" ca="1">INDEX('[1]SAP Customer Data'!$A:$AC,MATCH(بيانات_العملاء[[#This Row],[رمز شريك الأعمال]],'[1]SAP Customer Data'!$B:$B,0),CELL("col",[1]!Table_Customer_Data[[#Headers],[CreditLine]]))</f>
        <v>#REF!</v>
      </c>
      <c r="Z20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2" s="14"/>
      <c r="AB20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2" s="14"/>
      <c r="AD202" s="14"/>
      <c r="AE20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2" s="14"/>
      <c r="AG202" s="14"/>
      <c r="AH20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2" s="14"/>
      <c r="AJ202" s="14"/>
      <c r="AK20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2" s="14"/>
      <c r="AM202" s="15"/>
      <c r="AN20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2" s="14"/>
      <c r="AP202" s="17"/>
      <c r="AQ20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2" s="14"/>
      <c r="AS202" s="14"/>
      <c r="AT20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2" s="17" t="e" cm="1">
        <f t="array" aca="1" ref="AU202" ca="1">INDEX('[1]SAP Customer Data'!A:Z,MATCH(بيانات_العملاء[[#This Row],[رمز شريك الأعمال]],'[1]SAP Customer Data'!B:B,0),CELL("col",[1]!Table_Customer_Data[[#Headers],[CreateDate]]))</f>
        <v>#REF!</v>
      </c>
      <c r="AV202" s="14"/>
      <c r="AW202" s="17"/>
      <c r="AX202" s="14" t="s">
        <v>57</v>
      </c>
      <c r="AY202" s="14"/>
    </row>
    <row r="203" spans="1:51" x14ac:dyDescent="0.25">
      <c r="A203" s="12" t="e" cm="1">
        <f t="array" aca="1" ref="A203" ca="1">INDEX('[1]SAP Customer Data'!$A:$AC,MATCH(بيانات_العملاء[[#This Row],[رمز شريك الأعمال]],'[1]SAP Customer Data'!$B:$B,0),CELL("col",[1]!Table_Customer_Data[[#Headers],[GroupName]]))</f>
        <v>#REF!</v>
      </c>
      <c r="B203" s="18" t="s">
        <v>374</v>
      </c>
      <c r="C203" s="77" t="s">
        <v>882</v>
      </c>
      <c r="D203" s="14" t="e" cm="1">
        <f t="array" aca="1" ref="D203" ca="1">INDEX('[1]SAP Customer Data'!$A:$AC,MATCH(بيانات_العملاء[[#This Row],[رمز شريك الأعمال]],'[1]SAP Customer Data'!$B:$B,0),CELL("col",[1]!Table_Customer_Data[[#Headers],[CardName]]))</f>
        <v>#REF!</v>
      </c>
      <c r="E203" s="14" t="e">
        <f ca="1">IF(بيانات_العملاء[[#This Row],[حد الائتمان على SAP]]&gt;0,"آجل","نقدى")</f>
        <v>#REF!</v>
      </c>
      <c r="F203" s="14"/>
      <c r="G203" s="14" t="s">
        <v>71</v>
      </c>
      <c r="H203" s="14"/>
      <c r="I20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3" s="14" t="s">
        <v>54</v>
      </c>
      <c r="K203" s="15"/>
      <c r="L203" s="14"/>
      <c r="M203" s="14" t="str">
        <f ca="1">IF(AND(بيانات_العملاء[[#This Row],[السجل التجارى]]="موجود",TODAY()+'[1]Other Data'!$B$23&lt;K203,بيانات_العملاء[[#This Row],[مطابقة اسم العميل بالاسم بالسجل التجارى]]="مطابق"), "سارى", "يجب اعادة طلبه")</f>
        <v>يجب اعادة طلبه</v>
      </c>
      <c r="N203" s="14" t="s">
        <v>52</v>
      </c>
      <c r="O203" s="9" t="e" cm="1">
        <f t="array" aca="1" ref="O203" ca="1">INDEX('[1]SAP Customer Data'!$A:$AC,MATCH(بيانات_العملاء[[#This Row],[رمز شريك الأعمال]],'[1]SAP Customer Data'!$B:$B,0),CELL("col",[1]!Table_Customer_Data[[#Headers],[LicTradNum]]))</f>
        <v>#REF!</v>
      </c>
      <c r="P20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3" s="14"/>
      <c r="R203" s="15"/>
      <c r="S20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3" s="14" t="s">
        <v>72</v>
      </c>
      <c r="U203" s="16"/>
      <c r="V203" s="17"/>
      <c r="W20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3" s="14" t="e" cm="1">
        <f t="array" aca="1" ref="Y203" ca="1">INDEX('[1]SAP Customer Data'!$A:$AC,MATCH(بيانات_العملاء[[#This Row],[رمز شريك الأعمال]],'[1]SAP Customer Data'!$B:$B,0),CELL("col",[1]!Table_Customer_Data[[#Headers],[CreditLine]]))</f>
        <v>#REF!</v>
      </c>
      <c r="Z20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3" s="14"/>
      <c r="AB20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3" s="14"/>
      <c r="AD203" s="14"/>
      <c r="AE20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3" s="14"/>
      <c r="AG203" s="14"/>
      <c r="AH20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3" s="14"/>
      <c r="AJ203" s="14"/>
      <c r="AK20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3" s="14"/>
      <c r="AM203" s="15"/>
      <c r="AN20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3" s="14"/>
      <c r="AP203" s="17"/>
      <c r="AQ20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3" s="14"/>
      <c r="AS203" s="14"/>
      <c r="AT20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3" s="17" t="e" cm="1">
        <f t="array" aca="1" ref="AU203" ca="1">INDEX('[1]SAP Customer Data'!A:Z,MATCH(بيانات_العملاء[[#This Row],[رمز شريك الأعمال]],'[1]SAP Customer Data'!B:B,0),CELL("col",[1]!Table_Customer_Data[[#Headers],[CreateDate]]))</f>
        <v>#REF!</v>
      </c>
      <c r="AV203" s="14"/>
      <c r="AW203" s="17"/>
      <c r="AX203" s="14" t="s">
        <v>57</v>
      </c>
      <c r="AY203" s="14"/>
    </row>
    <row r="204" spans="1:51" x14ac:dyDescent="0.25">
      <c r="A204" s="12" t="e" cm="1">
        <f t="array" aca="1" ref="A204" ca="1">INDEX('[1]SAP Customer Data'!$A:$AC,MATCH(بيانات_العملاء[[#This Row],[رمز شريك الأعمال]],'[1]SAP Customer Data'!$B:$B,0),CELL("col",[1]!Table_Customer_Data[[#Headers],[GroupName]]))</f>
        <v>#REF!</v>
      </c>
      <c r="B204" s="18" t="s">
        <v>375</v>
      </c>
      <c r="C204" s="77" t="s">
        <v>882</v>
      </c>
      <c r="D204" s="14" t="e" cm="1">
        <f t="array" aca="1" ref="D204" ca="1">INDEX('[1]SAP Customer Data'!$A:$AC,MATCH(بيانات_العملاء[[#This Row],[رمز شريك الأعمال]],'[1]SAP Customer Data'!$B:$B,0),CELL("col",[1]!Table_Customer_Data[[#Headers],[CardName]]))</f>
        <v>#REF!</v>
      </c>
      <c r="E204" s="14" t="e">
        <f ca="1">IF(بيانات_العملاء[[#This Row],[حد الائتمان على SAP]]&gt;0,"آجل","نقدى")</f>
        <v>#REF!</v>
      </c>
      <c r="F204" s="14"/>
      <c r="G204" s="14" t="s">
        <v>71</v>
      </c>
      <c r="H204" s="14"/>
      <c r="I20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4" s="14" t="s">
        <v>54</v>
      </c>
      <c r="K204" s="15"/>
      <c r="L204" s="14"/>
      <c r="M204" s="14" t="str">
        <f ca="1">IF(AND(بيانات_العملاء[[#This Row],[السجل التجارى]]="موجود",TODAY()+'[1]Other Data'!$B$23&lt;K204,بيانات_العملاء[[#This Row],[مطابقة اسم العميل بالاسم بالسجل التجارى]]="مطابق"), "سارى", "يجب اعادة طلبه")</f>
        <v>يجب اعادة طلبه</v>
      </c>
      <c r="N204" s="14" t="s">
        <v>52</v>
      </c>
      <c r="O204" s="9" t="e" cm="1">
        <f t="array" aca="1" ref="O204" ca="1">INDEX('[1]SAP Customer Data'!$A:$AC,MATCH(بيانات_العملاء[[#This Row],[رمز شريك الأعمال]],'[1]SAP Customer Data'!$B:$B,0),CELL("col",[1]!Table_Customer_Data[[#Headers],[LicTradNum]]))</f>
        <v>#REF!</v>
      </c>
      <c r="P20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4" s="14"/>
      <c r="R204" s="15"/>
      <c r="S20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4" s="14" t="s">
        <v>72</v>
      </c>
      <c r="U204" s="16"/>
      <c r="V204" s="17"/>
      <c r="W20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4" s="14" t="e" cm="1">
        <f t="array" aca="1" ref="Y204" ca="1">INDEX('[1]SAP Customer Data'!$A:$AC,MATCH(بيانات_العملاء[[#This Row],[رمز شريك الأعمال]],'[1]SAP Customer Data'!$B:$B,0),CELL("col",[1]!Table_Customer_Data[[#Headers],[CreditLine]]))</f>
        <v>#REF!</v>
      </c>
      <c r="Z20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4" s="14"/>
      <c r="AB20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4" s="14"/>
      <c r="AD204" s="14"/>
      <c r="AE20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4" s="14"/>
      <c r="AG204" s="14"/>
      <c r="AH20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4" s="14"/>
      <c r="AJ204" s="14"/>
      <c r="AK20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4" s="14"/>
      <c r="AM204" s="15"/>
      <c r="AN20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4" s="14"/>
      <c r="AP204" s="17"/>
      <c r="AQ20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4" s="14"/>
      <c r="AS204" s="14"/>
      <c r="AT20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4" s="17" t="e" cm="1">
        <f t="array" aca="1" ref="AU204" ca="1">INDEX('[1]SAP Customer Data'!A:Z,MATCH(بيانات_العملاء[[#This Row],[رمز شريك الأعمال]],'[1]SAP Customer Data'!B:B,0),CELL("col",[1]!Table_Customer_Data[[#Headers],[CreateDate]]))</f>
        <v>#REF!</v>
      </c>
      <c r="AV204" s="14"/>
      <c r="AW204" s="17"/>
      <c r="AX204" s="14" t="s">
        <v>57</v>
      </c>
      <c r="AY204" s="14"/>
    </row>
    <row r="205" spans="1:51" x14ac:dyDescent="0.25">
      <c r="A205" s="12" t="e" cm="1">
        <f t="array" aca="1" ref="A205" ca="1">INDEX('[1]SAP Customer Data'!$A:$AC,MATCH(بيانات_العملاء[[#This Row],[رمز شريك الأعمال]],'[1]SAP Customer Data'!$B:$B,0),CELL("col",[1]!Table_Customer_Data[[#Headers],[GroupName]]))</f>
        <v>#REF!</v>
      </c>
      <c r="B205" s="18" t="s">
        <v>376</v>
      </c>
      <c r="C205" s="77" t="s">
        <v>882</v>
      </c>
      <c r="D205" s="14" t="e" cm="1">
        <f t="array" aca="1" ref="D205" ca="1">INDEX('[1]SAP Customer Data'!$A:$AC,MATCH(بيانات_العملاء[[#This Row],[رمز شريك الأعمال]],'[1]SAP Customer Data'!$B:$B,0),CELL("col",[1]!Table_Customer_Data[[#Headers],[CardName]]))</f>
        <v>#REF!</v>
      </c>
      <c r="E205" s="14" t="e">
        <f ca="1">IF(بيانات_العملاء[[#This Row],[حد الائتمان على SAP]]&gt;0,"آجل","نقدى")</f>
        <v>#REF!</v>
      </c>
      <c r="F205" s="14"/>
      <c r="G205" s="14" t="s">
        <v>71</v>
      </c>
      <c r="H205" s="14"/>
      <c r="I20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5" s="14" t="s">
        <v>54</v>
      </c>
      <c r="K205" s="15"/>
      <c r="L205" s="14"/>
      <c r="M205" s="14" t="str">
        <f ca="1">IF(AND(بيانات_العملاء[[#This Row],[السجل التجارى]]="موجود",TODAY()+'[1]Other Data'!$B$23&lt;K205,بيانات_العملاء[[#This Row],[مطابقة اسم العميل بالاسم بالسجل التجارى]]="مطابق"), "سارى", "يجب اعادة طلبه")</f>
        <v>يجب اعادة طلبه</v>
      </c>
      <c r="N205" s="14" t="s">
        <v>52</v>
      </c>
      <c r="O205" s="9" t="e" cm="1">
        <f t="array" aca="1" ref="O205" ca="1">INDEX('[1]SAP Customer Data'!$A:$AC,MATCH(بيانات_العملاء[[#This Row],[رمز شريك الأعمال]],'[1]SAP Customer Data'!$B:$B,0),CELL("col",[1]!Table_Customer_Data[[#Headers],[LicTradNum]]))</f>
        <v>#REF!</v>
      </c>
      <c r="P20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5" s="14"/>
      <c r="R205" s="15"/>
      <c r="S20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5" s="14" t="s">
        <v>72</v>
      </c>
      <c r="U205" s="16"/>
      <c r="V205" s="17"/>
      <c r="W20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5" s="14" t="e" cm="1">
        <f t="array" aca="1" ref="Y205" ca="1">INDEX('[1]SAP Customer Data'!$A:$AC,MATCH(بيانات_العملاء[[#This Row],[رمز شريك الأعمال]],'[1]SAP Customer Data'!$B:$B,0),CELL("col",[1]!Table_Customer_Data[[#Headers],[CreditLine]]))</f>
        <v>#REF!</v>
      </c>
      <c r="Z20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5" s="14"/>
      <c r="AB20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5" s="14"/>
      <c r="AD205" s="14"/>
      <c r="AE20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5" s="14"/>
      <c r="AG205" s="14"/>
      <c r="AH20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5" s="14"/>
      <c r="AJ205" s="14"/>
      <c r="AK20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5" s="14"/>
      <c r="AM205" s="15"/>
      <c r="AN20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5" s="14"/>
      <c r="AP205" s="17"/>
      <c r="AQ20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5" s="14"/>
      <c r="AS205" s="14"/>
      <c r="AT20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5" s="17" t="e" cm="1">
        <f t="array" aca="1" ref="AU205" ca="1">INDEX('[1]SAP Customer Data'!A:Z,MATCH(بيانات_العملاء[[#This Row],[رمز شريك الأعمال]],'[1]SAP Customer Data'!B:B,0),CELL("col",[1]!Table_Customer_Data[[#Headers],[CreateDate]]))</f>
        <v>#REF!</v>
      </c>
      <c r="AV205" s="14"/>
      <c r="AW205" s="17"/>
      <c r="AX205" s="14" t="s">
        <v>57</v>
      </c>
      <c r="AY205" s="14"/>
    </row>
    <row r="206" spans="1:51" x14ac:dyDescent="0.25">
      <c r="A206" s="12" t="e" cm="1">
        <f t="array" aca="1" ref="A206" ca="1">INDEX('[1]SAP Customer Data'!$A:$AC,MATCH(بيانات_العملاء[[#This Row],[رمز شريك الأعمال]],'[1]SAP Customer Data'!$B:$B,0),CELL("col",[1]!Table_Customer_Data[[#Headers],[GroupName]]))</f>
        <v>#REF!</v>
      </c>
      <c r="B206" s="18" t="s">
        <v>377</v>
      </c>
      <c r="C206" s="77" t="s">
        <v>882</v>
      </c>
      <c r="D206" s="14" t="e" cm="1">
        <f t="array" aca="1" ref="D206" ca="1">INDEX('[1]SAP Customer Data'!$A:$AC,MATCH(بيانات_العملاء[[#This Row],[رمز شريك الأعمال]],'[1]SAP Customer Data'!$B:$B,0),CELL("col",[1]!Table_Customer_Data[[#Headers],[CardName]]))</f>
        <v>#REF!</v>
      </c>
      <c r="E206" s="14" t="e">
        <f ca="1">IF(بيانات_العملاء[[#This Row],[حد الائتمان على SAP]]&gt;0,"آجل","نقدى")</f>
        <v>#REF!</v>
      </c>
      <c r="F206" s="14"/>
      <c r="G206" s="14" t="s">
        <v>71</v>
      </c>
      <c r="H206" s="14"/>
      <c r="I20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6" s="14" t="s">
        <v>54</v>
      </c>
      <c r="K206" s="15"/>
      <c r="L206" s="14"/>
      <c r="M206" s="14" t="str">
        <f ca="1">IF(AND(بيانات_العملاء[[#This Row],[السجل التجارى]]="موجود",TODAY()+'[1]Other Data'!$B$23&lt;K206,بيانات_العملاء[[#This Row],[مطابقة اسم العميل بالاسم بالسجل التجارى]]="مطابق"), "سارى", "يجب اعادة طلبه")</f>
        <v>يجب اعادة طلبه</v>
      </c>
      <c r="N206" s="14" t="s">
        <v>52</v>
      </c>
      <c r="O206" s="9" t="e" cm="1">
        <f t="array" aca="1" ref="O206" ca="1">INDEX('[1]SAP Customer Data'!$A:$AC,MATCH(بيانات_العملاء[[#This Row],[رمز شريك الأعمال]],'[1]SAP Customer Data'!$B:$B,0),CELL("col",[1]!Table_Customer_Data[[#Headers],[LicTradNum]]))</f>
        <v>#REF!</v>
      </c>
      <c r="P20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6" s="14"/>
      <c r="R206" s="15"/>
      <c r="S20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6" s="14" t="s">
        <v>72</v>
      </c>
      <c r="U206" s="16"/>
      <c r="V206" s="17"/>
      <c r="W20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6" s="14" t="e" cm="1">
        <f t="array" aca="1" ref="Y206" ca="1">INDEX('[1]SAP Customer Data'!$A:$AC,MATCH(بيانات_العملاء[[#This Row],[رمز شريك الأعمال]],'[1]SAP Customer Data'!$B:$B,0),CELL("col",[1]!Table_Customer_Data[[#Headers],[CreditLine]]))</f>
        <v>#REF!</v>
      </c>
      <c r="Z20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6" s="14"/>
      <c r="AB20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6" s="14"/>
      <c r="AD206" s="14"/>
      <c r="AE20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6" s="14"/>
      <c r="AG206" s="14"/>
      <c r="AH20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6" s="14"/>
      <c r="AJ206" s="14"/>
      <c r="AK20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6" s="14"/>
      <c r="AM206" s="15"/>
      <c r="AN20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6" s="14"/>
      <c r="AP206" s="17"/>
      <c r="AQ20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6" s="14"/>
      <c r="AS206" s="14"/>
      <c r="AT20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6" s="17" t="e" cm="1">
        <f t="array" aca="1" ref="AU206" ca="1">INDEX('[1]SAP Customer Data'!A:Z,MATCH(بيانات_العملاء[[#This Row],[رمز شريك الأعمال]],'[1]SAP Customer Data'!B:B,0),CELL("col",[1]!Table_Customer_Data[[#Headers],[CreateDate]]))</f>
        <v>#REF!</v>
      </c>
      <c r="AV206" s="14"/>
      <c r="AW206" s="17"/>
      <c r="AX206" s="14" t="s">
        <v>57</v>
      </c>
      <c r="AY206" s="14"/>
    </row>
    <row r="207" spans="1:51" x14ac:dyDescent="0.25">
      <c r="A207" s="12" t="e" cm="1">
        <f t="array" aca="1" ref="A207" ca="1">INDEX('[1]SAP Customer Data'!$A:$AC,MATCH(بيانات_العملاء[[#This Row],[رمز شريك الأعمال]],'[1]SAP Customer Data'!$B:$B,0),CELL("col",[1]!Table_Customer_Data[[#Headers],[GroupName]]))</f>
        <v>#REF!</v>
      </c>
      <c r="B207" s="18" t="s">
        <v>378</v>
      </c>
      <c r="C207" s="77" t="s">
        <v>882</v>
      </c>
      <c r="D207" s="14" t="e" cm="1">
        <f t="array" aca="1" ref="D207" ca="1">INDEX('[1]SAP Customer Data'!$A:$AC,MATCH(بيانات_العملاء[[#This Row],[رمز شريك الأعمال]],'[1]SAP Customer Data'!$B:$B,0),CELL("col",[1]!Table_Customer_Data[[#Headers],[CardName]]))</f>
        <v>#REF!</v>
      </c>
      <c r="E207" s="14" t="e">
        <f ca="1">IF(بيانات_العملاء[[#This Row],[حد الائتمان على SAP]]&gt;0,"آجل","نقدى")</f>
        <v>#REF!</v>
      </c>
      <c r="F207" s="14"/>
      <c r="G207" s="14" t="s">
        <v>71</v>
      </c>
      <c r="H207" s="14"/>
      <c r="I20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7" s="14" t="s">
        <v>54</v>
      </c>
      <c r="K207" s="15"/>
      <c r="L207" s="14"/>
      <c r="M207" s="14" t="str">
        <f ca="1">IF(AND(بيانات_العملاء[[#This Row],[السجل التجارى]]="موجود",TODAY()+'[1]Other Data'!$B$23&lt;K207,بيانات_العملاء[[#This Row],[مطابقة اسم العميل بالاسم بالسجل التجارى]]="مطابق"), "سارى", "يجب اعادة طلبه")</f>
        <v>يجب اعادة طلبه</v>
      </c>
      <c r="N207" s="14" t="s">
        <v>52</v>
      </c>
      <c r="O207" s="9" t="e" cm="1">
        <f t="array" aca="1" ref="O207" ca="1">INDEX('[1]SAP Customer Data'!$A:$AC,MATCH(بيانات_العملاء[[#This Row],[رمز شريك الأعمال]],'[1]SAP Customer Data'!$B:$B,0),CELL("col",[1]!Table_Customer_Data[[#Headers],[LicTradNum]]))</f>
        <v>#REF!</v>
      </c>
      <c r="P20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7" s="14"/>
      <c r="R207" s="15"/>
      <c r="S20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7" s="14" t="s">
        <v>72</v>
      </c>
      <c r="U207" s="16"/>
      <c r="V207" s="17"/>
      <c r="W20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7" s="14" t="e" cm="1">
        <f t="array" aca="1" ref="Y207" ca="1">INDEX('[1]SAP Customer Data'!$A:$AC,MATCH(بيانات_العملاء[[#This Row],[رمز شريك الأعمال]],'[1]SAP Customer Data'!$B:$B,0),CELL("col",[1]!Table_Customer_Data[[#Headers],[CreditLine]]))</f>
        <v>#REF!</v>
      </c>
      <c r="Z20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7" s="14"/>
      <c r="AB20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7" s="14"/>
      <c r="AD207" s="14"/>
      <c r="AE20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7" s="14"/>
      <c r="AG207" s="14"/>
      <c r="AH20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7" s="14"/>
      <c r="AJ207" s="14"/>
      <c r="AK20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7" s="14"/>
      <c r="AM207" s="15"/>
      <c r="AN20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7" s="14"/>
      <c r="AP207" s="17"/>
      <c r="AQ20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7" s="14"/>
      <c r="AS207" s="14"/>
      <c r="AT20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7" s="17" t="e" cm="1">
        <f t="array" aca="1" ref="AU207" ca="1">INDEX('[1]SAP Customer Data'!A:Z,MATCH(بيانات_العملاء[[#This Row],[رمز شريك الأعمال]],'[1]SAP Customer Data'!B:B,0),CELL("col",[1]!Table_Customer_Data[[#Headers],[CreateDate]]))</f>
        <v>#REF!</v>
      </c>
      <c r="AV207" s="14"/>
      <c r="AW207" s="17"/>
      <c r="AX207" s="14" t="s">
        <v>57</v>
      </c>
      <c r="AY207" s="14"/>
    </row>
    <row r="208" spans="1:51" x14ac:dyDescent="0.25">
      <c r="A208" s="12" t="e" cm="1">
        <f t="array" aca="1" ref="A208" ca="1">INDEX('[1]SAP Customer Data'!$A:$AC,MATCH(بيانات_العملاء[[#This Row],[رمز شريك الأعمال]],'[1]SAP Customer Data'!$B:$B,0),CELL("col",[1]!Table_Customer_Data[[#Headers],[GroupName]]))</f>
        <v>#REF!</v>
      </c>
      <c r="B208" s="18" t="s">
        <v>379</v>
      </c>
      <c r="C208" s="77" t="s">
        <v>882</v>
      </c>
      <c r="D208" s="14" t="e" cm="1">
        <f t="array" aca="1" ref="D208" ca="1">INDEX('[1]SAP Customer Data'!$A:$AC,MATCH(بيانات_العملاء[[#This Row],[رمز شريك الأعمال]],'[1]SAP Customer Data'!$B:$B,0),CELL("col",[1]!Table_Customer_Data[[#Headers],[CardName]]))</f>
        <v>#REF!</v>
      </c>
      <c r="E208" s="14" t="e">
        <f ca="1">IF(بيانات_العملاء[[#This Row],[حد الائتمان على SAP]]&gt;0,"آجل","نقدى")</f>
        <v>#REF!</v>
      </c>
      <c r="F208" s="14"/>
      <c r="G208" s="14" t="s">
        <v>71</v>
      </c>
      <c r="H208" s="14"/>
      <c r="I20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8" s="14" t="s">
        <v>54</v>
      </c>
      <c r="K208" s="15"/>
      <c r="L208" s="14"/>
      <c r="M208" s="14" t="str">
        <f ca="1">IF(AND(بيانات_العملاء[[#This Row],[السجل التجارى]]="موجود",TODAY()+'[1]Other Data'!$B$23&lt;K208,بيانات_العملاء[[#This Row],[مطابقة اسم العميل بالاسم بالسجل التجارى]]="مطابق"), "سارى", "يجب اعادة طلبه")</f>
        <v>يجب اعادة طلبه</v>
      </c>
      <c r="N208" s="14" t="s">
        <v>52</v>
      </c>
      <c r="O208" s="9" t="e" cm="1">
        <f t="array" aca="1" ref="O208" ca="1">INDEX('[1]SAP Customer Data'!$A:$AC,MATCH(بيانات_العملاء[[#This Row],[رمز شريك الأعمال]],'[1]SAP Customer Data'!$B:$B,0),CELL("col",[1]!Table_Customer_Data[[#Headers],[LicTradNum]]))</f>
        <v>#REF!</v>
      </c>
      <c r="P20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8" s="14"/>
      <c r="R208" s="15"/>
      <c r="S20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8" s="14" t="s">
        <v>72</v>
      </c>
      <c r="U208" s="16"/>
      <c r="V208" s="17"/>
      <c r="W20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8" s="14" t="e" cm="1">
        <f t="array" aca="1" ref="Y208" ca="1">INDEX('[1]SAP Customer Data'!$A:$AC,MATCH(بيانات_العملاء[[#This Row],[رمز شريك الأعمال]],'[1]SAP Customer Data'!$B:$B,0),CELL("col",[1]!Table_Customer_Data[[#Headers],[CreditLine]]))</f>
        <v>#REF!</v>
      </c>
      <c r="Z20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8" s="14"/>
      <c r="AB20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8" s="14"/>
      <c r="AD208" s="14"/>
      <c r="AE20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8" s="14"/>
      <c r="AG208" s="14"/>
      <c r="AH20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8" s="14"/>
      <c r="AJ208" s="14"/>
      <c r="AK20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8" s="14"/>
      <c r="AM208" s="15"/>
      <c r="AN20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8" s="14"/>
      <c r="AP208" s="17"/>
      <c r="AQ20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8" s="14"/>
      <c r="AS208" s="14"/>
      <c r="AT20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8" s="17" t="e" cm="1">
        <f t="array" aca="1" ref="AU208" ca="1">INDEX('[1]SAP Customer Data'!A:Z,MATCH(بيانات_العملاء[[#This Row],[رمز شريك الأعمال]],'[1]SAP Customer Data'!B:B,0),CELL("col",[1]!Table_Customer_Data[[#Headers],[CreateDate]]))</f>
        <v>#REF!</v>
      </c>
      <c r="AV208" s="14"/>
      <c r="AW208" s="17"/>
      <c r="AX208" s="14" t="s">
        <v>57</v>
      </c>
      <c r="AY208" s="14"/>
    </row>
    <row r="209" spans="1:51" x14ac:dyDescent="0.25">
      <c r="A209" s="12" t="e" cm="1">
        <f t="array" aca="1" ref="A209" ca="1">INDEX('[1]SAP Customer Data'!$A:$AC,MATCH(بيانات_العملاء[[#This Row],[رمز شريك الأعمال]],'[1]SAP Customer Data'!$B:$B,0),CELL("col",[1]!Table_Customer_Data[[#Headers],[GroupName]]))</f>
        <v>#REF!</v>
      </c>
      <c r="B209" s="18" t="s">
        <v>380</v>
      </c>
      <c r="C209" s="77" t="s">
        <v>882</v>
      </c>
      <c r="D209" s="14" t="e" cm="1">
        <f t="array" aca="1" ref="D209" ca="1">INDEX('[1]SAP Customer Data'!$A:$AC,MATCH(بيانات_العملاء[[#This Row],[رمز شريك الأعمال]],'[1]SAP Customer Data'!$B:$B,0),CELL("col",[1]!Table_Customer_Data[[#Headers],[CardName]]))</f>
        <v>#REF!</v>
      </c>
      <c r="E209" s="14" t="e">
        <f ca="1">IF(بيانات_العملاء[[#This Row],[حد الائتمان على SAP]]&gt;0,"آجل","نقدى")</f>
        <v>#REF!</v>
      </c>
      <c r="F209" s="14"/>
      <c r="G209" s="14" t="s">
        <v>71</v>
      </c>
      <c r="H209" s="14"/>
      <c r="I20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09" s="14" t="s">
        <v>54</v>
      </c>
      <c r="K209" s="15"/>
      <c r="L209" s="14"/>
      <c r="M209" s="14" t="str">
        <f ca="1">IF(AND(بيانات_العملاء[[#This Row],[السجل التجارى]]="موجود",TODAY()+'[1]Other Data'!$B$23&lt;K209,بيانات_العملاء[[#This Row],[مطابقة اسم العميل بالاسم بالسجل التجارى]]="مطابق"), "سارى", "يجب اعادة طلبه")</f>
        <v>يجب اعادة طلبه</v>
      </c>
      <c r="N209" s="14" t="s">
        <v>52</v>
      </c>
      <c r="O209" s="9" t="e" cm="1">
        <f t="array" aca="1" ref="O209" ca="1">INDEX('[1]SAP Customer Data'!$A:$AC,MATCH(بيانات_العملاء[[#This Row],[رمز شريك الأعمال]],'[1]SAP Customer Data'!$B:$B,0),CELL("col",[1]!Table_Customer_Data[[#Headers],[LicTradNum]]))</f>
        <v>#REF!</v>
      </c>
      <c r="P20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09" s="14"/>
      <c r="R209" s="15"/>
      <c r="S20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09" s="14" t="s">
        <v>72</v>
      </c>
      <c r="U209" s="16"/>
      <c r="V209" s="17"/>
      <c r="W20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0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09" s="14" t="e" cm="1">
        <f t="array" aca="1" ref="Y209" ca="1">INDEX('[1]SAP Customer Data'!$A:$AC,MATCH(بيانات_العملاء[[#This Row],[رمز شريك الأعمال]],'[1]SAP Customer Data'!$B:$B,0),CELL("col",[1]!Table_Customer_Data[[#Headers],[CreditLine]]))</f>
        <v>#REF!</v>
      </c>
      <c r="Z20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09" s="14"/>
      <c r="AB20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09" s="14"/>
      <c r="AD209" s="14"/>
      <c r="AE20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09" s="14"/>
      <c r="AG209" s="14"/>
      <c r="AH20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09" s="14"/>
      <c r="AJ209" s="14"/>
      <c r="AK20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09" s="14"/>
      <c r="AM209" s="15"/>
      <c r="AN20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09" s="14"/>
      <c r="AP209" s="17"/>
      <c r="AQ20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09" s="14"/>
      <c r="AS209" s="14"/>
      <c r="AT20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09" s="17" t="e" cm="1">
        <f t="array" aca="1" ref="AU209" ca="1">INDEX('[1]SAP Customer Data'!A:Z,MATCH(بيانات_العملاء[[#This Row],[رمز شريك الأعمال]],'[1]SAP Customer Data'!B:B,0),CELL("col",[1]!Table_Customer_Data[[#Headers],[CreateDate]]))</f>
        <v>#REF!</v>
      </c>
      <c r="AV209" s="14"/>
      <c r="AW209" s="17"/>
      <c r="AX209" s="14" t="s">
        <v>57</v>
      </c>
      <c r="AY209" s="14"/>
    </row>
    <row r="210" spans="1:51" x14ac:dyDescent="0.25">
      <c r="A210" s="12" t="e" cm="1">
        <f t="array" aca="1" ref="A210" ca="1">INDEX('[1]SAP Customer Data'!$A:$AC,MATCH(بيانات_العملاء[[#This Row],[رمز شريك الأعمال]],'[1]SAP Customer Data'!$B:$B,0),CELL("col",[1]!Table_Customer_Data[[#Headers],[GroupName]]))</f>
        <v>#REF!</v>
      </c>
      <c r="B210" s="18" t="s">
        <v>381</v>
      </c>
      <c r="C210" s="77" t="s">
        <v>882</v>
      </c>
      <c r="D210" s="14" t="e" cm="1">
        <f t="array" aca="1" ref="D210" ca="1">INDEX('[1]SAP Customer Data'!$A:$AC,MATCH(بيانات_العملاء[[#This Row],[رمز شريك الأعمال]],'[1]SAP Customer Data'!$B:$B,0),CELL("col",[1]!Table_Customer_Data[[#Headers],[CardName]]))</f>
        <v>#REF!</v>
      </c>
      <c r="E210" s="14" t="e">
        <f ca="1">IF(بيانات_العملاء[[#This Row],[حد الائتمان على SAP]]&gt;0,"آجل","نقدى")</f>
        <v>#REF!</v>
      </c>
      <c r="F210" s="14"/>
      <c r="G210" s="14" t="s">
        <v>71</v>
      </c>
      <c r="H210" s="14"/>
      <c r="I21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0" s="14" t="s">
        <v>54</v>
      </c>
      <c r="K210" s="15"/>
      <c r="L210" s="14"/>
      <c r="M210" s="14" t="str">
        <f ca="1">IF(AND(بيانات_العملاء[[#This Row],[السجل التجارى]]="موجود",TODAY()+'[1]Other Data'!$B$23&lt;K210,بيانات_العملاء[[#This Row],[مطابقة اسم العميل بالاسم بالسجل التجارى]]="مطابق"), "سارى", "يجب اعادة طلبه")</f>
        <v>يجب اعادة طلبه</v>
      </c>
      <c r="N210" s="14" t="s">
        <v>52</v>
      </c>
      <c r="O210" s="9" t="e" cm="1">
        <f t="array" aca="1" ref="O210" ca="1">INDEX('[1]SAP Customer Data'!$A:$AC,MATCH(بيانات_العملاء[[#This Row],[رمز شريك الأعمال]],'[1]SAP Customer Data'!$B:$B,0),CELL("col",[1]!Table_Customer_Data[[#Headers],[LicTradNum]]))</f>
        <v>#REF!</v>
      </c>
      <c r="P21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0" s="14"/>
      <c r="R210" s="15"/>
      <c r="S21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0" s="14" t="s">
        <v>72</v>
      </c>
      <c r="U210" s="16"/>
      <c r="V210" s="17"/>
      <c r="W21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0" s="14" t="e" cm="1">
        <f t="array" aca="1" ref="Y210" ca="1">INDEX('[1]SAP Customer Data'!$A:$AC,MATCH(بيانات_العملاء[[#This Row],[رمز شريك الأعمال]],'[1]SAP Customer Data'!$B:$B,0),CELL("col",[1]!Table_Customer_Data[[#Headers],[CreditLine]]))</f>
        <v>#REF!</v>
      </c>
      <c r="Z21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0" s="14"/>
      <c r="AB21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0" s="14"/>
      <c r="AD210" s="14"/>
      <c r="AE21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0" s="14"/>
      <c r="AG210" s="14"/>
      <c r="AH21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0" s="14"/>
      <c r="AJ210" s="14"/>
      <c r="AK21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0" s="14"/>
      <c r="AM210" s="15"/>
      <c r="AN21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0" s="14"/>
      <c r="AP210" s="17"/>
      <c r="AQ21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0" s="14"/>
      <c r="AS210" s="14"/>
      <c r="AT21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0" s="17" t="e" cm="1">
        <f t="array" aca="1" ref="AU210" ca="1">INDEX('[1]SAP Customer Data'!A:Z,MATCH(بيانات_العملاء[[#This Row],[رمز شريك الأعمال]],'[1]SAP Customer Data'!B:B,0),CELL("col",[1]!Table_Customer_Data[[#Headers],[CreateDate]]))</f>
        <v>#REF!</v>
      </c>
      <c r="AV210" s="14"/>
      <c r="AW210" s="17"/>
      <c r="AX210" s="14" t="s">
        <v>57</v>
      </c>
      <c r="AY210" s="14"/>
    </row>
    <row r="211" spans="1:51" x14ac:dyDescent="0.25">
      <c r="A211" s="12" t="e" cm="1">
        <f t="array" aca="1" ref="A211" ca="1">INDEX('[1]SAP Customer Data'!$A:$AC,MATCH(بيانات_العملاء[[#This Row],[رمز شريك الأعمال]],'[1]SAP Customer Data'!$B:$B,0),CELL("col",[1]!Table_Customer_Data[[#Headers],[GroupName]]))</f>
        <v>#REF!</v>
      </c>
      <c r="B211" s="18" t="s">
        <v>382</v>
      </c>
      <c r="C211" s="77" t="s">
        <v>882</v>
      </c>
      <c r="D211" s="14" t="e" cm="1">
        <f t="array" aca="1" ref="D211" ca="1">INDEX('[1]SAP Customer Data'!$A:$AC,MATCH(بيانات_العملاء[[#This Row],[رمز شريك الأعمال]],'[1]SAP Customer Data'!$B:$B,0),CELL("col",[1]!Table_Customer_Data[[#Headers],[CardName]]))</f>
        <v>#REF!</v>
      </c>
      <c r="E211" s="14" t="e">
        <f ca="1">IF(بيانات_العملاء[[#This Row],[حد الائتمان على SAP]]&gt;0,"آجل","نقدى")</f>
        <v>#REF!</v>
      </c>
      <c r="F211" s="14"/>
      <c r="G211" s="14" t="s">
        <v>71</v>
      </c>
      <c r="H211" s="14"/>
      <c r="I21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1" s="14" t="s">
        <v>54</v>
      </c>
      <c r="K211" s="15"/>
      <c r="L211" s="14"/>
      <c r="M211" s="14" t="str">
        <f ca="1">IF(AND(بيانات_العملاء[[#This Row],[السجل التجارى]]="موجود",TODAY()+'[1]Other Data'!$B$23&lt;K211,بيانات_العملاء[[#This Row],[مطابقة اسم العميل بالاسم بالسجل التجارى]]="مطابق"), "سارى", "يجب اعادة طلبه")</f>
        <v>يجب اعادة طلبه</v>
      </c>
      <c r="N211" s="14" t="s">
        <v>52</v>
      </c>
      <c r="O211" s="9" t="e" cm="1">
        <f t="array" aca="1" ref="O211" ca="1">INDEX('[1]SAP Customer Data'!$A:$AC,MATCH(بيانات_العملاء[[#This Row],[رمز شريك الأعمال]],'[1]SAP Customer Data'!$B:$B,0),CELL("col",[1]!Table_Customer_Data[[#Headers],[LicTradNum]]))</f>
        <v>#REF!</v>
      </c>
      <c r="P21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1" s="14"/>
      <c r="R211" s="15"/>
      <c r="S21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1" s="14" t="s">
        <v>72</v>
      </c>
      <c r="U211" s="16"/>
      <c r="V211" s="17"/>
      <c r="W21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1" s="14" t="e" cm="1">
        <f t="array" aca="1" ref="Y211" ca="1">INDEX('[1]SAP Customer Data'!$A:$AC,MATCH(بيانات_العملاء[[#This Row],[رمز شريك الأعمال]],'[1]SAP Customer Data'!$B:$B,0),CELL("col",[1]!Table_Customer_Data[[#Headers],[CreditLine]]))</f>
        <v>#REF!</v>
      </c>
      <c r="Z21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1" s="14"/>
      <c r="AB21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1" s="14"/>
      <c r="AD211" s="14"/>
      <c r="AE21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1" s="14"/>
      <c r="AG211" s="14"/>
      <c r="AH21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1" s="14"/>
      <c r="AJ211" s="14"/>
      <c r="AK21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1" s="14"/>
      <c r="AM211" s="15"/>
      <c r="AN21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1" s="14"/>
      <c r="AP211" s="17"/>
      <c r="AQ21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1" s="14"/>
      <c r="AS211" s="14"/>
      <c r="AT21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1" s="17" t="e" cm="1">
        <f t="array" aca="1" ref="AU211" ca="1">INDEX('[1]SAP Customer Data'!A:Z,MATCH(بيانات_العملاء[[#This Row],[رمز شريك الأعمال]],'[1]SAP Customer Data'!B:B,0),CELL("col",[1]!Table_Customer_Data[[#Headers],[CreateDate]]))</f>
        <v>#REF!</v>
      </c>
      <c r="AV211" s="14"/>
      <c r="AW211" s="17"/>
      <c r="AX211" s="14" t="s">
        <v>57</v>
      </c>
      <c r="AY211" s="14"/>
    </row>
    <row r="212" spans="1:51" x14ac:dyDescent="0.25">
      <c r="A212" s="12" t="e" cm="1">
        <f t="array" aca="1" ref="A212" ca="1">INDEX('[1]SAP Customer Data'!$A:$AC,MATCH(بيانات_العملاء[[#This Row],[رمز شريك الأعمال]],'[1]SAP Customer Data'!$B:$B,0),CELL("col",[1]!Table_Customer_Data[[#Headers],[GroupName]]))</f>
        <v>#REF!</v>
      </c>
      <c r="B212" s="18" t="s">
        <v>383</v>
      </c>
      <c r="C212" s="77" t="s">
        <v>882</v>
      </c>
      <c r="D212" s="14" t="e" cm="1">
        <f t="array" aca="1" ref="D212" ca="1">INDEX('[1]SAP Customer Data'!$A:$AC,MATCH(بيانات_العملاء[[#This Row],[رمز شريك الأعمال]],'[1]SAP Customer Data'!$B:$B,0),CELL("col",[1]!Table_Customer_Data[[#Headers],[CardName]]))</f>
        <v>#REF!</v>
      </c>
      <c r="E212" s="14" t="e">
        <f ca="1">IF(بيانات_العملاء[[#This Row],[حد الائتمان على SAP]]&gt;0,"آجل","نقدى")</f>
        <v>#REF!</v>
      </c>
      <c r="F212" s="14"/>
      <c r="G212" s="14" t="s">
        <v>71</v>
      </c>
      <c r="H212" s="14"/>
      <c r="I21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2" s="14" t="s">
        <v>54</v>
      </c>
      <c r="K212" s="15"/>
      <c r="L212" s="14"/>
      <c r="M212" s="14" t="str">
        <f ca="1">IF(AND(بيانات_العملاء[[#This Row],[السجل التجارى]]="موجود",TODAY()+'[1]Other Data'!$B$23&lt;K212,بيانات_العملاء[[#This Row],[مطابقة اسم العميل بالاسم بالسجل التجارى]]="مطابق"), "سارى", "يجب اعادة طلبه")</f>
        <v>يجب اعادة طلبه</v>
      </c>
      <c r="N212" s="14" t="s">
        <v>52</v>
      </c>
      <c r="O212" s="9" t="e" cm="1">
        <f t="array" aca="1" ref="O212" ca="1">INDEX('[1]SAP Customer Data'!$A:$AC,MATCH(بيانات_العملاء[[#This Row],[رمز شريك الأعمال]],'[1]SAP Customer Data'!$B:$B,0),CELL("col",[1]!Table_Customer_Data[[#Headers],[LicTradNum]]))</f>
        <v>#REF!</v>
      </c>
      <c r="P21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2" s="14"/>
      <c r="R212" s="15"/>
      <c r="S21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2" s="14" t="s">
        <v>72</v>
      </c>
      <c r="U212" s="16"/>
      <c r="V212" s="17"/>
      <c r="W21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2" s="14" t="e" cm="1">
        <f t="array" aca="1" ref="Y212" ca="1">INDEX('[1]SAP Customer Data'!$A:$AC,MATCH(بيانات_العملاء[[#This Row],[رمز شريك الأعمال]],'[1]SAP Customer Data'!$B:$B,0),CELL("col",[1]!Table_Customer_Data[[#Headers],[CreditLine]]))</f>
        <v>#REF!</v>
      </c>
      <c r="Z21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2" s="14"/>
      <c r="AB21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2" s="14"/>
      <c r="AD212" s="14"/>
      <c r="AE21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2" s="14"/>
      <c r="AG212" s="14"/>
      <c r="AH21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2" s="14"/>
      <c r="AJ212" s="14"/>
      <c r="AK21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2" s="14"/>
      <c r="AM212" s="15"/>
      <c r="AN21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2" s="14"/>
      <c r="AP212" s="17"/>
      <c r="AQ21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2" s="14"/>
      <c r="AS212" s="14"/>
      <c r="AT21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2" s="17" t="e" cm="1">
        <f t="array" aca="1" ref="AU212" ca="1">INDEX('[1]SAP Customer Data'!A:Z,MATCH(بيانات_العملاء[[#This Row],[رمز شريك الأعمال]],'[1]SAP Customer Data'!B:B,0),CELL("col",[1]!Table_Customer_Data[[#Headers],[CreateDate]]))</f>
        <v>#REF!</v>
      </c>
      <c r="AV212" s="14"/>
      <c r="AW212" s="17"/>
      <c r="AX212" s="14" t="s">
        <v>57</v>
      </c>
      <c r="AY212" s="14"/>
    </row>
    <row r="213" spans="1:51" x14ac:dyDescent="0.25">
      <c r="A213" s="12" t="e" cm="1">
        <f t="array" aca="1" ref="A213" ca="1">INDEX('[1]SAP Customer Data'!$A:$AC,MATCH(بيانات_العملاء[[#This Row],[رمز شريك الأعمال]],'[1]SAP Customer Data'!$B:$B,0),CELL("col",[1]!Table_Customer_Data[[#Headers],[GroupName]]))</f>
        <v>#REF!</v>
      </c>
      <c r="B213" s="18" t="s">
        <v>384</v>
      </c>
      <c r="C213" s="77" t="s">
        <v>882</v>
      </c>
      <c r="D213" s="14" t="e" cm="1">
        <f t="array" aca="1" ref="D213" ca="1">INDEX('[1]SAP Customer Data'!$A:$AC,MATCH(بيانات_العملاء[[#This Row],[رمز شريك الأعمال]],'[1]SAP Customer Data'!$B:$B,0),CELL("col",[1]!Table_Customer_Data[[#Headers],[CardName]]))</f>
        <v>#REF!</v>
      </c>
      <c r="E213" s="14" t="e">
        <f ca="1">IF(بيانات_العملاء[[#This Row],[حد الائتمان على SAP]]&gt;0,"آجل","نقدى")</f>
        <v>#REF!</v>
      </c>
      <c r="F213" s="14"/>
      <c r="G213" s="14" t="s">
        <v>71</v>
      </c>
      <c r="H213" s="14"/>
      <c r="I21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3" s="14" t="s">
        <v>54</v>
      </c>
      <c r="K213" s="15"/>
      <c r="L213" s="14"/>
      <c r="M213" s="14" t="str">
        <f ca="1">IF(AND(بيانات_العملاء[[#This Row],[السجل التجارى]]="موجود",TODAY()+'[1]Other Data'!$B$23&lt;K213,بيانات_العملاء[[#This Row],[مطابقة اسم العميل بالاسم بالسجل التجارى]]="مطابق"), "سارى", "يجب اعادة طلبه")</f>
        <v>يجب اعادة طلبه</v>
      </c>
      <c r="N213" s="14" t="s">
        <v>52</v>
      </c>
      <c r="O213" s="9" t="e" cm="1">
        <f t="array" aca="1" ref="O213" ca="1">INDEX('[1]SAP Customer Data'!$A:$AC,MATCH(بيانات_العملاء[[#This Row],[رمز شريك الأعمال]],'[1]SAP Customer Data'!$B:$B,0),CELL("col",[1]!Table_Customer_Data[[#Headers],[LicTradNum]]))</f>
        <v>#REF!</v>
      </c>
      <c r="P21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3" s="14"/>
      <c r="R213" s="15"/>
      <c r="S21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3" s="14" t="s">
        <v>72</v>
      </c>
      <c r="U213" s="16"/>
      <c r="V213" s="17"/>
      <c r="W21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3" s="14" t="e" cm="1">
        <f t="array" aca="1" ref="Y213" ca="1">INDEX('[1]SAP Customer Data'!$A:$AC,MATCH(بيانات_العملاء[[#This Row],[رمز شريك الأعمال]],'[1]SAP Customer Data'!$B:$B,0),CELL("col",[1]!Table_Customer_Data[[#Headers],[CreditLine]]))</f>
        <v>#REF!</v>
      </c>
      <c r="Z21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3" s="14"/>
      <c r="AB21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3" s="14"/>
      <c r="AD213" s="14"/>
      <c r="AE21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3" s="14"/>
      <c r="AG213" s="14"/>
      <c r="AH21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3" s="14"/>
      <c r="AJ213" s="14"/>
      <c r="AK21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3" s="14"/>
      <c r="AM213" s="15"/>
      <c r="AN21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3" s="14"/>
      <c r="AP213" s="17"/>
      <c r="AQ21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3" s="14"/>
      <c r="AS213" s="14"/>
      <c r="AT21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3" s="17" t="e" cm="1">
        <f t="array" aca="1" ref="AU213" ca="1">INDEX('[1]SAP Customer Data'!A:Z,MATCH(بيانات_العملاء[[#This Row],[رمز شريك الأعمال]],'[1]SAP Customer Data'!B:B,0),CELL("col",[1]!Table_Customer_Data[[#Headers],[CreateDate]]))</f>
        <v>#REF!</v>
      </c>
      <c r="AV213" s="14"/>
      <c r="AW213" s="17"/>
      <c r="AX213" s="14" t="s">
        <v>57</v>
      </c>
      <c r="AY213" s="14"/>
    </row>
    <row r="214" spans="1:51" x14ac:dyDescent="0.25">
      <c r="A214" s="31" t="e" cm="1">
        <f t="array" aca="1" ref="A214" ca="1">INDEX('[1]SAP Customer Data'!$A:$AC,MATCH(بيانات_العملاء[[#This Row],[رمز شريك الأعمال]],'[1]SAP Customer Data'!$B:$B,0),CELL("col",[1]!Table_Customer_Data[[#Headers],[GroupName]]))</f>
        <v>#REF!</v>
      </c>
      <c r="B214" s="32" t="s">
        <v>385</v>
      </c>
      <c r="C214" s="77" t="s">
        <v>882</v>
      </c>
      <c r="D214" s="33" t="e" cm="1">
        <f t="array" aca="1" ref="D214" ca="1">INDEX('[1]SAP Customer Data'!$A:$AC,MATCH(بيانات_العملاء[[#This Row],[رمز شريك الأعمال]],'[1]SAP Customer Data'!$B:$B,0),CELL("col",[1]!Table_Customer_Data[[#Headers],[CardName]]))</f>
        <v>#REF!</v>
      </c>
      <c r="E214" s="33" t="e">
        <f ca="1">IF(بيانات_العملاء[[#This Row],[حد الائتمان على SAP]]&gt;0,"آجل","نقدى")</f>
        <v>#REF!</v>
      </c>
      <c r="F214" s="33"/>
      <c r="G214" s="33" t="s">
        <v>71</v>
      </c>
      <c r="H214" s="33" t="s">
        <v>54</v>
      </c>
      <c r="I214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4" s="33" t="s">
        <v>54</v>
      </c>
      <c r="K214" s="34"/>
      <c r="L214" s="33"/>
      <c r="M214" s="33" t="str">
        <f ca="1">IF(AND(بيانات_العملاء[[#This Row],[السجل التجارى]]="موجود",TODAY()+'[1]Other Data'!$B$23&lt;K214,بيانات_العملاء[[#This Row],[مطابقة اسم العميل بالاسم بالسجل التجارى]]="مطابق"), "سارى", "يجب اعادة طلبه")</f>
        <v>يجب اعادة طلبه</v>
      </c>
      <c r="N214" s="33" t="s">
        <v>54</v>
      </c>
      <c r="O214" s="41" t="e" cm="1">
        <f t="array" aca="1" ref="O214" ca="1">INDEX('[1]SAP Customer Data'!$A:$AC,MATCH(بيانات_العملاء[[#This Row],[رمز شريك الأعمال]],'[1]SAP Customer Data'!$B:$B,0),CELL("col",[1]!Table_Customer_Data[[#Headers],[LicTradNum]]))</f>
        <v>#REF!</v>
      </c>
      <c r="P214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4" s="24" t="s">
        <v>54</v>
      </c>
      <c r="R214" s="34"/>
      <c r="S214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4" s="24" t="s">
        <v>54</v>
      </c>
      <c r="U214" s="36"/>
      <c r="V214" s="37"/>
      <c r="W214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4" s="33" t="e" cm="1">
        <f t="array" aca="1" ref="Y214" ca="1">INDEX('[1]SAP Customer Data'!$A:$AC,MATCH(بيانات_العملاء[[#This Row],[رمز شريك الأعمال]],'[1]SAP Customer Data'!$B:$B,0),CELL("col",[1]!Table_Customer_Data[[#Headers],[CreditLine]]))</f>
        <v>#REF!</v>
      </c>
      <c r="Z21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4" s="14"/>
      <c r="AB21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4" s="24" t="s">
        <v>54</v>
      </c>
      <c r="AD214" s="33"/>
      <c r="AE214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4" s="24" t="s">
        <v>54</v>
      </c>
      <c r="AG214" s="33"/>
      <c r="AH214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4" s="24" t="s">
        <v>54</v>
      </c>
      <c r="AJ214" s="33"/>
      <c r="AK214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4" s="33"/>
      <c r="AM214" s="34"/>
      <c r="AN214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4" s="24" t="s">
        <v>54</v>
      </c>
      <c r="AP214" s="37"/>
      <c r="AQ214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4" s="24" t="s">
        <v>54</v>
      </c>
      <c r="AS214" s="33"/>
      <c r="AT214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4" s="37" t="e" cm="1">
        <f t="array" aca="1" ref="AU214" ca="1">INDEX('[1]SAP Customer Data'!A:Z,MATCH(بيانات_العملاء[[#This Row],[رمز شريك الأعمال]],'[1]SAP Customer Data'!B:B,0),CELL("col",[1]!Table_Customer_Data[[#Headers],[CreateDate]]))</f>
        <v>#REF!</v>
      </c>
      <c r="AV214" s="33"/>
      <c r="AW214" s="11" t="s">
        <v>103</v>
      </c>
      <c r="AX214" s="33" t="s">
        <v>57</v>
      </c>
      <c r="AY214" s="33"/>
    </row>
    <row r="215" spans="1:51" x14ac:dyDescent="0.25">
      <c r="A215" s="12" t="e" cm="1">
        <f t="array" aca="1" ref="A215" ca="1">INDEX('[1]SAP Customer Data'!$A:$AC,MATCH(بيانات_العملاء[[#This Row],[رمز شريك الأعمال]],'[1]SAP Customer Data'!$B:$B,0),CELL("col",[1]!Table_Customer_Data[[#Headers],[GroupName]]))</f>
        <v>#REF!</v>
      </c>
      <c r="B215" s="18" t="s">
        <v>386</v>
      </c>
      <c r="C215" s="77" t="s">
        <v>882</v>
      </c>
      <c r="D215" s="14" t="e" cm="1">
        <f t="array" aca="1" ref="D215" ca="1">INDEX('[1]SAP Customer Data'!$A:$AC,MATCH(بيانات_العملاء[[#This Row],[رمز شريك الأعمال]],'[1]SAP Customer Data'!$B:$B,0),CELL("col",[1]!Table_Customer_Data[[#Headers],[CardName]]))</f>
        <v>#REF!</v>
      </c>
      <c r="E215" s="14" t="e">
        <f ca="1">IF(بيانات_العملاء[[#This Row],[حد الائتمان على SAP]]&gt;0,"آجل","نقدى")</f>
        <v>#REF!</v>
      </c>
      <c r="F215" s="14"/>
      <c r="G215" s="14" t="s">
        <v>71</v>
      </c>
      <c r="H215" s="14"/>
      <c r="I21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5" s="14" t="s">
        <v>54</v>
      </c>
      <c r="K215" s="15"/>
      <c r="L215" s="14"/>
      <c r="M215" s="14" t="str">
        <f ca="1">IF(AND(بيانات_العملاء[[#This Row],[السجل التجارى]]="موجود",TODAY()+'[1]Other Data'!$B$23&lt;K215,بيانات_العملاء[[#This Row],[مطابقة اسم العميل بالاسم بالسجل التجارى]]="مطابق"), "سارى", "يجب اعادة طلبه")</f>
        <v>يجب اعادة طلبه</v>
      </c>
      <c r="N215" s="14" t="s">
        <v>52</v>
      </c>
      <c r="O215" s="9" t="e" cm="1">
        <f t="array" aca="1" ref="O215" ca="1">INDEX('[1]SAP Customer Data'!$A:$AC,MATCH(بيانات_العملاء[[#This Row],[رمز شريك الأعمال]],'[1]SAP Customer Data'!$B:$B,0),CELL("col",[1]!Table_Customer_Data[[#Headers],[LicTradNum]]))</f>
        <v>#REF!</v>
      </c>
      <c r="P21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5" s="14"/>
      <c r="R215" s="15"/>
      <c r="S21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5" s="14" t="s">
        <v>72</v>
      </c>
      <c r="U215" s="16"/>
      <c r="V215" s="17"/>
      <c r="W21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5" s="14" t="e" cm="1">
        <f t="array" aca="1" ref="Y215" ca="1">INDEX('[1]SAP Customer Data'!$A:$AC,MATCH(بيانات_العملاء[[#This Row],[رمز شريك الأعمال]],'[1]SAP Customer Data'!$B:$B,0),CELL("col",[1]!Table_Customer_Data[[#Headers],[CreditLine]]))</f>
        <v>#REF!</v>
      </c>
      <c r="Z21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5" s="14"/>
      <c r="AB21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5" s="14"/>
      <c r="AD215" s="14"/>
      <c r="AE21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5" s="14"/>
      <c r="AG215" s="14"/>
      <c r="AH21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5" s="14"/>
      <c r="AJ215" s="14"/>
      <c r="AK21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5" s="14"/>
      <c r="AM215" s="15"/>
      <c r="AN21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5" s="14"/>
      <c r="AP215" s="17"/>
      <c r="AQ21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5" s="14"/>
      <c r="AS215" s="14"/>
      <c r="AT21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5" s="17" t="e" cm="1">
        <f t="array" aca="1" ref="AU215" ca="1">INDEX('[1]SAP Customer Data'!A:Z,MATCH(بيانات_العملاء[[#This Row],[رمز شريك الأعمال]],'[1]SAP Customer Data'!B:B,0),CELL("col",[1]!Table_Customer_Data[[#Headers],[CreateDate]]))</f>
        <v>#REF!</v>
      </c>
      <c r="AV215" s="14"/>
      <c r="AW215" s="17"/>
      <c r="AX215" s="14" t="s">
        <v>57</v>
      </c>
      <c r="AY215" s="14"/>
    </row>
    <row r="216" spans="1:51" x14ac:dyDescent="0.25">
      <c r="A216" s="12" t="e" cm="1">
        <f t="array" aca="1" ref="A216" ca="1">INDEX('[1]SAP Customer Data'!$A:$AC,MATCH(بيانات_العملاء[[#This Row],[رمز شريك الأعمال]],'[1]SAP Customer Data'!$B:$B,0),CELL("col",[1]!Table_Customer_Data[[#Headers],[GroupName]]))</f>
        <v>#REF!</v>
      </c>
      <c r="B216" s="18" t="s">
        <v>387</v>
      </c>
      <c r="C216" s="77" t="s">
        <v>882</v>
      </c>
      <c r="D216" s="14" t="e" cm="1">
        <f t="array" aca="1" ref="D216" ca="1">INDEX('[1]SAP Customer Data'!$A:$AC,MATCH(بيانات_العملاء[[#This Row],[رمز شريك الأعمال]],'[1]SAP Customer Data'!$B:$B,0),CELL("col",[1]!Table_Customer_Data[[#Headers],[CardName]]))</f>
        <v>#REF!</v>
      </c>
      <c r="E216" s="14" t="e">
        <f ca="1">IF(بيانات_العملاء[[#This Row],[حد الائتمان على SAP]]&gt;0,"آجل","نقدى")</f>
        <v>#REF!</v>
      </c>
      <c r="F216" s="14"/>
      <c r="G216" s="14" t="s">
        <v>71</v>
      </c>
      <c r="H216" s="14"/>
      <c r="I21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6" s="14" t="s">
        <v>54</v>
      </c>
      <c r="K216" s="15"/>
      <c r="L216" s="14"/>
      <c r="M216" s="14" t="str">
        <f ca="1">IF(AND(بيانات_العملاء[[#This Row],[السجل التجارى]]="موجود",TODAY()+'[1]Other Data'!$B$23&lt;K216,بيانات_العملاء[[#This Row],[مطابقة اسم العميل بالاسم بالسجل التجارى]]="مطابق"), "سارى", "يجب اعادة طلبه")</f>
        <v>يجب اعادة طلبه</v>
      </c>
      <c r="N216" s="14" t="s">
        <v>52</v>
      </c>
      <c r="O216" s="9" t="e" cm="1">
        <f t="array" aca="1" ref="O216" ca="1">INDEX('[1]SAP Customer Data'!$A:$AC,MATCH(بيانات_العملاء[[#This Row],[رمز شريك الأعمال]],'[1]SAP Customer Data'!$B:$B,0),CELL("col",[1]!Table_Customer_Data[[#Headers],[LicTradNum]]))</f>
        <v>#REF!</v>
      </c>
      <c r="P21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6" s="14"/>
      <c r="R216" s="15"/>
      <c r="S21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6" s="14" t="s">
        <v>72</v>
      </c>
      <c r="U216" s="16"/>
      <c r="V216" s="17"/>
      <c r="W21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6" s="14" t="e" cm="1">
        <f t="array" aca="1" ref="Y216" ca="1">INDEX('[1]SAP Customer Data'!$A:$AC,MATCH(بيانات_العملاء[[#This Row],[رمز شريك الأعمال]],'[1]SAP Customer Data'!$B:$B,0),CELL("col",[1]!Table_Customer_Data[[#Headers],[CreditLine]]))</f>
        <v>#REF!</v>
      </c>
      <c r="Z21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6" s="14"/>
      <c r="AB21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6" s="14"/>
      <c r="AD216" s="14"/>
      <c r="AE21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6" s="14"/>
      <c r="AG216" s="14"/>
      <c r="AH21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6" s="14"/>
      <c r="AJ216" s="14"/>
      <c r="AK21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6" s="14"/>
      <c r="AM216" s="15"/>
      <c r="AN21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6" s="14"/>
      <c r="AP216" s="17"/>
      <c r="AQ21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6" s="14"/>
      <c r="AS216" s="14"/>
      <c r="AT21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6" s="17" t="e" cm="1">
        <f t="array" aca="1" ref="AU216" ca="1">INDEX('[1]SAP Customer Data'!A:Z,MATCH(بيانات_العملاء[[#This Row],[رمز شريك الأعمال]],'[1]SAP Customer Data'!B:B,0),CELL("col",[1]!Table_Customer_Data[[#Headers],[CreateDate]]))</f>
        <v>#REF!</v>
      </c>
      <c r="AV216" s="14"/>
      <c r="AW216" s="17"/>
      <c r="AX216" s="14" t="s">
        <v>57</v>
      </c>
      <c r="AY216" s="14"/>
    </row>
    <row r="217" spans="1:51" x14ac:dyDescent="0.25">
      <c r="A217" s="12" t="e" cm="1">
        <f t="array" aca="1" ref="A217" ca="1">INDEX('[1]SAP Customer Data'!$A:$AC,MATCH(بيانات_العملاء[[#This Row],[رمز شريك الأعمال]],'[1]SAP Customer Data'!$B:$B,0),CELL("col",[1]!Table_Customer_Data[[#Headers],[GroupName]]))</f>
        <v>#REF!</v>
      </c>
      <c r="B217" s="18" t="s">
        <v>388</v>
      </c>
      <c r="C217" s="77" t="s">
        <v>882</v>
      </c>
      <c r="D217" s="14" t="e" cm="1">
        <f t="array" aca="1" ref="D217" ca="1">INDEX('[1]SAP Customer Data'!$A:$AC,MATCH(بيانات_العملاء[[#This Row],[رمز شريك الأعمال]],'[1]SAP Customer Data'!$B:$B,0),CELL("col",[1]!Table_Customer_Data[[#Headers],[CardName]]))</f>
        <v>#REF!</v>
      </c>
      <c r="E217" s="14" t="e">
        <f ca="1">IF(بيانات_العملاء[[#This Row],[حد الائتمان على SAP]]&gt;0,"آجل","نقدى")</f>
        <v>#REF!</v>
      </c>
      <c r="F217" s="14"/>
      <c r="G217" s="14" t="s">
        <v>71</v>
      </c>
      <c r="H217" s="14"/>
      <c r="I21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7" s="14" t="s">
        <v>54</v>
      </c>
      <c r="K217" s="15"/>
      <c r="L217" s="14"/>
      <c r="M217" s="14" t="str">
        <f ca="1">IF(AND(بيانات_العملاء[[#This Row],[السجل التجارى]]="موجود",TODAY()+'[1]Other Data'!$B$23&lt;K217,بيانات_العملاء[[#This Row],[مطابقة اسم العميل بالاسم بالسجل التجارى]]="مطابق"), "سارى", "يجب اعادة طلبه")</f>
        <v>يجب اعادة طلبه</v>
      </c>
      <c r="N217" s="14" t="s">
        <v>52</v>
      </c>
      <c r="O217" s="9" t="e" cm="1">
        <f t="array" aca="1" ref="O217" ca="1">INDEX('[1]SAP Customer Data'!$A:$AC,MATCH(بيانات_العملاء[[#This Row],[رمز شريك الأعمال]],'[1]SAP Customer Data'!$B:$B,0),CELL("col",[1]!Table_Customer_Data[[#Headers],[LicTradNum]]))</f>
        <v>#REF!</v>
      </c>
      <c r="P21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7" s="14"/>
      <c r="R217" s="15"/>
      <c r="S21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7" s="14" t="s">
        <v>72</v>
      </c>
      <c r="U217" s="16"/>
      <c r="V217" s="17"/>
      <c r="W21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7" s="14" t="e" cm="1">
        <f t="array" aca="1" ref="Y217" ca="1">INDEX('[1]SAP Customer Data'!$A:$AC,MATCH(بيانات_العملاء[[#This Row],[رمز شريك الأعمال]],'[1]SAP Customer Data'!$B:$B,0),CELL("col",[1]!Table_Customer_Data[[#Headers],[CreditLine]]))</f>
        <v>#REF!</v>
      </c>
      <c r="Z21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7" s="14"/>
      <c r="AB21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7" s="14"/>
      <c r="AD217" s="14"/>
      <c r="AE21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7" s="14"/>
      <c r="AG217" s="14"/>
      <c r="AH21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7" s="14"/>
      <c r="AJ217" s="14"/>
      <c r="AK21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7" s="14"/>
      <c r="AM217" s="15"/>
      <c r="AN21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7" s="14"/>
      <c r="AP217" s="17"/>
      <c r="AQ21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7" s="14"/>
      <c r="AS217" s="14"/>
      <c r="AT21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7" s="17" t="e" cm="1">
        <f t="array" aca="1" ref="AU217" ca="1">INDEX('[1]SAP Customer Data'!A:Z,MATCH(بيانات_العملاء[[#This Row],[رمز شريك الأعمال]],'[1]SAP Customer Data'!B:B,0),CELL("col",[1]!Table_Customer_Data[[#Headers],[CreateDate]]))</f>
        <v>#REF!</v>
      </c>
      <c r="AV217" s="14"/>
      <c r="AW217" s="17"/>
      <c r="AX217" s="14" t="s">
        <v>57</v>
      </c>
      <c r="AY217" s="14"/>
    </row>
    <row r="218" spans="1:51" x14ac:dyDescent="0.25">
      <c r="A218" s="12" t="e" cm="1">
        <f t="array" aca="1" ref="A218" ca="1">INDEX('[1]SAP Customer Data'!$A:$AC,MATCH(بيانات_العملاء[[#This Row],[رمز شريك الأعمال]],'[1]SAP Customer Data'!$B:$B,0),CELL("col",[1]!Table_Customer_Data[[#Headers],[GroupName]]))</f>
        <v>#REF!</v>
      </c>
      <c r="B218" s="18" t="s">
        <v>389</v>
      </c>
      <c r="C218" s="77" t="s">
        <v>882</v>
      </c>
      <c r="D218" s="14" t="e" cm="1">
        <f t="array" aca="1" ref="D218" ca="1">INDEX('[1]SAP Customer Data'!$A:$AC,MATCH(بيانات_العملاء[[#This Row],[رمز شريك الأعمال]],'[1]SAP Customer Data'!$B:$B,0),CELL("col",[1]!Table_Customer_Data[[#Headers],[CardName]]))</f>
        <v>#REF!</v>
      </c>
      <c r="E218" s="14" t="e">
        <f ca="1">IF(بيانات_العملاء[[#This Row],[حد الائتمان على SAP]]&gt;0,"آجل","نقدى")</f>
        <v>#REF!</v>
      </c>
      <c r="F218" s="14"/>
      <c r="G218" s="14" t="s">
        <v>71</v>
      </c>
      <c r="H218" s="14"/>
      <c r="I21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8" s="14" t="s">
        <v>54</v>
      </c>
      <c r="K218" s="15"/>
      <c r="L218" s="14"/>
      <c r="M218" s="14" t="str">
        <f ca="1">IF(AND(بيانات_العملاء[[#This Row],[السجل التجارى]]="موجود",TODAY()+'[1]Other Data'!$B$23&lt;K218,بيانات_العملاء[[#This Row],[مطابقة اسم العميل بالاسم بالسجل التجارى]]="مطابق"), "سارى", "يجب اعادة طلبه")</f>
        <v>يجب اعادة طلبه</v>
      </c>
      <c r="N218" s="14" t="s">
        <v>54</v>
      </c>
      <c r="O218" s="9" t="e" cm="1">
        <f t="array" aca="1" ref="O218" ca="1">INDEX('[1]SAP Customer Data'!$A:$AC,MATCH(بيانات_العملاء[[#This Row],[رمز شريك الأعمال]],'[1]SAP Customer Data'!$B:$B,0),CELL("col",[1]!Table_Customer_Data[[#Headers],[LicTradNum]]))</f>
        <v>#REF!</v>
      </c>
      <c r="P21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8" s="14" t="s">
        <v>54</v>
      </c>
      <c r="R218" s="15"/>
      <c r="S21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8" s="14" t="s">
        <v>72</v>
      </c>
      <c r="U218" s="16"/>
      <c r="V218" s="17"/>
      <c r="W21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8" s="14" t="e" cm="1">
        <f t="array" aca="1" ref="Y218" ca="1">INDEX('[1]SAP Customer Data'!$A:$AC,MATCH(بيانات_العملاء[[#This Row],[رمز شريك الأعمال]],'[1]SAP Customer Data'!$B:$B,0),CELL("col",[1]!Table_Customer_Data[[#Headers],[CreditLine]]))</f>
        <v>#REF!</v>
      </c>
      <c r="Z21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8" s="14"/>
      <c r="AB21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8" s="14"/>
      <c r="AD218" s="14"/>
      <c r="AE21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8" s="14"/>
      <c r="AG218" s="14"/>
      <c r="AH21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8" s="14"/>
      <c r="AJ218" s="14"/>
      <c r="AK21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8" s="14"/>
      <c r="AM218" s="15"/>
      <c r="AN21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8" s="14"/>
      <c r="AP218" s="17"/>
      <c r="AQ21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8" s="14"/>
      <c r="AS218" s="14"/>
      <c r="AT21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8" s="17" t="e" cm="1">
        <f t="array" aca="1" ref="AU218" ca="1">INDEX('[1]SAP Customer Data'!A:Z,MATCH(بيانات_العملاء[[#This Row],[رمز شريك الأعمال]],'[1]SAP Customer Data'!B:B,0),CELL("col",[1]!Table_Customer_Data[[#Headers],[CreateDate]]))</f>
        <v>#REF!</v>
      </c>
      <c r="AV218" s="14"/>
      <c r="AW218" s="17"/>
      <c r="AX218" s="14" t="s">
        <v>57</v>
      </c>
      <c r="AY218" s="14"/>
    </row>
    <row r="219" spans="1:51" x14ac:dyDescent="0.25">
      <c r="A219" s="12" t="e" cm="1">
        <f t="array" aca="1" ref="A219" ca="1">INDEX('[1]SAP Customer Data'!$A:$AC,MATCH(بيانات_العملاء[[#This Row],[رمز شريك الأعمال]],'[1]SAP Customer Data'!$B:$B,0),CELL("col",[1]!Table_Customer_Data[[#Headers],[GroupName]]))</f>
        <v>#REF!</v>
      </c>
      <c r="B219" s="18" t="s">
        <v>390</v>
      </c>
      <c r="C219" s="77" t="s">
        <v>882</v>
      </c>
      <c r="D219" s="14" t="e" cm="1">
        <f t="array" aca="1" ref="D219" ca="1">INDEX('[1]SAP Customer Data'!$A:$AC,MATCH(بيانات_العملاء[[#This Row],[رمز شريك الأعمال]],'[1]SAP Customer Data'!$B:$B,0),CELL("col",[1]!Table_Customer_Data[[#Headers],[CardName]]))</f>
        <v>#REF!</v>
      </c>
      <c r="E219" s="14" t="e">
        <f ca="1">IF(بيانات_العملاء[[#This Row],[حد الائتمان على SAP]]&gt;0,"آجل","نقدى")</f>
        <v>#REF!</v>
      </c>
      <c r="F219" s="14"/>
      <c r="G219" s="14" t="s">
        <v>71</v>
      </c>
      <c r="H219" s="14"/>
      <c r="I21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19" s="14" t="s">
        <v>54</v>
      </c>
      <c r="K219" s="15"/>
      <c r="L219" s="14"/>
      <c r="M219" s="14" t="str">
        <f ca="1">IF(AND(بيانات_العملاء[[#This Row],[السجل التجارى]]="موجود",TODAY()+'[1]Other Data'!$B$23&lt;K219,بيانات_العملاء[[#This Row],[مطابقة اسم العميل بالاسم بالسجل التجارى]]="مطابق"), "سارى", "يجب اعادة طلبه")</f>
        <v>يجب اعادة طلبه</v>
      </c>
      <c r="N219" s="14" t="s">
        <v>52</v>
      </c>
      <c r="O219" s="9" t="e" cm="1">
        <f t="array" aca="1" ref="O219" ca="1">INDEX('[1]SAP Customer Data'!$A:$AC,MATCH(بيانات_العملاء[[#This Row],[رمز شريك الأعمال]],'[1]SAP Customer Data'!$B:$B,0),CELL("col",[1]!Table_Customer_Data[[#Headers],[LicTradNum]]))</f>
        <v>#REF!</v>
      </c>
      <c r="P21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19" s="14"/>
      <c r="R219" s="15"/>
      <c r="S21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19" s="14" t="s">
        <v>72</v>
      </c>
      <c r="U219" s="16"/>
      <c r="V219" s="17"/>
      <c r="W21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1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19" s="14" t="e" cm="1">
        <f t="array" aca="1" ref="Y219" ca="1">INDEX('[1]SAP Customer Data'!$A:$AC,MATCH(بيانات_العملاء[[#This Row],[رمز شريك الأعمال]],'[1]SAP Customer Data'!$B:$B,0),CELL("col",[1]!Table_Customer_Data[[#Headers],[CreditLine]]))</f>
        <v>#REF!</v>
      </c>
      <c r="Z21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19" s="14"/>
      <c r="AB21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19" s="14"/>
      <c r="AD219" s="14"/>
      <c r="AE21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19" s="14"/>
      <c r="AG219" s="14"/>
      <c r="AH21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19" s="14"/>
      <c r="AJ219" s="14"/>
      <c r="AK21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19" s="14"/>
      <c r="AM219" s="15"/>
      <c r="AN21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19" s="14"/>
      <c r="AP219" s="17"/>
      <c r="AQ21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19" s="14"/>
      <c r="AS219" s="14"/>
      <c r="AT21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19" s="17" t="e" cm="1">
        <f t="array" aca="1" ref="AU219" ca="1">INDEX('[1]SAP Customer Data'!A:Z,MATCH(بيانات_العملاء[[#This Row],[رمز شريك الأعمال]],'[1]SAP Customer Data'!B:B,0),CELL("col",[1]!Table_Customer_Data[[#Headers],[CreateDate]]))</f>
        <v>#REF!</v>
      </c>
      <c r="AV219" s="14"/>
      <c r="AW219" s="17"/>
      <c r="AX219" s="14" t="s">
        <v>57</v>
      </c>
      <c r="AY219" s="14"/>
    </row>
    <row r="220" spans="1:51" x14ac:dyDescent="0.25">
      <c r="A220" s="12" t="e" cm="1">
        <f t="array" aca="1" ref="A220" ca="1">INDEX('[1]SAP Customer Data'!$A:$AC,MATCH(بيانات_العملاء[[#This Row],[رمز شريك الأعمال]],'[1]SAP Customer Data'!$B:$B,0),CELL("col",[1]!Table_Customer_Data[[#Headers],[GroupName]]))</f>
        <v>#REF!</v>
      </c>
      <c r="B220" s="18" t="s">
        <v>391</v>
      </c>
      <c r="C220" s="77" t="s">
        <v>882</v>
      </c>
      <c r="D220" s="14" t="e" cm="1">
        <f t="array" aca="1" ref="D220" ca="1">INDEX('[1]SAP Customer Data'!$A:$AC,MATCH(بيانات_العملاء[[#This Row],[رمز شريك الأعمال]],'[1]SAP Customer Data'!$B:$B,0),CELL("col",[1]!Table_Customer_Data[[#Headers],[CardName]]))</f>
        <v>#REF!</v>
      </c>
      <c r="E220" s="14" t="e">
        <f ca="1">IF(بيانات_العملاء[[#This Row],[حد الائتمان على SAP]]&gt;0,"آجل","نقدى")</f>
        <v>#REF!</v>
      </c>
      <c r="F220" s="14"/>
      <c r="G220" s="14" t="s">
        <v>71</v>
      </c>
      <c r="H220" s="14"/>
      <c r="I22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0" s="14" t="s">
        <v>54</v>
      </c>
      <c r="K220" s="15"/>
      <c r="L220" s="14"/>
      <c r="M220" s="14" t="str">
        <f ca="1">IF(AND(بيانات_العملاء[[#This Row],[السجل التجارى]]="موجود",TODAY()+'[1]Other Data'!$B$23&lt;K220,بيانات_العملاء[[#This Row],[مطابقة اسم العميل بالاسم بالسجل التجارى]]="مطابق"), "سارى", "يجب اعادة طلبه")</f>
        <v>يجب اعادة طلبه</v>
      </c>
      <c r="N220" s="14" t="s">
        <v>54</v>
      </c>
      <c r="O220" s="9" t="e" cm="1">
        <f t="array" aca="1" ref="O220" ca="1">INDEX('[1]SAP Customer Data'!$A:$AC,MATCH(بيانات_العملاء[[#This Row],[رمز شريك الأعمال]],'[1]SAP Customer Data'!$B:$B,0),CELL("col",[1]!Table_Customer_Data[[#Headers],[LicTradNum]]))</f>
        <v>#REF!</v>
      </c>
      <c r="P22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0" s="14"/>
      <c r="R220" s="15"/>
      <c r="S22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0" s="14" t="s">
        <v>72</v>
      </c>
      <c r="U220" s="16"/>
      <c r="V220" s="17"/>
      <c r="W22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0" s="14" t="e" cm="1">
        <f t="array" aca="1" ref="Y220" ca="1">INDEX('[1]SAP Customer Data'!$A:$AC,MATCH(بيانات_العملاء[[#This Row],[رمز شريك الأعمال]],'[1]SAP Customer Data'!$B:$B,0),CELL("col",[1]!Table_Customer_Data[[#Headers],[CreditLine]]))</f>
        <v>#REF!</v>
      </c>
      <c r="Z22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0" s="14"/>
      <c r="AB22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0" s="14"/>
      <c r="AD220" s="14"/>
      <c r="AE22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0" s="14"/>
      <c r="AG220" s="14"/>
      <c r="AH22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0" s="14"/>
      <c r="AJ220" s="14"/>
      <c r="AK22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0" s="14"/>
      <c r="AM220" s="15"/>
      <c r="AN22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0" s="14"/>
      <c r="AP220" s="17"/>
      <c r="AQ22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0" s="14"/>
      <c r="AS220" s="14"/>
      <c r="AT22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0" s="17" t="e" cm="1">
        <f t="array" aca="1" ref="AU220" ca="1">INDEX('[1]SAP Customer Data'!A:Z,MATCH(بيانات_العملاء[[#This Row],[رمز شريك الأعمال]],'[1]SAP Customer Data'!B:B,0),CELL("col",[1]!Table_Customer_Data[[#Headers],[CreateDate]]))</f>
        <v>#REF!</v>
      </c>
      <c r="AV220" s="14"/>
      <c r="AW220" s="17"/>
      <c r="AX220" s="14" t="s">
        <v>57</v>
      </c>
      <c r="AY220" s="14"/>
    </row>
    <row r="221" spans="1:51" x14ac:dyDescent="0.25">
      <c r="A221" s="12" t="e" cm="1">
        <f t="array" aca="1" ref="A221" ca="1">INDEX('[1]SAP Customer Data'!$A:$AC,MATCH(بيانات_العملاء[[#This Row],[رمز شريك الأعمال]],'[1]SAP Customer Data'!$B:$B,0),CELL("col",[1]!Table_Customer_Data[[#Headers],[GroupName]]))</f>
        <v>#REF!</v>
      </c>
      <c r="B221" s="18" t="s">
        <v>392</v>
      </c>
      <c r="C221" s="77" t="s">
        <v>882</v>
      </c>
      <c r="D221" s="14" t="e" cm="1">
        <f t="array" aca="1" ref="D221" ca="1">INDEX('[1]SAP Customer Data'!$A:$AC,MATCH(بيانات_العملاء[[#This Row],[رمز شريك الأعمال]],'[1]SAP Customer Data'!$B:$B,0),CELL("col",[1]!Table_Customer_Data[[#Headers],[CardName]]))</f>
        <v>#REF!</v>
      </c>
      <c r="E221" s="14" t="e">
        <f ca="1">IF(بيانات_العملاء[[#This Row],[حد الائتمان على SAP]]&gt;0,"آجل","نقدى")</f>
        <v>#REF!</v>
      </c>
      <c r="F221" s="14"/>
      <c r="G221" s="14" t="s">
        <v>71</v>
      </c>
      <c r="H221" s="14"/>
      <c r="I22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1" s="14" t="s">
        <v>54</v>
      </c>
      <c r="K221" s="15"/>
      <c r="L221" s="14"/>
      <c r="M221" s="14" t="str">
        <f ca="1">IF(AND(بيانات_العملاء[[#This Row],[السجل التجارى]]="موجود",TODAY()+'[1]Other Data'!$B$23&lt;K221,بيانات_العملاء[[#This Row],[مطابقة اسم العميل بالاسم بالسجل التجارى]]="مطابق"), "سارى", "يجب اعادة طلبه")</f>
        <v>يجب اعادة طلبه</v>
      </c>
      <c r="N221" s="14" t="s">
        <v>54</v>
      </c>
      <c r="O221" s="9" t="e" cm="1">
        <f t="array" aca="1" ref="O221" ca="1">INDEX('[1]SAP Customer Data'!$A:$AC,MATCH(بيانات_العملاء[[#This Row],[رمز شريك الأعمال]],'[1]SAP Customer Data'!$B:$B,0),CELL("col",[1]!Table_Customer_Data[[#Headers],[LicTradNum]]))</f>
        <v>#REF!</v>
      </c>
      <c r="P22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1" s="14"/>
      <c r="R221" s="15"/>
      <c r="S22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1" s="14" t="s">
        <v>72</v>
      </c>
      <c r="U221" s="16"/>
      <c r="V221" s="17"/>
      <c r="W22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1" s="14" t="e" cm="1">
        <f t="array" aca="1" ref="Y221" ca="1">INDEX('[1]SAP Customer Data'!$A:$AC,MATCH(بيانات_العملاء[[#This Row],[رمز شريك الأعمال]],'[1]SAP Customer Data'!$B:$B,0),CELL("col",[1]!Table_Customer_Data[[#Headers],[CreditLine]]))</f>
        <v>#REF!</v>
      </c>
      <c r="Z22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1" s="14"/>
      <c r="AB22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1" s="14"/>
      <c r="AD221" s="14"/>
      <c r="AE22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1" s="14"/>
      <c r="AG221" s="14"/>
      <c r="AH22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1" s="14"/>
      <c r="AJ221" s="14"/>
      <c r="AK22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1" s="14"/>
      <c r="AM221" s="15"/>
      <c r="AN22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1" s="14"/>
      <c r="AP221" s="17"/>
      <c r="AQ22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1" s="14"/>
      <c r="AS221" s="14"/>
      <c r="AT22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1" s="17" t="e" cm="1">
        <f t="array" aca="1" ref="AU221" ca="1">INDEX('[1]SAP Customer Data'!A:Z,MATCH(بيانات_العملاء[[#This Row],[رمز شريك الأعمال]],'[1]SAP Customer Data'!B:B,0),CELL("col",[1]!Table_Customer_Data[[#Headers],[CreateDate]]))</f>
        <v>#REF!</v>
      </c>
      <c r="AV221" s="14"/>
      <c r="AW221" s="17"/>
      <c r="AX221" s="14" t="s">
        <v>57</v>
      </c>
      <c r="AY221" s="14"/>
    </row>
    <row r="222" spans="1:51" x14ac:dyDescent="0.25">
      <c r="A222" s="12" t="e" cm="1">
        <f t="array" aca="1" ref="A222" ca="1">INDEX('[1]SAP Customer Data'!$A:$AC,MATCH(بيانات_العملاء[[#This Row],[رمز شريك الأعمال]],'[1]SAP Customer Data'!$B:$B,0),CELL("col",[1]!Table_Customer_Data[[#Headers],[GroupName]]))</f>
        <v>#REF!</v>
      </c>
      <c r="B222" s="18" t="s">
        <v>393</v>
      </c>
      <c r="C222" s="77" t="s">
        <v>882</v>
      </c>
      <c r="D222" s="14" t="e" cm="1">
        <f t="array" aca="1" ref="D222" ca="1">INDEX('[1]SAP Customer Data'!$A:$AC,MATCH(بيانات_العملاء[[#This Row],[رمز شريك الأعمال]],'[1]SAP Customer Data'!$B:$B,0),CELL("col",[1]!Table_Customer_Data[[#Headers],[CardName]]))</f>
        <v>#REF!</v>
      </c>
      <c r="E222" s="14" t="e">
        <f ca="1">IF(بيانات_العملاء[[#This Row],[حد الائتمان على SAP]]&gt;0,"آجل","نقدى")</f>
        <v>#REF!</v>
      </c>
      <c r="F222" s="14"/>
      <c r="G222" s="14" t="s">
        <v>71</v>
      </c>
      <c r="H222" s="14"/>
      <c r="I22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2" s="14" t="s">
        <v>54</v>
      </c>
      <c r="K222" s="15"/>
      <c r="L222" s="14"/>
      <c r="M222" s="14" t="str">
        <f ca="1">IF(AND(بيانات_العملاء[[#This Row],[السجل التجارى]]="موجود",TODAY()+'[1]Other Data'!$B$23&lt;K222,بيانات_العملاء[[#This Row],[مطابقة اسم العميل بالاسم بالسجل التجارى]]="مطابق"), "سارى", "يجب اعادة طلبه")</f>
        <v>يجب اعادة طلبه</v>
      </c>
      <c r="N222" s="14" t="s">
        <v>54</v>
      </c>
      <c r="O222" s="9" t="e" cm="1">
        <f t="array" aca="1" ref="O222" ca="1">INDEX('[1]SAP Customer Data'!$A:$AC,MATCH(بيانات_العملاء[[#This Row],[رمز شريك الأعمال]],'[1]SAP Customer Data'!$B:$B,0),CELL("col",[1]!Table_Customer_Data[[#Headers],[LicTradNum]]))</f>
        <v>#REF!</v>
      </c>
      <c r="P22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2" s="14"/>
      <c r="R222" s="15"/>
      <c r="S22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2" s="14" t="s">
        <v>72</v>
      </c>
      <c r="U222" s="16"/>
      <c r="V222" s="17"/>
      <c r="W22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2" s="14" t="e" cm="1">
        <f t="array" aca="1" ref="Y222" ca="1">INDEX('[1]SAP Customer Data'!$A:$AC,MATCH(بيانات_العملاء[[#This Row],[رمز شريك الأعمال]],'[1]SAP Customer Data'!$B:$B,0),CELL("col",[1]!Table_Customer_Data[[#Headers],[CreditLine]]))</f>
        <v>#REF!</v>
      </c>
      <c r="Z22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2" s="14"/>
      <c r="AB22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2" s="14"/>
      <c r="AD222" s="14"/>
      <c r="AE22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2" s="14"/>
      <c r="AG222" s="14"/>
      <c r="AH22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2" s="14"/>
      <c r="AJ222" s="14"/>
      <c r="AK22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2" s="14"/>
      <c r="AM222" s="15"/>
      <c r="AN22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2" s="14"/>
      <c r="AP222" s="17"/>
      <c r="AQ22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2" s="14"/>
      <c r="AS222" s="14"/>
      <c r="AT22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2" s="17" t="e" cm="1">
        <f t="array" aca="1" ref="AU222" ca="1">INDEX('[1]SAP Customer Data'!A:Z,MATCH(بيانات_العملاء[[#This Row],[رمز شريك الأعمال]],'[1]SAP Customer Data'!B:B,0),CELL("col",[1]!Table_Customer_Data[[#Headers],[CreateDate]]))</f>
        <v>#REF!</v>
      </c>
      <c r="AV222" s="14"/>
      <c r="AW222" s="17"/>
      <c r="AX222" s="14" t="s">
        <v>57</v>
      </c>
      <c r="AY222" s="14"/>
    </row>
    <row r="223" spans="1:51" x14ac:dyDescent="0.25">
      <c r="A223" s="12" t="e" cm="1">
        <f t="array" aca="1" ref="A223" ca="1">INDEX('[1]SAP Customer Data'!$A:$AC,MATCH(بيانات_العملاء[[#This Row],[رمز شريك الأعمال]],'[1]SAP Customer Data'!$B:$B,0),CELL("col",[1]!Table_Customer_Data[[#Headers],[GroupName]]))</f>
        <v>#REF!</v>
      </c>
      <c r="B223" s="18" t="s">
        <v>394</v>
      </c>
      <c r="C223" s="77" t="s">
        <v>882</v>
      </c>
      <c r="D223" s="14" t="e" cm="1">
        <f t="array" aca="1" ref="D223" ca="1">INDEX('[1]SAP Customer Data'!$A:$AC,MATCH(بيانات_العملاء[[#This Row],[رمز شريك الأعمال]],'[1]SAP Customer Data'!$B:$B,0),CELL("col",[1]!Table_Customer_Data[[#Headers],[CardName]]))</f>
        <v>#REF!</v>
      </c>
      <c r="E223" s="14" t="e">
        <f ca="1">IF(بيانات_العملاء[[#This Row],[حد الائتمان على SAP]]&gt;0,"آجل","نقدى")</f>
        <v>#REF!</v>
      </c>
      <c r="F223" s="14"/>
      <c r="G223" s="14" t="s">
        <v>71</v>
      </c>
      <c r="H223" s="14"/>
      <c r="I22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3" s="14" t="s">
        <v>54</v>
      </c>
      <c r="K223" s="15"/>
      <c r="L223" s="14"/>
      <c r="M223" s="14" t="str">
        <f ca="1">IF(AND(بيانات_العملاء[[#This Row],[السجل التجارى]]="موجود",TODAY()+'[1]Other Data'!$B$23&lt;K223,بيانات_العملاء[[#This Row],[مطابقة اسم العميل بالاسم بالسجل التجارى]]="مطابق"), "سارى", "يجب اعادة طلبه")</f>
        <v>يجب اعادة طلبه</v>
      </c>
      <c r="N223" s="14" t="s">
        <v>54</v>
      </c>
      <c r="O223" s="9" t="e" cm="1">
        <f t="array" aca="1" ref="O223" ca="1">INDEX('[1]SAP Customer Data'!$A:$AC,MATCH(بيانات_العملاء[[#This Row],[رمز شريك الأعمال]],'[1]SAP Customer Data'!$B:$B,0),CELL("col",[1]!Table_Customer_Data[[#Headers],[LicTradNum]]))</f>
        <v>#REF!</v>
      </c>
      <c r="P22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3" s="14"/>
      <c r="R223" s="15"/>
      <c r="S22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3" s="14" t="s">
        <v>72</v>
      </c>
      <c r="U223" s="16"/>
      <c r="V223" s="17"/>
      <c r="W22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3" s="14" t="e" cm="1">
        <f t="array" aca="1" ref="Y223" ca="1">INDEX('[1]SAP Customer Data'!$A:$AC,MATCH(بيانات_العملاء[[#This Row],[رمز شريك الأعمال]],'[1]SAP Customer Data'!$B:$B,0),CELL("col",[1]!Table_Customer_Data[[#Headers],[CreditLine]]))</f>
        <v>#REF!</v>
      </c>
      <c r="Z22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3" s="14"/>
      <c r="AB22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3" s="14"/>
      <c r="AD223" s="14"/>
      <c r="AE22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3" s="14"/>
      <c r="AG223" s="14"/>
      <c r="AH22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3" s="14"/>
      <c r="AJ223" s="14"/>
      <c r="AK22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3" s="14"/>
      <c r="AM223" s="15"/>
      <c r="AN22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3" s="14"/>
      <c r="AP223" s="17"/>
      <c r="AQ22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3" s="14"/>
      <c r="AS223" s="14"/>
      <c r="AT22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3" s="17" t="e" cm="1">
        <f t="array" aca="1" ref="AU223" ca="1">INDEX('[1]SAP Customer Data'!A:Z,MATCH(بيانات_العملاء[[#This Row],[رمز شريك الأعمال]],'[1]SAP Customer Data'!B:B,0),CELL("col",[1]!Table_Customer_Data[[#Headers],[CreateDate]]))</f>
        <v>#REF!</v>
      </c>
      <c r="AV223" s="14"/>
      <c r="AW223" s="17"/>
      <c r="AX223" s="14" t="s">
        <v>57</v>
      </c>
      <c r="AY223" s="14"/>
    </row>
    <row r="224" spans="1:51" x14ac:dyDescent="0.25">
      <c r="A224" s="12" t="e" cm="1">
        <f t="array" aca="1" ref="A224" ca="1">INDEX('[1]SAP Customer Data'!$A:$AC,MATCH(بيانات_العملاء[[#This Row],[رمز شريك الأعمال]],'[1]SAP Customer Data'!$B:$B,0),CELL("col",[1]!Table_Customer_Data[[#Headers],[GroupName]]))</f>
        <v>#REF!</v>
      </c>
      <c r="B224" s="18" t="s">
        <v>395</v>
      </c>
      <c r="C224" s="77" t="s">
        <v>882</v>
      </c>
      <c r="D224" s="14" t="e" cm="1">
        <f t="array" aca="1" ref="D224" ca="1">INDEX('[1]SAP Customer Data'!$A:$AC,MATCH(بيانات_العملاء[[#This Row],[رمز شريك الأعمال]],'[1]SAP Customer Data'!$B:$B,0),CELL("col",[1]!Table_Customer_Data[[#Headers],[CardName]]))</f>
        <v>#REF!</v>
      </c>
      <c r="E224" s="14" t="e">
        <f ca="1">IF(بيانات_العملاء[[#This Row],[حد الائتمان على SAP]]&gt;0,"آجل","نقدى")</f>
        <v>#REF!</v>
      </c>
      <c r="F224" s="14"/>
      <c r="G224" s="14" t="s">
        <v>71</v>
      </c>
      <c r="H224" s="14"/>
      <c r="I22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4" s="14" t="s">
        <v>54</v>
      </c>
      <c r="K224" s="15"/>
      <c r="L224" s="14"/>
      <c r="M224" s="14" t="str">
        <f ca="1">IF(AND(بيانات_العملاء[[#This Row],[السجل التجارى]]="موجود",TODAY()+'[1]Other Data'!$B$23&lt;K224,بيانات_العملاء[[#This Row],[مطابقة اسم العميل بالاسم بالسجل التجارى]]="مطابق"), "سارى", "يجب اعادة طلبه")</f>
        <v>يجب اعادة طلبه</v>
      </c>
      <c r="N224" s="14" t="s">
        <v>54</v>
      </c>
      <c r="O224" s="9" t="e" cm="1">
        <f t="array" aca="1" ref="O224" ca="1">INDEX('[1]SAP Customer Data'!$A:$AC,MATCH(بيانات_العملاء[[#This Row],[رمز شريك الأعمال]],'[1]SAP Customer Data'!$B:$B,0),CELL("col",[1]!Table_Customer_Data[[#Headers],[LicTradNum]]))</f>
        <v>#REF!</v>
      </c>
      <c r="P22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4" s="14"/>
      <c r="R224" s="15"/>
      <c r="S22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4" s="14" t="s">
        <v>72</v>
      </c>
      <c r="U224" s="16"/>
      <c r="V224" s="17"/>
      <c r="W22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4" s="14" t="e" cm="1">
        <f t="array" aca="1" ref="Y224" ca="1">INDEX('[1]SAP Customer Data'!$A:$AC,MATCH(بيانات_العملاء[[#This Row],[رمز شريك الأعمال]],'[1]SAP Customer Data'!$B:$B,0),CELL("col",[1]!Table_Customer_Data[[#Headers],[CreditLine]]))</f>
        <v>#REF!</v>
      </c>
      <c r="Z22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4" s="14"/>
      <c r="AB22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4" s="14"/>
      <c r="AD224" s="14"/>
      <c r="AE22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4" s="14"/>
      <c r="AG224" s="14"/>
      <c r="AH22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4" s="14"/>
      <c r="AJ224" s="14"/>
      <c r="AK22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4" s="14"/>
      <c r="AM224" s="15"/>
      <c r="AN22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4" s="14"/>
      <c r="AP224" s="17"/>
      <c r="AQ22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4" s="14"/>
      <c r="AS224" s="14"/>
      <c r="AT22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4" s="17" t="e" cm="1">
        <f t="array" aca="1" ref="AU224" ca="1">INDEX('[1]SAP Customer Data'!A:Z,MATCH(بيانات_العملاء[[#This Row],[رمز شريك الأعمال]],'[1]SAP Customer Data'!B:B,0),CELL("col",[1]!Table_Customer_Data[[#Headers],[CreateDate]]))</f>
        <v>#REF!</v>
      </c>
      <c r="AV224" s="14"/>
      <c r="AW224" s="17"/>
      <c r="AX224" s="14" t="s">
        <v>57</v>
      </c>
      <c r="AY224" s="14"/>
    </row>
    <row r="225" spans="1:51" x14ac:dyDescent="0.25">
      <c r="A225" s="12" t="e" cm="1">
        <f t="array" aca="1" ref="A225" ca="1">INDEX('[1]SAP Customer Data'!$A:$AC,MATCH(بيانات_العملاء[[#This Row],[رمز شريك الأعمال]],'[1]SAP Customer Data'!$B:$B,0),CELL("col",[1]!Table_Customer_Data[[#Headers],[GroupName]]))</f>
        <v>#REF!</v>
      </c>
      <c r="B225" s="18" t="s">
        <v>396</v>
      </c>
      <c r="C225" s="77" t="s">
        <v>882</v>
      </c>
      <c r="D225" s="14" t="e" cm="1">
        <f t="array" aca="1" ref="D225" ca="1">INDEX('[1]SAP Customer Data'!$A:$AC,MATCH(بيانات_العملاء[[#This Row],[رمز شريك الأعمال]],'[1]SAP Customer Data'!$B:$B,0),CELL("col",[1]!Table_Customer_Data[[#Headers],[CardName]]))</f>
        <v>#REF!</v>
      </c>
      <c r="E225" s="14" t="e">
        <f ca="1">IF(بيانات_العملاء[[#This Row],[حد الائتمان على SAP]]&gt;0,"آجل","نقدى")</f>
        <v>#REF!</v>
      </c>
      <c r="F225" s="14"/>
      <c r="G225" s="14" t="s">
        <v>71</v>
      </c>
      <c r="H225" s="14"/>
      <c r="I22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5" s="14" t="s">
        <v>54</v>
      </c>
      <c r="K225" s="15"/>
      <c r="L225" s="14"/>
      <c r="M225" s="14" t="str">
        <f ca="1">IF(AND(بيانات_العملاء[[#This Row],[السجل التجارى]]="موجود",TODAY()+'[1]Other Data'!$B$23&lt;K225,بيانات_العملاء[[#This Row],[مطابقة اسم العميل بالاسم بالسجل التجارى]]="مطابق"), "سارى", "يجب اعادة طلبه")</f>
        <v>يجب اعادة طلبه</v>
      </c>
      <c r="N225" s="14" t="s">
        <v>54</v>
      </c>
      <c r="O225" s="9" t="e" cm="1">
        <f t="array" aca="1" ref="O225" ca="1">INDEX('[1]SAP Customer Data'!$A:$AC,MATCH(بيانات_العملاء[[#This Row],[رمز شريك الأعمال]],'[1]SAP Customer Data'!$B:$B,0),CELL("col",[1]!Table_Customer_Data[[#Headers],[LicTradNum]]))</f>
        <v>#REF!</v>
      </c>
      <c r="P22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5" s="14"/>
      <c r="R225" s="15"/>
      <c r="S22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5" s="14" t="s">
        <v>72</v>
      </c>
      <c r="U225" s="16"/>
      <c r="V225" s="17"/>
      <c r="W22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5" s="14" t="e" cm="1">
        <f t="array" aca="1" ref="Y225" ca="1">INDEX('[1]SAP Customer Data'!$A:$AC,MATCH(بيانات_العملاء[[#This Row],[رمز شريك الأعمال]],'[1]SAP Customer Data'!$B:$B,0),CELL("col",[1]!Table_Customer_Data[[#Headers],[CreditLine]]))</f>
        <v>#REF!</v>
      </c>
      <c r="Z22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5" s="14"/>
      <c r="AB22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5" s="14"/>
      <c r="AD225" s="14"/>
      <c r="AE22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5" s="14"/>
      <c r="AG225" s="14"/>
      <c r="AH22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5" s="14"/>
      <c r="AJ225" s="14"/>
      <c r="AK22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5" s="14"/>
      <c r="AM225" s="15"/>
      <c r="AN22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5" s="14"/>
      <c r="AP225" s="17"/>
      <c r="AQ22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5" s="14"/>
      <c r="AS225" s="14"/>
      <c r="AT22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5" s="17" t="e" cm="1">
        <f t="array" aca="1" ref="AU225" ca="1">INDEX('[1]SAP Customer Data'!A:Z,MATCH(بيانات_العملاء[[#This Row],[رمز شريك الأعمال]],'[1]SAP Customer Data'!B:B,0),CELL("col",[1]!Table_Customer_Data[[#Headers],[CreateDate]]))</f>
        <v>#REF!</v>
      </c>
      <c r="AV225" s="14"/>
      <c r="AW225" s="17"/>
      <c r="AX225" s="14" t="s">
        <v>57</v>
      </c>
      <c r="AY225" s="14"/>
    </row>
    <row r="226" spans="1:51" x14ac:dyDescent="0.25">
      <c r="A226" s="12" t="e" cm="1">
        <f t="array" aca="1" ref="A226" ca="1">INDEX('[1]SAP Customer Data'!$A:$AC,MATCH(بيانات_العملاء[[#This Row],[رمز شريك الأعمال]],'[1]SAP Customer Data'!$B:$B,0),CELL("col",[1]!Table_Customer_Data[[#Headers],[GroupName]]))</f>
        <v>#REF!</v>
      </c>
      <c r="B226" s="18" t="s">
        <v>397</v>
      </c>
      <c r="C226" s="77" t="s">
        <v>882</v>
      </c>
      <c r="D226" s="14" t="e" cm="1">
        <f t="array" aca="1" ref="D226" ca="1">INDEX('[1]SAP Customer Data'!$A:$AC,MATCH(بيانات_العملاء[[#This Row],[رمز شريك الأعمال]],'[1]SAP Customer Data'!$B:$B,0),CELL("col",[1]!Table_Customer_Data[[#Headers],[CardName]]))</f>
        <v>#REF!</v>
      </c>
      <c r="E226" s="14" t="e">
        <f ca="1">IF(بيانات_العملاء[[#This Row],[حد الائتمان على SAP]]&gt;0,"آجل","نقدى")</f>
        <v>#REF!</v>
      </c>
      <c r="F226" s="14"/>
      <c r="G226" s="14" t="s">
        <v>71</v>
      </c>
      <c r="H226" s="14"/>
      <c r="I22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6" s="14" t="s">
        <v>54</v>
      </c>
      <c r="K226" s="15"/>
      <c r="L226" s="14"/>
      <c r="M226" s="14" t="str">
        <f ca="1">IF(AND(بيانات_العملاء[[#This Row],[السجل التجارى]]="موجود",TODAY()+'[1]Other Data'!$B$23&lt;K226,بيانات_العملاء[[#This Row],[مطابقة اسم العميل بالاسم بالسجل التجارى]]="مطابق"), "سارى", "يجب اعادة طلبه")</f>
        <v>يجب اعادة طلبه</v>
      </c>
      <c r="N226" s="14" t="s">
        <v>54</v>
      </c>
      <c r="O226" s="9" t="e" cm="1">
        <f t="array" aca="1" ref="O226" ca="1">INDEX('[1]SAP Customer Data'!$A:$AC,MATCH(بيانات_العملاء[[#This Row],[رمز شريك الأعمال]],'[1]SAP Customer Data'!$B:$B,0),CELL("col",[1]!Table_Customer_Data[[#Headers],[LicTradNum]]))</f>
        <v>#REF!</v>
      </c>
      <c r="P22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6" s="14"/>
      <c r="R226" s="15"/>
      <c r="S22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6" s="14" t="s">
        <v>72</v>
      </c>
      <c r="U226" s="16"/>
      <c r="V226" s="17"/>
      <c r="W22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6" s="14" t="e" cm="1">
        <f t="array" aca="1" ref="Y226" ca="1">INDEX('[1]SAP Customer Data'!$A:$AC,MATCH(بيانات_العملاء[[#This Row],[رمز شريك الأعمال]],'[1]SAP Customer Data'!$B:$B,0),CELL("col",[1]!Table_Customer_Data[[#Headers],[CreditLine]]))</f>
        <v>#REF!</v>
      </c>
      <c r="Z22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6" s="14"/>
      <c r="AB22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6" s="14"/>
      <c r="AD226" s="14"/>
      <c r="AE22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6" s="14"/>
      <c r="AG226" s="14"/>
      <c r="AH22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6" s="14"/>
      <c r="AJ226" s="14"/>
      <c r="AK22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6" s="14"/>
      <c r="AM226" s="15"/>
      <c r="AN22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6" s="14"/>
      <c r="AP226" s="17"/>
      <c r="AQ22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6" s="14"/>
      <c r="AS226" s="14"/>
      <c r="AT22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6" s="17" t="e" cm="1">
        <f t="array" aca="1" ref="AU226" ca="1">INDEX('[1]SAP Customer Data'!A:Z,MATCH(بيانات_العملاء[[#This Row],[رمز شريك الأعمال]],'[1]SAP Customer Data'!B:B,0),CELL("col",[1]!Table_Customer_Data[[#Headers],[CreateDate]]))</f>
        <v>#REF!</v>
      </c>
      <c r="AV226" s="14"/>
      <c r="AW226" s="17"/>
      <c r="AX226" s="14" t="s">
        <v>57</v>
      </c>
      <c r="AY226" s="14"/>
    </row>
    <row r="227" spans="1:51" x14ac:dyDescent="0.25">
      <c r="A227" s="12" t="e" cm="1">
        <f t="array" aca="1" ref="A227" ca="1">INDEX('[1]SAP Customer Data'!$A:$AC,MATCH(بيانات_العملاء[[#This Row],[رمز شريك الأعمال]],'[1]SAP Customer Data'!$B:$B,0),CELL("col",[1]!Table_Customer_Data[[#Headers],[GroupName]]))</f>
        <v>#REF!</v>
      </c>
      <c r="B227" s="18" t="s">
        <v>398</v>
      </c>
      <c r="C227" s="77" t="s">
        <v>882</v>
      </c>
      <c r="D227" s="14" t="e" cm="1">
        <f t="array" aca="1" ref="D227" ca="1">INDEX('[1]SAP Customer Data'!$A:$AC,MATCH(بيانات_العملاء[[#This Row],[رمز شريك الأعمال]],'[1]SAP Customer Data'!$B:$B,0),CELL("col",[1]!Table_Customer_Data[[#Headers],[CardName]]))</f>
        <v>#REF!</v>
      </c>
      <c r="E227" s="14" t="e">
        <f ca="1">IF(بيانات_العملاء[[#This Row],[حد الائتمان على SAP]]&gt;0,"آجل","نقدى")</f>
        <v>#REF!</v>
      </c>
      <c r="F227" s="14"/>
      <c r="G227" s="14" t="s">
        <v>71</v>
      </c>
      <c r="H227" s="14"/>
      <c r="I22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7" s="14" t="s">
        <v>54</v>
      </c>
      <c r="K227" s="15"/>
      <c r="L227" s="14"/>
      <c r="M227" s="14" t="str">
        <f ca="1">IF(AND(بيانات_العملاء[[#This Row],[السجل التجارى]]="موجود",TODAY()+'[1]Other Data'!$B$23&lt;K227,بيانات_العملاء[[#This Row],[مطابقة اسم العميل بالاسم بالسجل التجارى]]="مطابق"), "سارى", "يجب اعادة طلبه")</f>
        <v>يجب اعادة طلبه</v>
      </c>
      <c r="N227" s="14" t="s">
        <v>54</v>
      </c>
      <c r="O227" s="9" t="e" cm="1">
        <f t="array" aca="1" ref="O227" ca="1">INDEX('[1]SAP Customer Data'!$A:$AC,MATCH(بيانات_العملاء[[#This Row],[رمز شريك الأعمال]],'[1]SAP Customer Data'!$B:$B,0),CELL("col",[1]!Table_Customer_Data[[#Headers],[LicTradNum]]))</f>
        <v>#REF!</v>
      </c>
      <c r="P22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7" s="14"/>
      <c r="R227" s="15"/>
      <c r="S22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7" s="14" t="s">
        <v>72</v>
      </c>
      <c r="U227" s="16"/>
      <c r="V227" s="17"/>
      <c r="W22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7" s="14" t="e" cm="1">
        <f t="array" aca="1" ref="Y227" ca="1">INDEX('[1]SAP Customer Data'!$A:$AC,MATCH(بيانات_العملاء[[#This Row],[رمز شريك الأعمال]],'[1]SAP Customer Data'!$B:$B,0),CELL("col",[1]!Table_Customer_Data[[#Headers],[CreditLine]]))</f>
        <v>#REF!</v>
      </c>
      <c r="Z22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7" s="14"/>
      <c r="AB22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7" s="14"/>
      <c r="AD227" s="14"/>
      <c r="AE22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7" s="14"/>
      <c r="AG227" s="14"/>
      <c r="AH22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7" s="14"/>
      <c r="AJ227" s="14"/>
      <c r="AK22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7" s="14"/>
      <c r="AM227" s="15"/>
      <c r="AN22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7" s="14"/>
      <c r="AP227" s="17"/>
      <c r="AQ22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7" s="14"/>
      <c r="AS227" s="14"/>
      <c r="AT22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7" s="17" t="e" cm="1">
        <f t="array" aca="1" ref="AU227" ca="1">INDEX('[1]SAP Customer Data'!A:Z,MATCH(بيانات_العملاء[[#This Row],[رمز شريك الأعمال]],'[1]SAP Customer Data'!B:B,0),CELL("col",[1]!Table_Customer_Data[[#Headers],[CreateDate]]))</f>
        <v>#REF!</v>
      </c>
      <c r="AV227" s="14"/>
      <c r="AW227" s="17"/>
      <c r="AX227" s="14" t="s">
        <v>57</v>
      </c>
      <c r="AY227" s="14"/>
    </row>
    <row r="228" spans="1:51" x14ac:dyDescent="0.25">
      <c r="A228" s="12" t="e" cm="1">
        <f t="array" aca="1" ref="A228" ca="1">INDEX('[1]SAP Customer Data'!$A:$AC,MATCH(بيانات_العملاء[[#This Row],[رمز شريك الأعمال]],'[1]SAP Customer Data'!$B:$B,0),CELL("col",[1]!Table_Customer_Data[[#Headers],[GroupName]]))</f>
        <v>#REF!</v>
      </c>
      <c r="B228" s="18" t="s">
        <v>399</v>
      </c>
      <c r="C228" s="77" t="s">
        <v>882</v>
      </c>
      <c r="D228" s="14" t="e" cm="1">
        <f t="array" aca="1" ref="D228" ca="1">INDEX('[1]SAP Customer Data'!$A:$AC,MATCH(بيانات_العملاء[[#This Row],[رمز شريك الأعمال]],'[1]SAP Customer Data'!$B:$B,0),CELL("col",[1]!Table_Customer_Data[[#Headers],[CardName]]))</f>
        <v>#REF!</v>
      </c>
      <c r="E228" s="14" t="e">
        <f ca="1">IF(بيانات_العملاء[[#This Row],[حد الائتمان على SAP]]&gt;0,"آجل","نقدى")</f>
        <v>#REF!</v>
      </c>
      <c r="F228" s="14"/>
      <c r="G228" s="14" t="s">
        <v>71</v>
      </c>
      <c r="H228" s="14"/>
      <c r="I22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8" s="14" t="s">
        <v>54</v>
      </c>
      <c r="K228" s="15"/>
      <c r="L228" s="14"/>
      <c r="M228" s="14" t="str">
        <f ca="1">IF(AND(بيانات_العملاء[[#This Row],[السجل التجارى]]="موجود",TODAY()+'[1]Other Data'!$B$23&lt;K228,بيانات_العملاء[[#This Row],[مطابقة اسم العميل بالاسم بالسجل التجارى]]="مطابق"), "سارى", "يجب اعادة طلبه")</f>
        <v>يجب اعادة طلبه</v>
      </c>
      <c r="N228" s="14" t="s">
        <v>52</v>
      </c>
      <c r="O228" s="9" t="e" cm="1">
        <f t="array" aca="1" ref="O228" ca="1">INDEX('[1]SAP Customer Data'!$A:$AC,MATCH(بيانات_العملاء[[#This Row],[رمز شريك الأعمال]],'[1]SAP Customer Data'!$B:$B,0),CELL("col",[1]!Table_Customer_Data[[#Headers],[LicTradNum]]))</f>
        <v>#REF!</v>
      </c>
      <c r="P22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8" s="14"/>
      <c r="R228" s="15"/>
      <c r="S22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8" s="14" t="s">
        <v>72</v>
      </c>
      <c r="U228" s="16"/>
      <c r="V228" s="17"/>
      <c r="W22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8" s="14" t="e" cm="1">
        <f t="array" aca="1" ref="Y228" ca="1">INDEX('[1]SAP Customer Data'!$A:$AC,MATCH(بيانات_العملاء[[#This Row],[رمز شريك الأعمال]],'[1]SAP Customer Data'!$B:$B,0),CELL("col",[1]!Table_Customer_Data[[#Headers],[CreditLine]]))</f>
        <v>#REF!</v>
      </c>
      <c r="Z22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8" s="14"/>
      <c r="AB22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8" s="14"/>
      <c r="AD228" s="14"/>
      <c r="AE22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8" s="14"/>
      <c r="AG228" s="14"/>
      <c r="AH22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8" s="14"/>
      <c r="AJ228" s="14"/>
      <c r="AK22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8" s="14"/>
      <c r="AM228" s="15"/>
      <c r="AN22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8" s="14"/>
      <c r="AP228" s="17"/>
      <c r="AQ22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8" s="14"/>
      <c r="AS228" s="14"/>
      <c r="AT22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8" s="17" t="e" cm="1">
        <f t="array" aca="1" ref="AU228" ca="1">INDEX('[1]SAP Customer Data'!A:Z,MATCH(بيانات_العملاء[[#This Row],[رمز شريك الأعمال]],'[1]SAP Customer Data'!B:B,0),CELL("col",[1]!Table_Customer_Data[[#Headers],[CreateDate]]))</f>
        <v>#REF!</v>
      </c>
      <c r="AV228" s="14"/>
      <c r="AW228" s="17"/>
      <c r="AX228" s="14" t="s">
        <v>67</v>
      </c>
      <c r="AY228" s="14"/>
    </row>
    <row r="229" spans="1:51" x14ac:dyDescent="0.25">
      <c r="A229" s="12" t="e" cm="1">
        <f t="array" aca="1" ref="A229" ca="1">INDEX('[1]SAP Customer Data'!$A:$AC,MATCH(بيانات_العملاء[[#This Row],[رمز شريك الأعمال]],'[1]SAP Customer Data'!$B:$B,0),CELL("col",[1]!Table_Customer_Data[[#Headers],[GroupName]]))</f>
        <v>#REF!</v>
      </c>
      <c r="B229" s="18" t="s">
        <v>400</v>
      </c>
      <c r="C229" s="77" t="s">
        <v>882</v>
      </c>
      <c r="D229" s="14" t="e" cm="1">
        <f t="array" aca="1" ref="D229" ca="1">INDEX('[1]SAP Customer Data'!$A:$AC,MATCH(بيانات_العملاء[[#This Row],[رمز شريك الأعمال]],'[1]SAP Customer Data'!$B:$B,0),CELL("col",[1]!Table_Customer_Data[[#Headers],[CardName]]))</f>
        <v>#REF!</v>
      </c>
      <c r="E229" s="14" t="e">
        <f ca="1">IF(بيانات_العملاء[[#This Row],[حد الائتمان على SAP]]&gt;0,"آجل","نقدى")</f>
        <v>#REF!</v>
      </c>
      <c r="F229" s="14"/>
      <c r="G229" s="14" t="s">
        <v>71</v>
      </c>
      <c r="H229" s="14"/>
      <c r="I22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29" s="14" t="s">
        <v>54</v>
      </c>
      <c r="K229" s="15"/>
      <c r="L229" s="14"/>
      <c r="M229" s="14" t="str">
        <f ca="1">IF(AND(بيانات_العملاء[[#This Row],[السجل التجارى]]="موجود",TODAY()+'[1]Other Data'!$B$23&lt;K229,بيانات_العملاء[[#This Row],[مطابقة اسم العميل بالاسم بالسجل التجارى]]="مطابق"), "سارى", "يجب اعادة طلبه")</f>
        <v>يجب اعادة طلبه</v>
      </c>
      <c r="N229" s="14" t="s">
        <v>52</v>
      </c>
      <c r="O229" s="9" t="e" cm="1">
        <f t="array" aca="1" ref="O229" ca="1">INDEX('[1]SAP Customer Data'!$A:$AC,MATCH(بيانات_العملاء[[#This Row],[رمز شريك الأعمال]],'[1]SAP Customer Data'!$B:$B,0),CELL("col",[1]!Table_Customer_Data[[#Headers],[LicTradNum]]))</f>
        <v>#REF!</v>
      </c>
      <c r="P22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29" s="14"/>
      <c r="R229" s="15"/>
      <c r="S22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29" s="14" t="s">
        <v>72</v>
      </c>
      <c r="U229" s="16"/>
      <c r="V229" s="17"/>
      <c r="W22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2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29" s="14" t="e" cm="1">
        <f t="array" aca="1" ref="Y229" ca="1">INDEX('[1]SAP Customer Data'!$A:$AC,MATCH(بيانات_العملاء[[#This Row],[رمز شريك الأعمال]],'[1]SAP Customer Data'!$B:$B,0),CELL("col",[1]!Table_Customer_Data[[#Headers],[CreditLine]]))</f>
        <v>#REF!</v>
      </c>
      <c r="Z22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29" s="14"/>
      <c r="AB22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29" s="14"/>
      <c r="AD229" s="14"/>
      <c r="AE22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29" s="14"/>
      <c r="AG229" s="14"/>
      <c r="AH22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29" s="14"/>
      <c r="AJ229" s="14"/>
      <c r="AK22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29" s="14"/>
      <c r="AM229" s="15"/>
      <c r="AN22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29" s="14"/>
      <c r="AP229" s="17"/>
      <c r="AQ22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29" s="14"/>
      <c r="AS229" s="14"/>
      <c r="AT22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29" s="17" t="e" cm="1">
        <f t="array" aca="1" ref="AU229" ca="1">INDEX('[1]SAP Customer Data'!A:Z,MATCH(بيانات_العملاء[[#This Row],[رمز شريك الأعمال]],'[1]SAP Customer Data'!B:B,0),CELL("col",[1]!Table_Customer_Data[[#Headers],[CreateDate]]))</f>
        <v>#REF!</v>
      </c>
      <c r="AV229" s="14"/>
      <c r="AW229" s="17"/>
      <c r="AX229" s="14" t="s">
        <v>57</v>
      </c>
      <c r="AY229" s="14"/>
    </row>
    <row r="230" spans="1:51" x14ac:dyDescent="0.25">
      <c r="A230" s="12" t="e" cm="1">
        <f t="array" aca="1" ref="A230" ca="1">INDEX('[1]SAP Customer Data'!$A:$AC,MATCH(بيانات_العملاء[[#This Row],[رمز شريك الأعمال]],'[1]SAP Customer Data'!$B:$B,0),CELL("col",[1]!Table_Customer_Data[[#Headers],[GroupName]]))</f>
        <v>#REF!</v>
      </c>
      <c r="B230" s="18" t="s">
        <v>401</v>
      </c>
      <c r="C230" s="77" t="s">
        <v>882</v>
      </c>
      <c r="D230" s="14" t="e" cm="1">
        <f t="array" aca="1" ref="D230" ca="1">INDEX('[1]SAP Customer Data'!$A:$AC,MATCH(بيانات_العملاء[[#This Row],[رمز شريك الأعمال]],'[1]SAP Customer Data'!$B:$B,0),CELL("col",[1]!Table_Customer_Data[[#Headers],[CardName]]))</f>
        <v>#REF!</v>
      </c>
      <c r="E230" s="14" t="e">
        <f ca="1">IF(بيانات_العملاء[[#This Row],[حد الائتمان على SAP]]&gt;0,"آجل","نقدى")</f>
        <v>#REF!</v>
      </c>
      <c r="F230" s="14"/>
      <c r="G230" s="14" t="s">
        <v>71</v>
      </c>
      <c r="H230" s="14"/>
      <c r="I23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30" s="14" t="s">
        <v>54</v>
      </c>
      <c r="K230" s="15"/>
      <c r="L230" s="14"/>
      <c r="M230" s="14" t="str">
        <f ca="1">IF(AND(بيانات_العملاء[[#This Row],[السجل التجارى]]="موجود",TODAY()+'[1]Other Data'!$B$23&lt;K230,بيانات_العملاء[[#This Row],[مطابقة اسم العميل بالاسم بالسجل التجارى]]="مطابق"), "سارى", "يجب اعادة طلبه")</f>
        <v>يجب اعادة طلبه</v>
      </c>
      <c r="N230" s="14" t="s">
        <v>52</v>
      </c>
      <c r="O230" s="9" t="e" cm="1">
        <f t="array" aca="1" ref="O230" ca="1">INDEX('[1]SAP Customer Data'!$A:$AC,MATCH(بيانات_العملاء[[#This Row],[رمز شريك الأعمال]],'[1]SAP Customer Data'!$B:$B,0),CELL("col",[1]!Table_Customer_Data[[#Headers],[LicTradNum]]))</f>
        <v>#REF!</v>
      </c>
      <c r="P23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0" s="14"/>
      <c r="R230" s="15"/>
      <c r="S23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0" s="14" t="s">
        <v>72</v>
      </c>
      <c r="U230" s="16"/>
      <c r="V230" s="17"/>
      <c r="W23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30" s="14" t="e" cm="1">
        <f t="array" aca="1" ref="Y230" ca="1">INDEX('[1]SAP Customer Data'!$A:$AC,MATCH(بيانات_العملاء[[#This Row],[رمز شريك الأعمال]],'[1]SAP Customer Data'!$B:$B,0),CELL("col",[1]!Table_Customer_Data[[#Headers],[CreditLine]]))</f>
        <v>#REF!</v>
      </c>
      <c r="Z23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0" s="14"/>
      <c r="AB23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0" s="14"/>
      <c r="AD230" s="14"/>
      <c r="AE23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0" s="14"/>
      <c r="AG230" s="14"/>
      <c r="AH23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0" s="14"/>
      <c r="AJ230" s="14"/>
      <c r="AK23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0" s="14"/>
      <c r="AM230" s="15"/>
      <c r="AN23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0" s="14"/>
      <c r="AP230" s="17"/>
      <c r="AQ23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0" s="14"/>
      <c r="AS230" s="14"/>
      <c r="AT23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0" s="17" t="e" cm="1">
        <f t="array" aca="1" ref="AU230" ca="1">INDEX('[1]SAP Customer Data'!A:Z,MATCH(بيانات_العملاء[[#This Row],[رمز شريك الأعمال]],'[1]SAP Customer Data'!B:B,0),CELL("col",[1]!Table_Customer_Data[[#Headers],[CreateDate]]))</f>
        <v>#REF!</v>
      </c>
      <c r="AV230" s="14"/>
      <c r="AW230" s="17"/>
      <c r="AX230" s="14" t="s">
        <v>57</v>
      </c>
      <c r="AY230" s="14"/>
    </row>
    <row r="231" spans="1:51" x14ac:dyDescent="0.25">
      <c r="A231" s="12" t="e" cm="1">
        <f t="array" aca="1" ref="A231" ca="1">INDEX('[1]SAP Customer Data'!$A:$AC,MATCH(بيانات_العملاء[[#This Row],[رمز شريك الأعمال]],'[1]SAP Customer Data'!$B:$B,0),CELL("col",[1]!Table_Customer_Data[[#Headers],[GroupName]]))</f>
        <v>#REF!</v>
      </c>
      <c r="B231" s="18" t="s">
        <v>402</v>
      </c>
      <c r="C231" s="77" t="s">
        <v>882</v>
      </c>
      <c r="D231" s="14" t="e" cm="1">
        <f t="array" aca="1" ref="D231" ca="1">INDEX('[1]SAP Customer Data'!$A:$AC,MATCH(بيانات_العملاء[[#This Row],[رمز شريك الأعمال]],'[1]SAP Customer Data'!$B:$B,0),CELL("col",[1]!Table_Customer_Data[[#Headers],[CardName]]))</f>
        <v>#REF!</v>
      </c>
      <c r="E231" s="14" t="e">
        <f ca="1">IF(بيانات_العملاء[[#This Row],[حد الائتمان على SAP]]&gt;0,"آجل","نقدى")</f>
        <v>#REF!</v>
      </c>
      <c r="F231" s="14"/>
      <c r="G231" s="14" t="s">
        <v>71</v>
      </c>
      <c r="H231" s="14"/>
      <c r="I23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31" s="14" t="s">
        <v>54</v>
      </c>
      <c r="K231" s="15"/>
      <c r="L231" s="14"/>
      <c r="M231" s="14" t="str">
        <f ca="1">IF(AND(بيانات_العملاء[[#This Row],[السجل التجارى]]="موجود",TODAY()+'[1]Other Data'!$B$23&lt;K231,بيانات_العملاء[[#This Row],[مطابقة اسم العميل بالاسم بالسجل التجارى]]="مطابق"), "سارى", "يجب اعادة طلبه")</f>
        <v>يجب اعادة طلبه</v>
      </c>
      <c r="N231" s="14" t="s">
        <v>52</v>
      </c>
      <c r="O231" s="9" t="e" cm="1">
        <f t="array" aca="1" ref="O231" ca="1">INDEX('[1]SAP Customer Data'!$A:$AC,MATCH(بيانات_العملاء[[#This Row],[رمز شريك الأعمال]],'[1]SAP Customer Data'!$B:$B,0),CELL("col",[1]!Table_Customer_Data[[#Headers],[LicTradNum]]))</f>
        <v>#REF!</v>
      </c>
      <c r="P23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1" s="14"/>
      <c r="R231" s="15"/>
      <c r="S23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1" s="14" t="s">
        <v>72</v>
      </c>
      <c r="U231" s="16"/>
      <c r="V231" s="17"/>
      <c r="W23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31" s="14" t="e" cm="1">
        <f t="array" aca="1" ref="Y231" ca="1">INDEX('[1]SAP Customer Data'!$A:$AC,MATCH(بيانات_العملاء[[#This Row],[رمز شريك الأعمال]],'[1]SAP Customer Data'!$B:$B,0),CELL("col",[1]!Table_Customer_Data[[#Headers],[CreditLine]]))</f>
        <v>#REF!</v>
      </c>
      <c r="Z23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1" s="14"/>
      <c r="AB23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1" s="14"/>
      <c r="AD231" s="14"/>
      <c r="AE23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1" s="14"/>
      <c r="AG231" s="14"/>
      <c r="AH23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1" s="14"/>
      <c r="AJ231" s="14"/>
      <c r="AK23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1" s="14"/>
      <c r="AM231" s="15"/>
      <c r="AN23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1" s="14"/>
      <c r="AP231" s="17"/>
      <c r="AQ23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1" s="14"/>
      <c r="AS231" s="14"/>
      <c r="AT23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1" s="17" t="e" cm="1">
        <f t="array" aca="1" ref="AU231" ca="1">INDEX('[1]SAP Customer Data'!A:Z,MATCH(بيانات_العملاء[[#This Row],[رمز شريك الأعمال]],'[1]SAP Customer Data'!B:B,0),CELL("col",[1]!Table_Customer_Data[[#Headers],[CreateDate]]))</f>
        <v>#REF!</v>
      </c>
      <c r="AV231" s="14"/>
      <c r="AW231" s="17"/>
      <c r="AX231" s="14" t="s">
        <v>57</v>
      </c>
      <c r="AY231" s="14"/>
    </row>
    <row r="232" spans="1:51" x14ac:dyDescent="0.25">
      <c r="A232" s="12" t="e" cm="1">
        <f t="array" aca="1" ref="A232" ca="1">INDEX('[1]SAP Customer Data'!$A:$AC,MATCH(بيانات_العملاء[[#This Row],[رمز شريك الأعمال]],'[1]SAP Customer Data'!$B:$B,0),CELL("col",[1]!Table_Customer_Data[[#Headers],[GroupName]]))</f>
        <v>#REF!</v>
      </c>
      <c r="B232" s="19" t="s">
        <v>403</v>
      </c>
      <c r="C232" s="77" t="s">
        <v>882</v>
      </c>
      <c r="D232" s="14" t="e" cm="1">
        <f t="array" aca="1" ref="D232" ca="1">INDEX('[1]SAP Customer Data'!$A:$AC,MATCH(بيانات_العملاء[[#This Row],[رمز شريك الأعمال]],'[1]SAP Customer Data'!$B:$B,0),CELL("col",[1]!Table_Customer_Data[[#Headers],[CardName]]))</f>
        <v>#REF!</v>
      </c>
      <c r="E232" s="14" t="e">
        <f ca="1">IF(بيانات_العملاء[[#This Row],[حد الائتمان على SAP]]&gt;0,"آجل","نقدى")</f>
        <v>#REF!</v>
      </c>
      <c r="F232" s="14"/>
      <c r="G232" s="14"/>
      <c r="H232" s="14"/>
      <c r="I23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32" s="14"/>
      <c r="K232" s="15"/>
      <c r="L232" s="17" t="str">
        <f>IF(بيانات_العملاء[[#This Row],[السجل التجارى]]="غير موجود", "غير مطابق", "")</f>
        <v/>
      </c>
      <c r="M232" s="14" t="str">
        <f ca="1">IF(AND(بيانات_العملاء[[#This Row],[السجل التجارى]]="موجود",TODAY()+'[1]Other Data'!$B$23&lt;K232,بيانات_العملاء[[#This Row],[مطابقة اسم العميل بالاسم بالسجل التجارى]]="مطابق"), "سارى", "يجب اعادة طلبه")</f>
        <v>يجب اعادة طلبه</v>
      </c>
      <c r="N232" s="14"/>
      <c r="O232" s="9" t="e" cm="1">
        <f t="array" aca="1" ref="O232" ca="1">INDEX('[1]SAP Customer Data'!$A:$AC,MATCH(بيانات_العملاء[[#This Row],[رمز شريك الأعمال]],'[1]SAP Customer Data'!$B:$B,0),CELL("col",[1]!Table_Customer_Data[[#Headers],[LicTradNum]]))</f>
        <v>#REF!</v>
      </c>
      <c r="P23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2" s="14"/>
      <c r="R232" s="15"/>
      <c r="S232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232" s="14" t="s">
        <v>72</v>
      </c>
      <c r="U232" s="16"/>
      <c r="V232" s="17"/>
      <c r="W23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32" s="14" t="e" cm="1">
        <f t="array" aca="1" ref="Y232" ca="1">INDEX('[1]SAP Customer Data'!$A:$AC,MATCH(بيانات_العملاء[[#This Row],[رمز شريك الأعمال]],'[1]SAP Customer Data'!$B:$B,0),CELL("col",[1]!Table_Customer_Data[[#Headers],[CreditLine]]))</f>
        <v>#REF!</v>
      </c>
      <c r="Z23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2" s="14"/>
      <c r="AB23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2" s="14"/>
      <c r="AD232" s="14"/>
      <c r="AE232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2" s="14"/>
      <c r="AG232" s="14"/>
      <c r="AH23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232" s="14"/>
      <c r="AJ232" s="14"/>
      <c r="AK23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232" s="14"/>
      <c r="AM232" s="15"/>
      <c r="AN23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2" s="14"/>
      <c r="AP232" s="17"/>
      <c r="AQ23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2" s="14"/>
      <c r="AS232" s="14"/>
      <c r="AT23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232" s="17" t="e" cm="1">
        <f t="array" aca="1" ref="AU232" ca="1">INDEX('[1]SAP Customer Data'!A:Z,MATCH(بيانات_العملاء[[#This Row],[رمز شريك الأعمال]],'[1]SAP Customer Data'!B:B,0),CELL("col",[1]!Table_Customer_Data[[#Headers],[CreateDate]]))</f>
        <v>#REF!</v>
      </c>
      <c r="AV232" s="17"/>
      <c r="AW232" s="17"/>
      <c r="AX232" s="14" t="s">
        <v>57</v>
      </c>
      <c r="AY232" s="14"/>
    </row>
    <row r="233" spans="1:51" x14ac:dyDescent="0.25">
      <c r="A233" s="22" t="e" cm="1">
        <f t="array" aca="1" ref="A233" ca="1">INDEX('[1]SAP Customer Data'!$A:$AC,MATCH(بيانات_العملاء[[#This Row],[رمز شريك الأعمال]],'[1]SAP Customer Data'!$B:$B,0),CELL("col",[1]!Table_Customer_Data[[#Headers],[GroupName]]))</f>
        <v>#REF!</v>
      </c>
      <c r="B233" s="23" t="s">
        <v>404</v>
      </c>
      <c r="C233" s="77" t="s">
        <v>882</v>
      </c>
      <c r="D233" s="24" t="e" cm="1">
        <f t="array" aca="1" ref="D233" ca="1">INDEX('[1]SAP Customer Data'!$A:$AC,MATCH(بيانات_العملاء[[#This Row],[رمز شريك الأعمال]],'[1]SAP Customer Data'!$B:$B,0),CELL("col",[1]!Table_Customer_Data[[#Headers],[CardName]]))</f>
        <v>#REF!</v>
      </c>
      <c r="E233" s="24" t="e">
        <f ca="1">IF(بيانات_العملاء[[#This Row],[حد الائتمان على SAP]]&gt;0,"آجل","نقدى")</f>
        <v>#REF!</v>
      </c>
      <c r="F233" s="24"/>
      <c r="G233" s="24" t="s">
        <v>71</v>
      </c>
      <c r="H233" s="24" t="s">
        <v>54</v>
      </c>
      <c r="I233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33" s="24" t="s">
        <v>54</v>
      </c>
      <c r="K233" s="25"/>
      <c r="L233" s="24"/>
      <c r="M233" s="24" t="str">
        <f ca="1">IF(AND(بيانات_العملاء[[#This Row],[السجل التجارى]]="موجود",TODAY()+'[1]Other Data'!$B$23&lt;K233,بيانات_العملاء[[#This Row],[مطابقة اسم العميل بالاسم بالسجل التجارى]]="مطابق"), "سارى", "يجب اعادة طلبه")</f>
        <v>يجب اعادة طلبه</v>
      </c>
      <c r="N233" s="24" t="s">
        <v>54</v>
      </c>
      <c r="O233" s="26" t="e" cm="1">
        <f t="array" aca="1" ref="O233" ca="1">INDEX('[1]SAP Customer Data'!$A:$AC,MATCH(بيانات_العملاء[[#This Row],[رمز شريك الأعمال]],'[1]SAP Customer Data'!$B:$B,0),CELL("col",[1]!Table_Customer_Data[[#Headers],[LicTradNum]]))</f>
        <v>#REF!</v>
      </c>
      <c r="P233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3" s="24" t="s">
        <v>54</v>
      </c>
      <c r="R233" s="25"/>
      <c r="S233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3" s="24" t="s">
        <v>54</v>
      </c>
      <c r="U233" s="27"/>
      <c r="V233" s="28"/>
      <c r="W233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33" s="24" t="e" cm="1">
        <f t="array" aca="1" ref="Y233" ca="1">INDEX('[1]SAP Customer Data'!$A:$AC,MATCH(بيانات_العملاء[[#This Row],[رمز شريك الأعمال]],'[1]SAP Customer Data'!$B:$B,0),CELL("col",[1]!Table_Customer_Data[[#Headers],[CreditLine]]))</f>
        <v>#REF!</v>
      </c>
      <c r="Z23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3" s="14"/>
      <c r="AB23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3" s="24" t="s">
        <v>54</v>
      </c>
      <c r="AD233" s="24"/>
      <c r="AE233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3" s="24" t="s">
        <v>54</v>
      </c>
      <c r="AG233" s="24"/>
      <c r="AH233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3" s="24" t="s">
        <v>54</v>
      </c>
      <c r="AJ233" s="24"/>
      <c r="AK233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3" s="24" t="s">
        <v>54</v>
      </c>
      <c r="AM233" s="25"/>
      <c r="AN233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3" s="24" t="s">
        <v>54</v>
      </c>
      <c r="AP233" s="28"/>
      <c r="AQ233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3" s="24"/>
      <c r="AS233" s="24"/>
      <c r="AT233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3" s="28" t="e" cm="1">
        <f t="array" aca="1" ref="AU233" ca="1">INDEX('[1]SAP Customer Data'!A:Z,MATCH(بيانات_العملاء[[#This Row],[رمز شريك الأعمال]],'[1]SAP Customer Data'!B:B,0),CELL("col",[1]!Table_Customer_Data[[#Headers],[CreateDate]]))</f>
        <v>#REF!</v>
      </c>
      <c r="AV233" s="24"/>
      <c r="AW233" s="11" t="s">
        <v>103</v>
      </c>
      <c r="AX233" s="24" t="s">
        <v>57</v>
      </c>
      <c r="AY233" s="24"/>
    </row>
    <row r="234" spans="1:51" x14ac:dyDescent="0.25">
      <c r="A234" s="12" t="e" cm="1">
        <f t="array" aca="1" ref="A234" ca="1">INDEX('[1]SAP Customer Data'!$A:$AC,MATCH(بيانات_العملاء[[#This Row],[رمز شريك الأعمال]],'[1]SAP Customer Data'!$B:$B,0),CELL("col",[1]!Table_Customer_Data[[#Headers],[GroupName]]))</f>
        <v>#REF!</v>
      </c>
      <c r="B234" s="19" t="s">
        <v>405</v>
      </c>
      <c r="C234" s="77" t="s">
        <v>882</v>
      </c>
      <c r="D234" s="14" t="e" cm="1">
        <f t="array" aca="1" ref="D234" ca="1">INDEX('[1]SAP Customer Data'!$A:$AC,MATCH(بيانات_العملاء[[#This Row],[رمز شريك الأعمال]],'[1]SAP Customer Data'!$B:$B,0),CELL("col",[1]!Table_Customer_Data[[#Headers],[CardName]]))</f>
        <v>#REF!</v>
      </c>
      <c r="E234" s="14" t="e">
        <f ca="1">IF(بيانات_العملاء[[#This Row],[حد الائتمان على SAP]]&gt;0,"آجل","نقدى")</f>
        <v>#REF!</v>
      </c>
      <c r="F234" s="14" t="s">
        <v>406</v>
      </c>
      <c r="G234" s="14" t="s">
        <v>51</v>
      </c>
      <c r="H234" s="14" t="s">
        <v>52</v>
      </c>
      <c r="I23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34" s="14" t="s">
        <v>52</v>
      </c>
      <c r="K234" s="15">
        <v>43658</v>
      </c>
      <c r="L234" s="14" t="s">
        <v>53</v>
      </c>
      <c r="M234" s="14" t="str">
        <f ca="1">IF(AND(بيانات_العملاء[[#This Row],[السجل التجارى]]="موجود",TODAY()+'[1]Other Data'!$B$23&lt;K234,بيانات_العملاء[[#This Row],[مطابقة اسم العميل بالاسم بالسجل التجارى]]="مطابق"), "سارى", "يجب اعادة طلبه")</f>
        <v>يجب اعادة طلبه</v>
      </c>
      <c r="N234" s="14" t="s">
        <v>54</v>
      </c>
      <c r="O234" s="9" t="e" cm="1">
        <f t="array" aca="1" ref="O234" ca="1">INDEX('[1]SAP Customer Data'!$A:$AC,MATCH(بيانات_العملاء[[#This Row],[رمز شريك الأعمال]],'[1]SAP Customer Data'!$B:$B,0),CELL("col",[1]!Table_Customer_Data[[#Headers],[LicTradNum]]))</f>
        <v>#REF!</v>
      </c>
      <c r="P23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4" s="14" t="s">
        <v>54</v>
      </c>
      <c r="R234" s="15"/>
      <c r="S23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4" s="14" t="s">
        <v>52</v>
      </c>
      <c r="U234" s="16">
        <v>20000</v>
      </c>
      <c r="V234" s="17"/>
      <c r="W23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234" s="14" t="e" cm="1">
        <f t="array" aca="1" ref="Y234" ca="1">INDEX('[1]SAP Customer Data'!$A:$AC,MATCH(بيانات_العملاء[[#This Row],[رمز شريك الأعمال]],'[1]SAP Customer Data'!$B:$B,0),CELL("col",[1]!Table_Customer_Data[[#Headers],[CreditLine]]))</f>
        <v>#REF!</v>
      </c>
      <c r="Z23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4" s="14" t="s">
        <v>55</v>
      </c>
      <c r="AB23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4" s="14" t="s">
        <v>54</v>
      </c>
      <c r="AD234" s="14"/>
      <c r="AE23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4" s="14" t="s">
        <v>54</v>
      </c>
      <c r="AG234" s="14"/>
      <c r="AH23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4" s="14" t="s">
        <v>54</v>
      </c>
      <c r="AJ234" s="14"/>
      <c r="AK23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4" s="14"/>
      <c r="AM234" s="15"/>
      <c r="AN23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4" s="14" t="s">
        <v>54</v>
      </c>
      <c r="AP234" s="17"/>
      <c r="AQ23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4" s="14" t="s">
        <v>54</v>
      </c>
      <c r="AS234" s="14"/>
      <c r="AT23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4" s="17" t="e" cm="1">
        <f t="array" aca="1" ref="AU234" ca="1">INDEX('[1]SAP Customer Data'!A:Z,MATCH(بيانات_العملاء[[#This Row],[رمز شريك الأعمال]],'[1]SAP Customer Data'!B:B,0),CELL("col",[1]!Table_Customer_Data[[#Headers],[CreateDate]]))</f>
        <v>#REF!</v>
      </c>
      <c r="AV234" s="14"/>
      <c r="AW234" s="17"/>
      <c r="AX234" s="14" t="s">
        <v>57</v>
      </c>
      <c r="AY234" s="14"/>
    </row>
    <row r="235" spans="1:51" x14ac:dyDescent="0.25">
      <c r="A235" s="22" t="e" cm="1">
        <f t="array" aca="1" ref="A235" ca="1">INDEX('[1]SAP Customer Data'!$A:$AC,MATCH(بيانات_العملاء[[#This Row],[رمز شريك الأعمال]],'[1]SAP Customer Data'!$B:$B,0),CELL("col",[1]!Table_Customer_Data[[#Headers],[GroupName]]))</f>
        <v>#REF!</v>
      </c>
      <c r="B235" s="23" t="s">
        <v>407</v>
      </c>
      <c r="C235" s="77" t="s">
        <v>882</v>
      </c>
      <c r="D235" s="24" t="e" cm="1">
        <f t="array" aca="1" ref="D235" ca="1">INDEX('[1]SAP Customer Data'!$A:$AC,MATCH(بيانات_العملاء[[#This Row],[رمز شريك الأعمال]],'[1]SAP Customer Data'!$B:$B,0),CELL("col",[1]!Table_Customer_Data[[#Headers],[CardName]]))</f>
        <v>#REF!</v>
      </c>
      <c r="E235" s="24" t="e">
        <f ca="1">IF(بيانات_العملاء[[#This Row],[حد الائتمان على SAP]]&gt;0,"آجل","نقدى")</f>
        <v>#REF!</v>
      </c>
      <c r="F235" s="24" t="s">
        <v>408</v>
      </c>
      <c r="G235" s="24" t="s">
        <v>51</v>
      </c>
      <c r="H235" s="24" t="s">
        <v>52</v>
      </c>
      <c r="I235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35" s="24" t="s">
        <v>52</v>
      </c>
      <c r="K235" s="25">
        <v>44145</v>
      </c>
      <c r="L235" s="14" t="s">
        <v>55</v>
      </c>
      <c r="M235" s="24" t="str">
        <f ca="1">IF(AND(بيانات_العملاء[[#This Row],[السجل التجارى]]="موجود",TODAY()+'[1]Other Data'!$B$23&lt;K235,بيانات_العملاء[[#This Row],[مطابقة اسم العميل بالاسم بالسجل التجارى]]="مطابق"), "سارى", "يجب اعادة طلبه")</f>
        <v>يجب اعادة طلبه</v>
      </c>
      <c r="N235" s="24" t="s">
        <v>54</v>
      </c>
      <c r="O235" s="26" t="e" cm="1">
        <f t="array" aca="1" ref="O235" ca="1">INDEX('[1]SAP Customer Data'!$A:$AC,MATCH(بيانات_العملاء[[#This Row],[رمز شريك الأعمال]],'[1]SAP Customer Data'!$B:$B,0),CELL("col",[1]!Table_Customer_Data[[#Headers],[LicTradNum]]))</f>
        <v>#REF!</v>
      </c>
      <c r="P235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5" s="24" t="s">
        <v>54</v>
      </c>
      <c r="R235" s="25"/>
      <c r="S235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5" s="24" t="s">
        <v>54</v>
      </c>
      <c r="U235" s="27"/>
      <c r="V235" s="28"/>
      <c r="W235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35" s="24" t="e" cm="1">
        <f t="array" aca="1" ref="Y235" ca="1">INDEX('[1]SAP Customer Data'!$A:$AC,MATCH(بيانات_العملاء[[#This Row],[رمز شريك الأعمال]],'[1]SAP Customer Data'!$B:$B,0),CELL("col",[1]!Table_Customer_Data[[#Headers],[CreditLine]]))</f>
        <v>#REF!</v>
      </c>
      <c r="Z23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5" s="14"/>
      <c r="AB23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5" s="24"/>
      <c r="AD235" s="24"/>
      <c r="AE235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5" s="24"/>
      <c r="AG235" s="24"/>
      <c r="AH235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5" s="24"/>
      <c r="AJ235" s="24"/>
      <c r="AK235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5" s="24"/>
      <c r="AM235" s="25"/>
      <c r="AN235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5" s="24"/>
      <c r="AP235" s="28"/>
      <c r="AQ235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5" s="24"/>
      <c r="AS235" s="24"/>
      <c r="AT235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5" s="28" t="e" cm="1">
        <f t="array" aca="1" ref="AU235" ca="1">INDEX('[1]SAP Customer Data'!A:Z,MATCH(بيانات_العملاء[[#This Row],[رمز شريك الأعمال]],'[1]SAP Customer Data'!B:B,0),CELL("col",[1]!Table_Customer_Data[[#Headers],[CreateDate]]))</f>
        <v>#REF!</v>
      </c>
      <c r="AV235" s="24"/>
      <c r="AW235" s="11" t="s">
        <v>103</v>
      </c>
      <c r="AX235" s="24" t="s">
        <v>67</v>
      </c>
      <c r="AY235" s="22"/>
    </row>
    <row r="236" spans="1:51" x14ac:dyDescent="0.25">
      <c r="A236" s="12" t="e" cm="1">
        <f t="array" aca="1" ref="A236" ca="1">INDEX('[1]SAP Customer Data'!$A:$AC,MATCH(بيانات_العملاء[[#This Row],[رمز شريك الأعمال]],'[1]SAP Customer Data'!$B:$B,0),CELL("col",[1]!Table_Customer_Data[[#Headers],[GroupName]]))</f>
        <v>#REF!</v>
      </c>
      <c r="B236" s="19" t="s">
        <v>409</v>
      </c>
      <c r="C236" s="77" t="s">
        <v>882</v>
      </c>
      <c r="D236" s="14" t="e" cm="1">
        <f t="array" aca="1" ref="D236" ca="1">INDEX('[1]SAP Customer Data'!$A:$AC,MATCH(بيانات_العملاء[[#This Row],[رمز شريك الأعمال]],'[1]SAP Customer Data'!$B:$B,0),CELL("col",[1]!Table_Customer_Data[[#Headers],[CardName]]))</f>
        <v>#REF!</v>
      </c>
      <c r="E236" s="14" t="e">
        <f ca="1">IF(بيانات_العملاء[[#This Row],[حد الائتمان على SAP]]&gt;0,"آجل","نقدى")</f>
        <v>#REF!</v>
      </c>
      <c r="F236" s="14" t="s">
        <v>410</v>
      </c>
      <c r="G236" s="14" t="s">
        <v>51</v>
      </c>
      <c r="H236" s="14" t="s">
        <v>52</v>
      </c>
      <c r="I23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36" s="14" t="s">
        <v>52</v>
      </c>
      <c r="K236" s="15">
        <v>45271</v>
      </c>
      <c r="L236" s="14" t="s">
        <v>53</v>
      </c>
      <c r="M236" s="14" t="str">
        <f ca="1">IF(AND(بيانات_العملاء[[#This Row],[السجل التجارى]]="موجود",TODAY()+'[1]Other Data'!$B$23&lt;K236,بيانات_العملاء[[#This Row],[مطابقة اسم العميل بالاسم بالسجل التجارى]]="مطابق"), "سارى", "يجب اعادة طلبه")</f>
        <v>يجب اعادة طلبه</v>
      </c>
      <c r="N236" s="14" t="s">
        <v>54</v>
      </c>
      <c r="O236" s="9" t="e" cm="1">
        <f t="array" aca="1" ref="O236" ca="1">INDEX('[1]SAP Customer Data'!$A:$AC,MATCH(بيانات_العملاء[[#This Row],[رمز شريك الأعمال]],'[1]SAP Customer Data'!$B:$B,0),CELL("col",[1]!Table_Customer_Data[[#Headers],[LicTradNum]]))</f>
        <v>#REF!</v>
      </c>
      <c r="P23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6" s="14" t="s">
        <v>54</v>
      </c>
      <c r="R236" s="15"/>
      <c r="S23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6" s="14" t="s">
        <v>52</v>
      </c>
      <c r="U236" s="16">
        <v>50000</v>
      </c>
      <c r="V236" s="17"/>
      <c r="W23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236" s="14" t="e" cm="1">
        <f t="array" aca="1" ref="Y236" ca="1">INDEX('[1]SAP Customer Data'!$A:$AC,MATCH(بيانات_العملاء[[#This Row],[رمز شريك الأعمال]],'[1]SAP Customer Data'!$B:$B,0),CELL("col",[1]!Table_Customer_Data[[#Headers],[CreditLine]]))</f>
        <v>#REF!</v>
      </c>
      <c r="Z23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6" s="14" t="s">
        <v>55</v>
      </c>
      <c r="AB23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6" s="14" t="s">
        <v>54</v>
      </c>
      <c r="AD236" s="14"/>
      <c r="AE23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6" s="14" t="s">
        <v>54</v>
      </c>
      <c r="AG236" s="14"/>
      <c r="AH23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6" s="14" t="s">
        <v>54</v>
      </c>
      <c r="AJ236" s="14"/>
      <c r="AK23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6" s="14"/>
      <c r="AM236" s="15"/>
      <c r="AN23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6" s="14" t="s">
        <v>54</v>
      </c>
      <c r="AP236" s="17"/>
      <c r="AQ23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6" s="14" t="s">
        <v>54</v>
      </c>
      <c r="AS236" s="14"/>
      <c r="AT23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6" s="17" t="e" cm="1">
        <f t="array" aca="1" ref="AU236" ca="1">INDEX('[1]SAP Customer Data'!A:Z,MATCH(بيانات_العملاء[[#This Row],[رمز شريك الأعمال]],'[1]SAP Customer Data'!B:B,0),CELL("col",[1]!Table_Customer_Data[[#Headers],[CreateDate]]))</f>
        <v>#REF!</v>
      </c>
      <c r="AV236" s="14"/>
      <c r="AW236" s="17"/>
      <c r="AX236" s="14" t="s">
        <v>57</v>
      </c>
      <c r="AY236" s="14"/>
    </row>
    <row r="237" spans="1:51" x14ac:dyDescent="0.25">
      <c r="A237" s="12" t="e" cm="1">
        <f t="array" aca="1" ref="A237" ca="1">INDEX('[1]SAP Customer Data'!$A:$AC,MATCH(بيانات_العملاء[[#This Row],[رمز شريك الأعمال]],'[1]SAP Customer Data'!$B:$B,0),CELL("col",[1]!Table_Customer_Data[[#Headers],[GroupName]]))</f>
        <v>#REF!</v>
      </c>
      <c r="B237" s="19" t="s">
        <v>411</v>
      </c>
      <c r="C237" s="77" t="s">
        <v>882</v>
      </c>
      <c r="D237" s="14" t="e" cm="1">
        <f t="array" aca="1" ref="D237" ca="1">INDEX('[1]SAP Customer Data'!$A:$AC,MATCH(بيانات_العملاء[[#This Row],[رمز شريك الأعمال]],'[1]SAP Customer Data'!$B:$B,0),CELL("col",[1]!Table_Customer_Data[[#Headers],[CardName]]))</f>
        <v>#REF!</v>
      </c>
      <c r="E237" s="14" t="e">
        <f ca="1">IF(بيانات_العملاء[[#This Row],[حد الائتمان على SAP]]&gt;0,"آجل","نقدى")</f>
        <v>#REF!</v>
      </c>
      <c r="F237" s="14"/>
      <c r="G237" s="14" t="s">
        <v>71</v>
      </c>
      <c r="H237" s="14" t="s">
        <v>52</v>
      </c>
      <c r="I23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37" s="14" t="s">
        <v>54</v>
      </c>
      <c r="K237" s="15"/>
      <c r="L237" s="14"/>
      <c r="M237" s="14" t="str">
        <f ca="1">IF(AND(بيانات_العملاء[[#This Row],[السجل التجارى]]="موجود",TODAY()+'[1]Other Data'!$B$23&lt;K237,بيانات_العملاء[[#This Row],[مطابقة اسم العميل بالاسم بالسجل التجارى]]="مطابق"), "سارى", "يجب اعادة طلبه")</f>
        <v>يجب اعادة طلبه</v>
      </c>
      <c r="N237" s="14" t="s">
        <v>54</v>
      </c>
      <c r="O237" s="9" t="e" cm="1">
        <f t="array" aca="1" ref="O237" ca="1">INDEX('[1]SAP Customer Data'!$A:$AC,MATCH(بيانات_العملاء[[#This Row],[رمز شريك الأعمال]],'[1]SAP Customer Data'!$B:$B,0),CELL("col",[1]!Table_Customer_Data[[#Headers],[LicTradNum]]))</f>
        <v>#REF!</v>
      </c>
      <c r="P23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7" s="14" t="s">
        <v>54</v>
      </c>
      <c r="R237" s="15"/>
      <c r="S23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7" s="14" t="s">
        <v>52</v>
      </c>
      <c r="U237" s="16">
        <v>10000</v>
      </c>
      <c r="V237" s="17">
        <v>43635</v>
      </c>
      <c r="W237" s="17">
        <f>IF(بيانات_العملاء[[#This Row],[تاريخ انشاء سند الامر او الاستثناء]]="",0,بيانات_العملاء[[#This Row],[تاريخ انشاء سند الامر او الاستثناء]]+365*3)</f>
        <v>44730</v>
      </c>
      <c r="X23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237" s="14" t="e" cm="1">
        <f t="array" aca="1" ref="Y237" ca="1">INDEX('[1]SAP Customer Data'!$A:$AC,MATCH(بيانات_العملاء[[#This Row],[رمز شريك الأعمال]],'[1]SAP Customer Data'!$B:$B,0),CELL("col",[1]!Table_Customer_Data[[#Headers],[CreditLine]]))</f>
        <v>#REF!</v>
      </c>
      <c r="Z23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7" s="14" t="s">
        <v>53</v>
      </c>
      <c r="AB23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7" s="14" t="s">
        <v>54</v>
      </c>
      <c r="AD237" s="14"/>
      <c r="AE23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7" s="14" t="s">
        <v>54</v>
      </c>
      <c r="AG237" s="14"/>
      <c r="AH23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7" s="14" t="s">
        <v>54</v>
      </c>
      <c r="AJ237" s="14"/>
      <c r="AK23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7" s="14"/>
      <c r="AM237" s="15"/>
      <c r="AN23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7" s="14" t="s">
        <v>54</v>
      </c>
      <c r="AP237" s="17"/>
      <c r="AQ23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7" s="14" t="s">
        <v>54</v>
      </c>
      <c r="AS237" s="14"/>
      <c r="AT23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7" s="17" t="e" cm="1">
        <f t="array" aca="1" ref="AU237" ca="1">INDEX('[1]SAP Customer Data'!A:Z,MATCH(بيانات_العملاء[[#This Row],[رمز شريك الأعمال]],'[1]SAP Customer Data'!B:B,0),CELL("col",[1]!Table_Customer_Data[[#Headers],[CreateDate]]))</f>
        <v>#REF!</v>
      </c>
      <c r="AV237" s="14"/>
      <c r="AW237" s="17"/>
      <c r="AX237" s="14" t="s">
        <v>57</v>
      </c>
      <c r="AY237" s="14"/>
    </row>
    <row r="238" spans="1:51" x14ac:dyDescent="0.25">
      <c r="A238" s="12" t="e" cm="1">
        <f t="array" aca="1" ref="A238" ca="1">INDEX('[1]SAP Customer Data'!$A:$AC,MATCH(بيانات_العملاء[[#This Row],[رمز شريك الأعمال]],'[1]SAP Customer Data'!$B:$B,0),CELL("col",[1]!Table_Customer_Data[[#Headers],[GroupName]]))</f>
        <v>#REF!</v>
      </c>
      <c r="B238" s="19" t="s">
        <v>412</v>
      </c>
      <c r="C238" s="77" t="s">
        <v>882</v>
      </c>
      <c r="D238" s="14" t="e" cm="1">
        <f t="array" aca="1" ref="D238" ca="1">INDEX('[1]SAP Customer Data'!$A:$AC,MATCH(بيانات_العملاء[[#This Row],[رمز شريك الأعمال]],'[1]SAP Customer Data'!$B:$B,0),CELL("col",[1]!Table_Customer_Data[[#Headers],[CardName]]))</f>
        <v>#REF!</v>
      </c>
      <c r="E238" s="14" t="e">
        <f ca="1">IF(بيانات_العملاء[[#This Row],[حد الائتمان على SAP]]&gt;0,"آجل","نقدى")</f>
        <v>#REF!</v>
      </c>
      <c r="F238" s="14" t="s">
        <v>413</v>
      </c>
      <c r="G238" s="14" t="s">
        <v>51</v>
      </c>
      <c r="H238" s="14" t="s">
        <v>52</v>
      </c>
      <c r="I23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38" s="14" t="s">
        <v>52</v>
      </c>
      <c r="K238" s="15">
        <v>43711</v>
      </c>
      <c r="L238" s="14" t="s">
        <v>55</v>
      </c>
      <c r="M238" s="14" t="str">
        <f ca="1">IF(AND(بيانات_العملاء[[#This Row],[السجل التجارى]]="موجود",TODAY()+'[1]Other Data'!$B$23&lt;K238,بيانات_العملاء[[#This Row],[مطابقة اسم العميل بالاسم بالسجل التجارى]]="مطابق"), "سارى", "يجب اعادة طلبه")</f>
        <v>يجب اعادة طلبه</v>
      </c>
      <c r="N238" s="14" t="s">
        <v>52</v>
      </c>
      <c r="O238" s="9" t="e" cm="1">
        <f t="array" aca="1" ref="O238" ca="1">INDEX('[1]SAP Customer Data'!$A:$AC,MATCH(بيانات_العملاء[[#This Row],[رمز شريك الأعمال]],'[1]SAP Customer Data'!$B:$B,0),CELL("col",[1]!Table_Customer_Data[[#Headers],[LicTradNum]]))</f>
        <v>#REF!</v>
      </c>
      <c r="P23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8" s="14" t="s">
        <v>54</v>
      </c>
      <c r="R238" s="15"/>
      <c r="S23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8" s="14" t="s">
        <v>52</v>
      </c>
      <c r="U238" s="16">
        <v>30000</v>
      </c>
      <c r="V238" s="17"/>
      <c r="W23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238" s="14" t="e" cm="1">
        <f t="array" aca="1" ref="Y238" ca="1">INDEX('[1]SAP Customer Data'!$A:$AC,MATCH(بيانات_العملاء[[#This Row],[رمز شريك الأعمال]],'[1]SAP Customer Data'!$B:$B,0),CELL("col",[1]!Table_Customer_Data[[#Headers],[CreditLine]]))</f>
        <v>#REF!</v>
      </c>
      <c r="Z23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8" s="14" t="s">
        <v>55</v>
      </c>
      <c r="AB23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8" s="14" t="s">
        <v>54</v>
      </c>
      <c r="AD238" s="14"/>
      <c r="AE23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8" s="14" t="s">
        <v>54</v>
      </c>
      <c r="AG238" s="14"/>
      <c r="AH23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8" s="14" t="s">
        <v>54</v>
      </c>
      <c r="AJ238" s="14"/>
      <c r="AK23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8" s="14"/>
      <c r="AM238" s="15"/>
      <c r="AN23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8" s="14" t="s">
        <v>54</v>
      </c>
      <c r="AP238" s="17"/>
      <c r="AQ23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8" s="14" t="s">
        <v>54</v>
      </c>
      <c r="AS238" s="14"/>
      <c r="AT23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8" s="17" t="e" cm="1">
        <f t="array" aca="1" ref="AU238" ca="1">INDEX('[1]SAP Customer Data'!A:Z,MATCH(بيانات_العملاء[[#This Row],[رمز شريك الأعمال]],'[1]SAP Customer Data'!B:B,0),CELL("col",[1]!Table_Customer_Data[[#Headers],[CreateDate]]))</f>
        <v>#REF!</v>
      </c>
      <c r="AV238" s="14"/>
      <c r="AW238" s="17"/>
      <c r="AX238" s="14" t="s">
        <v>57</v>
      </c>
      <c r="AY238" s="14"/>
    </row>
    <row r="239" spans="1:51" x14ac:dyDescent="0.25">
      <c r="A239" s="12" t="e" cm="1">
        <f t="array" aca="1" ref="A239" ca="1">INDEX('[1]SAP Customer Data'!$A:$AC,MATCH(بيانات_العملاء[[#This Row],[رمز شريك الأعمال]],'[1]SAP Customer Data'!$B:$B,0),CELL("col",[1]!Table_Customer_Data[[#Headers],[GroupName]]))</f>
        <v>#REF!</v>
      </c>
      <c r="B239" s="19" t="s">
        <v>414</v>
      </c>
      <c r="C239" s="77" t="s">
        <v>882</v>
      </c>
      <c r="D239" s="14" t="e" cm="1">
        <f t="array" aca="1" ref="D239" ca="1">INDEX('[1]SAP Customer Data'!$A:$AC,MATCH(بيانات_العملاء[[#This Row],[رمز شريك الأعمال]],'[1]SAP Customer Data'!$B:$B,0),CELL("col",[1]!Table_Customer_Data[[#Headers],[CardName]]))</f>
        <v>#REF!</v>
      </c>
      <c r="E239" s="14" t="e">
        <f ca="1">IF(بيانات_العملاء[[#This Row],[حد الائتمان على SAP]]&gt;0,"آجل","نقدى")</f>
        <v>#REF!</v>
      </c>
      <c r="F239" s="14" t="s">
        <v>415</v>
      </c>
      <c r="G239" s="14" t="s">
        <v>51</v>
      </c>
      <c r="H239" s="14" t="s">
        <v>52</v>
      </c>
      <c r="I23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39" s="14" t="s">
        <v>52</v>
      </c>
      <c r="K239" s="15">
        <v>43758</v>
      </c>
      <c r="L239" s="14" t="s">
        <v>55</v>
      </c>
      <c r="M239" s="14" t="str">
        <f ca="1">IF(AND(بيانات_العملاء[[#This Row],[السجل التجارى]]="موجود",TODAY()+'[1]Other Data'!$B$23&lt;K239,بيانات_العملاء[[#This Row],[مطابقة اسم العميل بالاسم بالسجل التجارى]]="مطابق"), "سارى", "يجب اعادة طلبه")</f>
        <v>يجب اعادة طلبه</v>
      </c>
      <c r="N239" s="14" t="s">
        <v>54</v>
      </c>
      <c r="O239" s="9" t="e" cm="1">
        <f t="array" aca="1" ref="O239" ca="1">INDEX('[1]SAP Customer Data'!$A:$AC,MATCH(بيانات_العملاء[[#This Row],[رمز شريك الأعمال]],'[1]SAP Customer Data'!$B:$B,0),CELL("col",[1]!Table_Customer_Data[[#Headers],[LicTradNum]]))</f>
        <v>#REF!</v>
      </c>
      <c r="P23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39" s="14" t="s">
        <v>54</v>
      </c>
      <c r="R239" s="15"/>
      <c r="S23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39" s="14" t="s">
        <v>52</v>
      </c>
      <c r="U239" s="16">
        <v>50000</v>
      </c>
      <c r="V239" s="17"/>
      <c r="W23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3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239" s="14" t="e" cm="1">
        <f t="array" aca="1" ref="Y239" ca="1">INDEX('[1]SAP Customer Data'!$A:$AC,MATCH(بيانات_العملاء[[#This Row],[رمز شريك الأعمال]],'[1]SAP Customer Data'!$B:$B,0),CELL("col",[1]!Table_Customer_Data[[#Headers],[CreditLine]]))</f>
        <v>#REF!</v>
      </c>
      <c r="Z23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39" s="14" t="s">
        <v>55</v>
      </c>
      <c r="AB23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39" s="14" t="s">
        <v>54</v>
      </c>
      <c r="AD239" s="14"/>
      <c r="AE23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39" s="14" t="s">
        <v>54</v>
      </c>
      <c r="AG239" s="14"/>
      <c r="AH23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39" s="14" t="s">
        <v>54</v>
      </c>
      <c r="AJ239" s="14"/>
      <c r="AK23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39" s="14"/>
      <c r="AM239" s="15"/>
      <c r="AN23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39" s="14" t="s">
        <v>54</v>
      </c>
      <c r="AP239" s="17"/>
      <c r="AQ23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39" s="14" t="s">
        <v>54</v>
      </c>
      <c r="AS239" s="14"/>
      <c r="AT23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39" s="17" t="e" cm="1">
        <f t="array" aca="1" ref="AU239" ca="1">INDEX('[1]SAP Customer Data'!A:Z,MATCH(بيانات_العملاء[[#This Row],[رمز شريك الأعمال]],'[1]SAP Customer Data'!B:B,0),CELL("col",[1]!Table_Customer_Data[[#Headers],[CreateDate]]))</f>
        <v>#REF!</v>
      </c>
      <c r="AV239" s="14"/>
      <c r="AW239" s="17"/>
      <c r="AX239" s="14" t="s">
        <v>57</v>
      </c>
      <c r="AY239" s="14"/>
    </row>
    <row r="240" spans="1:51" x14ac:dyDescent="0.25">
      <c r="A240" s="12" t="e" cm="1">
        <f t="array" aca="1" ref="A240" ca="1">INDEX('[1]SAP Customer Data'!$A:$AC,MATCH(بيانات_العملاء[[#This Row],[رمز شريك الأعمال]],'[1]SAP Customer Data'!$B:$B,0),CELL("col",[1]!Table_Customer_Data[[#Headers],[GroupName]]))</f>
        <v>#REF!</v>
      </c>
      <c r="B240" s="19" t="s">
        <v>416</v>
      </c>
      <c r="C240" s="77" t="s">
        <v>882</v>
      </c>
      <c r="D240" s="14" t="e" cm="1">
        <f t="array" aca="1" ref="D240" ca="1">INDEX('[1]SAP Customer Data'!$A:$AC,MATCH(بيانات_العملاء[[#This Row],[رمز شريك الأعمال]],'[1]SAP Customer Data'!$B:$B,0),CELL("col",[1]!Table_Customer_Data[[#Headers],[CardName]]))</f>
        <v>#REF!</v>
      </c>
      <c r="E240" s="14" t="e">
        <f ca="1">IF(بيانات_العملاء[[#This Row],[حد الائتمان على SAP]]&gt;0,"آجل","نقدى")</f>
        <v>#REF!</v>
      </c>
      <c r="F240" s="14" t="s">
        <v>417</v>
      </c>
      <c r="G240" s="14" t="s">
        <v>51</v>
      </c>
      <c r="H240" s="14" t="s">
        <v>54</v>
      </c>
      <c r="I24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0" s="14" t="s">
        <v>52</v>
      </c>
      <c r="K240" s="15">
        <v>45266</v>
      </c>
      <c r="L240" s="14" t="s">
        <v>55</v>
      </c>
      <c r="M240" s="14" t="str">
        <f ca="1">IF(AND(بيانات_العملاء[[#This Row],[السجل التجارى]]="موجود",TODAY()+'[1]Other Data'!$B$23&lt;K240,بيانات_العملاء[[#This Row],[مطابقة اسم العميل بالاسم بالسجل التجارى]]="مطابق"), "سارى", "يجب اعادة طلبه")</f>
        <v>سارى</v>
      </c>
      <c r="N240" s="14" t="s">
        <v>52</v>
      </c>
      <c r="O240" s="9" t="e" cm="1">
        <f t="array" aca="1" ref="O240" ca="1">INDEX('[1]SAP Customer Data'!$A:$AC,MATCH(بيانات_العملاء[[#This Row],[رمز شريك الأعمال]],'[1]SAP Customer Data'!$B:$B,0),CELL("col",[1]!Table_Customer_Data[[#Headers],[LicTradNum]]))</f>
        <v>#REF!</v>
      </c>
      <c r="P24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0" s="14" t="s">
        <v>52</v>
      </c>
      <c r="R240" s="15">
        <v>45768</v>
      </c>
      <c r="S24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240" s="14" t="s">
        <v>72</v>
      </c>
      <c r="U240" s="16"/>
      <c r="V240" s="17"/>
      <c r="W24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0" s="14" t="e" cm="1">
        <f t="array" aca="1" ref="Y240" ca="1">INDEX('[1]SAP Customer Data'!$A:$AC,MATCH(بيانات_العملاء[[#This Row],[رمز شريك الأعمال]],'[1]SAP Customer Data'!$B:$B,0),CELL("col",[1]!Table_Customer_Data[[#Headers],[CreditLine]]))</f>
        <v>#REF!</v>
      </c>
      <c r="Z24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0" s="14"/>
      <c r="AB24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0" s="14" t="s">
        <v>54</v>
      </c>
      <c r="AD240" s="14"/>
      <c r="AE24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0" s="14" t="s">
        <v>54</v>
      </c>
      <c r="AG240" s="14"/>
      <c r="AH24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0" s="14" t="s">
        <v>54</v>
      </c>
      <c r="AJ240" s="14"/>
      <c r="AK24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0" s="14"/>
      <c r="AM240" s="15"/>
      <c r="AN24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0" s="14" t="s">
        <v>54</v>
      </c>
      <c r="AP240" s="17"/>
      <c r="AQ24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0" s="14"/>
      <c r="AS240" s="14"/>
      <c r="AT24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0" s="17" t="e" cm="1">
        <f t="array" aca="1" ref="AU240" ca="1">INDEX('[1]SAP Customer Data'!A:Z,MATCH(بيانات_العملاء[[#This Row],[رمز شريك الأعمال]],'[1]SAP Customer Data'!B:B,0),CELL("col",[1]!Table_Customer_Data[[#Headers],[CreateDate]]))</f>
        <v>#REF!</v>
      </c>
      <c r="AV240" s="14"/>
      <c r="AW240" s="17"/>
      <c r="AX240" s="14" t="s">
        <v>57</v>
      </c>
      <c r="AY240" s="14"/>
    </row>
    <row r="241" spans="1:51" x14ac:dyDescent="0.25">
      <c r="A241" s="12" t="e" cm="1">
        <f t="array" aca="1" ref="A241" ca="1">INDEX('[1]SAP Customer Data'!$A:$AC,MATCH(بيانات_العملاء[[#This Row],[رمز شريك الأعمال]],'[1]SAP Customer Data'!$B:$B,0),CELL("col",[1]!Table_Customer_Data[[#Headers],[GroupName]]))</f>
        <v>#REF!</v>
      </c>
      <c r="B241" s="19" t="s">
        <v>418</v>
      </c>
      <c r="C241" s="77" t="s">
        <v>882</v>
      </c>
      <c r="D241" s="14" t="e" cm="1">
        <f t="array" aca="1" ref="D241" ca="1">INDEX('[1]SAP Customer Data'!$A:$AC,MATCH(بيانات_العملاء[[#This Row],[رمز شريك الأعمال]],'[1]SAP Customer Data'!$B:$B,0),CELL("col",[1]!Table_Customer_Data[[#Headers],[CardName]]))</f>
        <v>#REF!</v>
      </c>
      <c r="E241" s="14" t="e">
        <f ca="1">IF(بيانات_العملاء[[#This Row],[حد الائتمان على SAP]]&gt;0,"آجل","نقدى")</f>
        <v>#REF!</v>
      </c>
      <c r="F241" s="14"/>
      <c r="G241" s="14" t="s">
        <v>71</v>
      </c>
      <c r="H241" s="14" t="s">
        <v>52</v>
      </c>
      <c r="I24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41" s="14" t="s">
        <v>54</v>
      </c>
      <c r="K241" s="15"/>
      <c r="L241" s="14"/>
      <c r="M241" s="14" t="str">
        <f ca="1">IF(AND(بيانات_العملاء[[#This Row],[السجل التجارى]]="موجود",TODAY()+'[1]Other Data'!$B$23&lt;K241,بيانات_العملاء[[#This Row],[مطابقة اسم العميل بالاسم بالسجل التجارى]]="مطابق"), "سارى", "يجب اعادة طلبه")</f>
        <v>يجب اعادة طلبه</v>
      </c>
      <c r="N241" s="14" t="s">
        <v>52</v>
      </c>
      <c r="O241" s="9" t="e" cm="1">
        <f t="array" aca="1" ref="O241" ca="1">INDEX('[1]SAP Customer Data'!$A:$AC,MATCH(بيانات_العملاء[[#This Row],[رمز شريك الأعمال]],'[1]SAP Customer Data'!$B:$B,0),CELL("col",[1]!Table_Customer_Data[[#Headers],[LicTradNum]]))</f>
        <v>#REF!</v>
      </c>
      <c r="P24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1" s="14" t="s">
        <v>54</v>
      </c>
      <c r="R241" s="15"/>
      <c r="S24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1" s="14" t="s">
        <v>52</v>
      </c>
      <c r="U241" s="16">
        <v>20000</v>
      </c>
      <c r="V241" s="17"/>
      <c r="W24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241" s="14" t="e" cm="1">
        <f t="array" aca="1" ref="Y241" ca="1">INDEX('[1]SAP Customer Data'!$A:$AC,MATCH(بيانات_العملاء[[#This Row],[رمز شريك الأعمال]],'[1]SAP Customer Data'!$B:$B,0),CELL("col",[1]!Table_Customer_Data[[#Headers],[CreditLine]]))</f>
        <v>#REF!</v>
      </c>
      <c r="Z24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1" s="14" t="s">
        <v>53</v>
      </c>
      <c r="AB24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1" s="14" t="s">
        <v>54</v>
      </c>
      <c r="AD241" s="14"/>
      <c r="AE24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1" s="14" t="s">
        <v>54</v>
      </c>
      <c r="AG241" s="14"/>
      <c r="AH24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1" s="14" t="s">
        <v>54</v>
      </c>
      <c r="AJ241" s="14"/>
      <c r="AK24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1" s="14"/>
      <c r="AM241" s="15"/>
      <c r="AN24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1" s="14" t="s">
        <v>54</v>
      </c>
      <c r="AP241" s="17"/>
      <c r="AQ24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1" s="14" t="s">
        <v>54</v>
      </c>
      <c r="AS241" s="14"/>
      <c r="AT24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1" s="17" t="e" cm="1">
        <f t="array" aca="1" ref="AU241" ca="1">INDEX('[1]SAP Customer Data'!A:Z,MATCH(بيانات_العملاء[[#This Row],[رمز شريك الأعمال]],'[1]SAP Customer Data'!B:B,0),CELL("col",[1]!Table_Customer_Data[[#Headers],[CreateDate]]))</f>
        <v>#REF!</v>
      </c>
      <c r="AV241" s="14"/>
      <c r="AW241" s="17"/>
      <c r="AX241" s="14" t="s">
        <v>57</v>
      </c>
      <c r="AY241" s="14"/>
    </row>
    <row r="242" spans="1:51" x14ac:dyDescent="0.25">
      <c r="A242" s="12" t="e" cm="1">
        <f t="array" aca="1" ref="A242" ca="1">INDEX('[1]SAP Customer Data'!$A:$AC,MATCH(بيانات_العملاء[[#This Row],[رمز شريك الأعمال]],'[1]SAP Customer Data'!$B:$B,0),CELL("col",[1]!Table_Customer_Data[[#Headers],[GroupName]]))</f>
        <v>#REF!</v>
      </c>
      <c r="B242" s="19" t="s">
        <v>419</v>
      </c>
      <c r="C242" s="77" t="s">
        <v>882</v>
      </c>
      <c r="D242" s="14" t="e" cm="1">
        <f t="array" aca="1" ref="D242" ca="1">INDEX('[1]SAP Customer Data'!$A:$AC,MATCH(بيانات_العملاء[[#This Row],[رمز شريك الأعمال]],'[1]SAP Customer Data'!$B:$B,0),CELL("col",[1]!Table_Customer_Data[[#Headers],[CardName]]))</f>
        <v>#REF!</v>
      </c>
      <c r="E242" s="14" t="e">
        <f ca="1">IF(بيانات_العملاء[[#This Row],[حد الائتمان على SAP]]&gt;0,"آجل","نقدى")</f>
        <v>#REF!</v>
      </c>
      <c r="F242" s="14" t="s">
        <v>420</v>
      </c>
      <c r="G242" s="14" t="s">
        <v>51</v>
      </c>
      <c r="H242" s="14" t="s">
        <v>52</v>
      </c>
      <c r="I24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42" s="14" t="s">
        <v>52</v>
      </c>
      <c r="K242" s="15">
        <v>44008</v>
      </c>
      <c r="L242" s="14" t="s">
        <v>55</v>
      </c>
      <c r="M242" s="14" t="str">
        <f ca="1">IF(AND(بيانات_العملاء[[#This Row],[السجل التجارى]]="موجود",TODAY()+'[1]Other Data'!$B$23&lt;K242,بيانات_العملاء[[#This Row],[مطابقة اسم العميل بالاسم بالسجل التجارى]]="مطابق"), "سارى", "يجب اعادة طلبه")</f>
        <v>يجب اعادة طلبه</v>
      </c>
      <c r="N242" s="14" t="s">
        <v>54</v>
      </c>
      <c r="O242" s="9" t="e" cm="1">
        <f t="array" aca="1" ref="O242" ca="1">INDEX('[1]SAP Customer Data'!$A:$AC,MATCH(بيانات_العملاء[[#This Row],[رمز شريك الأعمال]],'[1]SAP Customer Data'!$B:$B,0),CELL("col",[1]!Table_Customer_Data[[#Headers],[LicTradNum]]))</f>
        <v>#REF!</v>
      </c>
      <c r="P24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2" s="14" t="s">
        <v>54</v>
      </c>
      <c r="R242" s="15"/>
      <c r="S24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2" s="14" t="s">
        <v>52</v>
      </c>
      <c r="U242" s="16">
        <v>150000</v>
      </c>
      <c r="V242" s="17"/>
      <c r="W24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120000</v>
      </c>
      <c r="Y242" s="14" t="e" cm="1">
        <f t="array" aca="1" ref="Y242" ca="1">INDEX('[1]SAP Customer Data'!$A:$AC,MATCH(بيانات_العملاء[[#This Row],[رمز شريك الأعمال]],'[1]SAP Customer Data'!$B:$B,0),CELL("col",[1]!Table_Customer_Data[[#Headers],[CreditLine]]))</f>
        <v>#REF!</v>
      </c>
      <c r="Z24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2" s="14" t="s">
        <v>55</v>
      </c>
      <c r="AB24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2" s="14" t="s">
        <v>54</v>
      </c>
      <c r="AD242" s="14"/>
      <c r="AE24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2" s="14" t="s">
        <v>54</v>
      </c>
      <c r="AG242" s="14"/>
      <c r="AH24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2" s="14" t="s">
        <v>54</v>
      </c>
      <c r="AJ242" s="14"/>
      <c r="AK24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2" s="14"/>
      <c r="AM242" s="15"/>
      <c r="AN24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2" s="14" t="s">
        <v>54</v>
      </c>
      <c r="AP242" s="17"/>
      <c r="AQ24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2" s="14" t="s">
        <v>54</v>
      </c>
      <c r="AS242" s="14"/>
      <c r="AT24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2" s="17" t="e" cm="1">
        <f t="array" aca="1" ref="AU242" ca="1">INDEX('[1]SAP Customer Data'!A:Z,MATCH(بيانات_العملاء[[#This Row],[رمز شريك الأعمال]],'[1]SAP Customer Data'!B:B,0),CELL("col",[1]!Table_Customer_Data[[#Headers],[CreateDate]]))</f>
        <v>#REF!</v>
      </c>
      <c r="AV242" s="14"/>
      <c r="AW242" s="17"/>
      <c r="AX242" s="14" t="s">
        <v>57</v>
      </c>
      <c r="AY242" s="14"/>
    </row>
    <row r="243" spans="1:51" x14ac:dyDescent="0.25">
      <c r="A243" s="12" t="e" cm="1">
        <f t="array" aca="1" ref="A243" ca="1">INDEX('[1]SAP Customer Data'!$A:$AC,MATCH(بيانات_العملاء[[#This Row],[رمز شريك الأعمال]],'[1]SAP Customer Data'!$B:$B,0),CELL("col",[1]!Table_Customer_Data[[#Headers],[GroupName]]))</f>
        <v>#REF!</v>
      </c>
      <c r="B243" s="19" t="s">
        <v>421</v>
      </c>
      <c r="C243" s="77" t="s">
        <v>882</v>
      </c>
      <c r="D243" s="14" t="e" cm="1">
        <f t="array" aca="1" ref="D243" ca="1">INDEX('[1]SAP Customer Data'!$A:$AC,MATCH(بيانات_العملاء[[#This Row],[رمز شريك الأعمال]],'[1]SAP Customer Data'!$B:$B,0),CELL("col",[1]!Table_Customer_Data[[#Headers],[CardName]]))</f>
        <v>#REF!</v>
      </c>
      <c r="E243" s="14" t="e">
        <f ca="1">IF(بيانات_العملاء[[#This Row],[حد الائتمان على SAP]]&gt;0,"آجل","نقدى")</f>
        <v>#REF!</v>
      </c>
      <c r="F243" s="14"/>
      <c r="G243" s="14" t="s">
        <v>62</v>
      </c>
      <c r="H243" s="14" t="s">
        <v>52</v>
      </c>
      <c r="I24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43" s="14" t="s">
        <v>52</v>
      </c>
      <c r="K243" s="15">
        <v>44162</v>
      </c>
      <c r="L243" s="14" t="s">
        <v>55</v>
      </c>
      <c r="M243" s="14" t="str">
        <f ca="1">IF(AND(بيانات_العملاء[[#This Row],[السجل التجارى]]="موجود",TODAY()+'[1]Other Data'!$B$23&lt;K243,بيانات_العملاء[[#This Row],[مطابقة اسم العميل بالاسم بالسجل التجارى]]="مطابق"), "سارى", "يجب اعادة طلبه")</f>
        <v>يجب اعادة طلبه</v>
      </c>
      <c r="N243" s="14" t="s">
        <v>54</v>
      </c>
      <c r="O243" s="9" t="e" cm="1">
        <f t="array" aca="1" ref="O243" ca="1">INDEX('[1]SAP Customer Data'!$A:$AC,MATCH(بيانات_العملاء[[#This Row],[رمز شريك الأعمال]],'[1]SAP Customer Data'!$B:$B,0),CELL("col",[1]!Table_Customer_Data[[#Headers],[LicTradNum]]))</f>
        <v>#REF!</v>
      </c>
      <c r="P24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3" s="14" t="s">
        <v>54</v>
      </c>
      <c r="R243" s="15"/>
      <c r="S24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3" s="14" t="s">
        <v>52</v>
      </c>
      <c r="U243" s="16">
        <v>100000</v>
      </c>
      <c r="V243" s="17">
        <v>43787</v>
      </c>
      <c r="W243" s="17">
        <f>IF(بيانات_العملاء[[#This Row],[تاريخ انشاء سند الامر او الاستثناء]]="",0,بيانات_العملاء[[#This Row],[تاريخ انشاء سند الامر او الاستثناء]]+365*3)</f>
        <v>44882</v>
      </c>
      <c r="X24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243" s="14" t="e" cm="1">
        <f t="array" aca="1" ref="Y243" ca="1">INDEX('[1]SAP Customer Data'!$A:$AC,MATCH(بيانات_العملاء[[#This Row],[رمز شريك الأعمال]],'[1]SAP Customer Data'!$B:$B,0),CELL("col",[1]!Table_Customer_Data[[#Headers],[CreditLine]]))</f>
        <v>#REF!</v>
      </c>
      <c r="Z24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3" s="14" t="s">
        <v>55</v>
      </c>
      <c r="AB24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3" s="14" t="s">
        <v>54</v>
      </c>
      <c r="AD243" s="14"/>
      <c r="AE24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3" s="14"/>
      <c r="AG243" s="14"/>
      <c r="AH24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3" s="14" t="s">
        <v>54</v>
      </c>
      <c r="AJ243" s="14"/>
      <c r="AK24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3" s="14"/>
      <c r="AM243" s="15"/>
      <c r="AN24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3" s="14" t="s">
        <v>54</v>
      </c>
      <c r="AP243" s="17"/>
      <c r="AQ24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3" s="14" t="s">
        <v>54</v>
      </c>
      <c r="AS243" s="14"/>
      <c r="AT24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3" s="17" t="e" cm="1">
        <f t="array" aca="1" ref="AU243" ca="1">INDEX('[1]SAP Customer Data'!A:Z,MATCH(بيانات_العملاء[[#This Row],[رمز شريك الأعمال]],'[1]SAP Customer Data'!B:B,0),CELL("col",[1]!Table_Customer_Data[[#Headers],[CreateDate]]))</f>
        <v>#REF!</v>
      </c>
      <c r="AV243" s="14"/>
      <c r="AW243" s="17"/>
      <c r="AX243" s="14" t="s">
        <v>57</v>
      </c>
      <c r="AY243" s="14"/>
    </row>
    <row r="244" spans="1:51" x14ac:dyDescent="0.25">
      <c r="A244" s="22" t="e" cm="1">
        <f t="array" aca="1" ref="A244" ca="1">INDEX('[1]SAP Customer Data'!$A:$AC,MATCH(بيانات_العملاء[[#This Row],[رمز شريك الأعمال]],'[1]SAP Customer Data'!$B:$B,0),CELL("col",[1]!Table_Customer_Data[[#Headers],[GroupName]]))</f>
        <v>#REF!</v>
      </c>
      <c r="B244" s="23" t="s">
        <v>422</v>
      </c>
      <c r="C244" s="77" t="s">
        <v>882</v>
      </c>
      <c r="D244" s="24" t="e" cm="1">
        <f t="array" aca="1" ref="D244" ca="1">INDEX('[1]SAP Customer Data'!$A:$AC,MATCH(بيانات_العملاء[[#This Row],[رمز شريك الأعمال]],'[1]SAP Customer Data'!$B:$B,0),CELL("col",[1]!Table_Customer_Data[[#Headers],[CardName]]))</f>
        <v>#REF!</v>
      </c>
      <c r="E244" s="24" t="e">
        <f ca="1">IF(بيانات_العملاء[[#This Row],[حد الائتمان على SAP]]&gt;0,"آجل","نقدى")</f>
        <v>#REF!</v>
      </c>
      <c r="F244" s="24"/>
      <c r="G244" s="24" t="s">
        <v>71</v>
      </c>
      <c r="H244" s="33" t="s">
        <v>54</v>
      </c>
      <c r="I244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4" s="24" t="s">
        <v>54</v>
      </c>
      <c r="K244" s="25"/>
      <c r="L244" s="24"/>
      <c r="M244" s="24" t="str">
        <f ca="1">IF(AND(بيانات_العملاء[[#This Row],[السجل التجارى]]="موجود",TODAY()+'[1]Other Data'!$B$23&lt;K244,بيانات_العملاء[[#This Row],[مطابقة اسم العميل بالاسم بالسجل التجارى]]="مطابق"), "سارى", "يجب اعادة طلبه")</f>
        <v>يجب اعادة طلبه</v>
      </c>
      <c r="N244" s="24" t="s">
        <v>54</v>
      </c>
      <c r="O244" s="26" t="e" cm="1">
        <f t="array" aca="1" ref="O244" ca="1">INDEX('[1]SAP Customer Data'!$A:$AC,MATCH(بيانات_العملاء[[#This Row],[رمز شريك الأعمال]],'[1]SAP Customer Data'!$B:$B,0),CELL("col",[1]!Table_Customer_Data[[#Headers],[LicTradNum]]))</f>
        <v>#REF!</v>
      </c>
      <c r="P244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4" s="24" t="s">
        <v>54</v>
      </c>
      <c r="R244" s="25"/>
      <c r="S244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4" s="24" t="s">
        <v>54</v>
      </c>
      <c r="U244" s="27"/>
      <c r="V244" s="28"/>
      <c r="W244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4" s="24" t="e" cm="1">
        <f t="array" aca="1" ref="Y244" ca="1">INDEX('[1]SAP Customer Data'!$A:$AC,MATCH(بيانات_العملاء[[#This Row],[رمز شريك الأعمال]],'[1]SAP Customer Data'!$B:$B,0),CELL("col",[1]!Table_Customer_Data[[#Headers],[CreditLine]]))</f>
        <v>#REF!</v>
      </c>
      <c r="Z24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4" s="14"/>
      <c r="AB24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4" s="24" t="s">
        <v>54</v>
      </c>
      <c r="AD244" s="24"/>
      <c r="AE244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4" s="24" t="s">
        <v>54</v>
      </c>
      <c r="AG244" s="24"/>
      <c r="AH244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4" s="24" t="s">
        <v>54</v>
      </c>
      <c r="AJ244" s="24"/>
      <c r="AK244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4" s="24"/>
      <c r="AM244" s="25"/>
      <c r="AN244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4" s="24" t="s">
        <v>54</v>
      </c>
      <c r="AP244" s="28"/>
      <c r="AQ244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4" s="24" t="s">
        <v>54</v>
      </c>
      <c r="AS244" s="24"/>
      <c r="AT244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4" s="28" t="e" cm="1">
        <f t="array" aca="1" ref="AU244" ca="1">INDEX('[1]SAP Customer Data'!A:Z,MATCH(بيانات_العملاء[[#This Row],[رمز شريك الأعمال]],'[1]SAP Customer Data'!B:B,0),CELL("col",[1]!Table_Customer_Data[[#Headers],[CreateDate]]))</f>
        <v>#REF!</v>
      </c>
      <c r="AV244" s="24"/>
      <c r="AW244" s="11" t="s">
        <v>103</v>
      </c>
      <c r="AX244" s="24" t="s">
        <v>57</v>
      </c>
      <c r="AY244" s="24"/>
    </row>
    <row r="245" spans="1:51" x14ac:dyDescent="0.25">
      <c r="A245" s="12" t="e" cm="1">
        <f t="array" aca="1" ref="A245" ca="1">INDEX('[1]SAP Customer Data'!$A:$AC,MATCH(بيانات_العملاء[[#This Row],[رمز شريك الأعمال]],'[1]SAP Customer Data'!$B:$B,0),CELL("col",[1]!Table_Customer_Data[[#Headers],[GroupName]]))</f>
        <v>#REF!</v>
      </c>
      <c r="B245" s="18" t="s">
        <v>423</v>
      </c>
      <c r="C245" s="77" t="s">
        <v>882</v>
      </c>
      <c r="D245" s="14" t="e" cm="1">
        <f t="array" aca="1" ref="D245" ca="1">INDEX('[1]SAP Customer Data'!$A:$AC,MATCH(بيانات_العملاء[[#This Row],[رمز شريك الأعمال]],'[1]SAP Customer Data'!$B:$B,0),CELL("col",[1]!Table_Customer_Data[[#Headers],[CardName]]))</f>
        <v>#REF!</v>
      </c>
      <c r="E245" s="14" t="e">
        <f ca="1">IF(بيانات_العملاء[[#This Row],[حد الائتمان على SAP]]&gt;0,"آجل","نقدى")</f>
        <v>#REF!</v>
      </c>
      <c r="F245" s="14"/>
      <c r="G245" s="14" t="s">
        <v>71</v>
      </c>
      <c r="H245" s="14"/>
      <c r="I24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5" s="14" t="s">
        <v>54</v>
      </c>
      <c r="K245" s="15"/>
      <c r="L245" s="14"/>
      <c r="M245" s="14" t="str">
        <f ca="1">IF(AND(بيانات_العملاء[[#This Row],[السجل التجارى]]="موجود",TODAY()+'[1]Other Data'!$B$23&lt;K245,بيانات_العملاء[[#This Row],[مطابقة اسم العميل بالاسم بالسجل التجارى]]="مطابق"), "سارى", "يجب اعادة طلبه")</f>
        <v>يجب اعادة طلبه</v>
      </c>
      <c r="N245" s="14" t="s">
        <v>52</v>
      </c>
      <c r="O245" s="9" t="e" cm="1">
        <f t="array" aca="1" ref="O245" ca="1">INDEX('[1]SAP Customer Data'!$A:$AC,MATCH(بيانات_العملاء[[#This Row],[رمز شريك الأعمال]],'[1]SAP Customer Data'!$B:$B,0),CELL("col",[1]!Table_Customer_Data[[#Headers],[LicTradNum]]))</f>
        <v>#REF!</v>
      </c>
      <c r="P24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5" s="14"/>
      <c r="R245" s="15"/>
      <c r="S24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5" s="14" t="s">
        <v>72</v>
      </c>
      <c r="U245" s="16"/>
      <c r="V245" s="17"/>
      <c r="W24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5" s="14" t="e" cm="1">
        <f t="array" aca="1" ref="Y245" ca="1">INDEX('[1]SAP Customer Data'!$A:$AC,MATCH(بيانات_العملاء[[#This Row],[رمز شريك الأعمال]],'[1]SAP Customer Data'!$B:$B,0),CELL("col",[1]!Table_Customer_Data[[#Headers],[CreditLine]]))</f>
        <v>#REF!</v>
      </c>
      <c r="Z24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5" s="14"/>
      <c r="AB24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5" s="14"/>
      <c r="AD245" s="14"/>
      <c r="AE24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5" s="14"/>
      <c r="AG245" s="14"/>
      <c r="AH24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5" s="14"/>
      <c r="AJ245" s="14"/>
      <c r="AK24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5" s="14"/>
      <c r="AM245" s="15"/>
      <c r="AN24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5" s="14"/>
      <c r="AP245" s="17"/>
      <c r="AQ24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5" s="14"/>
      <c r="AS245" s="14"/>
      <c r="AT24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5" s="17" t="e" cm="1">
        <f t="array" aca="1" ref="AU245" ca="1">INDEX('[1]SAP Customer Data'!A:Z,MATCH(بيانات_العملاء[[#This Row],[رمز شريك الأعمال]],'[1]SAP Customer Data'!B:B,0),CELL("col",[1]!Table_Customer_Data[[#Headers],[CreateDate]]))</f>
        <v>#REF!</v>
      </c>
      <c r="AV245" s="14"/>
      <c r="AW245" s="17"/>
      <c r="AX245" s="14" t="s">
        <v>57</v>
      </c>
      <c r="AY245" s="14"/>
    </row>
    <row r="246" spans="1:51" x14ac:dyDescent="0.25">
      <c r="A246" s="12" t="e" cm="1">
        <f t="array" aca="1" ref="A246" ca="1">INDEX('[1]SAP Customer Data'!$A:$AC,MATCH(بيانات_العملاء[[#This Row],[رمز شريك الأعمال]],'[1]SAP Customer Data'!$B:$B,0),CELL("col",[1]!Table_Customer_Data[[#Headers],[GroupName]]))</f>
        <v>#REF!</v>
      </c>
      <c r="B246" s="18" t="s">
        <v>424</v>
      </c>
      <c r="C246" s="77" t="s">
        <v>882</v>
      </c>
      <c r="D246" s="14" t="e" cm="1">
        <f t="array" aca="1" ref="D246" ca="1">INDEX('[1]SAP Customer Data'!$A:$AC,MATCH(بيانات_العملاء[[#This Row],[رمز شريك الأعمال]],'[1]SAP Customer Data'!$B:$B,0),CELL("col",[1]!Table_Customer_Data[[#Headers],[CardName]]))</f>
        <v>#REF!</v>
      </c>
      <c r="E246" s="14" t="e">
        <f ca="1">IF(بيانات_العملاء[[#This Row],[حد الائتمان على SAP]]&gt;0,"آجل","نقدى")</f>
        <v>#REF!</v>
      </c>
      <c r="F246" s="14"/>
      <c r="G246" s="14" t="s">
        <v>71</v>
      </c>
      <c r="H246" s="14"/>
      <c r="I24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6" s="14" t="s">
        <v>54</v>
      </c>
      <c r="K246" s="15"/>
      <c r="L246" s="14"/>
      <c r="M246" s="14" t="str">
        <f ca="1">IF(AND(بيانات_العملاء[[#This Row],[السجل التجارى]]="موجود",TODAY()+'[1]Other Data'!$B$23&lt;K246,بيانات_العملاء[[#This Row],[مطابقة اسم العميل بالاسم بالسجل التجارى]]="مطابق"), "سارى", "يجب اعادة طلبه")</f>
        <v>يجب اعادة طلبه</v>
      </c>
      <c r="N246" s="14" t="s">
        <v>52</v>
      </c>
      <c r="O246" s="9" t="e" cm="1">
        <f t="array" aca="1" ref="O246" ca="1">INDEX('[1]SAP Customer Data'!$A:$AC,MATCH(بيانات_العملاء[[#This Row],[رمز شريك الأعمال]],'[1]SAP Customer Data'!$B:$B,0),CELL("col",[1]!Table_Customer_Data[[#Headers],[LicTradNum]]))</f>
        <v>#REF!</v>
      </c>
      <c r="P24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6" s="14"/>
      <c r="R246" s="15"/>
      <c r="S24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6" s="14" t="s">
        <v>72</v>
      </c>
      <c r="U246" s="16"/>
      <c r="V246" s="17"/>
      <c r="W24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6" s="14" t="e" cm="1">
        <f t="array" aca="1" ref="Y246" ca="1">INDEX('[1]SAP Customer Data'!$A:$AC,MATCH(بيانات_العملاء[[#This Row],[رمز شريك الأعمال]],'[1]SAP Customer Data'!$B:$B,0),CELL("col",[1]!Table_Customer_Data[[#Headers],[CreditLine]]))</f>
        <v>#REF!</v>
      </c>
      <c r="Z24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6" s="14"/>
      <c r="AB24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6" s="14"/>
      <c r="AD246" s="14"/>
      <c r="AE24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6" s="14"/>
      <c r="AG246" s="14"/>
      <c r="AH24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6" s="14"/>
      <c r="AJ246" s="14"/>
      <c r="AK24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6" s="14"/>
      <c r="AM246" s="15"/>
      <c r="AN24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6" s="14"/>
      <c r="AP246" s="17"/>
      <c r="AQ24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6" s="14"/>
      <c r="AS246" s="14"/>
      <c r="AT24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6" s="17" t="e" cm="1">
        <f t="array" aca="1" ref="AU246" ca="1">INDEX('[1]SAP Customer Data'!A:Z,MATCH(بيانات_العملاء[[#This Row],[رمز شريك الأعمال]],'[1]SAP Customer Data'!B:B,0),CELL("col",[1]!Table_Customer_Data[[#Headers],[CreateDate]]))</f>
        <v>#REF!</v>
      </c>
      <c r="AV246" s="14"/>
      <c r="AW246" s="17"/>
      <c r="AX246" s="14" t="s">
        <v>57</v>
      </c>
      <c r="AY246" s="14"/>
    </row>
    <row r="247" spans="1:51" x14ac:dyDescent="0.25">
      <c r="A247" s="12" t="e" cm="1">
        <f t="array" aca="1" ref="A247" ca="1">INDEX('[1]SAP Customer Data'!$A:$AC,MATCH(بيانات_العملاء[[#This Row],[رمز شريك الأعمال]],'[1]SAP Customer Data'!$B:$B,0),CELL("col",[1]!Table_Customer_Data[[#Headers],[GroupName]]))</f>
        <v>#REF!</v>
      </c>
      <c r="B247" s="18" t="s">
        <v>425</v>
      </c>
      <c r="C247" s="77" t="s">
        <v>882</v>
      </c>
      <c r="D247" s="14" t="e" cm="1">
        <f t="array" aca="1" ref="D247" ca="1">INDEX('[1]SAP Customer Data'!$A:$AC,MATCH(بيانات_العملاء[[#This Row],[رمز شريك الأعمال]],'[1]SAP Customer Data'!$B:$B,0),CELL("col",[1]!Table_Customer_Data[[#Headers],[CardName]]))</f>
        <v>#REF!</v>
      </c>
      <c r="E247" s="14" t="e">
        <f ca="1">IF(بيانات_العملاء[[#This Row],[حد الائتمان على SAP]]&gt;0,"آجل","نقدى")</f>
        <v>#REF!</v>
      </c>
      <c r="F247" s="14"/>
      <c r="G247" s="14" t="s">
        <v>71</v>
      </c>
      <c r="H247" s="14"/>
      <c r="I24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7" s="14" t="s">
        <v>54</v>
      </c>
      <c r="K247" s="15"/>
      <c r="L247" s="14"/>
      <c r="M247" s="14" t="str">
        <f ca="1">IF(AND(بيانات_العملاء[[#This Row],[السجل التجارى]]="موجود",TODAY()+'[1]Other Data'!$B$23&lt;K247,بيانات_العملاء[[#This Row],[مطابقة اسم العميل بالاسم بالسجل التجارى]]="مطابق"), "سارى", "يجب اعادة طلبه")</f>
        <v>يجب اعادة طلبه</v>
      </c>
      <c r="N247" s="14" t="s">
        <v>52</v>
      </c>
      <c r="O247" s="9" t="e" cm="1">
        <f t="array" aca="1" ref="O247" ca="1">INDEX('[1]SAP Customer Data'!$A:$AC,MATCH(بيانات_العملاء[[#This Row],[رمز شريك الأعمال]],'[1]SAP Customer Data'!$B:$B,0),CELL("col",[1]!Table_Customer_Data[[#Headers],[LicTradNum]]))</f>
        <v>#REF!</v>
      </c>
      <c r="P24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7" s="14"/>
      <c r="R247" s="15"/>
      <c r="S24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7" s="14" t="s">
        <v>72</v>
      </c>
      <c r="U247" s="16"/>
      <c r="V247" s="17"/>
      <c r="W24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7" s="14" t="e" cm="1">
        <f t="array" aca="1" ref="Y247" ca="1">INDEX('[1]SAP Customer Data'!$A:$AC,MATCH(بيانات_العملاء[[#This Row],[رمز شريك الأعمال]],'[1]SAP Customer Data'!$B:$B,0),CELL("col",[1]!Table_Customer_Data[[#Headers],[CreditLine]]))</f>
        <v>#REF!</v>
      </c>
      <c r="Z24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7" s="14"/>
      <c r="AB24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7" s="14"/>
      <c r="AD247" s="14"/>
      <c r="AE24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7" s="14"/>
      <c r="AG247" s="14"/>
      <c r="AH24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7" s="14"/>
      <c r="AJ247" s="14"/>
      <c r="AK24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7" s="14"/>
      <c r="AM247" s="15"/>
      <c r="AN24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7" s="14"/>
      <c r="AP247" s="17"/>
      <c r="AQ24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7" s="14"/>
      <c r="AS247" s="14"/>
      <c r="AT24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7" s="17" t="e" cm="1">
        <f t="array" aca="1" ref="AU247" ca="1">INDEX('[1]SAP Customer Data'!A:Z,MATCH(بيانات_العملاء[[#This Row],[رمز شريك الأعمال]],'[1]SAP Customer Data'!B:B,0),CELL("col",[1]!Table_Customer_Data[[#Headers],[CreateDate]]))</f>
        <v>#REF!</v>
      </c>
      <c r="AV247" s="14"/>
      <c r="AW247" s="17"/>
      <c r="AX247" s="14" t="s">
        <v>57</v>
      </c>
      <c r="AY247" s="14"/>
    </row>
    <row r="248" spans="1:51" x14ac:dyDescent="0.25">
      <c r="A248" s="12" t="e" cm="1">
        <f t="array" aca="1" ref="A248" ca="1">INDEX('[1]SAP Customer Data'!$A:$AC,MATCH(بيانات_العملاء[[#This Row],[رمز شريك الأعمال]],'[1]SAP Customer Data'!$B:$B,0),CELL("col",[1]!Table_Customer_Data[[#Headers],[GroupName]]))</f>
        <v>#REF!</v>
      </c>
      <c r="B248" s="18" t="s">
        <v>426</v>
      </c>
      <c r="C248" s="77" t="s">
        <v>882</v>
      </c>
      <c r="D248" s="14" t="e" cm="1">
        <f t="array" aca="1" ref="D248" ca="1">INDEX('[1]SAP Customer Data'!$A:$AC,MATCH(بيانات_العملاء[[#This Row],[رمز شريك الأعمال]],'[1]SAP Customer Data'!$B:$B,0),CELL("col",[1]!Table_Customer_Data[[#Headers],[CardName]]))</f>
        <v>#REF!</v>
      </c>
      <c r="E248" s="14" t="e">
        <f ca="1">IF(بيانات_العملاء[[#This Row],[حد الائتمان على SAP]]&gt;0,"آجل","نقدى")</f>
        <v>#REF!</v>
      </c>
      <c r="F248" s="14"/>
      <c r="G248" s="14" t="s">
        <v>71</v>
      </c>
      <c r="H248" s="14"/>
      <c r="I24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8" s="14" t="s">
        <v>54</v>
      </c>
      <c r="K248" s="15"/>
      <c r="L248" s="14"/>
      <c r="M248" s="14" t="str">
        <f ca="1">IF(AND(بيانات_العملاء[[#This Row],[السجل التجارى]]="موجود",TODAY()+'[1]Other Data'!$B$23&lt;K248,بيانات_العملاء[[#This Row],[مطابقة اسم العميل بالاسم بالسجل التجارى]]="مطابق"), "سارى", "يجب اعادة طلبه")</f>
        <v>يجب اعادة طلبه</v>
      </c>
      <c r="N248" s="14" t="s">
        <v>52</v>
      </c>
      <c r="O248" s="9" t="e" cm="1">
        <f t="array" aca="1" ref="O248" ca="1">INDEX('[1]SAP Customer Data'!$A:$AC,MATCH(بيانات_العملاء[[#This Row],[رمز شريك الأعمال]],'[1]SAP Customer Data'!$B:$B,0),CELL("col",[1]!Table_Customer_Data[[#Headers],[LicTradNum]]))</f>
        <v>#REF!</v>
      </c>
      <c r="P24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8" s="14"/>
      <c r="R248" s="15"/>
      <c r="S24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8" s="14" t="s">
        <v>72</v>
      </c>
      <c r="U248" s="16"/>
      <c r="V248" s="17"/>
      <c r="W24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8" s="14" t="e" cm="1">
        <f t="array" aca="1" ref="Y248" ca="1">INDEX('[1]SAP Customer Data'!$A:$AC,MATCH(بيانات_العملاء[[#This Row],[رمز شريك الأعمال]],'[1]SAP Customer Data'!$B:$B,0),CELL("col",[1]!Table_Customer_Data[[#Headers],[CreditLine]]))</f>
        <v>#REF!</v>
      </c>
      <c r="Z24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8" s="14"/>
      <c r="AB24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8" s="14"/>
      <c r="AD248" s="14"/>
      <c r="AE24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8" s="14"/>
      <c r="AG248" s="14"/>
      <c r="AH24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8" s="14"/>
      <c r="AJ248" s="14"/>
      <c r="AK24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8" s="14"/>
      <c r="AM248" s="15"/>
      <c r="AN24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8" s="14"/>
      <c r="AP248" s="17"/>
      <c r="AQ24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8" s="14"/>
      <c r="AS248" s="14"/>
      <c r="AT24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8" s="17" t="e" cm="1">
        <f t="array" aca="1" ref="AU248" ca="1">INDEX('[1]SAP Customer Data'!A:Z,MATCH(بيانات_العملاء[[#This Row],[رمز شريك الأعمال]],'[1]SAP Customer Data'!B:B,0),CELL("col",[1]!Table_Customer_Data[[#Headers],[CreateDate]]))</f>
        <v>#REF!</v>
      </c>
      <c r="AV248" s="14"/>
      <c r="AW248" s="17"/>
      <c r="AX248" s="14" t="s">
        <v>57</v>
      </c>
      <c r="AY248" s="14"/>
    </row>
    <row r="249" spans="1:51" x14ac:dyDescent="0.25">
      <c r="A249" s="12" t="e" cm="1">
        <f t="array" aca="1" ref="A249" ca="1">INDEX('[1]SAP Customer Data'!$A:$AC,MATCH(بيانات_العملاء[[#This Row],[رمز شريك الأعمال]],'[1]SAP Customer Data'!$B:$B,0),CELL("col",[1]!Table_Customer_Data[[#Headers],[GroupName]]))</f>
        <v>#REF!</v>
      </c>
      <c r="B249" s="18" t="s">
        <v>427</v>
      </c>
      <c r="C249" s="77" t="s">
        <v>882</v>
      </c>
      <c r="D249" s="14" t="e" cm="1">
        <f t="array" aca="1" ref="D249" ca="1">INDEX('[1]SAP Customer Data'!$A:$AC,MATCH(بيانات_العملاء[[#This Row],[رمز شريك الأعمال]],'[1]SAP Customer Data'!$B:$B,0),CELL("col",[1]!Table_Customer_Data[[#Headers],[CardName]]))</f>
        <v>#REF!</v>
      </c>
      <c r="E249" s="14" t="e">
        <f ca="1">IF(بيانات_العملاء[[#This Row],[حد الائتمان على SAP]]&gt;0,"آجل","نقدى")</f>
        <v>#REF!</v>
      </c>
      <c r="F249" s="14"/>
      <c r="G249" s="14" t="s">
        <v>71</v>
      </c>
      <c r="H249" s="14"/>
      <c r="I24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49" s="14" t="s">
        <v>54</v>
      </c>
      <c r="K249" s="15"/>
      <c r="L249" s="14"/>
      <c r="M249" s="14" t="str">
        <f ca="1">IF(AND(بيانات_العملاء[[#This Row],[السجل التجارى]]="موجود",TODAY()+'[1]Other Data'!$B$23&lt;K249,بيانات_العملاء[[#This Row],[مطابقة اسم العميل بالاسم بالسجل التجارى]]="مطابق"), "سارى", "يجب اعادة طلبه")</f>
        <v>يجب اعادة طلبه</v>
      </c>
      <c r="N249" s="14" t="s">
        <v>52</v>
      </c>
      <c r="O249" s="9" t="e" cm="1">
        <f t="array" aca="1" ref="O249" ca="1">INDEX('[1]SAP Customer Data'!$A:$AC,MATCH(بيانات_العملاء[[#This Row],[رمز شريك الأعمال]],'[1]SAP Customer Data'!$B:$B,0),CELL("col",[1]!Table_Customer_Data[[#Headers],[LicTradNum]]))</f>
        <v>#REF!</v>
      </c>
      <c r="P24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49" s="14"/>
      <c r="R249" s="15"/>
      <c r="S24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49" s="14" t="s">
        <v>72</v>
      </c>
      <c r="U249" s="16"/>
      <c r="V249" s="17"/>
      <c r="W24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4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49" s="14" t="e" cm="1">
        <f t="array" aca="1" ref="Y249" ca="1">INDEX('[1]SAP Customer Data'!$A:$AC,MATCH(بيانات_العملاء[[#This Row],[رمز شريك الأعمال]],'[1]SAP Customer Data'!$B:$B,0),CELL("col",[1]!Table_Customer_Data[[#Headers],[CreditLine]]))</f>
        <v>#REF!</v>
      </c>
      <c r="Z24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49" s="14"/>
      <c r="AB24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49" s="14"/>
      <c r="AD249" s="14"/>
      <c r="AE24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49" s="14"/>
      <c r="AG249" s="14"/>
      <c r="AH24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49" s="14"/>
      <c r="AJ249" s="14"/>
      <c r="AK24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49" s="14"/>
      <c r="AM249" s="15"/>
      <c r="AN24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49" s="14"/>
      <c r="AP249" s="17"/>
      <c r="AQ24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49" s="14"/>
      <c r="AS249" s="14"/>
      <c r="AT24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49" s="17" t="e" cm="1">
        <f t="array" aca="1" ref="AU249" ca="1">INDEX('[1]SAP Customer Data'!A:Z,MATCH(بيانات_العملاء[[#This Row],[رمز شريك الأعمال]],'[1]SAP Customer Data'!B:B,0),CELL("col",[1]!Table_Customer_Data[[#Headers],[CreateDate]]))</f>
        <v>#REF!</v>
      </c>
      <c r="AV249" s="14"/>
      <c r="AW249" s="17"/>
      <c r="AX249" s="14" t="s">
        <v>57</v>
      </c>
      <c r="AY249" s="14"/>
    </row>
    <row r="250" spans="1:51" x14ac:dyDescent="0.25">
      <c r="A250" s="12" t="e" cm="1">
        <f t="array" aca="1" ref="A250" ca="1">INDEX('[1]SAP Customer Data'!$A:$AC,MATCH(بيانات_العملاء[[#This Row],[رمز شريك الأعمال]],'[1]SAP Customer Data'!$B:$B,0),CELL("col",[1]!Table_Customer_Data[[#Headers],[GroupName]]))</f>
        <v>#REF!</v>
      </c>
      <c r="B250" s="18" t="s">
        <v>428</v>
      </c>
      <c r="C250" s="77" t="s">
        <v>882</v>
      </c>
      <c r="D250" s="14" t="e" cm="1">
        <f t="array" aca="1" ref="D250" ca="1">INDEX('[1]SAP Customer Data'!$A:$AC,MATCH(بيانات_العملاء[[#This Row],[رمز شريك الأعمال]],'[1]SAP Customer Data'!$B:$B,0),CELL("col",[1]!Table_Customer_Data[[#Headers],[CardName]]))</f>
        <v>#REF!</v>
      </c>
      <c r="E250" s="14" t="e">
        <f ca="1">IF(بيانات_العملاء[[#This Row],[حد الائتمان على SAP]]&gt;0,"آجل","نقدى")</f>
        <v>#REF!</v>
      </c>
      <c r="F250" s="14"/>
      <c r="G250" s="14" t="s">
        <v>71</v>
      </c>
      <c r="H250" s="14"/>
      <c r="I25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0" s="14" t="s">
        <v>54</v>
      </c>
      <c r="K250" s="15"/>
      <c r="L250" s="14"/>
      <c r="M250" s="14" t="str">
        <f ca="1">IF(AND(بيانات_العملاء[[#This Row],[السجل التجارى]]="موجود",TODAY()+'[1]Other Data'!$B$23&lt;K250,بيانات_العملاء[[#This Row],[مطابقة اسم العميل بالاسم بالسجل التجارى]]="مطابق"), "سارى", "يجب اعادة طلبه")</f>
        <v>يجب اعادة طلبه</v>
      </c>
      <c r="N250" s="14" t="s">
        <v>52</v>
      </c>
      <c r="O250" s="9" t="e" cm="1">
        <f t="array" aca="1" ref="O250" ca="1">INDEX('[1]SAP Customer Data'!$A:$AC,MATCH(بيانات_العملاء[[#This Row],[رمز شريك الأعمال]],'[1]SAP Customer Data'!$B:$B,0),CELL("col",[1]!Table_Customer_Data[[#Headers],[LicTradNum]]))</f>
        <v>#REF!</v>
      </c>
      <c r="P25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0" s="14"/>
      <c r="R250" s="15"/>
      <c r="S25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0" s="14" t="s">
        <v>72</v>
      </c>
      <c r="U250" s="16"/>
      <c r="V250" s="17"/>
      <c r="W25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0" s="14" t="e" cm="1">
        <f t="array" aca="1" ref="Y250" ca="1">INDEX('[1]SAP Customer Data'!$A:$AC,MATCH(بيانات_العملاء[[#This Row],[رمز شريك الأعمال]],'[1]SAP Customer Data'!$B:$B,0),CELL("col",[1]!Table_Customer_Data[[#Headers],[CreditLine]]))</f>
        <v>#REF!</v>
      </c>
      <c r="Z25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0" s="14"/>
      <c r="AB25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0" s="14"/>
      <c r="AD250" s="14"/>
      <c r="AE25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0" s="14"/>
      <c r="AG250" s="14"/>
      <c r="AH25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0" s="14"/>
      <c r="AJ250" s="14"/>
      <c r="AK25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0" s="14"/>
      <c r="AM250" s="15"/>
      <c r="AN25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0" s="14"/>
      <c r="AP250" s="17"/>
      <c r="AQ25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0" s="14"/>
      <c r="AS250" s="14"/>
      <c r="AT25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0" s="17" t="e" cm="1">
        <f t="array" aca="1" ref="AU250" ca="1">INDEX('[1]SAP Customer Data'!A:Z,MATCH(بيانات_العملاء[[#This Row],[رمز شريك الأعمال]],'[1]SAP Customer Data'!B:B,0),CELL("col",[1]!Table_Customer_Data[[#Headers],[CreateDate]]))</f>
        <v>#REF!</v>
      </c>
      <c r="AV250" s="14"/>
      <c r="AW250" s="17"/>
      <c r="AX250" s="14" t="s">
        <v>57</v>
      </c>
      <c r="AY250" s="14"/>
    </row>
    <row r="251" spans="1:51" x14ac:dyDescent="0.25">
      <c r="A251" s="12" t="e" cm="1">
        <f t="array" aca="1" ref="A251" ca="1">INDEX('[1]SAP Customer Data'!$A:$AC,MATCH(بيانات_العملاء[[#This Row],[رمز شريك الأعمال]],'[1]SAP Customer Data'!$B:$B,0),CELL("col",[1]!Table_Customer_Data[[#Headers],[GroupName]]))</f>
        <v>#REF!</v>
      </c>
      <c r="B251" s="18" t="s">
        <v>429</v>
      </c>
      <c r="C251" s="77" t="s">
        <v>882</v>
      </c>
      <c r="D251" s="14" t="e" cm="1">
        <f t="array" aca="1" ref="D251" ca="1">INDEX('[1]SAP Customer Data'!$A:$AC,MATCH(بيانات_العملاء[[#This Row],[رمز شريك الأعمال]],'[1]SAP Customer Data'!$B:$B,0),CELL("col",[1]!Table_Customer_Data[[#Headers],[CardName]]))</f>
        <v>#REF!</v>
      </c>
      <c r="E251" s="14" t="e">
        <f ca="1">IF(بيانات_العملاء[[#This Row],[حد الائتمان على SAP]]&gt;0,"آجل","نقدى")</f>
        <v>#REF!</v>
      </c>
      <c r="F251" s="14"/>
      <c r="G251" s="14" t="s">
        <v>71</v>
      </c>
      <c r="H251" s="14"/>
      <c r="I25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1" s="14" t="s">
        <v>54</v>
      </c>
      <c r="K251" s="15"/>
      <c r="L251" s="14"/>
      <c r="M251" s="14" t="str">
        <f ca="1">IF(AND(بيانات_العملاء[[#This Row],[السجل التجارى]]="موجود",TODAY()+'[1]Other Data'!$B$23&lt;K251,بيانات_العملاء[[#This Row],[مطابقة اسم العميل بالاسم بالسجل التجارى]]="مطابق"), "سارى", "يجب اعادة طلبه")</f>
        <v>يجب اعادة طلبه</v>
      </c>
      <c r="N251" s="14" t="s">
        <v>54</v>
      </c>
      <c r="O251" s="9" t="e" cm="1">
        <f t="array" aca="1" ref="O251" ca="1">INDEX('[1]SAP Customer Data'!$A:$AC,MATCH(بيانات_العملاء[[#This Row],[رمز شريك الأعمال]],'[1]SAP Customer Data'!$B:$B,0),CELL("col",[1]!Table_Customer_Data[[#Headers],[LicTradNum]]))</f>
        <v>#REF!</v>
      </c>
      <c r="P25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1" s="14"/>
      <c r="R251" s="15"/>
      <c r="S25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1" s="14" t="s">
        <v>72</v>
      </c>
      <c r="U251" s="16"/>
      <c r="V251" s="17"/>
      <c r="W25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1" s="14" t="e" cm="1">
        <f t="array" aca="1" ref="Y251" ca="1">INDEX('[1]SAP Customer Data'!$A:$AC,MATCH(بيانات_العملاء[[#This Row],[رمز شريك الأعمال]],'[1]SAP Customer Data'!$B:$B,0),CELL("col",[1]!Table_Customer_Data[[#Headers],[CreditLine]]))</f>
        <v>#REF!</v>
      </c>
      <c r="Z25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1" s="14"/>
      <c r="AB25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1" s="14"/>
      <c r="AD251" s="14"/>
      <c r="AE25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1" s="14"/>
      <c r="AG251" s="14"/>
      <c r="AH25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1" s="14"/>
      <c r="AJ251" s="14"/>
      <c r="AK25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1" s="14"/>
      <c r="AM251" s="15"/>
      <c r="AN25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1" s="14"/>
      <c r="AP251" s="17"/>
      <c r="AQ25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1" s="14"/>
      <c r="AS251" s="14"/>
      <c r="AT25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1" s="17" t="e" cm="1">
        <f t="array" aca="1" ref="AU251" ca="1">INDEX('[1]SAP Customer Data'!A:Z,MATCH(بيانات_العملاء[[#This Row],[رمز شريك الأعمال]],'[1]SAP Customer Data'!B:B,0),CELL("col",[1]!Table_Customer_Data[[#Headers],[CreateDate]]))</f>
        <v>#REF!</v>
      </c>
      <c r="AV251" s="14"/>
      <c r="AW251" s="17"/>
      <c r="AX251" s="14" t="s">
        <v>57</v>
      </c>
      <c r="AY251" s="14"/>
    </row>
    <row r="252" spans="1:51" x14ac:dyDescent="0.25">
      <c r="A252" s="12" t="e" cm="1">
        <f t="array" aca="1" ref="A252" ca="1">INDEX('[1]SAP Customer Data'!$A:$AC,MATCH(بيانات_العملاء[[#This Row],[رمز شريك الأعمال]],'[1]SAP Customer Data'!$B:$B,0),CELL("col",[1]!Table_Customer_Data[[#Headers],[GroupName]]))</f>
        <v>#REF!</v>
      </c>
      <c r="B252" s="18" t="s">
        <v>430</v>
      </c>
      <c r="C252" s="77" t="s">
        <v>882</v>
      </c>
      <c r="D252" s="14" t="e" cm="1">
        <f t="array" aca="1" ref="D252" ca="1">INDEX('[1]SAP Customer Data'!$A:$AC,MATCH(بيانات_العملاء[[#This Row],[رمز شريك الأعمال]],'[1]SAP Customer Data'!$B:$B,0),CELL("col",[1]!Table_Customer_Data[[#Headers],[CardName]]))</f>
        <v>#REF!</v>
      </c>
      <c r="E252" s="14" t="e">
        <f ca="1">IF(بيانات_العملاء[[#This Row],[حد الائتمان على SAP]]&gt;0,"آجل","نقدى")</f>
        <v>#REF!</v>
      </c>
      <c r="F252" s="14"/>
      <c r="G252" s="14" t="s">
        <v>71</v>
      </c>
      <c r="H252" s="14"/>
      <c r="I25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2" s="14" t="s">
        <v>54</v>
      </c>
      <c r="K252" s="15"/>
      <c r="L252" s="14"/>
      <c r="M252" s="14" t="str">
        <f ca="1">IF(AND(بيانات_العملاء[[#This Row],[السجل التجارى]]="موجود",TODAY()+'[1]Other Data'!$B$23&lt;K252,بيانات_العملاء[[#This Row],[مطابقة اسم العميل بالاسم بالسجل التجارى]]="مطابق"), "سارى", "يجب اعادة طلبه")</f>
        <v>يجب اعادة طلبه</v>
      </c>
      <c r="N252" s="14" t="s">
        <v>54</v>
      </c>
      <c r="O252" s="9" t="e" cm="1">
        <f t="array" aca="1" ref="O252" ca="1">INDEX('[1]SAP Customer Data'!$A:$AC,MATCH(بيانات_العملاء[[#This Row],[رمز شريك الأعمال]],'[1]SAP Customer Data'!$B:$B,0),CELL("col",[1]!Table_Customer_Data[[#Headers],[LicTradNum]]))</f>
        <v>#REF!</v>
      </c>
      <c r="P25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2" s="14"/>
      <c r="R252" s="15"/>
      <c r="S25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2" s="14" t="s">
        <v>72</v>
      </c>
      <c r="U252" s="16"/>
      <c r="V252" s="17"/>
      <c r="W25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2" s="14" t="e" cm="1">
        <f t="array" aca="1" ref="Y252" ca="1">INDEX('[1]SAP Customer Data'!$A:$AC,MATCH(بيانات_العملاء[[#This Row],[رمز شريك الأعمال]],'[1]SAP Customer Data'!$B:$B,0),CELL("col",[1]!Table_Customer_Data[[#Headers],[CreditLine]]))</f>
        <v>#REF!</v>
      </c>
      <c r="Z25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2" s="14"/>
      <c r="AB25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2" s="14"/>
      <c r="AD252" s="14"/>
      <c r="AE25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2" s="14"/>
      <c r="AG252" s="14"/>
      <c r="AH25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2" s="14"/>
      <c r="AJ252" s="14"/>
      <c r="AK25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2" s="14"/>
      <c r="AM252" s="15"/>
      <c r="AN25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2" s="14"/>
      <c r="AP252" s="17"/>
      <c r="AQ25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2" s="14"/>
      <c r="AS252" s="14"/>
      <c r="AT25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2" s="17" t="e" cm="1">
        <f t="array" aca="1" ref="AU252" ca="1">INDEX('[1]SAP Customer Data'!A:Z,MATCH(بيانات_العملاء[[#This Row],[رمز شريك الأعمال]],'[1]SAP Customer Data'!B:B,0),CELL("col",[1]!Table_Customer_Data[[#Headers],[CreateDate]]))</f>
        <v>#REF!</v>
      </c>
      <c r="AV252" s="14"/>
      <c r="AW252" s="17"/>
      <c r="AX252" s="14" t="s">
        <v>57</v>
      </c>
      <c r="AY252" s="14"/>
    </row>
    <row r="253" spans="1:51" x14ac:dyDescent="0.25">
      <c r="A253" s="12" t="e" cm="1">
        <f t="array" aca="1" ref="A253" ca="1">INDEX('[1]SAP Customer Data'!$A:$AC,MATCH(بيانات_العملاء[[#This Row],[رمز شريك الأعمال]],'[1]SAP Customer Data'!$B:$B,0),CELL("col",[1]!Table_Customer_Data[[#Headers],[GroupName]]))</f>
        <v>#REF!</v>
      </c>
      <c r="B253" s="18" t="s">
        <v>431</v>
      </c>
      <c r="C253" s="77" t="s">
        <v>882</v>
      </c>
      <c r="D253" s="14" t="e" cm="1">
        <f t="array" aca="1" ref="D253" ca="1">INDEX('[1]SAP Customer Data'!$A:$AC,MATCH(بيانات_العملاء[[#This Row],[رمز شريك الأعمال]],'[1]SAP Customer Data'!$B:$B,0),CELL("col",[1]!Table_Customer_Data[[#Headers],[CardName]]))</f>
        <v>#REF!</v>
      </c>
      <c r="E253" s="14" t="e">
        <f ca="1">IF(بيانات_العملاء[[#This Row],[حد الائتمان على SAP]]&gt;0,"آجل","نقدى")</f>
        <v>#REF!</v>
      </c>
      <c r="F253" s="14"/>
      <c r="G253" s="14" t="s">
        <v>71</v>
      </c>
      <c r="H253" s="14"/>
      <c r="I25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3" s="14" t="s">
        <v>54</v>
      </c>
      <c r="K253" s="15"/>
      <c r="L253" s="14"/>
      <c r="M253" s="14" t="str">
        <f ca="1">IF(AND(بيانات_العملاء[[#This Row],[السجل التجارى]]="موجود",TODAY()+'[1]Other Data'!$B$23&lt;K253,بيانات_العملاء[[#This Row],[مطابقة اسم العميل بالاسم بالسجل التجارى]]="مطابق"), "سارى", "يجب اعادة طلبه")</f>
        <v>يجب اعادة طلبه</v>
      </c>
      <c r="N253" s="14" t="s">
        <v>54</v>
      </c>
      <c r="O253" s="9" t="e" cm="1">
        <f t="array" aca="1" ref="O253" ca="1">INDEX('[1]SAP Customer Data'!$A:$AC,MATCH(بيانات_العملاء[[#This Row],[رمز شريك الأعمال]],'[1]SAP Customer Data'!$B:$B,0),CELL("col",[1]!Table_Customer_Data[[#Headers],[LicTradNum]]))</f>
        <v>#REF!</v>
      </c>
      <c r="P25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3" s="14"/>
      <c r="R253" s="15"/>
      <c r="S25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3" s="14" t="s">
        <v>72</v>
      </c>
      <c r="U253" s="16"/>
      <c r="V253" s="17"/>
      <c r="W25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3" s="14" t="e" cm="1">
        <f t="array" aca="1" ref="Y253" ca="1">INDEX('[1]SAP Customer Data'!$A:$AC,MATCH(بيانات_العملاء[[#This Row],[رمز شريك الأعمال]],'[1]SAP Customer Data'!$B:$B,0),CELL("col",[1]!Table_Customer_Data[[#Headers],[CreditLine]]))</f>
        <v>#REF!</v>
      </c>
      <c r="Z25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3" s="14"/>
      <c r="AB25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3" s="14"/>
      <c r="AD253" s="14"/>
      <c r="AE25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3" s="14"/>
      <c r="AG253" s="14"/>
      <c r="AH25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3" s="14"/>
      <c r="AJ253" s="14"/>
      <c r="AK25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3" s="14"/>
      <c r="AM253" s="15"/>
      <c r="AN25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3" s="14"/>
      <c r="AP253" s="17"/>
      <c r="AQ25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3" s="14"/>
      <c r="AS253" s="14"/>
      <c r="AT25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3" s="17" t="e" cm="1">
        <f t="array" aca="1" ref="AU253" ca="1">INDEX('[1]SAP Customer Data'!A:Z,MATCH(بيانات_العملاء[[#This Row],[رمز شريك الأعمال]],'[1]SAP Customer Data'!B:B,0),CELL("col",[1]!Table_Customer_Data[[#Headers],[CreateDate]]))</f>
        <v>#REF!</v>
      </c>
      <c r="AV253" s="14"/>
      <c r="AW253" s="17"/>
      <c r="AX253" s="14" t="s">
        <v>57</v>
      </c>
      <c r="AY253" s="14"/>
    </row>
    <row r="254" spans="1:51" x14ac:dyDescent="0.25">
      <c r="A254" s="12" t="e" cm="1">
        <f t="array" aca="1" ref="A254" ca="1">INDEX('[1]SAP Customer Data'!$A:$AC,MATCH(بيانات_العملاء[[#This Row],[رمز شريك الأعمال]],'[1]SAP Customer Data'!$B:$B,0),CELL("col",[1]!Table_Customer_Data[[#Headers],[GroupName]]))</f>
        <v>#REF!</v>
      </c>
      <c r="B254" s="18" t="s">
        <v>432</v>
      </c>
      <c r="C254" s="77" t="s">
        <v>882</v>
      </c>
      <c r="D254" s="14" t="e" cm="1">
        <f t="array" aca="1" ref="D254" ca="1">INDEX('[1]SAP Customer Data'!$A:$AC,MATCH(بيانات_العملاء[[#This Row],[رمز شريك الأعمال]],'[1]SAP Customer Data'!$B:$B,0),CELL("col",[1]!Table_Customer_Data[[#Headers],[CardName]]))</f>
        <v>#REF!</v>
      </c>
      <c r="E254" s="14" t="e">
        <f ca="1">IF(بيانات_العملاء[[#This Row],[حد الائتمان على SAP]]&gt;0,"آجل","نقدى")</f>
        <v>#REF!</v>
      </c>
      <c r="F254" s="14"/>
      <c r="G254" s="14" t="s">
        <v>71</v>
      </c>
      <c r="H254" s="14"/>
      <c r="I25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4" s="14" t="s">
        <v>54</v>
      </c>
      <c r="K254" s="15"/>
      <c r="L254" s="14"/>
      <c r="M254" s="14" t="str">
        <f ca="1">IF(AND(بيانات_العملاء[[#This Row],[السجل التجارى]]="موجود",TODAY()+'[1]Other Data'!$B$23&lt;K254,بيانات_العملاء[[#This Row],[مطابقة اسم العميل بالاسم بالسجل التجارى]]="مطابق"), "سارى", "يجب اعادة طلبه")</f>
        <v>يجب اعادة طلبه</v>
      </c>
      <c r="N254" s="14" t="s">
        <v>52</v>
      </c>
      <c r="O254" s="9" t="e" cm="1">
        <f t="array" aca="1" ref="O254" ca="1">INDEX('[1]SAP Customer Data'!$A:$AC,MATCH(بيانات_العملاء[[#This Row],[رمز شريك الأعمال]],'[1]SAP Customer Data'!$B:$B,0),CELL("col",[1]!Table_Customer_Data[[#Headers],[LicTradNum]]))</f>
        <v>#REF!</v>
      </c>
      <c r="P25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4" s="14"/>
      <c r="R254" s="15"/>
      <c r="S25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4" s="14" t="s">
        <v>72</v>
      </c>
      <c r="U254" s="16"/>
      <c r="V254" s="17"/>
      <c r="W25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4" s="14" t="e" cm="1">
        <f t="array" aca="1" ref="Y254" ca="1">INDEX('[1]SAP Customer Data'!$A:$AC,MATCH(بيانات_العملاء[[#This Row],[رمز شريك الأعمال]],'[1]SAP Customer Data'!$B:$B,0),CELL("col",[1]!Table_Customer_Data[[#Headers],[CreditLine]]))</f>
        <v>#REF!</v>
      </c>
      <c r="Z25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4" s="14"/>
      <c r="AB25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4" s="14"/>
      <c r="AD254" s="14"/>
      <c r="AE25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4" s="14"/>
      <c r="AG254" s="14"/>
      <c r="AH25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4" s="14"/>
      <c r="AJ254" s="14"/>
      <c r="AK25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4" s="14"/>
      <c r="AM254" s="15"/>
      <c r="AN25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4" s="14"/>
      <c r="AP254" s="17"/>
      <c r="AQ25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4" s="14"/>
      <c r="AS254" s="14"/>
      <c r="AT25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4" s="17" t="e" cm="1">
        <f t="array" aca="1" ref="AU254" ca="1">INDEX('[1]SAP Customer Data'!A:Z,MATCH(بيانات_العملاء[[#This Row],[رمز شريك الأعمال]],'[1]SAP Customer Data'!B:B,0),CELL("col",[1]!Table_Customer_Data[[#Headers],[CreateDate]]))</f>
        <v>#REF!</v>
      </c>
      <c r="AV254" s="14"/>
      <c r="AW254" s="17"/>
      <c r="AX254" s="14" t="s">
        <v>57</v>
      </c>
      <c r="AY254" s="14"/>
    </row>
    <row r="255" spans="1:51" x14ac:dyDescent="0.25">
      <c r="A255" s="12" t="e" cm="1">
        <f t="array" aca="1" ref="A255" ca="1">INDEX('[1]SAP Customer Data'!$A:$AC,MATCH(بيانات_العملاء[[#This Row],[رمز شريك الأعمال]],'[1]SAP Customer Data'!$B:$B,0),CELL("col",[1]!Table_Customer_Data[[#Headers],[GroupName]]))</f>
        <v>#REF!</v>
      </c>
      <c r="B255" s="18" t="s">
        <v>433</v>
      </c>
      <c r="C255" s="77" t="s">
        <v>882</v>
      </c>
      <c r="D255" s="14" t="e" cm="1">
        <f t="array" aca="1" ref="D255" ca="1">INDEX('[1]SAP Customer Data'!$A:$AC,MATCH(بيانات_العملاء[[#This Row],[رمز شريك الأعمال]],'[1]SAP Customer Data'!$B:$B,0),CELL("col",[1]!Table_Customer_Data[[#Headers],[CardName]]))</f>
        <v>#REF!</v>
      </c>
      <c r="E255" s="14" t="e">
        <f ca="1">IF(بيانات_العملاء[[#This Row],[حد الائتمان على SAP]]&gt;0,"آجل","نقدى")</f>
        <v>#REF!</v>
      </c>
      <c r="F255" s="14"/>
      <c r="G255" s="14" t="s">
        <v>71</v>
      </c>
      <c r="H255" s="14"/>
      <c r="I25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5" s="14" t="s">
        <v>54</v>
      </c>
      <c r="K255" s="15"/>
      <c r="L255" s="14"/>
      <c r="M255" s="14" t="str">
        <f ca="1">IF(AND(بيانات_العملاء[[#This Row],[السجل التجارى]]="موجود",TODAY()+'[1]Other Data'!$B$23&lt;K255,بيانات_العملاء[[#This Row],[مطابقة اسم العميل بالاسم بالسجل التجارى]]="مطابق"), "سارى", "يجب اعادة طلبه")</f>
        <v>يجب اعادة طلبه</v>
      </c>
      <c r="N255" s="14" t="s">
        <v>52</v>
      </c>
      <c r="O255" s="9" t="e" cm="1">
        <f t="array" aca="1" ref="O255" ca="1">INDEX('[1]SAP Customer Data'!$A:$AC,MATCH(بيانات_العملاء[[#This Row],[رمز شريك الأعمال]],'[1]SAP Customer Data'!$B:$B,0),CELL("col",[1]!Table_Customer_Data[[#Headers],[LicTradNum]]))</f>
        <v>#REF!</v>
      </c>
      <c r="P25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5" s="14"/>
      <c r="R255" s="15"/>
      <c r="S25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5" s="14" t="s">
        <v>72</v>
      </c>
      <c r="U255" s="16"/>
      <c r="V255" s="17"/>
      <c r="W25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5" s="14" t="e" cm="1">
        <f t="array" aca="1" ref="Y255" ca="1">INDEX('[1]SAP Customer Data'!$A:$AC,MATCH(بيانات_العملاء[[#This Row],[رمز شريك الأعمال]],'[1]SAP Customer Data'!$B:$B,0),CELL("col",[1]!Table_Customer_Data[[#Headers],[CreditLine]]))</f>
        <v>#REF!</v>
      </c>
      <c r="Z25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5" s="14"/>
      <c r="AB25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5" s="14"/>
      <c r="AD255" s="14"/>
      <c r="AE25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5" s="14"/>
      <c r="AG255" s="14"/>
      <c r="AH25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5" s="14"/>
      <c r="AJ255" s="14"/>
      <c r="AK25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5" s="14"/>
      <c r="AM255" s="15"/>
      <c r="AN25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5" s="14"/>
      <c r="AP255" s="17"/>
      <c r="AQ25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5" s="14"/>
      <c r="AS255" s="14"/>
      <c r="AT25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5" s="17" t="e" cm="1">
        <f t="array" aca="1" ref="AU255" ca="1">INDEX('[1]SAP Customer Data'!A:Z,MATCH(بيانات_العملاء[[#This Row],[رمز شريك الأعمال]],'[1]SAP Customer Data'!B:B,0),CELL("col",[1]!Table_Customer_Data[[#Headers],[CreateDate]]))</f>
        <v>#REF!</v>
      </c>
      <c r="AV255" s="14"/>
      <c r="AW255" s="17"/>
      <c r="AX255" s="14" t="s">
        <v>57</v>
      </c>
      <c r="AY255" s="14"/>
    </row>
    <row r="256" spans="1:51" x14ac:dyDescent="0.25">
      <c r="A256" s="12" t="e" cm="1">
        <f t="array" aca="1" ref="A256" ca="1">INDEX('[1]SAP Customer Data'!$A:$AC,MATCH(بيانات_العملاء[[#This Row],[رمز شريك الأعمال]],'[1]SAP Customer Data'!$B:$B,0),CELL("col",[1]!Table_Customer_Data[[#Headers],[GroupName]]))</f>
        <v>#REF!</v>
      </c>
      <c r="B256" s="18" t="s">
        <v>434</v>
      </c>
      <c r="C256" s="77" t="s">
        <v>882</v>
      </c>
      <c r="D256" s="14" t="e" cm="1">
        <f t="array" aca="1" ref="D256" ca="1">INDEX('[1]SAP Customer Data'!$A:$AC,MATCH(بيانات_العملاء[[#This Row],[رمز شريك الأعمال]],'[1]SAP Customer Data'!$B:$B,0),CELL("col",[1]!Table_Customer_Data[[#Headers],[CardName]]))</f>
        <v>#REF!</v>
      </c>
      <c r="E256" s="14" t="e">
        <f ca="1">IF(بيانات_العملاء[[#This Row],[حد الائتمان على SAP]]&gt;0,"آجل","نقدى")</f>
        <v>#REF!</v>
      </c>
      <c r="F256" s="14"/>
      <c r="G256" s="14" t="s">
        <v>71</v>
      </c>
      <c r="H256" s="14"/>
      <c r="I25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6" s="14" t="s">
        <v>54</v>
      </c>
      <c r="K256" s="15"/>
      <c r="L256" s="14"/>
      <c r="M256" s="14" t="str">
        <f ca="1">IF(AND(بيانات_العملاء[[#This Row],[السجل التجارى]]="موجود",TODAY()+'[1]Other Data'!$B$23&lt;K256,بيانات_العملاء[[#This Row],[مطابقة اسم العميل بالاسم بالسجل التجارى]]="مطابق"), "سارى", "يجب اعادة طلبه")</f>
        <v>يجب اعادة طلبه</v>
      </c>
      <c r="N256" s="14" t="s">
        <v>52</v>
      </c>
      <c r="O256" s="9" t="e" cm="1">
        <f t="array" aca="1" ref="O256" ca="1">INDEX('[1]SAP Customer Data'!$A:$AC,MATCH(بيانات_العملاء[[#This Row],[رمز شريك الأعمال]],'[1]SAP Customer Data'!$B:$B,0),CELL("col",[1]!Table_Customer_Data[[#Headers],[LicTradNum]]))</f>
        <v>#REF!</v>
      </c>
      <c r="P25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6" s="14"/>
      <c r="R256" s="15"/>
      <c r="S25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6" s="14" t="s">
        <v>72</v>
      </c>
      <c r="U256" s="16"/>
      <c r="V256" s="17"/>
      <c r="W25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6" s="14" t="e" cm="1">
        <f t="array" aca="1" ref="Y256" ca="1">INDEX('[1]SAP Customer Data'!$A:$AC,MATCH(بيانات_العملاء[[#This Row],[رمز شريك الأعمال]],'[1]SAP Customer Data'!$B:$B,0),CELL("col",[1]!Table_Customer_Data[[#Headers],[CreditLine]]))</f>
        <v>#REF!</v>
      </c>
      <c r="Z25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6" s="14"/>
      <c r="AB25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6" s="14"/>
      <c r="AD256" s="14"/>
      <c r="AE25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6" s="14"/>
      <c r="AG256" s="14"/>
      <c r="AH25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6" s="14"/>
      <c r="AJ256" s="14"/>
      <c r="AK25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6" s="14"/>
      <c r="AM256" s="15"/>
      <c r="AN25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6" s="14"/>
      <c r="AP256" s="17"/>
      <c r="AQ25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6" s="14"/>
      <c r="AS256" s="14"/>
      <c r="AT25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6" s="17" t="e" cm="1">
        <f t="array" aca="1" ref="AU256" ca="1">INDEX('[1]SAP Customer Data'!A:Z,MATCH(بيانات_العملاء[[#This Row],[رمز شريك الأعمال]],'[1]SAP Customer Data'!B:B,0),CELL("col",[1]!Table_Customer_Data[[#Headers],[CreateDate]]))</f>
        <v>#REF!</v>
      </c>
      <c r="AV256" s="14"/>
      <c r="AW256" s="17"/>
      <c r="AX256" s="14" t="s">
        <v>57</v>
      </c>
      <c r="AY256" s="14"/>
    </row>
    <row r="257" spans="1:51" x14ac:dyDescent="0.25">
      <c r="A257" s="12" t="e" cm="1">
        <f t="array" aca="1" ref="A257" ca="1">INDEX('[1]SAP Customer Data'!$A:$AC,MATCH(بيانات_العملاء[[#This Row],[رمز شريك الأعمال]],'[1]SAP Customer Data'!$B:$B,0),CELL("col",[1]!Table_Customer_Data[[#Headers],[GroupName]]))</f>
        <v>#REF!</v>
      </c>
      <c r="B257" s="18" t="s">
        <v>435</v>
      </c>
      <c r="C257" s="77" t="s">
        <v>882</v>
      </c>
      <c r="D257" s="14" t="e" cm="1">
        <f t="array" aca="1" ref="D257" ca="1">INDEX('[1]SAP Customer Data'!$A:$AC,MATCH(بيانات_العملاء[[#This Row],[رمز شريك الأعمال]],'[1]SAP Customer Data'!$B:$B,0),CELL("col",[1]!Table_Customer_Data[[#Headers],[CardName]]))</f>
        <v>#REF!</v>
      </c>
      <c r="E257" s="14" t="e">
        <f ca="1">IF(بيانات_العملاء[[#This Row],[حد الائتمان على SAP]]&gt;0,"آجل","نقدى")</f>
        <v>#REF!</v>
      </c>
      <c r="F257" s="14"/>
      <c r="G257" s="14" t="s">
        <v>71</v>
      </c>
      <c r="H257" s="14"/>
      <c r="I25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7" s="14" t="s">
        <v>54</v>
      </c>
      <c r="K257" s="15"/>
      <c r="L257" s="14"/>
      <c r="M257" s="14" t="str">
        <f ca="1">IF(AND(بيانات_العملاء[[#This Row],[السجل التجارى]]="موجود",TODAY()+'[1]Other Data'!$B$23&lt;K257,بيانات_العملاء[[#This Row],[مطابقة اسم العميل بالاسم بالسجل التجارى]]="مطابق"), "سارى", "يجب اعادة طلبه")</f>
        <v>يجب اعادة طلبه</v>
      </c>
      <c r="N257" s="14" t="s">
        <v>52</v>
      </c>
      <c r="O257" s="9" t="e" cm="1">
        <f t="array" aca="1" ref="O257" ca="1">INDEX('[1]SAP Customer Data'!$A:$AC,MATCH(بيانات_العملاء[[#This Row],[رمز شريك الأعمال]],'[1]SAP Customer Data'!$B:$B,0),CELL("col",[1]!Table_Customer_Data[[#Headers],[LicTradNum]]))</f>
        <v>#REF!</v>
      </c>
      <c r="P25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7" s="14"/>
      <c r="R257" s="15"/>
      <c r="S25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7" s="14" t="s">
        <v>72</v>
      </c>
      <c r="U257" s="16"/>
      <c r="V257" s="17"/>
      <c r="W25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7" s="14" t="e" cm="1">
        <f t="array" aca="1" ref="Y257" ca="1">INDEX('[1]SAP Customer Data'!$A:$AC,MATCH(بيانات_العملاء[[#This Row],[رمز شريك الأعمال]],'[1]SAP Customer Data'!$B:$B,0),CELL("col",[1]!Table_Customer_Data[[#Headers],[CreditLine]]))</f>
        <v>#REF!</v>
      </c>
      <c r="Z25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7" s="14"/>
      <c r="AB25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7" s="14"/>
      <c r="AD257" s="14"/>
      <c r="AE25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7" s="14"/>
      <c r="AG257" s="14"/>
      <c r="AH25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7" s="14"/>
      <c r="AJ257" s="14"/>
      <c r="AK25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7" s="14"/>
      <c r="AM257" s="15"/>
      <c r="AN25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7" s="14"/>
      <c r="AP257" s="17"/>
      <c r="AQ25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7" s="14"/>
      <c r="AS257" s="14"/>
      <c r="AT25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7" s="17" t="e" cm="1">
        <f t="array" aca="1" ref="AU257" ca="1">INDEX('[1]SAP Customer Data'!A:Z,MATCH(بيانات_العملاء[[#This Row],[رمز شريك الأعمال]],'[1]SAP Customer Data'!B:B,0),CELL("col",[1]!Table_Customer_Data[[#Headers],[CreateDate]]))</f>
        <v>#REF!</v>
      </c>
      <c r="AV257" s="14"/>
      <c r="AW257" s="17"/>
      <c r="AX257" s="14" t="s">
        <v>57</v>
      </c>
      <c r="AY257" s="14"/>
    </row>
    <row r="258" spans="1:51" x14ac:dyDescent="0.25">
      <c r="A258" s="12" t="e" cm="1">
        <f t="array" aca="1" ref="A258" ca="1">INDEX('[1]SAP Customer Data'!$A:$AC,MATCH(بيانات_العملاء[[#This Row],[رمز شريك الأعمال]],'[1]SAP Customer Data'!$B:$B,0),CELL("col",[1]!Table_Customer_Data[[#Headers],[GroupName]]))</f>
        <v>#REF!</v>
      </c>
      <c r="B258" s="18" t="s">
        <v>436</v>
      </c>
      <c r="C258" s="77" t="s">
        <v>882</v>
      </c>
      <c r="D258" s="14" t="e" cm="1">
        <f t="array" aca="1" ref="D258" ca="1">INDEX('[1]SAP Customer Data'!$A:$AC,MATCH(بيانات_العملاء[[#This Row],[رمز شريك الأعمال]],'[1]SAP Customer Data'!$B:$B,0),CELL("col",[1]!Table_Customer_Data[[#Headers],[CardName]]))</f>
        <v>#REF!</v>
      </c>
      <c r="E258" s="14" t="e">
        <f ca="1">IF(بيانات_العملاء[[#This Row],[حد الائتمان على SAP]]&gt;0,"آجل","نقدى")</f>
        <v>#REF!</v>
      </c>
      <c r="F258" s="14"/>
      <c r="G258" s="14" t="s">
        <v>71</v>
      </c>
      <c r="H258" s="14"/>
      <c r="I25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8" s="14" t="s">
        <v>54</v>
      </c>
      <c r="K258" s="15"/>
      <c r="L258" s="14"/>
      <c r="M258" s="14" t="str">
        <f ca="1">IF(AND(بيانات_العملاء[[#This Row],[السجل التجارى]]="موجود",TODAY()+'[1]Other Data'!$B$23&lt;K258,بيانات_العملاء[[#This Row],[مطابقة اسم العميل بالاسم بالسجل التجارى]]="مطابق"), "سارى", "يجب اعادة طلبه")</f>
        <v>يجب اعادة طلبه</v>
      </c>
      <c r="N258" s="14" t="s">
        <v>52</v>
      </c>
      <c r="O258" s="9" t="e" cm="1">
        <f t="array" aca="1" ref="O258" ca="1">INDEX('[1]SAP Customer Data'!$A:$AC,MATCH(بيانات_العملاء[[#This Row],[رمز شريك الأعمال]],'[1]SAP Customer Data'!$B:$B,0),CELL("col",[1]!Table_Customer_Data[[#Headers],[LicTradNum]]))</f>
        <v>#REF!</v>
      </c>
      <c r="P25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8" s="14"/>
      <c r="R258" s="15"/>
      <c r="S25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8" s="14" t="s">
        <v>72</v>
      </c>
      <c r="U258" s="16"/>
      <c r="V258" s="17"/>
      <c r="W25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8" s="14" t="e" cm="1">
        <f t="array" aca="1" ref="Y258" ca="1">INDEX('[1]SAP Customer Data'!$A:$AC,MATCH(بيانات_العملاء[[#This Row],[رمز شريك الأعمال]],'[1]SAP Customer Data'!$B:$B,0),CELL("col",[1]!Table_Customer_Data[[#Headers],[CreditLine]]))</f>
        <v>#REF!</v>
      </c>
      <c r="Z25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8" s="14"/>
      <c r="AB25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8" s="14"/>
      <c r="AD258" s="14"/>
      <c r="AE25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8" s="14"/>
      <c r="AG258" s="14"/>
      <c r="AH25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8" s="14"/>
      <c r="AJ258" s="14"/>
      <c r="AK25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8" s="14"/>
      <c r="AM258" s="15"/>
      <c r="AN25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8" s="14"/>
      <c r="AP258" s="17"/>
      <c r="AQ25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8" s="14"/>
      <c r="AS258" s="14"/>
      <c r="AT25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8" s="17" t="e" cm="1">
        <f t="array" aca="1" ref="AU258" ca="1">INDEX('[1]SAP Customer Data'!A:Z,MATCH(بيانات_العملاء[[#This Row],[رمز شريك الأعمال]],'[1]SAP Customer Data'!B:B,0),CELL("col",[1]!Table_Customer_Data[[#Headers],[CreateDate]]))</f>
        <v>#REF!</v>
      </c>
      <c r="AV258" s="14"/>
      <c r="AW258" s="17"/>
      <c r="AX258" s="14" t="s">
        <v>57</v>
      </c>
      <c r="AY258" s="14"/>
    </row>
    <row r="259" spans="1:51" x14ac:dyDescent="0.25">
      <c r="A259" s="12" t="e" cm="1">
        <f t="array" aca="1" ref="A259" ca="1">INDEX('[1]SAP Customer Data'!$A:$AC,MATCH(بيانات_العملاء[[#This Row],[رمز شريك الأعمال]],'[1]SAP Customer Data'!$B:$B,0),CELL("col",[1]!Table_Customer_Data[[#Headers],[GroupName]]))</f>
        <v>#REF!</v>
      </c>
      <c r="B259" s="18" t="s">
        <v>437</v>
      </c>
      <c r="C259" s="77" t="s">
        <v>882</v>
      </c>
      <c r="D259" s="14" t="e" cm="1">
        <f t="array" aca="1" ref="D259" ca="1">INDEX('[1]SAP Customer Data'!$A:$AC,MATCH(بيانات_العملاء[[#This Row],[رمز شريك الأعمال]],'[1]SAP Customer Data'!$B:$B,0),CELL("col",[1]!Table_Customer_Data[[#Headers],[CardName]]))</f>
        <v>#REF!</v>
      </c>
      <c r="E259" s="14" t="e">
        <f ca="1">IF(بيانات_العملاء[[#This Row],[حد الائتمان على SAP]]&gt;0,"آجل","نقدى")</f>
        <v>#REF!</v>
      </c>
      <c r="F259" s="14"/>
      <c r="G259" s="14" t="s">
        <v>71</v>
      </c>
      <c r="H259" s="14"/>
      <c r="I25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59" s="14" t="s">
        <v>54</v>
      </c>
      <c r="K259" s="15"/>
      <c r="L259" s="14"/>
      <c r="M259" s="14" t="str">
        <f ca="1">IF(AND(بيانات_العملاء[[#This Row],[السجل التجارى]]="موجود",TODAY()+'[1]Other Data'!$B$23&lt;K259,بيانات_العملاء[[#This Row],[مطابقة اسم العميل بالاسم بالسجل التجارى]]="مطابق"), "سارى", "يجب اعادة طلبه")</f>
        <v>يجب اعادة طلبه</v>
      </c>
      <c r="N259" s="14" t="s">
        <v>54</v>
      </c>
      <c r="O259" s="9" t="e" cm="1">
        <f t="array" aca="1" ref="O259" ca="1">INDEX('[1]SAP Customer Data'!$A:$AC,MATCH(بيانات_العملاء[[#This Row],[رمز شريك الأعمال]],'[1]SAP Customer Data'!$B:$B,0),CELL("col",[1]!Table_Customer_Data[[#Headers],[LicTradNum]]))</f>
        <v>#REF!</v>
      </c>
      <c r="P25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59" s="14"/>
      <c r="R259" s="15"/>
      <c r="S25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59" s="14" t="s">
        <v>72</v>
      </c>
      <c r="U259" s="16"/>
      <c r="V259" s="17"/>
      <c r="W25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5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59" s="14" t="e" cm="1">
        <f t="array" aca="1" ref="Y259" ca="1">INDEX('[1]SAP Customer Data'!$A:$AC,MATCH(بيانات_العملاء[[#This Row],[رمز شريك الأعمال]],'[1]SAP Customer Data'!$B:$B,0),CELL("col",[1]!Table_Customer_Data[[#Headers],[CreditLine]]))</f>
        <v>#REF!</v>
      </c>
      <c r="Z25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59" s="14"/>
      <c r="AB25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59" s="14"/>
      <c r="AD259" s="14"/>
      <c r="AE25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59" s="14"/>
      <c r="AG259" s="14"/>
      <c r="AH25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59" s="14"/>
      <c r="AJ259" s="14"/>
      <c r="AK25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59" s="14"/>
      <c r="AM259" s="15"/>
      <c r="AN25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59" s="14"/>
      <c r="AP259" s="17"/>
      <c r="AQ25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59" s="14"/>
      <c r="AS259" s="14"/>
      <c r="AT25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59" s="17" t="e" cm="1">
        <f t="array" aca="1" ref="AU259" ca="1">INDEX('[1]SAP Customer Data'!A:Z,MATCH(بيانات_العملاء[[#This Row],[رمز شريك الأعمال]],'[1]SAP Customer Data'!B:B,0),CELL("col",[1]!Table_Customer_Data[[#Headers],[CreateDate]]))</f>
        <v>#REF!</v>
      </c>
      <c r="AV259" s="14"/>
      <c r="AW259" s="17"/>
      <c r="AX259" s="14" t="s">
        <v>57</v>
      </c>
      <c r="AY259" s="14"/>
    </row>
    <row r="260" spans="1:51" x14ac:dyDescent="0.25">
      <c r="A260" s="12" t="e" cm="1">
        <f t="array" aca="1" ref="A260" ca="1">INDEX('[1]SAP Customer Data'!$A:$AC,MATCH(بيانات_العملاء[[#This Row],[رمز شريك الأعمال]],'[1]SAP Customer Data'!$B:$B,0),CELL("col",[1]!Table_Customer_Data[[#Headers],[GroupName]]))</f>
        <v>#REF!</v>
      </c>
      <c r="B260" s="18" t="s">
        <v>438</v>
      </c>
      <c r="C260" s="77" t="s">
        <v>882</v>
      </c>
      <c r="D260" s="14" t="e" cm="1">
        <f t="array" aca="1" ref="D260" ca="1">INDEX('[1]SAP Customer Data'!$A:$AC,MATCH(بيانات_العملاء[[#This Row],[رمز شريك الأعمال]],'[1]SAP Customer Data'!$B:$B,0),CELL("col",[1]!Table_Customer_Data[[#Headers],[CardName]]))</f>
        <v>#REF!</v>
      </c>
      <c r="E260" s="14" t="e">
        <f ca="1">IF(بيانات_العملاء[[#This Row],[حد الائتمان على SAP]]&gt;0,"آجل","نقدى")</f>
        <v>#REF!</v>
      </c>
      <c r="F260" s="14"/>
      <c r="G260" s="14" t="s">
        <v>71</v>
      </c>
      <c r="H260" s="14"/>
      <c r="I26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0" s="14" t="s">
        <v>54</v>
      </c>
      <c r="K260" s="15"/>
      <c r="L260" s="14"/>
      <c r="M260" s="14" t="str">
        <f ca="1">IF(AND(بيانات_العملاء[[#This Row],[السجل التجارى]]="موجود",TODAY()+'[1]Other Data'!$B$23&lt;K260,بيانات_العملاء[[#This Row],[مطابقة اسم العميل بالاسم بالسجل التجارى]]="مطابق"), "سارى", "يجب اعادة طلبه")</f>
        <v>يجب اعادة طلبه</v>
      </c>
      <c r="N260" s="14" t="s">
        <v>52</v>
      </c>
      <c r="O260" s="9" t="e" cm="1">
        <f t="array" aca="1" ref="O260" ca="1">INDEX('[1]SAP Customer Data'!$A:$AC,MATCH(بيانات_العملاء[[#This Row],[رمز شريك الأعمال]],'[1]SAP Customer Data'!$B:$B,0),CELL("col",[1]!Table_Customer_Data[[#Headers],[LicTradNum]]))</f>
        <v>#REF!</v>
      </c>
      <c r="P26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0" s="14"/>
      <c r="R260" s="15"/>
      <c r="S26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0" s="14" t="s">
        <v>72</v>
      </c>
      <c r="U260" s="16"/>
      <c r="V260" s="17"/>
      <c r="W26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0" s="14" t="e" cm="1">
        <f t="array" aca="1" ref="Y260" ca="1">INDEX('[1]SAP Customer Data'!$A:$AC,MATCH(بيانات_العملاء[[#This Row],[رمز شريك الأعمال]],'[1]SAP Customer Data'!$B:$B,0),CELL("col",[1]!Table_Customer_Data[[#Headers],[CreditLine]]))</f>
        <v>#REF!</v>
      </c>
      <c r="Z26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0" s="14"/>
      <c r="AB26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0" s="14"/>
      <c r="AD260" s="14"/>
      <c r="AE26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0" s="14"/>
      <c r="AG260" s="14"/>
      <c r="AH26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0" s="14"/>
      <c r="AJ260" s="14"/>
      <c r="AK26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0" s="14"/>
      <c r="AM260" s="15"/>
      <c r="AN26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0" s="14"/>
      <c r="AP260" s="17"/>
      <c r="AQ26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0" s="14"/>
      <c r="AS260" s="14"/>
      <c r="AT26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0" s="17" t="e" cm="1">
        <f t="array" aca="1" ref="AU260" ca="1">INDEX('[1]SAP Customer Data'!A:Z,MATCH(بيانات_العملاء[[#This Row],[رمز شريك الأعمال]],'[1]SAP Customer Data'!B:B,0),CELL("col",[1]!Table_Customer_Data[[#Headers],[CreateDate]]))</f>
        <v>#REF!</v>
      </c>
      <c r="AV260" s="14"/>
      <c r="AW260" s="17"/>
      <c r="AX260" s="14" t="s">
        <v>57</v>
      </c>
      <c r="AY260" s="14"/>
    </row>
    <row r="261" spans="1:51" x14ac:dyDescent="0.25">
      <c r="A261" s="12" t="e" cm="1">
        <f t="array" aca="1" ref="A261" ca="1">INDEX('[1]SAP Customer Data'!$A:$AC,MATCH(بيانات_العملاء[[#This Row],[رمز شريك الأعمال]],'[1]SAP Customer Data'!$B:$B,0),CELL("col",[1]!Table_Customer_Data[[#Headers],[GroupName]]))</f>
        <v>#REF!</v>
      </c>
      <c r="B261" s="19" t="s">
        <v>439</v>
      </c>
      <c r="C261" s="77" t="s">
        <v>882</v>
      </c>
      <c r="D261" s="14" t="s">
        <v>440</v>
      </c>
      <c r="E261" s="14" t="e">
        <f ca="1">IF(بيانات_العملاء[[#This Row],[حد الائتمان على SAP]]&gt;0,"آجل","نقدى")</f>
        <v>#REF!</v>
      </c>
      <c r="F261" s="14" t="s">
        <v>441</v>
      </c>
      <c r="G261" s="14" t="s">
        <v>51</v>
      </c>
      <c r="H261" s="14" t="s">
        <v>52</v>
      </c>
      <c r="I26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61" s="14" t="s">
        <v>52</v>
      </c>
      <c r="K261" s="15">
        <v>45419</v>
      </c>
      <c r="L261" s="14" t="s">
        <v>55</v>
      </c>
      <c r="M261" s="14" t="str">
        <f ca="1">IF(AND(بيانات_العملاء[[#This Row],[السجل التجارى]]="موجود",TODAY()+'[1]Other Data'!$B$23&lt;K261,بيانات_العملاء[[#This Row],[مطابقة اسم العميل بالاسم بالسجل التجارى]]="مطابق"), "سارى", "يجب اعادة طلبه")</f>
        <v>سارى</v>
      </c>
      <c r="N261" s="14" t="s">
        <v>52</v>
      </c>
      <c r="O261" s="9" t="e" cm="1">
        <f t="array" aca="1" ref="O261" ca="1">INDEX('[1]SAP Customer Data'!$A:$AC,MATCH(بيانات_العملاء[[#This Row],[رمز شريك الأعمال]],'[1]SAP Customer Data'!$B:$B,0),CELL("col",[1]!Table_Customer_Data[[#Headers],[LicTradNum]]))</f>
        <v>#REF!</v>
      </c>
      <c r="P26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1" s="14" t="s">
        <v>54</v>
      </c>
      <c r="R261" s="15"/>
      <c r="S26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1" s="14" t="s">
        <v>72</v>
      </c>
      <c r="U261" s="16"/>
      <c r="V261" s="17"/>
      <c r="W26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1" s="14" t="e" cm="1">
        <f t="array" aca="1" ref="Y261" ca="1">INDEX('[1]SAP Customer Data'!$A:$AC,MATCH(بيانات_العملاء[[#This Row],[رمز شريك الأعمال]],'[1]SAP Customer Data'!$B:$B,0),CELL("col",[1]!Table_Customer_Data[[#Headers],[CreditLine]]))</f>
        <v>#REF!</v>
      </c>
      <c r="Z26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1" s="14"/>
      <c r="AB26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1" s="14" t="s">
        <v>52</v>
      </c>
      <c r="AD261" s="51">
        <v>48340</v>
      </c>
      <c r="AE26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61" s="14" t="s">
        <v>54</v>
      </c>
      <c r="AG261" s="14"/>
      <c r="AH26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1" s="14" t="s">
        <v>54</v>
      </c>
      <c r="AJ261" s="14"/>
      <c r="AK26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1" s="14" t="s">
        <v>54</v>
      </c>
      <c r="AM261" s="15"/>
      <c r="AN26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1" s="14" t="s">
        <v>54</v>
      </c>
      <c r="AP261" s="17"/>
      <c r="AQ26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1" s="14" t="s">
        <v>54</v>
      </c>
      <c r="AS261" s="14"/>
      <c r="AT26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1" s="17" t="e" cm="1">
        <f t="array" aca="1" ref="AU261" ca="1">INDEX('[1]SAP Customer Data'!A:Z,MATCH(بيانات_العملاء[[#This Row],[رمز شريك الأعمال]],'[1]SAP Customer Data'!B:B,0),CELL("col",[1]!Table_Customer_Data[[#Headers],[CreateDate]]))</f>
        <v>#REF!</v>
      </c>
      <c r="AV261" s="14"/>
      <c r="AW261" s="17"/>
      <c r="AX261" s="14" t="s">
        <v>57</v>
      </c>
      <c r="AY261" s="14"/>
    </row>
    <row r="262" spans="1:51" x14ac:dyDescent="0.25">
      <c r="A262" s="12" t="e" cm="1">
        <f t="array" aca="1" ref="A262" ca="1">INDEX('[1]SAP Customer Data'!$A:$AC,MATCH(بيانات_العملاء[[#This Row],[رمز شريك الأعمال]],'[1]SAP Customer Data'!$B:$B,0),CELL("col",[1]!Table_Customer_Data[[#Headers],[GroupName]]))</f>
        <v>#REF!</v>
      </c>
      <c r="B262" s="18" t="s">
        <v>442</v>
      </c>
      <c r="C262" s="77" t="s">
        <v>882</v>
      </c>
      <c r="D262" s="14" t="e" cm="1">
        <f t="array" aca="1" ref="D262" ca="1">INDEX('[1]SAP Customer Data'!$A:$AC,MATCH(بيانات_العملاء[[#This Row],[رمز شريك الأعمال]],'[1]SAP Customer Data'!$B:$B,0),CELL("col",[1]!Table_Customer_Data[[#Headers],[CardName]]))</f>
        <v>#REF!</v>
      </c>
      <c r="E262" s="14" t="e">
        <f ca="1">IF(بيانات_العملاء[[#This Row],[حد الائتمان على SAP]]&gt;0,"آجل","نقدى")</f>
        <v>#REF!</v>
      </c>
      <c r="F262" s="14"/>
      <c r="G262" s="14" t="s">
        <v>71</v>
      </c>
      <c r="H262" s="14"/>
      <c r="I26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2" s="14" t="s">
        <v>54</v>
      </c>
      <c r="K262" s="15"/>
      <c r="L262" s="14"/>
      <c r="M262" s="14" t="str">
        <f ca="1">IF(AND(بيانات_العملاء[[#This Row],[السجل التجارى]]="موجود",TODAY()+'[1]Other Data'!$B$23&lt;K262,بيانات_العملاء[[#This Row],[مطابقة اسم العميل بالاسم بالسجل التجارى]]="مطابق"), "سارى", "يجب اعادة طلبه")</f>
        <v>يجب اعادة طلبه</v>
      </c>
      <c r="N262" s="14" t="s">
        <v>52</v>
      </c>
      <c r="O262" s="9" t="e" cm="1">
        <f t="array" aca="1" ref="O262" ca="1">INDEX('[1]SAP Customer Data'!$A:$AC,MATCH(بيانات_العملاء[[#This Row],[رمز شريك الأعمال]],'[1]SAP Customer Data'!$B:$B,0),CELL("col",[1]!Table_Customer_Data[[#Headers],[LicTradNum]]))</f>
        <v>#REF!</v>
      </c>
      <c r="P26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2" s="14"/>
      <c r="R262" s="15"/>
      <c r="S26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2" s="14" t="s">
        <v>72</v>
      </c>
      <c r="U262" s="16"/>
      <c r="V262" s="17"/>
      <c r="W26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2" s="14" t="e" cm="1">
        <f t="array" aca="1" ref="Y262" ca="1">INDEX('[1]SAP Customer Data'!$A:$AC,MATCH(بيانات_العملاء[[#This Row],[رمز شريك الأعمال]],'[1]SAP Customer Data'!$B:$B,0),CELL("col",[1]!Table_Customer_Data[[#Headers],[CreditLine]]))</f>
        <v>#REF!</v>
      </c>
      <c r="Z26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2" s="14"/>
      <c r="AB26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2" s="14"/>
      <c r="AD262" s="14"/>
      <c r="AE26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2" s="14"/>
      <c r="AG262" s="14"/>
      <c r="AH26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2" s="14"/>
      <c r="AJ262" s="14"/>
      <c r="AK26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2" s="14"/>
      <c r="AM262" s="15"/>
      <c r="AN26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2" s="14"/>
      <c r="AP262" s="17"/>
      <c r="AQ26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2" s="14"/>
      <c r="AS262" s="14"/>
      <c r="AT26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2" s="17" t="e" cm="1">
        <f t="array" aca="1" ref="AU262" ca="1">INDEX('[1]SAP Customer Data'!A:Z,MATCH(بيانات_العملاء[[#This Row],[رمز شريك الأعمال]],'[1]SAP Customer Data'!B:B,0),CELL("col",[1]!Table_Customer_Data[[#Headers],[CreateDate]]))</f>
        <v>#REF!</v>
      </c>
      <c r="AV262" s="14"/>
      <c r="AW262" s="17"/>
      <c r="AX262" s="14" t="s">
        <v>57</v>
      </c>
      <c r="AY262" s="14"/>
    </row>
    <row r="263" spans="1:51" x14ac:dyDescent="0.25">
      <c r="A263" s="12" t="e" cm="1">
        <f t="array" aca="1" ref="A263" ca="1">INDEX('[1]SAP Customer Data'!$A:$AC,MATCH(بيانات_العملاء[[#This Row],[رمز شريك الأعمال]],'[1]SAP Customer Data'!$B:$B,0),CELL("col",[1]!Table_Customer_Data[[#Headers],[GroupName]]))</f>
        <v>#REF!</v>
      </c>
      <c r="B263" s="18" t="s">
        <v>443</v>
      </c>
      <c r="C263" s="77" t="s">
        <v>882</v>
      </c>
      <c r="D263" s="14" t="e" cm="1">
        <f t="array" aca="1" ref="D263" ca="1">INDEX('[1]SAP Customer Data'!$A:$AC,MATCH(بيانات_العملاء[[#This Row],[رمز شريك الأعمال]],'[1]SAP Customer Data'!$B:$B,0),CELL("col",[1]!Table_Customer_Data[[#Headers],[CardName]]))</f>
        <v>#REF!</v>
      </c>
      <c r="E263" s="14" t="e">
        <f ca="1">IF(بيانات_العملاء[[#This Row],[حد الائتمان على SAP]]&gt;0,"آجل","نقدى")</f>
        <v>#REF!</v>
      </c>
      <c r="F263" s="14"/>
      <c r="G263" s="14" t="s">
        <v>71</v>
      </c>
      <c r="H263" s="14"/>
      <c r="I26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3" s="14" t="s">
        <v>54</v>
      </c>
      <c r="K263" s="15"/>
      <c r="L263" s="14"/>
      <c r="M263" s="14" t="str">
        <f ca="1">IF(AND(بيانات_العملاء[[#This Row],[السجل التجارى]]="موجود",TODAY()+'[1]Other Data'!$B$23&lt;K263,بيانات_العملاء[[#This Row],[مطابقة اسم العميل بالاسم بالسجل التجارى]]="مطابق"), "سارى", "يجب اعادة طلبه")</f>
        <v>يجب اعادة طلبه</v>
      </c>
      <c r="N263" s="14" t="s">
        <v>52</v>
      </c>
      <c r="O263" s="9" t="e" cm="1">
        <f t="array" aca="1" ref="O263" ca="1">INDEX('[1]SAP Customer Data'!$A:$AC,MATCH(بيانات_العملاء[[#This Row],[رمز شريك الأعمال]],'[1]SAP Customer Data'!$B:$B,0),CELL("col",[1]!Table_Customer_Data[[#Headers],[LicTradNum]]))</f>
        <v>#REF!</v>
      </c>
      <c r="P26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3" s="14"/>
      <c r="R263" s="15"/>
      <c r="S26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3" s="14" t="s">
        <v>72</v>
      </c>
      <c r="U263" s="16"/>
      <c r="V263" s="17"/>
      <c r="W26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3" s="14" t="e" cm="1">
        <f t="array" aca="1" ref="Y263" ca="1">INDEX('[1]SAP Customer Data'!$A:$AC,MATCH(بيانات_العملاء[[#This Row],[رمز شريك الأعمال]],'[1]SAP Customer Data'!$B:$B,0),CELL("col",[1]!Table_Customer_Data[[#Headers],[CreditLine]]))</f>
        <v>#REF!</v>
      </c>
      <c r="Z26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3" s="14"/>
      <c r="AB26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3" s="14"/>
      <c r="AD263" s="14"/>
      <c r="AE26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3" s="14"/>
      <c r="AG263" s="14"/>
      <c r="AH26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3" s="14"/>
      <c r="AJ263" s="14"/>
      <c r="AK26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3" s="14"/>
      <c r="AM263" s="15"/>
      <c r="AN26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3" s="14"/>
      <c r="AP263" s="17"/>
      <c r="AQ26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3" s="14"/>
      <c r="AS263" s="14"/>
      <c r="AT26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3" s="17" t="e" cm="1">
        <f t="array" aca="1" ref="AU263" ca="1">INDEX('[1]SAP Customer Data'!A:Z,MATCH(بيانات_العملاء[[#This Row],[رمز شريك الأعمال]],'[1]SAP Customer Data'!B:B,0),CELL("col",[1]!Table_Customer_Data[[#Headers],[CreateDate]]))</f>
        <v>#REF!</v>
      </c>
      <c r="AV263" s="14"/>
      <c r="AW263" s="17"/>
      <c r="AX263" s="14" t="s">
        <v>57</v>
      </c>
      <c r="AY263" s="14"/>
    </row>
    <row r="264" spans="1:51" x14ac:dyDescent="0.25">
      <c r="A264" s="12" t="e" cm="1">
        <f t="array" aca="1" ref="A264" ca="1">INDEX('[1]SAP Customer Data'!$A:$AC,MATCH(بيانات_العملاء[[#This Row],[رمز شريك الأعمال]],'[1]SAP Customer Data'!$B:$B,0),CELL("col",[1]!Table_Customer_Data[[#Headers],[GroupName]]))</f>
        <v>#REF!</v>
      </c>
      <c r="B264" s="18" t="s">
        <v>444</v>
      </c>
      <c r="C264" s="77" t="s">
        <v>882</v>
      </c>
      <c r="D264" s="14" t="e" cm="1">
        <f t="array" aca="1" ref="D264" ca="1">INDEX('[1]SAP Customer Data'!$A:$AC,MATCH(بيانات_العملاء[[#This Row],[رمز شريك الأعمال]],'[1]SAP Customer Data'!$B:$B,0),CELL("col",[1]!Table_Customer_Data[[#Headers],[CardName]]))</f>
        <v>#REF!</v>
      </c>
      <c r="E264" s="14" t="e">
        <f ca="1">IF(بيانات_العملاء[[#This Row],[حد الائتمان على SAP]]&gt;0,"آجل","نقدى")</f>
        <v>#REF!</v>
      </c>
      <c r="F264" s="14"/>
      <c r="G264" s="14" t="s">
        <v>71</v>
      </c>
      <c r="H264" s="14"/>
      <c r="I26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4" s="14" t="s">
        <v>54</v>
      </c>
      <c r="K264" s="15"/>
      <c r="L264" s="14"/>
      <c r="M264" s="14" t="str">
        <f ca="1">IF(AND(بيانات_العملاء[[#This Row],[السجل التجارى]]="موجود",TODAY()+'[1]Other Data'!$B$23&lt;K264,بيانات_العملاء[[#This Row],[مطابقة اسم العميل بالاسم بالسجل التجارى]]="مطابق"), "سارى", "يجب اعادة طلبه")</f>
        <v>يجب اعادة طلبه</v>
      </c>
      <c r="N264" s="14" t="s">
        <v>52</v>
      </c>
      <c r="O264" s="9" t="e" cm="1">
        <f t="array" aca="1" ref="O264" ca="1">INDEX('[1]SAP Customer Data'!$A:$AC,MATCH(بيانات_العملاء[[#This Row],[رمز شريك الأعمال]],'[1]SAP Customer Data'!$B:$B,0),CELL("col",[1]!Table_Customer_Data[[#Headers],[LicTradNum]]))</f>
        <v>#REF!</v>
      </c>
      <c r="P26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4" s="14"/>
      <c r="R264" s="15"/>
      <c r="S26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4" s="14" t="s">
        <v>72</v>
      </c>
      <c r="U264" s="16"/>
      <c r="V264" s="17"/>
      <c r="W26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4" s="14" t="e" cm="1">
        <f t="array" aca="1" ref="Y264" ca="1">INDEX('[1]SAP Customer Data'!$A:$AC,MATCH(بيانات_العملاء[[#This Row],[رمز شريك الأعمال]],'[1]SAP Customer Data'!$B:$B,0),CELL("col",[1]!Table_Customer_Data[[#Headers],[CreditLine]]))</f>
        <v>#REF!</v>
      </c>
      <c r="Z26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4" s="14"/>
      <c r="AB26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4" s="14"/>
      <c r="AD264" s="14"/>
      <c r="AE26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4" s="14"/>
      <c r="AG264" s="14"/>
      <c r="AH26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4" s="14"/>
      <c r="AJ264" s="14"/>
      <c r="AK26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4" s="14"/>
      <c r="AM264" s="15"/>
      <c r="AN26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4" s="14"/>
      <c r="AP264" s="17"/>
      <c r="AQ26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4" s="14"/>
      <c r="AS264" s="14"/>
      <c r="AT26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4" s="17" t="e" cm="1">
        <f t="array" aca="1" ref="AU264" ca="1">INDEX('[1]SAP Customer Data'!A:Z,MATCH(بيانات_العملاء[[#This Row],[رمز شريك الأعمال]],'[1]SAP Customer Data'!B:B,0),CELL("col",[1]!Table_Customer_Data[[#Headers],[CreateDate]]))</f>
        <v>#REF!</v>
      </c>
      <c r="AV264" s="14"/>
      <c r="AW264" s="17"/>
      <c r="AX264" s="14" t="s">
        <v>57</v>
      </c>
      <c r="AY264" s="14"/>
    </row>
    <row r="265" spans="1:51" x14ac:dyDescent="0.25">
      <c r="A265" s="12" t="e" cm="1">
        <f t="array" aca="1" ref="A265" ca="1">INDEX('[1]SAP Customer Data'!$A:$AC,MATCH(بيانات_العملاء[[#This Row],[رمز شريك الأعمال]],'[1]SAP Customer Data'!$B:$B,0),CELL("col",[1]!Table_Customer_Data[[#Headers],[GroupName]]))</f>
        <v>#REF!</v>
      </c>
      <c r="B265" s="18" t="s">
        <v>445</v>
      </c>
      <c r="C265" s="77" t="s">
        <v>882</v>
      </c>
      <c r="D265" s="14" t="e" cm="1">
        <f t="array" aca="1" ref="D265" ca="1">INDEX('[1]SAP Customer Data'!$A:$AC,MATCH(بيانات_العملاء[[#This Row],[رمز شريك الأعمال]],'[1]SAP Customer Data'!$B:$B,0),CELL("col",[1]!Table_Customer_Data[[#Headers],[CardName]]))</f>
        <v>#REF!</v>
      </c>
      <c r="E265" s="14" t="e">
        <f ca="1">IF(بيانات_العملاء[[#This Row],[حد الائتمان على SAP]]&gt;0,"آجل","نقدى")</f>
        <v>#REF!</v>
      </c>
      <c r="F265" s="14"/>
      <c r="G265" s="14" t="s">
        <v>71</v>
      </c>
      <c r="H265" s="14"/>
      <c r="I26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5" s="14" t="s">
        <v>54</v>
      </c>
      <c r="K265" s="15"/>
      <c r="L265" s="14"/>
      <c r="M265" s="14" t="str">
        <f ca="1">IF(AND(بيانات_العملاء[[#This Row],[السجل التجارى]]="موجود",TODAY()+'[1]Other Data'!$B$23&lt;K265,بيانات_العملاء[[#This Row],[مطابقة اسم العميل بالاسم بالسجل التجارى]]="مطابق"), "سارى", "يجب اعادة طلبه")</f>
        <v>يجب اعادة طلبه</v>
      </c>
      <c r="N265" s="14" t="s">
        <v>52</v>
      </c>
      <c r="O265" s="9" t="e" cm="1">
        <f t="array" aca="1" ref="O265" ca="1">INDEX('[1]SAP Customer Data'!$A:$AC,MATCH(بيانات_العملاء[[#This Row],[رمز شريك الأعمال]],'[1]SAP Customer Data'!$B:$B,0),CELL("col",[1]!Table_Customer_Data[[#Headers],[LicTradNum]]))</f>
        <v>#REF!</v>
      </c>
      <c r="P26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5" s="14"/>
      <c r="R265" s="15"/>
      <c r="S26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5" s="14" t="s">
        <v>72</v>
      </c>
      <c r="U265" s="16"/>
      <c r="V265" s="17"/>
      <c r="W26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5" s="14" t="e" cm="1">
        <f t="array" aca="1" ref="Y265" ca="1">INDEX('[1]SAP Customer Data'!$A:$AC,MATCH(بيانات_العملاء[[#This Row],[رمز شريك الأعمال]],'[1]SAP Customer Data'!$B:$B,0),CELL("col",[1]!Table_Customer_Data[[#Headers],[CreditLine]]))</f>
        <v>#REF!</v>
      </c>
      <c r="Z26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5" s="14"/>
      <c r="AB26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5" s="14"/>
      <c r="AD265" s="14"/>
      <c r="AE26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5" s="14"/>
      <c r="AG265" s="14"/>
      <c r="AH26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5" s="14"/>
      <c r="AJ265" s="14"/>
      <c r="AK26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5" s="14"/>
      <c r="AM265" s="15"/>
      <c r="AN26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5" s="14"/>
      <c r="AP265" s="17"/>
      <c r="AQ26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5" s="14"/>
      <c r="AS265" s="14"/>
      <c r="AT26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5" s="17" t="e" cm="1">
        <f t="array" aca="1" ref="AU265" ca="1">INDEX('[1]SAP Customer Data'!A:Z,MATCH(بيانات_العملاء[[#This Row],[رمز شريك الأعمال]],'[1]SAP Customer Data'!B:B,0),CELL("col",[1]!Table_Customer_Data[[#Headers],[CreateDate]]))</f>
        <v>#REF!</v>
      </c>
      <c r="AV265" s="14"/>
      <c r="AW265" s="17"/>
      <c r="AX265" s="14" t="s">
        <v>57</v>
      </c>
      <c r="AY265" s="14"/>
    </row>
    <row r="266" spans="1:51" x14ac:dyDescent="0.25">
      <c r="A266" s="12" t="e" cm="1">
        <f t="array" aca="1" ref="A266" ca="1">INDEX('[1]SAP Customer Data'!$A:$AC,MATCH(بيانات_العملاء[[#This Row],[رمز شريك الأعمال]],'[1]SAP Customer Data'!$B:$B,0),CELL("col",[1]!Table_Customer_Data[[#Headers],[GroupName]]))</f>
        <v>#REF!</v>
      </c>
      <c r="B266" s="19" t="s">
        <v>446</v>
      </c>
      <c r="C266" s="77" t="s">
        <v>882</v>
      </c>
      <c r="D266" s="14" t="e" cm="1">
        <f t="array" aca="1" ref="D266" ca="1">INDEX('[1]SAP Customer Data'!$A:$AC,MATCH(بيانات_العملاء[[#This Row],[رمز شريك الأعمال]],'[1]SAP Customer Data'!$B:$B,0),CELL("col",[1]!Table_Customer_Data[[#Headers],[CardName]]))</f>
        <v>#REF!</v>
      </c>
      <c r="E266" s="14" t="e">
        <f ca="1">IF(بيانات_العملاء[[#This Row],[حد الائتمان على SAP]]&gt;0,"آجل","نقدى")</f>
        <v>#REF!</v>
      </c>
      <c r="F266" s="14" t="s">
        <v>447</v>
      </c>
      <c r="G266" s="14" t="s">
        <v>51</v>
      </c>
      <c r="H266" s="14" t="s">
        <v>54</v>
      </c>
      <c r="I26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6" s="14" t="s">
        <v>52</v>
      </c>
      <c r="K266" s="15">
        <v>45143</v>
      </c>
      <c r="L266" s="14" t="s">
        <v>55</v>
      </c>
      <c r="M266" s="14" t="str">
        <f ca="1">IF(AND(بيانات_العملاء[[#This Row],[السجل التجارى]]="موجود",TODAY()+'[1]Other Data'!$B$23&lt;K266,بيانات_العملاء[[#This Row],[مطابقة اسم العميل بالاسم بالسجل التجارى]]="مطابق"), "سارى", "يجب اعادة طلبه")</f>
        <v>يجب اعادة طلبه</v>
      </c>
      <c r="N266" s="14" t="s">
        <v>52</v>
      </c>
      <c r="O266" s="9" t="e" cm="1">
        <f t="array" aca="1" ref="O266" ca="1">INDEX('[1]SAP Customer Data'!$A:$AC,MATCH(بيانات_العملاء[[#This Row],[رمز شريك الأعمال]],'[1]SAP Customer Data'!$B:$B,0),CELL("col",[1]!Table_Customer_Data[[#Headers],[LicTradNum]]))</f>
        <v>#REF!</v>
      </c>
      <c r="P26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6" s="14" t="s">
        <v>54</v>
      </c>
      <c r="R266" s="15"/>
      <c r="S26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6" s="14" t="s">
        <v>72</v>
      </c>
      <c r="U266" s="16"/>
      <c r="V266" s="17"/>
      <c r="W26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6" s="14" t="e" cm="1">
        <f t="array" aca="1" ref="Y266" ca="1">INDEX('[1]SAP Customer Data'!$A:$AC,MATCH(بيانات_العملاء[[#This Row],[رمز شريك الأعمال]],'[1]SAP Customer Data'!$B:$B,0),CELL("col",[1]!Table_Customer_Data[[#Headers],[CreditLine]]))</f>
        <v>#REF!</v>
      </c>
      <c r="Z26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6" s="14"/>
      <c r="AB26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6" s="14" t="s">
        <v>54</v>
      </c>
      <c r="AD266" s="14"/>
      <c r="AE26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6" s="14"/>
      <c r="AG266" s="14"/>
      <c r="AH26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6" s="14"/>
      <c r="AJ266" s="14"/>
      <c r="AK26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6" s="14"/>
      <c r="AM266" s="15"/>
      <c r="AN26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6" s="14" t="s">
        <v>54</v>
      </c>
      <c r="AP266" s="17"/>
      <c r="AQ26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6" s="14"/>
      <c r="AS266" s="14"/>
      <c r="AT26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6" s="17" t="e" cm="1">
        <f t="array" aca="1" ref="AU266" ca="1">INDEX('[1]SAP Customer Data'!A:Z,MATCH(بيانات_العملاء[[#This Row],[رمز شريك الأعمال]],'[1]SAP Customer Data'!B:B,0),CELL("col",[1]!Table_Customer_Data[[#Headers],[CreateDate]]))</f>
        <v>#REF!</v>
      </c>
      <c r="AV266" s="14"/>
      <c r="AW266" s="17"/>
      <c r="AX266" s="14" t="s">
        <v>57</v>
      </c>
      <c r="AY266" s="14"/>
    </row>
    <row r="267" spans="1:51" x14ac:dyDescent="0.25">
      <c r="A267" s="12" t="e" cm="1">
        <f t="array" aca="1" ref="A267" ca="1">INDEX('[1]SAP Customer Data'!$A:$AC,MATCH(بيانات_العملاء[[#This Row],[رمز شريك الأعمال]],'[1]SAP Customer Data'!$B:$B,0),CELL("col",[1]!Table_Customer_Data[[#Headers],[GroupName]]))</f>
        <v>#REF!</v>
      </c>
      <c r="B267" s="19" t="s">
        <v>448</v>
      </c>
      <c r="C267" s="77" t="s">
        <v>882</v>
      </c>
      <c r="D267" s="14" t="e" cm="1">
        <f t="array" aca="1" ref="D267" ca="1">INDEX('[1]SAP Customer Data'!$A:$AC,MATCH(بيانات_العملاء[[#This Row],[رمز شريك الأعمال]],'[1]SAP Customer Data'!$B:$B,0),CELL("col",[1]!Table_Customer_Data[[#Headers],[CardName]]))</f>
        <v>#REF!</v>
      </c>
      <c r="E267" s="14" t="e">
        <f ca="1">IF(بيانات_العملاء[[#This Row],[حد الائتمان على SAP]]&gt;0,"آجل","نقدى")</f>
        <v>#REF!</v>
      </c>
      <c r="F267" s="14"/>
      <c r="G267" s="14" t="s">
        <v>71</v>
      </c>
      <c r="H267" s="14" t="s">
        <v>54</v>
      </c>
      <c r="I26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7" s="14" t="s">
        <v>54</v>
      </c>
      <c r="K267" s="15"/>
      <c r="L267" s="14"/>
      <c r="M267" s="14" t="str">
        <f ca="1">IF(AND(بيانات_العملاء[[#This Row],[السجل التجارى]]="موجود",TODAY()+'[1]Other Data'!$B$23&lt;K267,بيانات_العملاء[[#This Row],[مطابقة اسم العميل بالاسم بالسجل التجارى]]="مطابق"), "سارى", "يجب اعادة طلبه")</f>
        <v>يجب اعادة طلبه</v>
      </c>
      <c r="N267" s="14" t="s">
        <v>54</v>
      </c>
      <c r="O267" s="9" t="e" cm="1">
        <f t="array" aca="1" ref="O267" ca="1">INDEX('[1]SAP Customer Data'!$A:$AC,MATCH(بيانات_العملاء[[#This Row],[رمز شريك الأعمال]],'[1]SAP Customer Data'!$B:$B,0),CELL("col",[1]!Table_Customer_Data[[#Headers],[LicTradNum]]))</f>
        <v>#REF!</v>
      </c>
      <c r="P26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7" s="14" t="s">
        <v>54</v>
      </c>
      <c r="R267" s="15"/>
      <c r="S26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7" s="14" t="s">
        <v>72</v>
      </c>
      <c r="U267" s="16"/>
      <c r="V267" s="17"/>
      <c r="W26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7" s="14" t="e" cm="1">
        <f t="array" aca="1" ref="Y267" ca="1">INDEX('[1]SAP Customer Data'!$A:$AC,MATCH(بيانات_العملاء[[#This Row],[رمز شريك الأعمال]],'[1]SAP Customer Data'!$B:$B,0),CELL("col",[1]!Table_Customer_Data[[#Headers],[CreditLine]]))</f>
        <v>#REF!</v>
      </c>
      <c r="Z26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7" s="14"/>
      <c r="AB26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7" s="14" t="s">
        <v>54</v>
      </c>
      <c r="AD267" s="14"/>
      <c r="AE26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7" s="14"/>
      <c r="AG267" s="14"/>
      <c r="AH26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7" s="14"/>
      <c r="AJ267" s="14"/>
      <c r="AK26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7" s="14"/>
      <c r="AM267" s="15"/>
      <c r="AN26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7" s="14" t="s">
        <v>54</v>
      </c>
      <c r="AP267" s="17"/>
      <c r="AQ26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7" s="14"/>
      <c r="AS267" s="14"/>
      <c r="AT26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7" s="17" t="e" cm="1">
        <f t="array" aca="1" ref="AU267" ca="1">INDEX('[1]SAP Customer Data'!A:Z,MATCH(بيانات_العملاء[[#This Row],[رمز شريك الأعمال]],'[1]SAP Customer Data'!B:B,0),CELL("col",[1]!Table_Customer_Data[[#Headers],[CreateDate]]))</f>
        <v>#REF!</v>
      </c>
      <c r="AV267" s="14"/>
      <c r="AW267" s="17"/>
      <c r="AX267" s="14" t="s">
        <v>57</v>
      </c>
      <c r="AY267" s="14"/>
    </row>
    <row r="268" spans="1:51" x14ac:dyDescent="0.25">
      <c r="A268" s="12" t="e" cm="1">
        <f t="array" aca="1" ref="A268" ca="1">INDEX('[1]SAP Customer Data'!$A:$AC,MATCH(بيانات_العملاء[[#This Row],[رمز شريك الأعمال]],'[1]SAP Customer Data'!$B:$B,0),CELL("col",[1]!Table_Customer_Data[[#Headers],[GroupName]]))</f>
        <v>#REF!</v>
      </c>
      <c r="B268" s="19" t="s">
        <v>449</v>
      </c>
      <c r="C268" s="77" t="s">
        <v>882</v>
      </c>
      <c r="D268" s="14" t="e" cm="1">
        <f t="array" aca="1" ref="D268" ca="1">INDEX('[1]SAP Customer Data'!$A:$AC,MATCH(بيانات_العملاء[[#This Row],[رمز شريك الأعمال]],'[1]SAP Customer Data'!$B:$B,0),CELL("col",[1]!Table_Customer_Data[[#Headers],[CardName]]))</f>
        <v>#REF!</v>
      </c>
      <c r="E268" s="14" t="e">
        <f ca="1">IF(بيانات_العملاء[[#This Row],[حد الائتمان على SAP]]&gt;0,"آجل","نقدى")</f>
        <v>#REF!</v>
      </c>
      <c r="F268" s="14"/>
      <c r="G268" s="14" t="s">
        <v>71</v>
      </c>
      <c r="H268" s="14" t="s">
        <v>54</v>
      </c>
      <c r="I26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8" s="14" t="s">
        <v>54</v>
      </c>
      <c r="K268" s="15"/>
      <c r="L268" s="14"/>
      <c r="M268" s="14" t="str">
        <f ca="1">IF(AND(بيانات_العملاء[[#This Row],[السجل التجارى]]="موجود",TODAY()+'[1]Other Data'!$B$23&lt;K268,بيانات_العملاء[[#This Row],[مطابقة اسم العميل بالاسم بالسجل التجارى]]="مطابق"), "سارى", "يجب اعادة طلبه")</f>
        <v>يجب اعادة طلبه</v>
      </c>
      <c r="N268" s="14" t="s">
        <v>52</v>
      </c>
      <c r="O268" s="9" t="e" cm="1">
        <f t="array" aca="1" ref="O268" ca="1">INDEX('[1]SAP Customer Data'!$A:$AC,MATCH(بيانات_العملاء[[#This Row],[رمز شريك الأعمال]],'[1]SAP Customer Data'!$B:$B,0),CELL("col",[1]!Table_Customer_Data[[#Headers],[LicTradNum]]))</f>
        <v>#REF!</v>
      </c>
      <c r="P26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8" s="14" t="s">
        <v>54</v>
      </c>
      <c r="R268" s="15"/>
      <c r="S26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8" s="14" t="s">
        <v>72</v>
      </c>
      <c r="U268" s="16"/>
      <c r="V268" s="17"/>
      <c r="W26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8" s="14" t="e" cm="1">
        <f t="array" aca="1" ref="Y268" ca="1">INDEX('[1]SAP Customer Data'!$A:$AC,MATCH(بيانات_العملاء[[#This Row],[رمز شريك الأعمال]],'[1]SAP Customer Data'!$B:$B,0),CELL("col",[1]!Table_Customer_Data[[#Headers],[CreditLine]]))</f>
        <v>#REF!</v>
      </c>
      <c r="Z26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8" s="14"/>
      <c r="AB26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8" s="14"/>
      <c r="AD268" s="14"/>
      <c r="AE26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8" s="14"/>
      <c r="AG268" s="14"/>
      <c r="AH26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8" s="14"/>
      <c r="AJ268" s="14"/>
      <c r="AK26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8" s="14"/>
      <c r="AM268" s="15"/>
      <c r="AN26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8" s="14"/>
      <c r="AP268" s="17"/>
      <c r="AQ26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8" s="14"/>
      <c r="AS268" s="14"/>
      <c r="AT26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8" s="17" t="e" cm="1">
        <f t="array" aca="1" ref="AU268" ca="1">INDEX('[1]SAP Customer Data'!A:Z,MATCH(بيانات_العملاء[[#This Row],[رمز شريك الأعمال]],'[1]SAP Customer Data'!B:B,0),CELL("col",[1]!Table_Customer_Data[[#Headers],[CreateDate]]))</f>
        <v>#REF!</v>
      </c>
      <c r="AV268" s="14"/>
      <c r="AW268" s="17"/>
      <c r="AX268" s="14" t="s">
        <v>57</v>
      </c>
      <c r="AY268" s="14"/>
    </row>
    <row r="269" spans="1:51" x14ac:dyDescent="0.25">
      <c r="A269" s="12" t="e" cm="1">
        <f t="array" aca="1" ref="A269" ca="1">INDEX('[1]SAP Customer Data'!$A:$AC,MATCH(بيانات_العملاء[[#This Row],[رمز شريك الأعمال]],'[1]SAP Customer Data'!$B:$B,0),CELL("col",[1]!Table_Customer_Data[[#Headers],[GroupName]]))</f>
        <v>#REF!</v>
      </c>
      <c r="B269" s="19" t="s">
        <v>450</v>
      </c>
      <c r="C269" s="77" t="s">
        <v>882</v>
      </c>
      <c r="D269" s="14" t="e" cm="1">
        <f t="array" aca="1" ref="D269" ca="1">INDEX('[1]SAP Customer Data'!$A:$AC,MATCH(بيانات_العملاء[[#This Row],[رمز شريك الأعمال]],'[1]SAP Customer Data'!$B:$B,0),CELL("col",[1]!Table_Customer_Data[[#Headers],[CardName]]))</f>
        <v>#REF!</v>
      </c>
      <c r="E269" s="14" t="e">
        <f ca="1">IF(بيانات_العملاء[[#This Row],[حد الائتمان على SAP]]&gt;0,"آجل","نقدى")</f>
        <v>#REF!</v>
      </c>
      <c r="F269" s="14" t="s">
        <v>451</v>
      </c>
      <c r="G269" s="14" t="s">
        <v>51</v>
      </c>
      <c r="H269" s="14" t="s">
        <v>54</v>
      </c>
      <c r="I26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69" s="14" t="s">
        <v>52</v>
      </c>
      <c r="K269" s="15">
        <v>45214</v>
      </c>
      <c r="L269" s="14" t="s">
        <v>55</v>
      </c>
      <c r="M269" s="14" t="str">
        <f ca="1">IF(AND(بيانات_العملاء[[#This Row],[السجل التجارى]]="موجود",TODAY()+'[1]Other Data'!$B$23&lt;K269,بيانات_العملاء[[#This Row],[مطابقة اسم العميل بالاسم بالسجل التجارى]]="مطابق"), "سارى", "يجب اعادة طلبه")</f>
        <v>سارى</v>
      </c>
      <c r="N269" s="14" t="s">
        <v>52</v>
      </c>
      <c r="O269" s="9" t="e" cm="1">
        <f t="array" aca="1" ref="O269" ca="1">INDEX('[1]SAP Customer Data'!$A:$AC,MATCH(بيانات_العملاء[[#This Row],[رمز شريك الأعمال]],'[1]SAP Customer Data'!$B:$B,0),CELL("col",[1]!Table_Customer_Data[[#Headers],[LicTradNum]]))</f>
        <v>#REF!</v>
      </c>
      <c r="P26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69" s="14" t="s">
        <v>52</v>
      </c>
      <c r="R269" s="15">
        <v>44972</v>
      </c>
      <c r="S26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69" s="14" t="s">
        <v>72</v>
      </c>
      <c r="U269" s="16"/>
      <c r="V269" s="17"/>
      <c r="W26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6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69" s="14" t="e" cm="1">
        <f t="array" aca="1" ref="Y269" ca="1">INDEX('[1]SAP Customer Data'!$A:$AC,MATCH(بيانات_العملاء[[#This Row],[رمز شريك الأعمال]],'[1]SAP Customer Data'!$B:$B,0),CELL("col",[1]!Table_Customer_Data[[#Headers],[CreditLine]]))</f>
        <v>#REF!</v>
      </c>
      <c r="Z26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69" s="14"/>
      <c r="AB26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69" s="14"/>
      <c r="AD269" s="14"/>
      <c r="AE26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69" s="14"/>
      <c r="AG269" s="14"/>
      <c r="AH26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69" s="14"/>
      <c r="AJ269" s="14"/>
      <c r="AK26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69" s="14"/>
      <c r="AM269" s="15"/>
      <c r="AN26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69" s="14"/>
      <c r="AP269" s="17"/>
      <c r="AQ26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69" s="14"/>
      <c r="AS269" s="14"/>
      <c r="AT26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69" s="17" t="e" cm="1">
        <f t="array" aca="1" ref="AU269" ca="1">INDEX('[1]SAP Customer Data'!A:Z,MATCH(بيانات_العملاء[[#This Row],[رمز شريك الأعمال]],'[1]SAP Customer Data'!B:B,0),CELL("col",[1]!Table_Customer_Data[[#Headers],[CreateDate]]))</f>
        <v>#REF!</v>
      </c>
      <c r="AV269" s="14"/>
      <c r="AW269" s="17"/>
      <c r="AX269" s="14" t="s">
        <v>57</v>
      </c>
      <c r="AY269" s="14"/>
    </row>
    <row r="270" spans="1:51" x14ac:dyDescent="0.25">
      <c r="A270" s="12" t="e" cm="1">
        <f t="array" aca="1" ref="A270" ca="1">INDEX('[1]SAP Customer Data'!$A:$AC,MATCH(بيانات_العملاء[[#This Row],[رمز شريك الأعمال]],'[1]SAP Customer Data'!$B:$B,0),CELL("col",[1]!Table_Customer_Data[[#Headers],[GroupName]]))</f>
        <v>#REF!</v>
      </c>
      <c r="B270" s="19" t="s">
        <v>452</v>
      </c>
      <c r="C270" s="77" t="s">
        <v>882</v>
      </c>
      <c r="D270" s="14" t="e" cm="1">
        <f t="array" aca="1" ref="D270" ca="1">INDEX('[1]SAP Customer Data'!$A:$AC,MATCH(بيانات_العملاء[[#This Row],[رمز شريك الأعمال]],'[1]SAP Customer Data'!$B:$B,0),CELL("col",[1]!Table_Customer_Data[[#Headers],[CardName]]))</f>
        <v>#REF!</v>
      </c>
      <c r="E270" s="14" t="e">
        <f ca="1">IF(بيانات_العملاء[[#This Row],[حد الائتمان على SAP]]&gt;0,"آجل","نقدى")</f>
        <v>#REF!</v>
      </c>
      <c r="F270" s="14"/>
      <c r="G270" s="14" t="s">
        <v>71</v>
      </c>
      <c r="H270" s="14" t="s">
        <v>52</v>
      </c>
      <c r="I27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0" s="14" t="s">
        <v>54</v>
      </c>
      <c r="K270" s="15"/>
      <c r="L270" s="14"/>
      <c r="M270" s="14" t="str">
        <f ca="1">IF(AND(بيانات_العملاء[[#This Row],[السجل التجارى]]="موجود",TODAY()+'[1]Other Data'!$B$23&lt;K270,بيانات_العملاء[[#This Row],[مطابقة اسم العميل بالاسم بالسجل التجارى]]="مطابق"), "سارى", "يجب اعادة طلبه")</f>
        <v>يجب اعادة طلبه</v>
      </c>
      <c r="N270" s="14" t="s">
        <v>54</v>
      </c>
      <c r="O270" s="9" t="e" cm="1">
        <f t="array" aca="1" ref="O270" ca="1">INDEX('[1]SAP Customer Data'!$A:$AC,MATCH(بيانات_العملاء[[#This Row],[رمز شريك الأعمال]],'[1]SAP Customer Data'!$B:$B,0),CELL("col",[1]!Table_Customer_Data[[#Headers],[LicTradNum]]))</f>
        <v>#REF!</v>
      </c>
      <c r="P27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0" s="14" t="s">
        <v>54</v>
      </c>
      <c r="R270" s="15"/>
      <c r="S27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0" s="14" t="s">
        <v>52</v>
      </c>
      <c r="U270" s="16">
        <v>25000</v>
      </c>
      <c r="V270" s="17">
        <v>44199</v>
      </c>
      <c r="W270" s="17">
        <f>IF(بيانات_العملاء[[#This Row],[تاريخ انشاء سند الامر او الاستثناء]]="",0,بيانات_العملاء[[#This Row],[تاريخ انشاء سند الامر او الاستثناء]]+365*3)</f>
        <v>45294</v>
      </c>
      <c r="X27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</v>
      </c>
      <c r="Y270" s="14" t="e" cm="1">
        <f t="array" aca="1" ref="Y270" ca="1">INDEX('[1]SAP Customer Data'!$A:$AC,MATCH(بيانات_العملاء[[#This Row],[رمز شريك الأعمال]],'[1]SAP Customer Data'!$B:$B,0),CELL("col",[1]!Table_Customer_Data[[#Headers],[CreditLine]]))</f>
        <v>#REF!</v>
      </c>
      <c r="Z27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0" s="14" t="s">
        <v>53</v>
      </c>
      <c r="AB27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0" s="14" t="s">
        <v>54</v>
      </c>
      <c r="AD270" s="51"/>
      <c r="AE27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0" s="14" t="s">
        <v>54</v>
      </c>
      <c r="AG270" s="14"/>
      <c r="AH27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0" s="14" t="s">
        <v>54</v>
      </c>
      <c r="AJ270" s="14"/>
      <c r="AK27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0" s="14" t="s">
        <v>54</v>
      </c>
      <c r="AM270" s="15"/>
      <c r="AN27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0" s="14" t="s">
        <v>54</v>
      </c>
      <c r="AP270" s="17"/>
      <c r="AQ27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0" s="14" t="s">
        <v>54</v>
      </c>
      <c r="AS270" s="14"/>
      <c r="AT27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0" s="17" t="e" cm="1">
        <f t="array" aca="1" ref="AU270" ca="1">INDEX('[1]SAP Customer Data'!A:Z,MATCH(بيانات_العملاء[[#This Row],[رمز شريك الأعمال]],'[1]SAP Customer Data'!B:B,0),CELL("col",[1]!Table_Customer_Data[[#Headers],[CreateDate]]))</f>
        <v>#REF!</v>
      </c>
      <c r="AV270" s="14"/>
      <c r="AW270" s="17"/>
      <c r="AX270" s="14" t="s">
        <v>57</v>
      </c>
      <c r="AY270" s="14"/>
    </row>
    <row r="271" spans="1:51" x14ac:dyDescent="0.25">
      <c r="A271" s="12" t="e" cm="1">
        <f t="array" aca="1" ref="A271" ca="1">INDEX('[1]SAP Customer Data'!$A:$AC,MATCH(بيانات_العملاء[[#This Row],[رمز شريك الأعمال]],'[1]SAP Customer Data'!$B:$B,0),CELL("col",[1]!Table_Customer_Data[[#Headers],[GroupName]]))</f>
        <v>#REF!</v>
      </c>
      <c r="B271" s="19" t="s">
        <v>453</v>
      </c>
      <c r="C271" s="77" t="s">
        <v>882</v>
      </c>
      <c r="D271" s="14" t="e" cm="1">
        <f t="array" aca="1" ref="D271" ca="1">INDEX('[1]SAP Customer Data'!$A:$AC,MATCH(بيانات_العملاء[[#This Row],[رمز شريك الأعمال]],'[1]SAP Customer Data'!$B:$B,0),CELL("col",[1]!Table_Customer_Data[[#Headers],[CardName]]))</f>
        <v>#REF!</v>
      </c>
      <c r="E271" s="14" t="e">
        <f ca="1">IF(بيانات_العملاء[[#This Row],[حد الائتمان على SAP]]&gt;0,"آجل","نقدى")</f>
        <v>#REF!</v>
      </c>
      <c r="F271" s="14" t="s">
        <v>454</v>
      </c>
      <c r="G271" s="14" t="s">
        <v>51</v>
      </c>
      <c r="H271" s="14" t="s">
        <v>52</v>
      </c>
      <c r="I27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1" s="14" t="s">
        <v>52</v>
      </c>
      <c r="K271" s="15">
        <v>45244</v>
      </c>
      <c r="L271" s="14" t="s">
        <v>55</v>
      </c>
      <c r="M271" s="14" t="str">
        <f ca="1">IF(AND(بيانات_العملاء[[#This Row],[السجل التجارى]]="موجود",TODAY()+'[1]Other Data'!$B$23&lt;K271,بيانات_العملاء[[#This Row],[مطابقة اسم العميل بالاسم بالسجل التجارى]]="مطابق"), "سارى", "يجب اعادة طلبه")</f>
        <v>سارى</v>
      </c>
      <c r="N271" s="14" t="s">
        <v>54</v>
      </c>
      <c r="O271" s="9" t="e" cm="1">
        <f t="array" aca="1" ref="O271" ca="1">INDEX('[1]SAP Customer Data'!$A:$AC,MATCH(بيانات_العملاء[[#This Row],[رمز شريك الأعمال]],'[1]SAP Customer Data'!$B:$B,0),CELL("col",[1]!Table_Customer_Data[[#Headers],[LicTradNum]]))</f>
        <v>#REF!</v>
      </c>
      <c r="P27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1" s="14" t="s">
        <v>54</v>
      </c>
      <c r="R271" s="15"/>
      <c r="S27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1" s="14" t="s">
        <v>52</v>
      </c>
      <c r="U271" s="16">
        <v>75000</v>
      </c>
      <c r="V271" s="17"/>
      <c r="W27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60000</v>
      </c>
      <c r="Y271" s="14" t="e" cm="1">
        <f t="array" aca="1" ref="Y271" ca="1">INDEX('[1]SAP Customer Data'!$A:$AC,MATCH(بيانات_العملاء[[#This Row],[رمز شريك الأعمال]],'[1]SAP Customer Data'!$B:$B,0),CELL("col",[1]!Table_Customer_Data[[#Headers],[CreditLine]]))</f>
        <v>#REF!</v>
      </c>
      <c r="Z27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1" s="14" t="s">
        <v>55</v>
      </c>
      <c r="AB27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1" s="14" t="s">
        <v>54</v>
      </c>
      <c r="AD271" s="51"/>
      <c r="AE27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1" s="14" t="s">
        <v>54</v>
      </c>
      <c r="AG271" s="14"/>
      <c r="AH27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1" s="14" t="s">
        <v>54</v>
      </c>
      <c r="AJ271" s="14"/>
      <c r="AK27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1" s="14" t="s">
        <v>54</v>
      </c>
      <c r="AM271" s="15"/>
      <c r="AN27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1" s="14" t="s">
        <v>54</v>
      </c>
      <c r="AP271" s="17"/>
      <c r="AQ27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1" s="14" t="s">
        <v>54</v>
      </c>
      <c r="AS271" s="14"/>
      <c r="AT27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1" s="17" t="e" cm="1">
        <f t="array" aca="1" ref="AU271" ca="1">INDEX('[1]SAP Customer Data'!A:Z,MATCH(بيانات_العملاء[[#This Row],[رمز شريك الأعمال]],'[1]SAP Customer Data'!B:B,0),CELL("col",[1]!Table_Customer_Data[[#Headers],[CreateDate]]))</f>
        <v>#REF!</v>
      </c>
      <c r="AV271" s="14"/>
      <c r="AW271" s="17"/>
      <c r="AX271" s="14" t="s">
        <v>57</v>
      </c>
      <c r="AY271" s="14"/>
    </row>
    <row r="272" spans="1:51" x14ac:dyDescent="0.25">
      <c r="A272" s="12" t="e" cm="1">
        <f t="array" aca="1" ref="A272" ca="1">INDEX('[1]SAP Customer Data'!$A:$AC,MATCH(بيانات_العملاء[[#This Row],[رمز شريك الأعمال]],'[1]SAP Customer Data'!$B:$B,0),CELL("col",[1]!Table_Customer_Data[[#Headers],[GroupName]]))</f>
        <v>#REF!</v>
      </c>
      <c r="B272" s="19" t="s">
        <v>455</v>
      </c>
      <c r="C272" s="77" t="s">
        <v>882</v>
      </c>
      <c r="D272" s="14" t="e" cm="1">
        <f t="array" aca="1" ref="D272" ca="1">INDEX('[1]SAP Customer Data'!$A:$AC,MATCH(بيانات_العملاء[[#This Row],[رمز شريك الأعمال]],'[1]SAP Customer Data'!$B:$B,0),CELL("col",[1]!Table_Customer_Data[[#Headers],[CardName]]))</f>
        <v>#REF!</v>
      </c>
      <c r="E272" s="14" t="e">
        <f ca="1">IF(بيانات_العملاء[[#This Row],[حد الائتمان على SAP]]&gt;0,"آجل","نقدى")</f>
        <v>#REF!</v>
      </c>
      <c r="F272" s="14"/>
      <c r="G272" s="14" t="s">
        <v>71</v>
      </c>
      <c r="H272" s="14" t="s">
        <v>52</v>
      </c>
      <c r="I27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2" s="14" t="s">
        <v>54</v>
      </c>
      <c r="K272" s="15"/>
      <c r="L272" s="14"/>
      <c r="M272" s="14" t="str">
        <f ca="1">IF(AND(بيانات_العملاء[[#This Row],[السجل التجارى]]="موجود",TODAY()+'[1]Other Data'!$B$23&lt;K272,بيانات_العملاء[[#This Row],[مطابقة اسم العميل بالاسم بالسجل التجارى]]="مطابق"), "سارى", "يجب اعادة طلبه")</f>
        <v>يجب اعادة طلبه</v>
      </c>
      <c r="N272" s="14" t="s">
        <v>54</v>
      </c>
      <c r="O272" s="9" t="e" cm="1">
        <f t="array" aca="1" ref="O272" ca="1">INDEX('[1]SAP Customer Data'!$A:$AC,MATCH(بيانات_العملاء[[#This Row],[رمز شريك الأعمال]],'[1]SAP Customer Data'!$B:$B,0),CELL("col",[1]!Table_Customer_Data[[#Headers],[LicTradNum]]))</f>
        <v>#REF!</v>
      </c>
      <c r="P27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2" s="14" t="s">
        <v>54</v>
      </c>
      <c r="R272" s="15"/>
      <c r="S27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2" s="14" t="s">
        <v>52</v>
      </c>
      <c r="U272" s="16">
        <v>30000</v>
      </c>
      <c r="V272" s="17">
        <v>44295</v>
      </c>
      <c r="W272" s="17">
        <f>IF(بيانات_العملاء[[#This Row],[تاريخ انشاء سند الامر او الاستثناء]]="",0,بيانات_العملاء[[#This Row],[تاريخ انشاء سند الامر او الاستثناء]]+365*3)</f>
        <v>45390</v>
      </c>
      <c r="X27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272" s="14" t="e" cm="1">
        <f t="array" aca="1" ref="Y272" ca="1">INDEX('[1]SAP Customer Data'!$A:$AC,MATCH(بيانات_العملاء[[#This Row],[رمز شريك الأعمال]],'[1]SAP Customer Data'!$B:$B,0),CELL("col",[1]!Table_Customer_Data[[#Headers],[CreditLine]]))</f>
        <v>#REF!</v>
      </c>
      <c r="Z27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2" s="14" t="s">
        <v>53</v>
      </c>
      <c r="AB27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2" s="14" t="s">
        <v>54</v>
      </c>
      <c r="AD272" s="51"/>
      <c r="AE27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2" s="14" t="s">
        <v>54</v>
      </c>
      <c r="AG272" s="14"/>
      <c r="AH27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2" s="14" t="s">
        <v>54</v>
      </c>
      <c r="AJ272" s="14"/>
      <c r="AK27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2" s="14" t="s">
        <v>54</v>
      </c>
      <c r="AM272" s="15"/>
      <c r="AN27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2" s="14" t="s">
        <v>54</v>
      </c>
      <c r="AP272" s="17"/>
      <c r="AQ27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2" s="14" t="s">
        <v>54</v>
      </c>
      <c r="AS272" s="14"/>
      <c r="AT27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2" s="17" t="e" cm="1">
        <f t="array" aca="1" ref="AU272" ca="1">INDEX('[1]SAP Customer Data'!A:Z,MATCH(بيانات_العملاء[[#This Row],[رمز شريك الأعمال]],'[1]SAP Customer Data'!B:B,0),CELL("col",[1]!Table_Customer_Data[[#Headers],[CreateDate]]))</f>
        <v>#REF!</v>
      </c>
      <c r="AV272" s="14"/>
      <c r="AW272" s="17"/>
      <c r="AX272" s="14" t="s">
        <v>57</v>
      </c>
      <c r="AY272" s="14"/>
    </row>
    <row r="273" spans="1:51" x14ac:dyDescent="0.25">
      <c r="A273" s="12" t="e" cm="1">
        <f t="array" aca="1" ref="A273" ca="1">INDEX('[1]SAP Customer Data'!$A:$AC,MATCH(بيانات_العملاء[[#This Row],[رمز شريك الأعمال]],'[1]SAP Customer Data'!$B:$B,0),CELL("col",[1]!Table_Customer_Data[[#Headers],[GroupName]]))</f>
        <v>#REF!</v>
      </c>
      <c r="B273" s="19" t="s">
        <v>456</v>
      </c>
      <c r="C273" s="77" t="s">
        <v>882</v>
      </c>
      <c r="D273" s="14" t="e" cm="1">
        <f t="array" aca="1" ref="D273" ca="1">INDEX('[1]SAP Customer Data'!$A:$AC,MATCH(بيانات_العملاء[[#This Row],[رمز شريك الأعمال]],'[1]SAP Customer Data'!$B:$B,0),CELL("col",[1]!Table_Customer_Data[[#Headers],[CardName]]))</f>
        <v>#REF!</v>
      </c>
      <c r="E273" s="14" t="e">
        <f ca="1">IF(بيانات_العملاء[[#This Row],[حد الائتمان على SAP]]&gt;0,"آجل","نقدى")</f>
        <v>#REF!</v>
      </c>
      <c r="F273" s="14" t="s">
        <v>457</v>
      </c>
      <c r="G273" s="14" t="s">
        <v>51</v>
      </c>
      <c r="H273" s="14" t="s">
        <v>52</v>
      </c>
      <c r="I27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3" s="14" t="s">
        <v>52</v>
      </c>
      <c r="K273" s="15">
        <v>44799</v>
      </c>
      <c r="L273" s="14" t="s">
        <v>55</v>
      </c>
      <c r="M273" s="14" t="str">
        <f ca="1">IF(AND(بيانات_العملاء[[#This Row],[السجل التجارى]]="موجود",TODAY()+'[1]Other Data'!$B$23&lt;K273,بيانات_العملاء[[#This Row],[مطابقة اسم العميل بالاسم بالسجل التجارى]]="مطابق"), "سارى", "يجب اعادة طلبه")</f>
        <v>يجب اعادة طلبه</v>
      </c>
      <c r="N273" s="14" t="s">
        <v>54</v>
      </c>
      <c r="O273" s="9" t="e" cm="1">
        <f t="array" aca="1" ref="O273" ca="1">INDEX('[1]SAP Customer Data'!$A:$AC,MATCH(بيانات_العملاء[[#This Row],[رمز شريك الأعمال]],'[1]SAP Customer Data'!$B:$B,0),CELL("col",[1]!Table_Customer_Data[[#Headers],[LicTradNum]]))</f>
        <v>#REF!</v>
      </c>
      <c r="P27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3" s="14" t="s">
        <v>54</v>
      </c>
      <c r="R273" s="15"/>
      <c r="S27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3" s="14" t="s">
        <v>52</v>
      </c>
      <c r="U273" s="16">
        <v>10000</v>
      </c>
      <c r="V273" s="17"/>
      <c r="W27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273" s="14" t="e" cm="1">
        <f t="array" aca="1" ref="Y273" ca="1">INDEX('[1]SAP Customer Data'!$A:$AC,MATCH(بيانات_العملاء[[#This Row],[رمز شريك الأعمال]],'[1]SAP Customer Data'!$B:$B,0),CELL("col",[1]!Table_Customer_Data[[#Headers],[CreditLine]]))</f>
        <v>#REF!</v>
      </c>
      <c r="Z27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3" s="14" t="s">
        <v>55</v>
      </c>
      <c r="AB27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3" s="14" t="s">
        <v>54</v>
      </c>
      <c r="AD273" s="51"/>
      <c r="AE27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3" s="14" t="s">
        <v>54</v>
      </c>
      <c r="AG273" s="14"/>
      <c r="AH27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3" s="14" t="s">
        <v>54</v>
      </c>
      <c r="AJ273" s="14"/>
      <c r="AK27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3" s="14" t="s">
        <v>54</v>
      </c>
      <c r="AM273" s="15"/>
      <c r="AN27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3" s="14" t="s">
        <v>54</v>
      </c>
      <c r="AP273" s="17"/>
      <c r="AQ27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3" s="14" t="s">
        <v>54</v>
      </c>
      <c r="AS273" s="14"/>
      <c r="AT27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3" s="17" t="e" cm="1">
        <f t="array" aca="1" ref="AU273" ca="1">INDEX('[1]SAP Customer Data'!A:Z,MATCH(بيانات_العملاء[[#This Row],[رمز شريك الأعمال]],'[1]SAP Customer Data'!B:B,0),CELL("col",[1]!Table_Customer_Data[[#Headers],[CreateDate]]))</f>
        <v>#REF!</v>
      </c>
      <c r="AV273" s="14"/>
      <c r="AW273" s="17"/>
      <c r="AX273" s="14" t="s">
        <v>57</v>
      </c>
      <c r="AY273" s="14"/>
    </row>
    <row r="274" spans="1:51" x14ac:dyDescent="0.25">
      <c r="A274" s="31" t="e" cm="1">
        <f t="array" aca="1" ref="A274" ca="1">INDEX('[1]SAP Customer Data'!$A:$AC,MATCH(بيانات_العملاء[[#This Row],[رمز شريك الأعمال]],'[1]SAP Customer Data'!$B:$B,0),CELL("col",[1]!Table_Customer_Data[[#Headers],[GroupName]]))</f>
        <v>#REF!</v>
      </c>
      <c r="B274" s="32" t="s">
        <v>458</v>
      </c>
      <c r="C274" s="77" t="s">
        <v>882</v>
      </c>
      <c r="D274" s="33" t="e" cm="1">
        <f t="array" aca="1" ref="D274" ca="1">INDEX('[1]SAP Customer Data'!$A:$AC,MATCH(بيانات_العملاء[[#This Row],[رمز شريك الأعمال]],'[1]SAP Customer Data'!$B:$B,0),CELL("col",[1]!Table_Customer_Data[[#Headers],[CardName]]))</f>
        <v>#REF!</v>
      </c>
      <c r="E274" s="33" t="e">
        <f ca="1">IF(بيانات_العملاء[[#This Row],[حد الائتمان على SAP]]&gt;0,"آجل","نقدى")</f>
        <v>#REF!</v>
      </c>
      <c r="F274" s="33"/>
      <c r="G274" s="33" t="s">
        <v>71</v>
      </c>
      <c r="H274" s="33" t="s">
        <v>54</v>
      </c>
      <c r="I274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74" s="33" t="s">
        <v>54</v>
      </c>
      <c r="K274" s="34"/>
      <c r="L274" s="33"/>
      <c r="M274" s="33" t="str">
        <f ca="1">IF(AND(بيانات_العملاء[[#This Row],[السجل التجارى]]="موجود",TODAY()+'[1]Other Data'!$B$23&lt;K274,بيانات_العملاء[[#This Row],[مطابقة اسم العميل بالاسم بالسجل التجارى]]="مطابق"), "سارى", "يجب اعادة طلبه")</f>
        <v>يجب اعادة طلبه</v>
      </c>
      <c r="N274" s="33" t="s">
        <v>54</v>
      </c>
      <c r="O274" s="41" t="e" cm="1">
        <f t="array" aca="1" ref="O274" ca="1">INDEX('[1]SAP Customer Data'!$A:$AC,MATCH(بيانات_العملاء[[#This Row],[رمز شريك الأعمال]],'[1]SAP Customer Data'!$B:$B,0),CELL("col",[1]!Table_Customer_Data[[#Headers],[LicTradNum]]))</f>
        <v>#REF!</v>
      </c>
      <c r="P274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4" s="24" t="s">
        <v>54</v>
      </c>
      <c r="R274" s="34"/>
      <c r="S274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4" s="24" t="s">
        <v>54</v>
      </c>
      <c r="U274" s="36"/>
      <c r="V274" s="37"/>
      <c r="W274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74" s="33" t="e" cm="1">
        <f t="array" aca="1" ref="Y274" ca="1">INDEX('[1]SAP Customer Data'!$A:$AC,MATCH(بيانات_العملاء[[#This Row],[رمز شريك الأعمال]],'[1]SAP Customer Data'!$B:$B,0),CELL("col",[1]!Table_Customer_Data[[#Headers],[CreditLine]]))</f>
        <v>#REF!</v>
      </c>
      <c r="Z27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4" s="14"/>
      <c r="AB27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4" s="24" t="s">
        <v>54</v>
      </c>
      <c r="AD274" s="33"/>
      <c r="AE274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4" s="24" t="s">
        <v>54</v>
      </c>
      <c r="AG274" s="33"/>
      <c r="AH274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4" s="24" t="s">
        <v>54</v>
      </c>
      <c r="AJ274" s="33"/>
      <c r="AK274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4" s="33"/>
      <c r="AM274" s="34"/>
      <c r="AN274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4" s="24" t="s">
        <v>54</v>
      </c>
      <c r="AP274" s="37"/>
      <c r="AQ274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4" s="24" t="s">
        <v>54</v>
      </c>
      <c r="AS274" s="33"/>
      <c r="AT274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4" s="37" t="e" cm="1">
        <f t="array" aca="1" ref="AU274" ca="1">INDEX('[1]SAP Customer Data'!A:Z,MATCH(بيانات_العملاء[[#This Row],[رمز شريك الأعمال]],'[1]SAP Customer Data'!B:B,0),CELL("col",[1]!Table_Customer_Data[[#Headers],[CreateDate]]))</f>
        <v>#REF!</v>
      </c>
      <c r="AV274" s="33"/>
      <c r="AW274" s="11" t="s">
        <v>103</v>
      </c>
      <c r="AX274" s="33" t="s">
        <v>57</v>
      </c>
      <c r="AY274" s="33"/>
    </row>
    <row r="275" spans="1:51" x14ac:dyDescent="0.25">
      <c r="A275" s="12" t="e" cm="1">
        <f t="array" aca="1" ref="A275" ca="1">INDEX('[1]SAP Customer Data'!$A:$AC,MATCH(بيانات_العملاء[[#This Row],[رمز شريك الأعمال]],'[1]SAP Customer Data'!$B:$B,0),CELL("col",[1]!Table_Customer_Data[[#Headers],[GroupName]]))</f>
        <v>#REF!</v>
      </c>
      <c r="B275" s="19" t="s">
        <v>459</v>
      </c>
      <c r="C275" s="77" t="s">
        <v>882</v>
      </c>
      <c r="D275" s="14" t="e" cm="1">
        <f t="array" aca="1" ref="D275" ca="1">INDEX('[1]SAP Customer Data'!$A:$AC,MATCH(بيانات_العملاء[[#This Row],[رمز شريك الأعمال]],'[1]SAP Customer Data'!$B:$B,0),CELL("col",[1]!Table_Customer_Data[[#Headers],[CardName]]))</f>
        <v>#REF!</v>
      </c>
      <c r="E275" s="14" t="e">
        <f ca="1">IF(بيانات_العملاء[[#This Row],[حد الائتمان على SAP]]&gt;0,"آجل","نقدى")</f>
        <v>#REF!</v>
      </c>
      <c r="F275" s="14"/>
      <c r="G275" s="14" t="s">
        <v>71</v>
      </c>
      <c r="H275" s="14" t="s">
        <v>52</v>
      </c>
      <c r="I27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5" s="14" t="s">
        <v>54</v>
      </c>
      <c r="K275" s="15"/>
      <c r="L275" s="14"/>
      <c r="M275" s="14" t="str">
        <f ca="1">IF(AND(بيانات_العملاء[[#This Row],[السجل التجارى]]="موجود",TODAY()+'[1]Other Data'!$B$23&lt;K275,بيانات_العملاء[[#This Row],[مطابقة اسم العميل بالاسم بالسجل التجارى]]="مطابق"), "سارى", "يجب اعادة طلبه")</f>
        <v>يجب اعادة طلبه</v>
      </c>
      <c r="N275" s="14" t="s">
        <v>54</v>
      </c>
      <c r="O275" s="9" t="e" cm="1">
        <f t="array" aca="1" ref="O275" ca="1">INDEX('[1]SAP Customer Data'!$A:$AC,MATCH(بيانات_العملاء[[#This Row],[رمز شريك الأعمال]],'[1]SAP Customer Data'!$B:$B,0),CELL("col",[1]!Table_Customer_Data[[#Headers],[LicTradNum]]))</f>
        <v>#REF!</v>
      </c>
      <c r="P27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5" s="14" t="s">
        <v>54</v>
      </c>
      <c r="R275" s="15"/>
      <c r="S27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5" s="14" t="s">
        <v>52</v>
      </c>
      <c r="U275" s="16">
        <v>20000</v>
      </c>
      <c r="V275" s="17"/>
      <c r="W27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275" s="14" t="e" cm="1">
        <f t="array" aca="1" ref="Y275" ca="1">INDEX('[1]SAP Customer Data'!$A:$AC,MATCH(بيانات_العملاء[[#This Row],[رمز شريك الأعمال]],'[1]SAP Customer Data'!$B:$B,0),CELL("col",[1]!Table_Customer_Data[[#Headers],[CreditLine]]))</f>
        <v>#REF!</v>
      </c>
      <c r="Z27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5" s="14" t="s">
        <v>53</v>
      </c>
      <c r="AB27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5" s="14" t="s">
        <v>54</v>
      </c>
      <c r="AD275" s="51"/>
      <c r="AE27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5" s="14" t="s">
        <v>54</v>
      </c>
      <c r="AG275" s="14"/>
      <c r="AH27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5" s="14" t="s">
        <v>54</v>
      </c>
      <c r="AJ275" s="14"/>
      <c r="AK27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5" s="14" t="s">
        <v>54</v>
      </c>
      <c r="AM275" s="15"/>
      <c r="AN27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5" s="14" t="s">
        <v>54</v>
      </c>
      <c r="AP275" s="17"/>
      <c r="AQ27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5" s="14" t="s">
        <v>54</v>
      </c>
      <c r="AS275" s="14"/>
      <c r="AT27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5" s="17" t="e" cm="1">
        <f t="array" aca="1" ref="AU275" ca="1">INDEX('[1]SAP Customer Data'!A:Z,MATCH(بيانات_العملاء[[#This Row],[رمز شريك الأعمال]],'[1]SAP Customer Data'!B:B,0),CELL("col",[1]!Table_Customer_Data[[#Headers],[CreateDate]]))</f>
        <v>#REF!</v>
      </c>
      <c r="AV275" s="14"/>
      <c r="AW275" s="17"/>
      <c r="AX275" s="14" t="s">
        <v>57</v>
      </c>
      <c r="AY275" s="14"/>
    </row>
    <row r="276" spans="1:51" x14ac:dyDescent="0.25">
      <c r="A276" s="12" t="e" cm="1">
        <f t="array" aca="1" ref="A276" ca="1">INDEX('[1]SAP Customer Data'!$A:$AC,MATCH(بيانات_العملاء[[#This Row],[رمز شريك الأعمال]],'[1]SAP Customer Data'!$B:$B,0),CELL("col",[1]!Table_Customer_Data[[#Headers],[GroupName]]))</f>
        <v>#REF!</v>
      </c>
      <c r="B276" s="19" t="s">
        <v>460</v>
      </c>
      <c r="C276" s="77" t="s">
        <v>882</v>
      </c>
      <c r="D276" s="14" t="e" cm="1">
        <f t="array" aca="1" ref="D276" ca="1">INDEX('[1]SAP Customer Data'!$A:$AC,MATCH(بيانات_العملاء[[#This Row],[رمز شريك الأعمال]],'[1]SAP Customer Data'!$B:$B,0),CELL("col",[1]!Table_Customer_Data[[#Headers],[CardName]]))</f>
        <v>#REF!</v>
      </c>
      <c r="E276" s="14" t="e">
        <f ca="1">IF(بيانات_العملاء[[#This Row],[حد الائتمان على SAP]]&gt;0,"آجل","نقدى")</f>
        <v>#REF!</v>
      </c>
      <c r="F276" s="14" t="s">
        <v>461</v>
      </c>
      <c r="G276" s="14" t="s">
        <v>51</v>
      </c>
      <c r="H276" s="14" t="s">
        <v>54</v>
      </c>
      <c r="I27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76" s="14" t="s">
        <v>52</v>
      </c>
      <c r="K276" s="15">
        <v>45085</v>
      </c>
      <c r="L276" s="14" t="s">
        <v>55</v>
      </c>
      <c r="M276" s="14" t="str">
        <f ca="1">IF(AND(بيانات_العملاء[[#This Row],[السجل التجارى]]="موجود",TODAY()+'[1]Other Data'!$B$23&lt;K276,بيانات_العملاء[[#This Row],[مطابقة اسم العميل بالاسم بالسجل التجارى]]="مطابق"), "سارى", "يجب اعادة طلبه")</f>
        <v>يجب اعادة طلبه</v>
      </c>
      <c r="N276" s="14" t="s">
        <v>52</v>
      </c>
      <c r="O276" s="9" t="e" cm="1">
        <f t="array" aca="1" ref="O276" ca="1">INDEX('[1]SAP Customer Data'!$A:$AC,MATCH(بيانات_العملاء[[#This Row],[رمز شريك الأعمال]],'[1]SAP Customer Data'!$B:$B,0),CELL("col",[1]!Table_Customer_Data[[#Headers],[LicTradNum]]))</f>
        <v>#REF!</v>
      </c>
      <c r="P27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6" s="14" t="s">
        <v>54</v>
      </c>
      <c r="R276" s="15"/>
      <c r="S27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6" s="14" t="s">
        <v>72</v>
      </c>
      <c r="U276" s="16"/>
      <c r="V276" s="17"/>
      <c r="W27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76" s="14" t="e" cm="1">
        <f t="array" aca="1" ref="Y276" ca="1">INDEX('[1]SAP Customer Data'!$A:$AC,MATCH(بيانات_العملاء[[#This Row],[رمز شريك الأعمال]],'[1]SAP Customer Data'!$B:$B,0),CELL("col",[1]!Table_Customer_Data[[#Headers],[CreditLine]]))</f>
        <v>#REF!</v>
      </c>
      <c r="Z27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6" s="14"/>
      <c r="AB27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6" s="14"/>
      <c r="AD276" s="51"/>
      <c r="AE27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6" s="14"/>
      <c r="AG276" s="14"/>
      <c r="AH27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6" s="14"/>
      <c r="AJ276" s="14"/>
      <c r="AK27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6" s="14"/>
      <c r="AM276" s="15"/>
      <c r="AN27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6" s="14"/>
      <c r="AP276" s="17"/>
      <c r="AQ27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6" s="14"/>
      <c r="AS276" s="14"/>
      <c r="AT27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6" s="17" t="e" cm="1">
        <f t="array" aca="1" ref="AU276" ca="1">INDEX('[1]SAP Customer Data'!A:Z,MATCH(بيانات_العملاء[[#This Row],[رمز شريك الأعمال]],'[1]SAP Customer Data'!B:B,0),CELL("col",[1]!Table_Customer_Data[[#Headers],[CreateDate]]))</f>
        <v>#REF!</v>
      </c>
      <c r="AV276" s="14"/>
      <c r="AW276" s="17"/>
      <c r="AX276" s="14" t="s">
        <v>57</v>
      </c>
      <c r="AY276" s="14"/>
    </row>
    <row r="277" spans="1:51" x14ac:dyDescent="0.25">
      <c r="A277" s="12" t="e" cm="1">
        <f t="array" aca="1" ref="A277" ca="1">INDEX('[1]SAP Customer Data'!$A:$AC,MATCH(بيانات_العملاء[[#This Row],[رمز شريك الأعمال]],'[1]SAP Customer Data'!$B:$B,0),CELL("col",[1]!Table_Customer_Data[[#Headers],[GroupName]]))</f>
        <v>#REF!</v>
      </c>
      <c r="B277" s="19" t="s">
        <v>462</v>
      </c>
      <c r="C277" s="77" t="s">
        <v>882</v>
      </c>
      <c r="D277" s="14" t="e" cm="1">
        <f t="array" aca="1" ref="D277" ca="1">INDEX('[1]SAP Customer Data'!$A:$AC,MATCH(بيانات_العملاء[[#This Row],[رمز شريك الأعمال]],'[1]SAP Customer Data'!$B:$B,0),CELL("col",[1]!Table_Customer_Data[[#Headers],[CardName]]))</f>
        <v>#REF!</v>
      </c>
      <c r="E277" s="14" t="e">
        <f ca="1">IF(بيانات_العملاء[[#This Row],[حد الائتمان على SAP]]&gt;0,"آجل","نقدى")</f>
        <v>#REF!</v>
      </c>
      <c r="F277" s="14" t="s">
        <v>463</v>
      </c>
      <c r="G277" s="14" t="s">
        <v>51</v>
      </c>
      <c r="H277" s="14" t="s">
        <v>54</v>
      </c>
      <c r="I27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77" s="14" t="s">
        <v>52</v>
      </c>
      <c r="K277" s="15">
        <v>45049</v>
      </c>
      <c r="L277" s="14" t="s">
        <v>55</v>
      </c>
      <c r="M277" s="14" t="str">
        <f ca="1">IF(AND(بيانات_العملاء[[#This Row],[السجل التجارى]]="موجود",TODAY()+'[1]Other Data'!$B$23&lt;K277,بيانات_العملاء[[#This Row],[مطابقة اسم العميل بالاسم بالسجل التجارى]]="مطابق"), "سارى", "يجب اعادة طلبه")</f>
        <v>يجب اعادة طلبه</v>
      </c>
      <c r="N277" s="14" t="s">
        <v>52</v>
      </c>
      <c r="O277" s="9" t="e" cm="1">
        <f t="array" aca="1" ref="O277" ca="1">INDEX('[1]SAP Customer Data'!$A:$AC,MATCH(بيانات_العملاء[[#This Row],[رمز شريك الأعمال]],'[1]SAP Customer Data'!$B:$B,0),CELL("col",[1]!Table_Customer_Data[[#Headers],[LicTradNum]]))</f>
        <v>#REF!</v>
      </c>
      <c r="P27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7" s="14" t="s">
        <v>54</v>
      </c>
      <c r="R277" s="15"/>
      <c r="S27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7" s="14" t="s">
        <v>72</v>
      </c>
      <c r="U277" s="16"/>
      <c r="V277" s="17"/>
      <c r="W27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77" s="14" t="e" cm="1">
        <f t="array" aca="1" ref="Y277" ca="1">INDEX('[1]SAP Customer Data'!$A:$AC,MATCH(بيانات_العملاء[[#This Row],[رمز شريك الأعمال]],'[1]SAP Customer Data'!$B:$B,0),CELL("col",[1]!Table_Customer_Data[[#Headers],[CreditLine]]))</f>
        <v>#REF!</v>
      </c>
      <c r="Z27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7" s="14"/>
      <c r="AB27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7" s="14" t="s">
        <v>54</v>
      </c>
      <c r="AD277" s="51"/>
      <c r="AE27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7" s="14" t="s">
        <v>54</v>
      </c>
      <c r="AG277" s="14"/>
      <c r="AH27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7" s="14" t="s">
        <v>54</v>
      </c>
      <c r="AJ277" s="14"/>
      <c r="AK27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7" s="14" t="s">
        <v>54</v>
      </c>
      <c r="AM277" s="15"/>
      <c r="AN27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7" s="14" t="s">
        <v>54</v>
      </c>
      <c r="AP277" s="17"/>
      <c r="AQ27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7" s="14" t="s">
        <v>54</v>
      </c>
      <c r="AS277" s="14"/>
      <c r="AT27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7" s="17" t="e" cm="1">
        <f t="array" aca="1" ref="AU277" ca="1">INDEX('[1]SAP Customer Data'!A:Z,MATCH(بيانات_العملاء[[#This Row],[رمز شريك الأعمال]],'[1]SAP Customer Data'!B:B,0),CELL("col",[1]!Table_Customer_Data[[#Headers],[CreateDate]]))</f>
        <v>#REF!</v>
      </c>
      <c r="AV277" s="14"/>
      <c r="AW277" s="17"/>
      <c r="AX277" s="14" t="s">
        <v>57</v>
      </c>
      <c r="AY277" s="14"/>
    </row>
    <row r="278" spans="1:51" x14ac:dyDescent="0.25">
      <c r="A278" s="22" t="e" cm="1">
        <f t="array" aca="1" ref="A278" ca="1">INDEX('[1]SAP Customer Data'!$A:$AC,MATCH(بيانات_العملاء[[#This Row],[رمز شريك الأعمال]],'[1]SAP Customer Data'!$B:$B,0),CELL("col",[1]!Table_Customer_Data[[#Headers],[GroupName]]))</f>
        <v>#REF!</v>
      </c>
      <c r="B278" s="23" t="s">
        <v>464</v>
      </c>
      <c r="C278" s="77" t="s">
        <v>882</v>
      </c>
      <c r="D278" s="24" t="e" cm="1">
        <f t="array" aca="1" ref="D278" ca="1">INDEX('[1]SAP Customer Data'!$A:$AC,MATCH(بيانات_العملاء[[#This Row],[رمز شريك الأعمال]],'[1]SAP Customer Data'!$B:$B,0),CELL("col",[1]!Table_Customer_Data[[#Headers],[CardName]]))</f>
        <v>#REF!</v>
      </c>
      <c r="E278" s="24" t="e">
        <f ca="1">IF(بيانات_العملاء[[#This Row],[حد الائتمان على SAP]]&gt;0,"آجل","نقدى")</f>
        <v>#REF!</v>
      </c>
      <c r="F278" s="24" t="s">
        <v>465</v>
      </c>
      <c r="G278" s="24" t="s">
        <v>51</v>
      </c>
      <c r="H278" s="24" t="s">
        <v>52</v>
      </c>
      <c r="I278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8" s="24" t="s">
        <v>52</v>
      </c>
      <c r="K278" s="25">
        <v>45936</v>
      </c>
      <c r="L278" s="24" t="s">
        <v>55</v>
      </c>
      <c r="M278" s="24" t="str">
        <f ca="1">IF(AND(بيانات_العملاء[[#This Row],[السجل التجارى]]="موجود",TODAY()+'[1]Other Data'!$B$23&lt;K278,بيانات_العملاء[[#This Row],[مطابقة اسم العميل بالاسم بالسجل التجارى]]="مطابق"), "سارى", "يجب اعادة طلبه")</f>
        <v>سارى</v>
      </c>
      <c r="N278" s="24" t="s">
        <v>52</v>
      </c>
      <c r="O278" s="26" t="e" cm="1">
        <f t="array" aca="1" ref="O278" ca="1">INDEX('[1]SAP Customer Data'!$A:$AC,MATCH(بيانات_العملاء[[#This Row],[رمز شريك الأعمال]],'[1]SAP Customer Data'!$B:$B,0),CELL("col",[1]!Table_Customer_Data[[#Headers],[LicTradNum]]))</f>
        <v>#REF!</v>
      </c>
      <c r="P278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8" s="24" t="s">
        <v>54</v>
      </c>
      <c r="R278" s="25"/>
      <c r="S278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8" s="24" t="s">
        <v>52</v>
      </c>
      <c r="U278" s="27"/>
      <c r="V278" s="28"/>
      <c r="W278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78" s="24" t="e" cm="1">
        <f t="array" aca="1" ref="Y278" ca="1">INDEX('[1]SAP Customer Data'!$A:$AC,MATCH(بيانات_العملاء[[#This Row],[رمز شريك الأعمال]],'[1]SAP Customer Data'!$B:$B,0),CELL("col",[1]!Table_Customer_Data[[#Headers],[CreditLine]]))</f>
        <v>#REF!</v>
      </c>
      <c r="Z27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8" s="24" t="s">
        <v>55</v>
      </c>
      <c r="AB27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8" s="24" t="s">
        <v>54</v>
      </c>
      <c r="AD278" s="52"/>
      <c r="AE278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8" s="24" t="s">
        <v>54</v>
      </c>
      <c r="AG278" s="24"/>
      <c r="AH278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8" s="24" t="s">
        <v>54</v>
      </c>
      <c r="AJ278" s="24"/>
      <c r="AK278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8" s="24" t="s">
        <v>54</v>
      </c>
      <c r="AM278" s="25"/>
      <c r="AN278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8" s="24" t="s">
        <v>54</v>
      </c>
      <c r="AP278" s="28"/>
      <c r="AQ278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8" s="24" t="s">
        <v>54</v>
      </c>
      <c r="AS278" s="24"/>
      <c r="AT278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8" s="28" t="e" cm="1">
        <f t="array" aca="1" ref="AU278" ca="1">INDEX('[1]SAP Customer Data'!A:Z,MATCH(بيانات_العملاء[[#This Row],[رمز شريك الأعمال]],'[1]SAP Customer Data'!B:B,0),CELL("col",[1]!Table_Customer_Data[[#Headers],[CreateDate]]))</f>
        <v>#REF!</v>
      </c>
      <c r="AV278" s="24"/>
      <c r="AW278" s="11" t="s">
        <v>103</v>
      </c>
      <c r="AX278" s="24" t="s">
        <v>57</v>
      </c>
      <c r="AY278" s="24"/>
    </row>
    <row r="279" spans="1:51" x14ac:dyDescent="0.25">
      <c r="A279" s="12" t="e" cm="1">
        <f t="array" aca="1" ref="A279" ca="1">INDEX('[1]SAP Customer Data'!$A:$AC,MATCH(بيانات_العملاء[[#This Row],[رمز شريك الأعمال]],'[1]SAP Customer Data'!$B:$B,0),CELL("col",[1]!Table_Customer_Data[[#Headers],[GroupName]]))</f>
        <v>#REF!</v>
      </c>
      <c r="B279" s="19" t="s">
        <v>466</v>
      </c>
      <c r="C279" s="77" t="s">
        <v>882</v>
      </c>
      <c r="D279" s="14" t="e" cm="1">
        <f t="array" aca="1" ref="D279" ca="1">INDEX('[1]SAP Customer Data'!$A:$AC,MATCH(بيانات_العملاء[[#This Row],[رمز شريك الأعمال]],'[1]SAP Customer Data'!$B:$B,0),CELL("col",[1]!Table_Customer_Data[[#Headers],[CardName]]))</f>
        <v>#REF!</v>
      </c>
      <c r="E279" s="14" t="e">
        <f ca="1">IF(بيانات_العملاء[[#This Row],[حد الائتمان على SAP]]&gt;0,"آجل","نقدى")</f>
        <v>#REF!</v>
      </c>
      <c r="F279" s="14"/>
      <c r="G279" s="14" t="s">
        <v>110</v>
      </c>
      <c r="H279" s="14" t="s">
        <v>52</v>
      </c>
      <c r="I27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79" s="14" t="s">
        <v>52</v>
      </c>
      <c r="K279" s="15">
        <v>45584</v>
      </c>
      <c r="L279" s="14" t="s">
        <v>55</v>
      </c>
      <c r="M279" s="14" t="str">
        <f ca="1">IF(AND(بيانات_العملاء[[#This Row],[السجل التجارى]]="موجود",TODAY()+'[1]Other Data'!$B$23&lt;K279,بيانات_العملاء[[#This Row],[مطابقة اسم العميل بالاسم بالسجل التجارى]]="مطابق"), "سارى", "يجب اعادة طلبه")</f>
        <v>سارى</v>
      </c>
      <c r="N279" s="14" t="s">
        <v>52</v>
      </c>
      <c r="O279" s="9" t="e" cm="1">
        <f t="array" aca="1" ref="O279" ca="1">INDEX('[1]SAP Customer Data'!$A:$AC,MATCH(بيانات_العملاء[[#This Row],[رمز شريك الأعمال]],'[1]SAP Customer Data'!$B:$B,0),CELL("col",[1]!Table_Customer_Data[[#Headers],[LicTradNum]]))</f>
        <v>#REF!</v>
      </c>
      <c r="P27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79" s="14" t="s">
        <v>52</v>
      </c>
      <c r="R279" s="15">
        <v>44714</v>
      </c>
      <c r="S27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79" s="14" t="s">
        <v>72</v>
      </c>
      <c r="U279" s="16"/>
      <c r="V279" s="17"/>
      <c r="W27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7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79" s="14" t="e" cm="1">
        <f t="array" aca="1" ref="Y279" ca="1">INDEX('[1]SAP Customer Data'!$A:$AC,MATCH(بيانات_العملاء[[#This Row],[رمز شريك الأعمال]],'[1]SAP Customer Data'!$B:$B,0),CELL("col",[1]!Table_Customer_Data[[#Headers],[CreditLine]]))</f>
        <v>#REF!</v>
      </c>
      <c r="Z27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79" s="14"/>
      <c r="AB27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79" s="14" t="s">
        <v>54</v>
      </c>
      <c r="AD279" s="51"/>
      <c r="AE27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79" s="14" t="s">
        <v>54</v>
      </c>
      <c r="AG279" s="14"/>
      <c r="AH27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79" s="14" t="s">
        <v>54</v>
      </c>
      <c r="AJ279" s="14"/>
      <c r="AK27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79" s="14"/>
      <c r="AM279" s="15"/>
      <c r="AN27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79" s="14" t="s">
        <v>54</v>
      </c>
      <c r="AP279" s="17"/>
      <c r="AQ27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79" s="14" t="s">
        <v>54</v>
      </c>
      <c r="AS279" s="14"/>
      <c r="AT27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79" s="17" t="e" cm="1">
        <f t="array" aca="1" ref="AU279" ca="1">INDEX('[1]SAP Customer Data'!A:Z,MATCH(بيانات_العملاء[[#This Row],[رمز شريك الأعمال]],'[1]SAP Customer Data'!B:B,0),CELL("col",[1]!Table_Customer_Data[[#Headers],[CreateDate]]))</f>
        <v>#REF!</v>
      </c>
      <c r="AV279" s="14"/>
      <c r="AW279" s="17"/>
      <c r="AX279" s="14" t="s">
        <v>57</v>
      </c>
      <c r="AY279" s="14"/>
    </row>
    <row r="280" spans="1:51" x14ac:dyDescent="0.25">
      <c r="A280" s="22" t="e" cm="1">
        <f t="array" aca="1" ref="A280" ca="1">INDEX('[1]SAP Customer Data'!$A:$AC,MATCH(بيانات_العملاء[[#This Row],[رمز شريك الأعمال]],'[1]SAP Customer Data'!$B:$B,0),CELL("col",[1]!Table_Customer_Data[[#Headers],[GroupName]]))</f>
        <v>#REF!</v>
      </c>
      <c r="B280" s="23" t="s">
        <v>467</v>
      </c>
      <c r="C280" s="77" t="s">
        <v>882</v>
      </c>
      <c r="D280" s="24" t="e" cm="1">
        <f t="array" aca="1" ref="D280" ca="1">INDEX('[1]SAP Customer Data'!$A:$AC,MATCH(بيانات_العملاء[[#This Row],[رمز شريك الأعمال]],'[1]SAP Customer Data'!$B:$B,0),CELL("col",[1]!Table_Customer_Data[[#Headers],[CardName]]))</f>
        <v>#REF!</v>
      </c>
      <c r="E280" s="24" t="e">
        <f ca="1">IF(بيانات_العملاء[[#This Row],[حد الائتمان على SAP]]&gt;0,"آجل","نقدى")</f>
        <v>#REF!</v>
      </c>
      <c r="F280" s="24"/>
      <c r="G280" s="24" t="s">
        <v>71</v>
      </c>
      <c r="H280" s="24" t="s">
        <v>52</v>
      </c>
      <c r="I280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0" s="24" t="s">
        <v>54</v>
      </c>
      <c r="K280" s="25"/>
      <c r="L280" s="24"/>
      <c r="M280" s="24" t="str">
        <f ca="1">IF(AND(بيانات_العملاء[[#This Row],[السجل التجارى]]="موجود",TODAY()+'[1]Other Data'!$B$23&lt;K280,بيانات_العملاء[[#This Row],[مطابقة اسم العميل بالاسم بالسجل التجارى]]="مطابق"), "سارى", "يجب اعادة طلبه")</f>
        <v>يجب اعادة طلبه</v>
      </c>
      <c r="N280" s="24" t="s">
        <v>54</v>
      </c>
      <c r="O280" s="41" t="e" cm="1">
        <f t="array" aca="1" ref="O280" ca="1">INDEX('[1]SAP Customer Data'!$A:$AC,MATCH(بيانات_العملاء[[#This Row],[رمز شريك الأعمال]],'[1]SAP Customer Data'!$B:$B,0),CELL("col",[1]!Table_Customer_Data[[#Headers],[LicTradNum]]))</f>
        <v>#REF!</v>
      </c>
      <c r="P280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0" s="24" t="s">
        <v>54</v>
      </c>
      <c r="R280" s="25"/>
      <c r="S280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0" s="24" t="s">
        <v>52</v>
      </c>
      <c r="U280" s="27">
        <v>50000</v>
      </c>
      <c r="V280" s="28"/>
      <c r="W280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280" s="24" t="e" cm="1">
        <f t="array" aca="1" ref="Y280" ca="1">INDEX('[1]SAP Customer Data'!$A:$AC,MATCH(بيانات_العملاء[[#This Row],[رمز شريك الأعمال]],'[1]SAP Customer Data'!$B:$B,0),CELL("col",[1]!Table_Customer_Data[[#Headers],[CreditLine]]))</f>
        <v>#REF!</v>
      </c>
      <c r="Z28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0" s="24" t="s">
        <v>53</v>
      </c>
      <c r="AB28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0" s="24" t="s">
        <v>54</v>
      </c>
      <c r="AD280" s="52"/>
      <c r="AE280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0" s="24" t="s">
        <v>54</v>
      </c>
      <c r="AG280" s="24"/>
      <c r="AH280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0" s="24" t="s">
        <v>54</v>
      </c>
      <c r="AJ280" s="24"/>
      <c r="AK280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0" s="24" t="s">
        <v>54</v>
      </c>
      <c r="AM280" s="25"/>
      <c r="AN280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0" s="24" t="s">
        <v>54</v>
      </c>
      <c r="AP280" s="28"/>
      <c r="AQ280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0" s="24" t="s">
        <v>54</v>
      </c>
      <c r="AS280" s="24"/>
      <c r="AT280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0" s="28" t="e" cm="1">
        <f t="array" aca="1" ref="AU280" ca="1">INDEX('[1]SAP Customer Data'!A:Z,MATCH(بيانات_العملاء[[#This Row],[رمز شريك الأعمال]],'[1]SAP Customer Data'!B:B,0),CELL("col",[1]!Table_Customer_Data[[#Headers],[CreateDate]]))</f>
        <v>#REF!</v>
      </c>
      <c r="AV280" s="24"/>
      <c r="AW280" s="28" t="s">
        <v>144</v>
      </c>
      <c r="AX280" s="24" t="s">
        <v>57</v>
      </c>
      <c r="AY280" s="24"/>
    </row>
    <row r="281" spans="1:51" x14ac:dyDescent="0.25">
      <c r="A281" s="22"/>
      <c r="B281" s="23" t="s">
        <v>468</v>
      </c>
      <c r="C281" s="77" t="s">
        <v>882</v>
      </c>
      <c r="D281" s="24" t="e" cm="1">
        <f t="array" aca="1" ref="D281" ca="1">INDEX('[1]SAP Customer Data'!$A:$AC,MATCH(بيانات_العملاء[[#This Row],[رمز شريك الأعمال]],'[1]SAP Customer Data'!$B:$B,0),CELL("col",[1]!Table_Customer_Data[[#Headers],[CardName]]))</f>
        <v>#REF!</v>
      </c>
      <c r="E281" s="24" t="e">
        <f ca="1">IF(بيانات_العملاء[[#This Row],[حد الائتمان على SAP]]&gt;0,"آجل","نقدى")</f>
        <v>#REF!</v>
      </c>
      <c r="F281" s="24"/>
      <c r="G281" s="24" t="s">
        <v>71</v>
      </c>
      <c r="H281" s="24" t="s">
        <v>197</v>
      </c>
      <c r="I281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81" s="24" t="s">
        <v>54</v>
      </c>
      <c r="K281" s="25"/>
      <c r="L281" s="24"/>
      <c r="M281" s="24" t="str">
        <f ca="1">IF(AND(بيانات_العملاء[[#This Row],[السجل التجارى]]="موجود",TODAY()+'[1]Other Data'!$B$23&lt;K281,بيانات_العملاء[[#This Row],[مطابقة اسم العميل بالاسم بالسجل التجارى]]="مطابق"), "سارى", "يجب اعادة طلبه")</f>
        <v>يجب اعادة طلبه</v>
      </c>
      <c r="N281" s="24" t="s">
        <v>54</v>
      </c>
      <c r="O281" s="26" t="e" cm="1">
        <f t="array" aca="1" ref="O281" ca="1">INDEX('[1]SAP Customer Data'!$A:$AC,MATCH(بيانات_العملاء[[#This Row],[رمز شريك الأعمال]],'[1]SAP Customer Data'!$B:$B,0),CELL("col",[1]!Table_Customer_Data[[#Headers],[LicTradNum]]))</f>
        <v>#REF!</v>
      </c>
      <c r="P281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1" s="24" t="s">
        <v>54</v>
      </c>
      <c r="R281" s="25"/>
      <c r="S281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1" s="24" t="s">
        <v>54</v>
      </c>
      <c r="U281" s="27"/>
      <c r="V281" s="28"/>
      <c r="W281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81" s="24" t="e" cm="1">
        <f t="array" aca="1" ref="Y281" ca="1">INDEX('[1]SAP Customer Data'!$A:$AC,MATCH(بيانات_العملاء[[#This Row],[رمز شريك الأعمال]],'[1]SAP Customer Data'!$B:$B,0),CELL("col",[1]!Table_Customer_Data[[#Headers],[CreditLine]]))</f>
        <v>#REF!</v>
      </c>
      <c r="Z28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1" s="14"/>
      <c r="AB28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1" s="24" t="s">
        <v>54</v>
      </c>
      <c r="AD281" s="52"/>
      <c r="AE281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1" s="24" t="s">
        <v>54</v>
      </c>
      <c r="AG281" s="24"/>
      <c r="AH281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1" s="24" t="s">
        <v>54</v>
      </c>
      <c r="AJ281" s="24"/>
      <c r="AK281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1" s="24"/>
      <c r="AM281" s="25"/>
      <c r="AN281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1" s="24" t="s">
        <v>54</v>
      </c>
      <c r="AP281" s="28"/>
      <c r="AQ281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1" s="24" t="s">
        <v>54</v>
      </c>
      <c r="AS281" s="24"/>
      <c r="AT281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1" s="28" t="e" cm="1">
        <f t="array" aca="1" ref="AU281" ca="1">INDEX('[1]SAP Customer Data'!A:Z,MATCH(بيانات_العملاء[[#This Row],[رمز شريك الأعمال]],'[1]SAP Customer Data'!B:B,0),CELL("col",[1]!Table_Customer_Data[[#Headers],[CreateDate]]))</f>
        <v>#REF!</v>
      </c>
      <c r="AV281" s="24"/>
      <c r="AW281" s="28" t="s">
        <v>297</v>
      </c>
      <c r="AX281" s="24" t="s">
        <v>57</v>
      </c>
      <c r="AY281" s="24"/>
    </row>
    <row r="282" spans="1:51" x14ac:dyDescent="0.25">
      <c r="A282" s="12" t="e" cm="1">
        <f t="array" aca="1" ref="A282" ca="1">INDEX('[1]SAP Customer Data'!$A:$AC,MATCH(بيانات_العملاء[[#This Row],[رمز شريك الأعمال]],'[1]SAP Customer Data'!$B:$B,0),CELL("col",[1]!Table_Customer_Data[[#Headers],[GroupName]]))</f>
        <v>#REF!</v>
      </c>
      <c r="B282" s="19" t="s">
        <v>469</v>
      </c>
      <c r="C282" s="77" t="s">
        <v>882</v>
      </c>
      <c r="D282" s="14" t="e" cm="1">
        <f t="array" aca="1" ref="D282" ca="1">INDEX('[1]SAP Customer Data'!$A:$AC,MATCH(بيانات_العملاء[[#This Row],[رمز شريك الأعمال]],'[1]SAP Customer Data'!$B:$B,0),CELL("col",[1]!Table_Customer_Data[[#Headers],[CardName]]))</f>
        <v>#REF!</v>
      </c>
      <c r="E282" s="14" t="e">
        <f ca="1">IF(بيانات_العملاء[[#This Row],[حد الائتمان على SAP]]&gt;0,"آجل","نقدى")</f>
        <v>#REF!</v>
      </c>
      <c r="F282" s="14"/>
      <c r="G282" s="14" t="s">
        <v>71</v>
      </c>
      <c r="H282" s="14" t="s">
        <v>54</v>
      </c>
      <c r="I28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82" s="14" t="s">
        <v>54</v>
      </c>
      <c r="K282" s="15"/>
      <c r="L282" s="14"/>
      <c r="M282" s="14" t="str">
        <f ca="1">IF(AND(بيانات_العملاء[[#This Row],[السجل التجارى]]="موجود",TODAY()+'[1]Other Data'!$B$23&lt;K282,بيانات_العملاء[[#This Row],[مطابقة اسم العميل بالاسم بالسجل التجارى]]="مطابق"), "سارى", "يجب اعادة طلبه")</f>
        <v>يجب اعادة طلبه</v>
      </c>
      <c r="N282" s="14" t="s">
        <v>52</v>
      </c>
      <c r="O282" s="9" t="e" cm="1">
        <f t="array" aca="1" ref="O282" ca="1">INDEX('[1]SAP Customer Data'!$A:$AC,MATCH(بيانات_العملاء[[#This Row],[رمز شريك الأعمال]],'[1]SAP Customer Data'!$B:$B,0),CELL("col",[1]!Table_Customer_Data[[#Headers],[LicTradNum]]))</f>
        <v>#REF!</v>
      </c>
      <c r="P28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2" s="14" t="s">
        <v>52</v>
      </c>
      <c r="R282" s="15">
        <v>45074</v>
      </c>
      <c r="S28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2" s="14" t="s">
        <v>72</v>
      </c>
      <c r="U282" s="16"/>
      <c r="V282" s="17"/>
      <c r="W28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82" s="14" t="e" cm="1">
        <f t="array" aca="1" ref="Y282" ca="1">INDEX('[1]SAP Customer Data'!$A:$AC,MATCH(بيانات_العملاء[[#This Row],[رمز شريك الأعمال]],'[1]SAP Customer Data'!$B:$B,0),CELL("col",[1]!Table_Customer_Data[[#Headers],[CreditLine]]))</f>
        <v>#REF!</v>
      </c>
      <c r="Z28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2" s="14"/>
      <c r="AB28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2" s="14" t="s">
        <v>54</v>
      </c>
      <c r="AD282" s="51"/>
      <c r="AE28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2" s="14" t="s">
        <v>54</v>
      </c>
      <c r="AG282" s="14"/>
      <c r="AH28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2" s="14" t="s">
        <v>54</v>
      </c>
      <c r="AJ282" s="14"/>
      <c r="AK28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2" s="14" t="s">
        <v>54</v>
      </c>
      <c r="AM282" s="15"/>
      <c r="AN28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2" s="14" t="s">
        <v>54</v>
      </c>
      <c r="AP282" s="17"/>
      <c r="AQ28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2" s="14" t="s">
        <v>54</v>
      </c>
      <c r="AS282" s="14"/>
      <c r="AT28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2" s="17" t="e" cm="1">
        <f t="array" aca="1" ref="AU282" ca="1">INDEX('[1]SAP Customer Data'!A:Z,MATCH(بيانات_العملاء[[#This Row],[رمز شريك الأعمال]],'[1]SAP Customer Data'!B:B,0),CELL("col",[1]!Table_Customer_Data[[#Headers],[CreateDate]]))</f>
        <v>#REF!</v>
      </c>
      <c r="AV282" s="14"/>
      <c r="AW282" s="17"/>
      <c r="AX282" s="14" t="s">
        <v>57</v>
      </c>
      <c r="AY282" s="14"/>
    </row>
    <row r="283" spans="1:51" x14ac:dyDescent="0.25">
      <c r="A283" s="12" t="e" cm="1">
        <f t="array" aca="1" ref="A283" ca="1">INDEX('[1]SAP Customer Data'!$A:$AC,MATCH(بيانات_العملاء[[#This Row],[رمز شريك الأعمال]],'[1]SAP Customer Data'!$B:$B,0),CELL("col",[1]!Table_Customer_Data[[#Headers],[GroupName]]))</f>
        <v>#REF!</v>
      </c>
      <c r="B283" s="19" t="s">
        <v>470</v>
      </c>
      <c r="C283" s="77" t="s">
        <v>882</v>
      </c>
      <c r="D283" s="14" t="e" cm="1">
        <f t="array" aca="1" ref="D283" ca="1">INDEX('[1]SAP Customer Data'!$A:$AC,MATCH(بيانات_العملاء[[#This Row],[رمز شريك الأعمال]],'[1]SAP Customer Data'!$B:$B,0),CELL("col",[1]!Table_Customer_Data[[#Headers],[CardName]]))</f>
        <v>#REF!</v>
      </c>
      <c r="E283" s="14" t="e">
        <f ca="1">IF(بيانات_العملاء[[#This Row],[حد الائتمان على SAP]]&gt;0,"آجل","نقدى")</f>
        <v>#REF!</v>
      </c>
      <c r="F283" s="14" t="s">
        <v>471</v>
      </c>
      <c r="G283" s="14" t="s">
        <v>51</v>
      </c>
      <c r="H283" s="14" t="s">
        <v>52</v>
      </c>
      <c r="I28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3" s="14" t="s">
        <v>52</v>
      </c>
      <c r="K283" s="15">
        <v>45251</v>
      </c>
      <c r="L283" s="14" t="s">
        <v>55</v>
      </c>
      <c r="M283" s="14" t="str">
        <f ca="1">IF(AND(بيانات_العملاء[[#This Row],[السجل التجارى]]="موجود",TODAY()+'[1]Other Data'!$B$23&lt;K283,بيانات_العملاء[[#This Row],[مطابقة اسم العميل بالاسم بالسجل التجارى]]="مطابق"), "سارى", "يجب اعادة طلبه")</f>
        <v>سارى</v>
      </c>
      <c r="N283" s="14" t="s">
        <v>52</v>
      </c>
      <c r="O283" s="9" t="e" cm="1">
        <f t="array" aca="1" ref="O283" ca="1">INDEX('[1]SAP Customer Data'!$A:$AC,MATCH(بيانات_العملاء[[#This Row],[رمز شريك الأعمال]],'[1]SAP Customer Data'!$B:$B,0),CELL("col",[1]!Table_Customer_Data[[#Headers],[LicTradNum]]))</f>
        <v>#REF!</v>
      </c>
      <c r="P28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3" s="14" t="s">
        <v>52</v>
      </c>
      <c r="R283" s="15">
        <v>44994</v>
      </c>
      <c r="S28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3" s="14" t="s">
        <v>72</v>
      </c>
      <c r="U283" s="16"/>
      <c r="V283" s="17"/>
      <c r="W28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83" s="14" t="e" cm="1">
        <f t="array" aca="1" ref="Y283" ca="1">INDEX('[1]SAP Customer Data'!$A:$AC,MATCH(بيانات_العملاء[[#This Row],[رمز شريك الأعمال]],'[1]SAP Customer Data'!$B:$B,0),CELL("col",[1]!Table_Customer_Data[[#Headers],[CreditLine]]))</f>
        <v>#REF!</v>
      </c>
      <c r="Z28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3" s="14"/>
      <c r="AB28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3" s="14" t="s">
        <v>52</v>
      </c>
      <c r="AD283" s="51">
        <v>50125</v>
      </c>
      <c r="AE28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83" s="14" t="s">
        <v>54</v>
      </c>
      <c r="AG283" s="14"/>
      <c r="AH28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3" s="14" t="s">
        <v>54</v>
      </c>
      <c r="AJ283" s="14"/>
      <c r="AK28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3" s="14" t="s">
        <v>54</v>
      </c>
      <c r="AM283" s="15"/>
      <c r="AN28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3" s="14" t="s">
        <v>52</v>
      </c>
      <c r="AP283" s="17">
        <v>44964</v>
      </c>
      <c r="AQ28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3" s="14" t="s">
        <v>54</v>
      </c>
      <c r="AS283" s="14"/>
      <c r="AT28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3" s="17" t="e" cm="1">
        <f t="array" aca="1" ref="AU283" ca="1">INDEX('[1]SAP Customer Data'!A:Z,MATCH(بيانات_العملاء[[#This Row],[رمز شريك الأعمال]],'[1]SAP Customer Data'!B:B,0),CELL("col",[1]!Table_Customer_Data[[#Headers],[CreateDate]]))</f>
        <v>#REF!</v>
      </c>
      <c r="AV283" s="14"/>
      <c r="AW283" s="17"/>
      <c r="AX283" s="14" t="s">
        <v>57</v>
      </c>
      <c r="AY283" s="14"/>
    </row>
    <row r="284" spans="1:51" x14ac:dyDescent="0.25">
      <c r="A284" s="12" t="e" cm="1">
        <f t="array" aca="1" ref="A284" ca="1">INDEX('[1]SAP Customer Data'!$A:$AC,MATCH(بيانات_العملاء[[#This Row],[رمز شريك الأعمال]],'[1]SAP Customer Data'!$B:$B,0),CELL("col",[1]!Table_Customer_Data[[#Headers],[GroupName]]))</f>
        <v>#REF!</v>
      </c>
      <c r="B284" s="19" t="s">
        <v>472</v>
      </c>
      <c r="C284" s="77" t="s">
        <v>882</v>
      </c>
      <c r="D284" s="14" t="e" cm="1">
        <f t="array" aca="1" ref="D284" ca="1">INDEX('[1]SAP Customer Data'!$A:$AC,MATCH(بيانات_العملاء[[#This Row],[رمز شريك الأعمال]],'[1]SAP Customer Data'!$B:$B,0),CELL("col",[1]!Table_Customer_Data[[#Headers],[CardName]]))</f>
        <v>#REF!</v>
      </c>
      <c r="E284" s="14" t="e">
        <f ca="1">IF(بيانات_العملاء[[#This Row],[حد الائتمان على SAP]]&gt;0,"آجل","نقدى")</f>
        <v>#REF!</v>
      </c>
      <c r="F284" s="14"/>
      <c r="G284" s="14" t="s">
        <v>71</v>
      </c>
      <c r="H284" s="14" t="s">
        <v>52</v>
      </c>
      <c r="I28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4" s="14" t="s">
        <v>54</v>
      </c>
      <c r="K284" s="15"/>
      <c r="L284" s="14"/>
      <c r="M284" s="14" t="str">
        <f ca="1">IF(AND(بيانات_العملاء[[#This Row],[السجل التجارى]]="موجود",TODAY()+'[1]Other Data'!$B$23&lt;K284,بيانات_العملاء[[#This Row],[مطابقة اسم العميل بالاسم بالسجل التجارى]]="مطابق"), "سارى", "يجب اعادة طلبه")</f>
        <v>يجب اعادة طلبه</v>
      </c>
      <c r="N284" s="14" t="s">
        <v>54</v>
      </c>
      <c r="O284" s="9" t="e" cm="1">
        <f t="array" aca="1" ref="O284" ca="1">INDEX('[1]SAP Customer Data'!$A:$AC,MATCH(بيانات_العملاء[[#This Row],[رمز شريك الأعمال]],'[1]SAP Customer Data'!$B:$B,0),CELL("col",[1]!Table_Customer_Data[[#Headers],[LicTradNum]]))</f>
        <v>#REF!</v>
      </c>
      <c r="P28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4" s="14" t="s">
        <v>54</v>
      </c>
      <c r="R284" s="15"/>
      <c r="S28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4" s="14" t="s">
        <v>52</v>
      </c>
      <c r="U284" s="16">
        <v>30000</v>
      </c>
      <c r="V284" s="17">
        <v>44380</v>
      </c>
      <c r="W284" s="17">
        <f>IF(بيانات_العملاء[[#This Row],[تاريخ انشاء سند الامر او الاستثناء]]="",0,بيانات_العملاء[[#This Row],[تاريخ انشاء سند الامر او الاستثناء]]+365*3)</f>
        <v>45475</v>
      </c>
      <c r="X28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284" s="14" t="e" cm="1">
        <f t="array" aca="1" ref="Y284" ca="1">INDEX('[1]SAP Customer Data'!$A:$AC,MATCH(بيانات_العملاء[[#This Row],[رمز شريك الأعمال]],'[1]SAP Customer Data'!$B:$B,0),CELL("col",[1]!Table_Customer_Data[[#Headers],[CreditLine]]))</f>
        <v>#REF!</v>
      </c>
      <c r="Z28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4" s="14" t="s">
        <v>53</v>
      </c>
      <c r="AB28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4" s="14" t="s">
        <v>54</v>
      </c>
      <c r="AD284" s="51"/>
      <c r="AE28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4" s="14" t="s">
        <v>54</v>
      </c>
      <c r="AG284" s="14"/>
      <c r="AH28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4" s="14" t="s">
        <v>54</v>
      </c>
      <c r="AJ284" s="14"/>
      <c r="AK28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4" s="14" t="s">
        <v>54</v>
      </c>
      <c r="AM284" s="15"/>
      <c r="AN28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4" s="14" t="s">
        <v>54</v>
      </c>
      <c r="AP284" s="17"/>
      <c r="AQ28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4" s="14" t="s">
        <v>54</v>
      </c>
      <c r="AS284" s="14"/>
      <c r="AT28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4" s="17" t="e" cm="1">
        <f t="array" aca="1" ref="AU284" ca="1">INDEX('[1]SAP Customer Data'!A:Z,MATCH(بيانات_العملاء[[#This Row],[رمز شريك الأعمال]],'[1]SAP Customer Data'!B:B,0),CELL("col",[1]!Table_Customer_Data[[#Headers],[CreateDate]]))</f>
        <v>#REF!</v>
      </c>
      <c r="AV284" s="14"/>
      <c r="AW284" s="17"/>
      <c r="AX284" s="14" t="s">
        <v>57</v>
      </c>
      <c r="AY284" s="14"/>
    </row>
    <row r="285" spans="1:51" x14ac:dyDescent="0.25">
      <c r="A285" s="12" t="e" cm="1">
        <f t="array" aca="1" ref="A285" ca="1">INDEX('[1]SAP Customer Data'!$A:$AC,MATCH(بيانات_العملاء[[#This Row],[رمز شريك الأعمال]],'[1]SAP Customer Data'!$B:$B,0),CELL("col",[1]!Table_Customer_Data[[#Headers],[GroupName]]))</f>
        <v>#REF!</v>
      </c>
      <c r="B285" s="19" t="s">
        <v>473</v>
      </c>
      <c r="C285" s="77" t="s">
        <v>882</v>
      </c>
      <c r="D285" s="14" t="e" cm="1">
        <f t="array" aca="1" ref="D285" ca="1">INDEX('[1]SAP Customer Data'!$A:$AC,MATCH(بيانات_العملاء[[#This Row],[رمز شريك الأعمال]],'[1]SAP Customer Data'!$B:$B,0),CELL("col",[1]!Table_Customer_Data[[#Headers],[CardName]]))</f>
        <v>#REF!</v>
      </c>
      <c r="E285" s="14" t="e">
        <f ca="1">IF(بيانات_العملاء[[#This Row],[حد الائتمان على SAP]]&gt;0,"آجل","نقدى")</f>
        <v>#REF!</v>
      </c>
      <c r="F285" s="14" t="s">
        <v>474</v>
      </c>
      <c r="G285" s="14" t="s">
        <v>51</v>
      </c>
      <c r="H285" s="14" t="s">
        <v>54</v>
      </c>
      <c r="I28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85" s="14" t="s">
        <v>52</v>
      </c>
      <c r="K285" s="15">
        <v>45318</v>
      </c>
      <c r="L285" s="17" t="s">
        <v>55</v>
      </c>
      <c r="M285" s="14" t="str">
        <f ca="1">IF(AND(بيانات_العملاء[[#This Row],[السجل التجارى]]="موجود",TODAY()+'[1]Other Data'!$B$23&lt;K285,بيانات_العملاء[[#This Row],[مطابقة اسم العميل بالاسم بالسجل التجارى]]="مطابق"), "سارى", "يجب اعادة طلبه")</f>
        <v>سارى</v>
      </c>
      <c r="N285" s="14" t="s">
        <v>52</v>
      </c>
      <c r="O285" s="9" t="e" cm="1">
        <f t="array" aca="1" ref="O285" ca="1">INDEX('[1]SAP Customer Data'!$A:$AC,MATCH(بيانات_العملاء[[#This Row],[رمز شريك الأعمال]],'[1]SAP Customer Data'!$B:$B,0),CELL("col",[1]!Table_Customer_Data[[#Headers],[LicTradNum]]))</f>
        <v>#REF!</v>
      </c>
      <c r="P28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5" s="14" t="s">
        <v>52</v>
      </c>
      <c r="R285" s="15">
        <v>45413</v>
      </c>
      <c r="S285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285" s="14" t="s">
        <v>72</v>
      </c>
      <c r="U285" s="16"/>
      <c r="V285" s="17"/>
      <c r="W28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85" s="14" t="e" cm="1">
        <f t="array" aca="1" ref="Y285" ca="1">INDEX('[1]SAP Customer Data'!$A:$AC,MATCH(بيانات_العملاء[[#This Row],[رمز شريك الأعمال]],'[1]SAP Customer Data'!$B:$B,0),CELL("col",[1]!Table_Customer_Data[[#Headers],[CreditLine]]))</f>
        <v>#REF!</v>
      </c>
      <c r="Z28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5" s="14"/>
      <c r="AB28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5" s="14" t="s">
        <v>54</v>
      </c>
      <c r="AD285" s="51"/>
      <c r="AE285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5" s="14" t="s">
        <v>54</v>
      </c>
      <c r="AG285" s="14"/>
      <c r="AH28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285" s="14" t="s">
        <v>54</v>
      </c>
      <c r="AJ285" s="14"/>
      <c r="AK28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285" s="14"/>
      <c r="AM285" s="15"/>
      <c r="AN28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5" s="14" t="s">
        <v>54</v>
      </c>
      <c r="AP285" s="17"/>
      <c r="AQ28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5" s="14" t="s">
        <v>54</v>
      </c>
      <c r="AS285" s="14"/>
      <c r="AT28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285" s="17" t="e" cm="1">
        <f t="array" aca="1" ref="AU285" ca="1">INDEX('[1]SAP Customer Data'!A:Z,MATCH(بيانات_العملاء[[#This Row],[رمز شريك الأعمال]],'[1]SAP Customer Data'!B:B,0),CELL("col",[1]!Table_Customer_Data[[#Headers],[CreateDate]]))</f>
        <v>#REF!</v>
      </c>
      <c r="AV285" s="14" t="s">
        <v>475</v>
      </c>
      <c r="AW285" s="17"/>
      <c r="AX285" s="14" t="s">
        <v>57</v>
      </c>
      <c r="AY285" s="14"/>
    </row>
    <row r="286" spans="1:51" x14ac:dyDescent="0.25">
      <c r="A286" s="12" t="e" cm="1">
        <f t="array" aca="1" ref="A286" ca="1">INDEX('[1]SAP Customer Data'!$A:$AC,MATCH(بيانات_العملاء[[#This Row],[رمز شريك الأعمال]],'[1]SAP Customer Data'!$B:$B,0),CELL("col",[1]!Table_Customer_Data[[#Headers],[GroupName]]))</f>
        <v>#REF!</v>
      </c>
      <c r="B286" s="19" t="s">
        <v>476</v>
      </c>
      <c r="C286" s="77" t="s">
        <v>882</v>
      </c>
      <c r="D286" s="14" t="e" cm="1">
        <f t="array" aca="1" ref="D286" ca="1">INDEX('[1]SAP Customer Data'!$A:$AC,MATCH(بيانات_العملاء[[#This Row],[رمز شريك الأعمال]],'[1]SAP Customer Data'!$B:$B,0),CELL("col",[1]!Table_Customer_Data[[#Headers],[CardName]]))</f>
        <v>#REF!</v>
      </c>
      <c r="E286" s="14" t="e">
        <f ca="1">IF(بيانات_العملاء[[#This Row],[حد الائتمان على SAP]]&gt;0,"آجل","نقدى")</f>
        <v>#REF!</v>
      </c>
      <c r="F286" s="14"/>
      <c r="G286" s="14" t="s">
        <v>62</v>
      </c>
      <c r="H286" s="14" t="s">
        <v>52</v>
      </c>
      <c r="I28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6" s="14" t="s">
        <v>52</v>
      </c>
      <c r="K286" s="15">
        <v>45980</v>
      </c>
      <c r="L286" s="14" t="s">
        <v>55</v>
      </c>
      <c r="M286" s="14" t="str">
        <f ca="1">IF(AND(بيانات_العملاء[[#This Row],[السجل التجارى]]="موجود",TODAY()+'[1]Other Data'!$B$23&lt;K286,بيانات_العملاء[[#This Row],[مطابقة اسم العميل بالاسم بالسجل التجارى]]="مطابق"), "سارى", "يجب اعادة طلبه")</f>
        <v>سارى</v>
      </c>
      <c r="N286" s="14" t="s">
        <v>52</v>
      </c>
      <c r="O286" s="9">
        <v>300521457200003</v>
      </c>
      <c r="P286" s="14" t="str">
        <f>IF(AND(بيانات_العملاء[[#This Row],[البطاقة الضريبية]]="موجود", LEN(بيانات_العملاء[[#This Row],[معرف الضريبة الحكومية]])=15),"سارى", "يجب اعادة طلبه")</f>
        <v>سارى</v>
      </c>
      <c r="Q286" s="14" t="s">
        <v>54</v>
      </c>
      <c r="R286" s="15"/>
      <c r="S28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6" s="14" t="s">
        <v>52</v>
      </c>
      <c r="U286" s="16">
        <v>100000</v>
      </c>
      <c r="V286" s="17">
        <v>44572</v>
      </c>
      <c r="W286" s="17">
        <f>IF(بيانات_العملاء[[#This Row],[تاريخ انشاء سند الامر او الاستثناء]]="",0,بيانات_العملاء[[#This Row],[تاريخ انشاء سند الامر او الاستثناء]]+365*3)</f>
        <v>45667</v>
      </c>
      <c r="X28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286" s="14" t="e" cm="1">
        <f t="array" aca="1" ref="Y286" ca="1">INDEX('[1]SAP Customer Data'!$A:$AC,MATCH(بيانات_العملاء[[#This Row],[رمز شريك الأعمال]],'[1]SAP Customer Data'!$B:$B,0),CELL("col",[1]!Table_Customer_Data[[#Headers],[CreditLine]]))</f>
        <v>#REF!</v>
      </c>
      <c r="Z28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6" s="14" t="s">
        <v>55</v>
      </c>
      <c r="AB28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6" s="14" t="s">
        <v>54</v>
      </c>
      <c r="AD286" s="51"/>
      <c r="AE28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6" s="14" t="s">
        <v>54</v>
      </c>
      <c r="AG286" s="14"/>
      <c r="AH28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6" s="14" t="s">
        <v>54</v>
      </c>
      <c r="AJ286" s="14"/>
      <c r="AK28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6" s="14" t="s">
        <v>54</v>
      </c>
      <c r="AM286" s="15"/>
      <c r="AN28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6" s="14" t="s">
        <v>54</v>
      </c>
      <c r="AP286" s="17"/>
      <c r="AQ28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6" s="14" t="s">
        <v>54</v>
      </c>
      <c r="AS286" s="14"/>
      <c r="AT28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6" s="17" t="e" cm="1">
        <f t="array" aca="1" ref="AU286" ca="1">INDEX('[1]SAP Customer Data'!A:Z,MATCH(بيانات_العملاء[[#This Row],[رمز شريك الأعمال]],'[1]SAP Customer Data'!B:B,0),CELL("col",[1]!Table_Customer_Data[[#Headers],[CreateDate]]))</f>
        <v>#REF!</v>
      </c>
      <c r="AV286" s="14"/>
      <c r="AW286" s="17" t="s">
        <v>477</v>
      </c>
      <c r="AX286" s="14" t="s">
        <v>57</v>
      </c>
      <c r="AY286" s="14"/>
    </row>
    <row r="287" spans="1:51" x14ac:dyDescent="0.25">
      <c r="A287" s="12" t="e" cm="1">
        <f t="array" aca="1" ref="A287" ca="1">INDEX('[1]SAP Customer Data'!$A:$AC,MATCH(بيانات_العملاء[[#This Row],[رمز شريك الأعمال]],'[1]SAP Customer Data'!$B:$B,0),CELL("col",[1]!Table_Customer_Data[[#Headers],[GroupName]]))</f>
        <v>#REF!</v>
      </c>
      <c r="B287" s="19" t="s">
        <v>478</v>
      </c>
      <c r="C287" s="77" t="s">
        <v>882</v>
      </c>
      <c r="D287" s="14" t="e" cm="1">
        <f t="array" aca="1" ref="D287" ca="1">INDEX('[1]SAP Customer Data'!$A:$AC,MATCH(بيانات_العملاء[[#This Row],[رمز شريك الأعمال]],'[1]SAP Customer Data'!$B:$B,0),CELL("col",[1]!Table_Customer_Data[[#Headers],[CardName]]))</f>
        <v>#REF!</v>
      </c>
      <c r="E287" s="14" t="e">
        <f ca="1">IF(بيانات_العملاء[[#This Row],[حد الائتمان على SAP]]&gt;0,"آجل","نقدى")</f>
        <v>#REF!</v>
      </c>
      <c r="F287" s="14"/>
      <c r="G287" s="14" t="s">
        <v>71</v>
      </c>
      <c r="H287" s="14" t="s">
        <v>52</v>
      </c>
      <c r="I28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7" s="14" t="s">
        <v>54</v>
      </c>
      <c r="K287" s="15"/>
      <c r="L287" s="14"/>
      <c r="M287" s="14" t="str">
        <f ca="1">IF(AND(بيانات_العملاء[[#This Row],[السجل التجارى]]="موجود",TODAY()+'[1]Other Data'!$B$23&lt;K287,بيانات_العملاء[[#This Row],[مطابقة اسم العميل بالاسم بالسجل التجارى]]="مطابق"), "سارى", "يجب اعادة طلبه")</f>
        <v>يجب اعادة طلبه</v>
      </c>
      <c r="N287" s="14" t="s">
        <v>54</v>
      </c>
      <c r="O287" s="9" t="e" cm="1">
        <f t="array" aca="1" ref="O287" ca="1">INDEX('[1]SAP Customer Data'!$A:$AC,MATCH(بيانات_العملاء[[#This Row],[رمز شريك الأعمال]],'[1]SAP Customer Data'!$B:$B,0),CELL("col",[1]!Table_Customer_Data[[#Headers],[LicTradNum]]))</f>
        <v>#REF!</v>
      </c>
      <c r="P28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7" s="14" t="s">
        <v>54</v>
      </c>
      <c r="R287" s="15"/>
      <c r="S28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7" s="14" t="s">
        <v>52</v>
      </c>
      <c r="U287" s="16">
        <v>20000</v>
      </c>
      <c r="V287" s="17">
        <v>44528</v>
      </c>
      <c r="W287" s="17">
        <f>IF(بيانات_العملاء[[#This Row],[تاريخ انشاء سند الامر او الاستثناء]]="",0,بيانات_العملاء[[#This Row],[تاريخ انشاء سند الامر او الاستثناء]]+365*3)</f>
        <v>45623</v>
      </c>
      <c r="X28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287" s="14" t="e" cm="1">
        <f t="array" aca="1" ref="Y287" ca="1">INDEX('[1]SAP Customer Data'!$A:$AC,MATCH(بيانات_العملاء[[#This Row],[رمز شريك الأعمال]],'[1]SAP Customer Data'!$B:$B,0),CELL("col",[1]!Table_Customer_Data[[#Headers],[CreditLine]]))</f>
        <v>#REF!</v>
      </c>
      <c r="Z28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7" s="14" t="s">
        <v>53</v>
      </c>
      <c r="AB28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7" s="14" t="s">
        <v>54</v>
      </c>
      <c r="AD287" s="51"/>
      <c r="AE28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7" s="14" t="s">
        <v>54</v>
      </c>
      <c r="AG287" s="14"/>
      <c r="AH28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7" s="14" t="s">
        <v>54</v>
      </c>
      <c r="AJ287" s="14"/>
      <c r="AK28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7" s="14" t="s">
        <v>54</v>
      </c>
      <c r="AM287" s="15"/>
      <c r="AN28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7" s="14" t="s">
        <v>54</v>
      </c>
      <c r="AP287" s="17"/>
      <c r="AQ28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7" s="14" t="s">
        <v>54</v>
      </c>
      <c r="AS287" s="14"/>
      <c r="AT28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7" s="17" t="e" cm="1">
        <f t="array" aca="1" ref="AU287" ca="1">INDEX('[1]SAP Customer Data'!A:Z,MATCH(بيانات_العملاء[[#This Row],[رمز شريك الأعمال]],'[1]SAP Customer Data'!B:B,0),CELL("col",[1]!Table_Customer_Data[[#Headers],[CreateDate]]))</f>
        <v>#REF!</v>
      </c>
      <c r="AV287" s="14"/>
      <c r="AW287" s="17"/>
      <c r="AX287" s="14" t="s">
        <v>57</v>
      </c>
      <c r="AY287" s="14"/>
    </row>
    <row r="288" spans="1:51" x14ac:dyDescent="0.25">
      <c r="A288" s="12" t="e" cm="1">
        <f t="array" aca="1" ref="A288" ca="1">INDEX('[1]SAP Customer Data'!$A:$AC,MATCH(بيانات_العملاء[[#This Row],[رمز شريك الأعمال]],'[1]SAP Customer Data'!$B:$B,0),CELL("col",[1]!Table_Customer_Data[[#Headers],[GroupName]]))</f>
        <v>#REF!</v>
      </c>
      <c r="B288" s="19" t="s">
        <v>479</v>
      </c>
      <c r="C288" s="77" t="s">
        <v>882</v>
      </c>
      <c r="D288" s="14" t="e" cm="1">
        <f t="array" aca="1" ref="D288" ca="1">INDEX('[1]SAP Customer Data'!$A:$AC,MATCH(بيانات_العملاء[[#This Row],[رمز شريك الأعمال]],'[1]SAP Customer Data'!$B:$B,0),CELL("col",[1]!Table_Customer_Data[[#Headers],[CardName]]))</f>
        <v>#REF!</v>
      </c>
      <c r="E288" s="14" t="e">
        <f ca="1">IF(بيانات_العملاء[[#This Row],[حد الائتمان على SAP]]&gt;0,"آجل","نقدى")</f>
        <v>#REF!</v>
      </c>
      <c r="F288" s="14" t="s">
        <v>480</v>
      </c>
      <c r="G288" s="14" t="s">
        <v>51</v>
      </c>
      <c r="H288" s="14" t="s">
        <v>52</v>
      </c>
      <c r="I28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8" s="14" t="s">
        <v>52</v>
      </c>
      <c r="K288" s="15">
        <v>44698</v>
      </c>
      <c r="L288" s="14" t="s">
        <v>55</v>
      </c>
      <c r="M288" s="14" t="str">
        <f ca="1">IF(AND(بيانات_العملاء[[#This Row],[السجل التجارى]]="موجود",TODAY()+'[1]Other Data'!$B$23&lt;K288,بيانات_العملاء[[#This Row],[مطابقة اسم العميل بالاسم بالسجل التجارى]]="مطابق"), "سارى", "يجب اعادة طلبه")</f>
        <v>يجب اعادة طلبه</v>
      </c>
      <c r="N288" s="14" t="s">
        <v>52</v>
      </c>
      <c r="O288" s="9" t="e" cm="1">
        <f t="array" aca="1" ref="O288" ca="1">INDEX('[1]SAP Customer Data'!$A:$AC,MATCH(بيانات_العملاء[[#This Row],[رمز شريك الأعمال]],'[1]SAP Customer Data'!$B:$B,0),CELL("col",[1]!Table_Customer_Data[[#Headers],[LicTradNum]]))</f>
        <v>#REF!</v>
      </c>
      <c r="P28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8" s="14" t="s">
        <v>54</v>
      </c>
      <c r="R288" s="15"/>
      <c r="S28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8" s="14" t="s">
        <v>52</v>
      </c>
      <c r="U288" s="16">
        <v>20000</v>
      </c>
      <c r="V288" s="17"/>
      <c r="W28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288" s="14" t="e" cm="1">
        <f t="array" aca="1" ref="Y288" ca="1">INDEX('[1]SAP Customer Data'!$A:$AC,MATCH(بيانات_العملاء[[#This Row],[رمز شريك الأعمال]],'[1]SAP Customer Data'!$B:$B,0),CELL("col",[1]!Table_Customer_Data[[#Headers],[CreditLine]]))</f>
        <v>#REF!</v>
      </c>
      <c r="Z28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8" s="14" t="s">
        <v>55</v>
      </c>
      <c r="AB28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8" s="14" t="s">
        <v>52</v>
      </c>
      <c r="AD288" s="17">
        <v>47318</v>
      </c>
      <c r="AE28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88" s="14"/>
      <c r="AG288" s="14"/>
      <c r="AH28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8" s="14"/>
      <c r="AJ288" s="14"/>
      <c r="AK28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8" s="14"/>
      <c r="AM288" s="15"/>
      <c r="AN28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8" s="14" t="s">
        <v>54</v>
      </c>
      <c r="AP288" s="17"/>
      <c r="AQ28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8" s="14"/>
      <c r="AS288" s="14"/>
      <c r="AT28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8" s="17" t="e" cm="1">
        <f t="array" aca="1" ref="AU288" ca="1">INDEX('[1]SAP Customer Data'!A:Z,MATCH(بيانات_العملاء[[#This Row],[رمز شريك الأعمال]],'[1]SAP Customer Data'!B:B,0),CELL("col",[1]!Table_Customer_Data[[#Headers],[CreateDate]]))</f>
        <v>#REF!</v>
      </c>
      <c r="AV288" s="14"/>
      <c r="AW288" s="17"/>
      <c r="AX288" s="14" t="s">
        <v>57</v>
      </c>
      <c r="AY288" s="14"/>
    </row>
    <row r="289" spans="1:51" x14ac:dyDescent="0.25">
      <c r="A289" s="12" t="e" cm="1">
        <f t="array" aca="1" ref="A289" ca="1">INDEX('[1]SAP Customer Data'!$A:$AC,MATCH(بيانات_العملاء[[#This Row],[رمز شريك الأعمال]],'[1]SAP Customer Data'!$B:$B,0),CELL("col",[1]!Table_Customer_Data[[#Headers],[GroupName]]))</f>
        <v>#REF!</v>
      </c>
      <c r="B289" s="19" t="s">
        <v>481</v>
      </c>
      <c r="C289" s="77" t="s">
        <v>882</v>
      </c>
      <c r="D289" s="14" t="e" cm="1">
        <f t="array" aca="1" ref="D289" ca="1">INDEX('[1]SAP Customer Data'!$A:$AC,MATCH(بيانات_العملاء[[#This Row],[رمز شريك الأعمال]],'[1]SAP Customer Data'!$B:$B,0),CELL("col",[1]!Table_Customer_Data[[#Headers],[CardName]]))</f>
        <v>#REF!</v>
      </c>
      <c r="E289" s="14" t="e">
        <f ca="1">IF(بيانات_العملاء[[#This Row],[حد الائتمان على SAP]]&gt;0,"آجل","نقدى")</f>
        <v>#REF!</v>
      </c>
      <c r="F289" s="14"/>
      <c r="G289" s="14" t="s">
        <v>71</v>
      </c>
      <c r="H289" s="14" t="s">
        <v>52</v>
      </c>
      <c r="I28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89" s="14" t="s">
        <v>54</v>
      </c>
      <c r="K289" s="15"/>
      <c r="L289" s="14"/>
      <c r="M289" s="14" t="str">
        <f ca="1">IF(AND(بيانات_العملاء[[#This Row],[السجل التجارى]]="موجود",TODAY()+'[1]Other Data'!$B$23&lt;K289,بيانات_العملاء[[#This Row],[مطابقة اسم العميل بالاسم بالسجل التجارى]]="مطابق"), "سارى", "يجب اعادة طلبه")</f>
        <v>يجب اعادة طلبه</v>
      </c>
      <c r="N289" s="14" t="s">
        <v>54</v>
      </c>
      <c r="O289" s="9" t="e" cm="1">
        <f t="array" aca="1" ref="O289" ca="1">INDEX('[1]SAP Customer Data'!$A:$AC,MATCH(بيانات_العملاء[[#This Row],[رمز شريك الأعمال]],'[1]SAP Customer Data'!$B:$B,0),CELL("col",[1]!Table_Customer_Data[[#Headers],[LicTradNum]]))</f>
        <v>#REF!</v>
      </c>
      <c r="P28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89" s="14" t="s">
        <v>54</v>
      </c>
      <c r="R289" s="15"/>
      <c r="S28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89" s="14" t="s">
        <v>72</v>
      </c>
      <c r="U289" s="16"/>
      <c r="V289" s="17"/>
      <c r="W28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8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89" s="14" t="e" cm="1">
        <f t="array" aca="1" ref="Y289" ca="1">INDEX('[1]SAP Customer Data'!$A:$AC,MATCH(بيانات_العملاء[[#This Row],[رمز شريك الأعمال]],'[1]SAP Customer Data'!$B:$B,0),CELL("col",[1]!Table_Customer_Data[[#Headers],[CreditLine]]))</f>
        <v>#REF!</v>
      </c>
      <c r="Z28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89" s="14"/>
      <c r="AB28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89" s="14" t="s">
        <v>54</v>
      </c>
      <c r="AD289" s="51"/>
      <c r="AE28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89" s="14" t="s">
        <v>54</v>
      </c>
      <c r="AG289" s="14"/>
      <c r="AH28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89" s="14" t="s">
        <v>54</v>
      </c>
      <c r="AJ289" s="14"/>
      <c r="AK28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89" s="14" t="s">
        <v>54</v>
      </c>
      <c r="AM289" s="15"/>
      <c r="AN28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89" s="14" t="s">
        <v>54</v>
      </c>
      <c r="AP289" s="17"/>
      <c r="AQ28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89" s="14" t="s">
        <v>54</v>
      </c>
      <c r="AS289" s="14"/>
      <c r="AT28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89" s="17" t="e" cm="1">
        <f t="array" aca="1" ref="AU289" ca="1">INDEX('[1]SAP Customer Data'!A:Z,MATCH(بيانات_العملاء[[#This Row],[رمز شريك الأعمال]],'[1]SAP Customer Data'!B:B,0),CELL("col",[1]!Table_Customer_Data[[#Headers],[CreateDate]]))</f>
        <v>#REF!</v>
      </c>
      <c r="AV289" s="14"/>
      <c r="AW289" s="17"/>
      <c r="AX289" s="14" t="s">
        <v>57</v>
      </c>
      <c r="AY289" s="14"/>
    </row>
    <row r="290" spans="1:51" x14ac:dyDescent="0.25">
      <c r="A290" s="12" t="e" cm="1">
        <f t="array" aca="1" ref="A290" ca="1">INDEX('[1]SAP Customer Data'!$A:$AC,MATCH(بيانات_العملاء[[#This Row],[رمز شريك الأعمال]],'[1]SAP Customer Data'!$B:$B,0),CELL("col",[1]!Table_Customer_Data[[#Headers],[GroupName]]))</f>
        <v>#REF!</v>
      </c>
      <c r="B290" s="19" t="s">
        <v>482</v>
      </c>
      <c r="C290" s="77" t="s">
        <v>882</v>
      </c>
      <c r="D290" s="14" t="e" cm="1">
        <f t="array" aca="1" ref="D290" ca="1">INDEX('[1]SAP Customer Data'!$A:$AC,MATCH(بيانات_العملاء[[#This Row],[رمز شريك الأعمال]],'[1]SAP Customer Data'!$B:$B,0),CELL("col",[1]!Table_Customer_Data[[#Headers],[CardName]]))</f>
        <v>#REF!</v>
      </c>
      <c r="E290" s="14" t="e">
        <f ca="1">IF(بيانات_العملاء[[#This Row],[حد الائتمان على SAP]]&gt;0,"آجل","نقدى")</f>
        <v>#REF!</v>
      </c>
      <c r="F290" s="14" t="s">
        <v>483</v>
      </c>
      <c r="G290" s="14" t="s">
        <v>51</v>
      </c>
      <c r="H290" s="14" t="s">
        <v>52</v>
      </c>
      <c r="I29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0" s="14" t="s">
        <v>52</v>
      </c>
      <c r="K290" s="15">
        <v>44144</v>
      </c>
      <c r="L290" s="14" t="s">
        <v>55</v>
      </c>
      <c r="M290" s="14" t="str">
        <f ca="1">IF(AND(بيانات_العملاء[[#This Row],[السجل التجارى]]="موجود",TODAY()+'[1]Other Data'!$B$23&lt;K290,بيانات_العملاء[[#This Row],[مطابقة اسم العميل بالاسم بالسجل التجارى]]="مطابق"), "سارى", "يجب اعادة طلبه")</f>
        <v>يجب اعادة طلبه</v>
      </c>
      <c r="N290" s="14" t="s">
        <v>52</v>
      </c>
      <c r="O290" s="9" t="e" cm="1">
        <f t="array" aca="1" ref="O290" ca="1">INDEX('[1]SAP Customer Data'!$A:$AC,MATCH(بيانات_العملاء[[#This Row],[رمز شريك الأعمال]],'[1]SAP Customer Data'!$B:$B,0),CELL("col",[1]!Table_Customer_Data[[#Headers],[LicTradNum]]))</f>
        <v>#REF!</v>
      </c>
      <c r="P29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0" s="14" t="s">
        <v>54</v>
      </c>
      <c r="R290" s="15"/>
      <c r="S29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0" s="14" t="s">
        <v>52</v>
      </c>
      <c r="U290" s="16">
        <v>300000</v>
      </c>
      <c r="V290" s="17"/>
      <c r="W29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240000</v>
      </c>
      <c r="Y290" s="14" t="e" cm="1">
        <f t="array" aca="1" ref="Y290" ca="1">INDEX('[1]SAP Customer Data'!$A:$AC,MATCH(بيانات_العملاء[[#This Row],[رمز شريك الأعمال]],'[1]SAP Customer Data'!$B:$B,0),CELL("col",[1]!Table_Customer_Data[[#Headers],[CreditLine]]))</f>
        <v>#REF!</v>
      </c>
      <c r="Z29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0" s="14" t="s">
        <v>55</v>
      </c>
      <c r="AB29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0" s="14" t="s">
        <v>54</v>
      </c>
      <c r="AD290" s="51"/>
      <c r="AE29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0" s="14" t="s">
        <v>54</v>
      </c>
      <c r="AG290" s="14"/>
      <c r="AH29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0" s="14" t="s">
        <v>54</v>
      </c>
      <c r="AJ290" s="14"/>
      <c r="AK29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0" s="14" t="s">
        <v>54</v>
      </c>
      <c r="AM290" s="15"/>
      <c r="AN29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0" s="14" t="s">
        <v>54</v>
      </c>
      <c r="AP290" s="17"/>
      <c r="AQ29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0" s="14" t="s">
        <v>54</v>
      </c>
      <c r="AS290" s="14"/>
      <c r="AT29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0" s="17" t="e" cm="1">
        <f t="array" aca="1" ref="AU290" ca="1">INDEX('[1]SAP Customer Data'!A:Z,MATCH(بيانات_العملاء[[#This Row],[رمز شريك الأعمال]],'[1]SAP Customer Data'!B:B,0),CELL("col",[1]!Table_Customer_Data[[#Headers],[CreateDate]]))</f>
        <v>#REF!</v>
      </c>
      <c r="AV290" s="14"/>
      <c r="AW290" s="17"/>
      <c r="AX290" s="14" t="s">
        <v>57</v>
      </c>
      <c r="AY290" s="14"/>
    </row>
    <row r="291" spans="1:51" x14ac:dyDescent="0.25">
      <c r="A291" s="12" t="e" cm="1">
        <f t="array" aca="1" ref="A291" ca="1">INDEX('[1]SAP Customer Data'!$A:$AC,MATCH(بيانات_العملاء[[#This Row],[رمز شريك الأعمال]],'[1]SAP Customer Data'!$B:$B,0),CELL("col",[1]!Table_Customer_Data[[#Headers],[GroupName]]))</f>
        <v>#REF!</v>
      </c>
      <c r="B291" s="19" t="s">
        <v>484</v>
      </c>
      <c r="C291" s="77" t="s">
        <v>882</v>
      </c>
      <c r="D291" s="14" t="e" cm="1">
        <f t="array" aca="1" ref="D291" ca="1">INDEX('[1]SAP Customer Data'!$A:$AC,MATCH(بيانات_العملاء[[#This Row],[رمز شريك الأعمال]],'[1]SAP Customer Data'!$B:$B,0),CELL("col",[1]!Table_Customer_Data[[#Headers],[CardName]]))</f>
        <v>#REF!</v>
      </c>
      <c r="E291" s="14" t="e">
        <f ca="1">IF(بيانات_العملاء[[#This Row],[حد الائتمان على SAP]]&gt;0,"آجل","نقدى")</f>
        <v>#REF!</v>
      </c>
      <c r="F291" s="14" t="s">
        <v>485</v>
      </c>
      <c r="G291" s="14" t="s">
        <v>51</v>
      </c>
      <c r="H291" s="14" t="s">
        <v>54</v>
      </c>
      <c r="I29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91" s="14" t="s">
        <v>52</v>
      </c>
      <c r="K291" s="15">
        <v>46406</v>
      </c>
      <c r="L291" s="14" t="s">
        <v>55</v>
      </c>
      <c r="M291" s="14" t="str">
        <f ca="1">IF(AND(بيانات_العملاء[[#This Row],[السجل التجارى]]="موجود",TODAY()+'[1]Other Data'!$B$23&lt;K291,بيانات_العملاء[[#This Row],[مطابقة اسم العميل بالاسم بالسجل التجارى]]="مطابق"), "سارى", "يجب اعادة طلبه")</f>
        <v>سارى</v>
      </c>
      <c r="N291" s="14" t="s">
        <v>52</v>
      </c>
      <c r="O291" s="9" t="e" cm="1">
        <f t="array" aca="1" ref="O291" ca="1">INDEX('[1]SAP Customer Data'!$A:$AC,MATCH(بيانات_العملاء[[#This Row],[رمز شريك الأعمال]],'[1]SAP Customer Data'!$B:$B,0),CELL("col",[1]!Table_Customer_Data[[#Headers],[LicTradNum]]))</f>
        <v>#REF!</v>
      </c>
      <c r="P29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1" s="14" t="s">
        <v>52</v>
      </c>
      <c r="R291" s="15">
        <v>46594</v>
      </c>
      <c r="S29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291" s="14" t="s">
        <v>72</v>
      </c>
      <c r="U291" s="16"/>
      <c r="V291" s="17"/>
      <c r="W29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91" s="14" t="e" cm="1">
        <f t="array" aca="1" ref="Y291" ca="1">INDEX('[1]SAP Customer Data'!$A:$AC,MATCH(بيانات_العملاء[[#This Row],[رمز شريك الأعمال]],'[1]SAP Customer Data'!$B:$B,0),CELL("col",[1]!Table_Customer_Data[[#Headers],[CreditLine]]))</f>
        <v>#REF!</v>
      </c>
      <c r="Z29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1" s="14"/>
      <c r="AB29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1" s="14" t="s">
        <v>54</v>
      </c>
      <c r="AD291" s="51"/>
      <c r="AE29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1" s="14" t="s">
        <v>54</v>
      </c>
      <c r="AG291" s="14"/>
      <c r="AH29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1" s="14" t="s">
        <v>54</v>
      </c>
      <c r="AJ291" s="14"/>
      <c r="AK29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1" s="14"/>
      <c r="AM291" s="15"/>
      <c r="AN29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1" s="14" t="s">
        <v>52</v>
      </c>
      <c r="AP291" s="17">
        <v>45013</v>
      </c>
      <c r="AQ29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1" s="14" t="s">
        <v>54</v>
      </c>
      <c r="AS291" s="14"/>
      <c r="AT29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1" s="17" t="e" cm="1">
        <f t="array" aca="1" ref="AU291" ca="1">INDEX('[1]SAP Customer Data'!A:Z,MATCH(بيانات_العملاء[[#This Row],[رمز شريك الأعمال]],'[1]SAP Customer Data'!B:B,0),CELL("col",[1]!Table_Customer_Data[[#Headers],[CreateDate]]))</f>
        <v>#REF!</v>
      </c>
      <c r="AV291" s="14"/>
      <c r="AW291" s="17"/>
      <c r="AX291" s="14" t="s">
        <v>57</v>
      </c>
      <c r="AY291" s="14"/>
    </row>
    <row r="292" spans="1:51" x14ac:dyDescent="0.25">
      <c r="A292" s="12" t="e" cm="1">
        <f t="array" aca="1" ref="A292" ca="1">INDEX('[1]SAP Customer Data'!$A:$AC,MATCH(بيانات_العملاء[[#This Row],[رمز شريك الأعمال]],'[1]SAP Customer Data'!$B:$B,0),CELL("col",[1]!Table_Customer_Data[[#Headers],[GroupName]]))</f>
        <v>#REF!</v>
      </c>
      <c r="B292" s="19" t="s">
        <v>486</v>
      </c>
      <c r="C292" s="77" t="s">
        <v>882</v>
      </c>
      <c r="D292" s="14" t="e" cm="1">
        <f t="array" aca="1" ref="D292" ca="1">INDEX('[1]SAP Customer Data'!$A:$AC,MATCH(بيانات_العملاء[[#This Row],[رمز شريك الأعمال]],'[1]SAP Customer Data'!$B:$B,0),CELL("col",[1]!Table_Customer_Data[[#Headers],[CardName]]))</f>
        <v>#REF!</v>
      </c>
      <c r="E292" s="14" t="e">
        <f ca="1">IF(بيانات_العملاء[[#This Row],[حد الائتمان على SAP]]&gt;0,"آجل","نقدى")</f>
        <v>#REF!</v>
      </c>
      <c r="F292" s="14" t="s">
        <v>487</v>
      </c>
      <c r="G292" s="14" t="s">
        <v>51</v>
      </c>
      <c r="H292" s="14" t="s">
        <v>52</v>
      </c>
      <c r="I29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2" s="14" t="s">
        <v>52</v>
      </c>
      <c r="K292" s="15">
        <v>44559</v>
      </c>
      <c r="L292" s="14" t="s">
        <v>55</v>
      </c>
      <c r="M292" s="14" t="str">
        <f ca="1">IF(AND(بيانات_العملاء[[#This Row],[السجل التجارى]]="موجود",TODAY()+'[1]Other Data'!$B$23&lt;K292,بيانات_العملاء[[#This Row],[مطابقة اسم العميل بالاسم بالسجل التجارى]]="مطابق"), "سارى", "يجب اعادة طلبه")</f>
        <v>يجب اعادة طلبه</v>
      </c>
      <c r="N292" s="14" t="s">
        <v>54</v>
      </c>
      <c r="O292" s="9" t="e" cm="1">
        <f t="array" aca="1" ref="O292" ca="1">INDEX('[1]SAP Customer Data'!$A:$AC,MATCH(بيانات_العملاء[[#This Row],[رمز شريك الأعمال]],'[1]SAP Customer Data'!$B:$B,0),CELL("col",[1]!Table_Customer_Data[[#Headers],[LicTradNum]]))</f>
        <v>#REF!</v>
      </c>
      <c r="P29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2" s="14" t="s">
        <v>52</v>
      </c>
      <c r="R292" s="15">
        <v>44675</v>
      </c>
      <c r="S29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2" s="14" t="s">
        <v>52</v>
      </c>
      <c r="U292" s="16">
        <v>30000</v>
      </c>
      <c r="V292" s="17"/>
      <c r="W29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292" s="14" t="e" cm="1">
        <f t="array" aca="1" ref="Y292" ca="1">INDEX('[1]SAP Customer Data'!$A:$AC,MATCH(بيانات_العملاء[[#This Row],[رمز شريك الأعمال]],'[1]SAP Customer Data'!$B:$B,0),CELL("col",[1]!Table_Customer_Data[[#Headers],[CreditLine]]))</f>
        <v>#REF!</v>
      </c>
      <c r="Z29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2" s="14" t="s">
        <v>55</v>
      </c>
      <c r="AB29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2" s="14" t="s">
        <v>52</v>
      </c>
      <c r="AD292" s="51">
        <v>50499</v>
      </c>
      <c r="AE29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92" s="14" t="s">
        <v>54</v>
      </c>
      <c r="AG292" s="14"/>
      <c r="AH29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2" s="14" t="s">
        <v>54</v>
      </c>
      <c r="AJ292" s="14"/>
      <c r="AK29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2" s="14" t="s">
        <v>54</v>
      </c>
      <c r="AM292" s="15"/>
      <c r="AN29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2" s="14" t="s">
        <v>54</v>
      </c>
      <c r="AP292" s="17"/>
      <c r="AQ29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2" s="14" t="s">
        <v>54</v>
      </c>
      <c r="AS292" s="14"/>
      <c r="AT29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2" s="17" t="e" cm="1">
        <f t="array" aca="1" ref="AU292" ca="1">INDEX('[1]SAP Customer Data'!A:Z,MATCH(بيانات_العملاء[[#This Row],[رمز شريك الأعمال]],'[1]SAP Customer Data'!B:B,0),CELL("col",[1]!Table_Customer_Data[[#Headers],[CreateDate]]))</f>
        <v>#REF!</v>
      </c>
      <c r="AV292" s="14"/>
      <c r="AW292" s="17"/>
      <c r="AX292" s="14" t="s">
        <v>57</v>
      </c>
      <c r="AY292" s="14"/>
    </row>
    <row r="293" spans="1:51" x14ac:dyDescent="0.25">
      <c r="A293" s="12" t="e" cm="1">
        <f t="array" aca="1" ref="A293" ca="1">INDEX('[1]SAP Customer Data'!$A:$AC,MATCH(بيانات_العملاء[[#This Row],[رمز شريك الأعمال]],'[1]SAP Customer Data'!$B:$B,0),CELL("col",[1]!Table_Customer_Data[[#Headers],[GroupName]]))</f>
        <v>#REF!</v>
      </c>
      <c r="B293" s="19" t="s">
        <v>488</v>
      </c>
      <c r="C293" s="77" t="s">
        <v>882</v>
      </c>
      <c r="D293" s="14" t="e" cm="1">
        <f t="array" aca="1" ref="D293" ca="1">INDEX('[1]SAP Customer Data'!$A:$AC,MATCH(بيانات_العملاء[[#This Row],[رمز شريك الأعمال]],'[1]SAP Customer Data'!$B:$B,0),CELL("col",[1]!Table_Customer_Data[[#Headers],[CardName]]))</f>
        <v>#REF!</v>
      </c>
      <c r="E293" s="14" t="e">
        <f ca="1">IF(بيانات_العملاء[[#This Row],[حد الائتمان على SAP]]&gt;0,"آجل","نقدى")</f>
        <v>#REF!</v>
      </c>
      <c r="F293" s="14"/>
      <c r="G293" s="14" t="s">
        <v>110</v>
      </c>
      <c r="H293" s="14" t="s">
        <v>52</v>
      </c>
      <c r="I29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3" s="14" t="s">
        <v>52</v>
      </c>
      <c r="K293" s="15">
        <v>44797</v>
      </c>
      <c r="L293" s="14" t="s">
        <v>55</v>
      </c>
      <c r="M293" s="14" t="str">
        <f ca="1">IF(AND(بيانات_العملاء[[#This Row],[السجل التجارى]]="موجود",TODAY()+'[1]Other Data'!$B$23&lt;K293,بيانات_العملاء[[#This Row],[مطابقة اسم العميل بالاسم بالسجل التجارى]]="مطابق"), "سارى", "يجب اعادة طلبه")</f>
        <v>يجب اعادة طلبه</v>
      </c>
      <c r="N293" s="14" t="s">
        <v>52</v>
      </c>
      <c r="O293" s="9" t="e" cm="1">
        <f t="array" aca="1" ref="O293" ca="1">INDEX('[1]SAP Customer Data'!$A:$AC,MATCH(بيانات_العملاء[[#This Row],[رمز شريك الأعمال]],'[1]SAP Customer Data'!$B:$B,0),CELL("col",[1]!Table_Customer_Data[[#Headers],[LicTradNum]]))</f>
        <v>#REF!</v>
      </c>
      <c r="P29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3" s="14" t="s">
        <v>54</v>
      </c>
      <c r="R293" s="15"/>
      <c r="S29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3" s="14" t="s">
        <v>90</v>
      </c>
      <c r="U293" s="16">
        <v>50000</v>
      </c>
      <c r="V293" s="17">
        <v>43701</v>
      </c>
      <c r="W293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29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293" s="14" t="e" cm="1">
        <f t="array" aca="1" ref="Y293" ca="1">INDEX('[1]SAP Customer Data'!$A:$AC,MATCH(بيانات_العملاء[[#This Row],[رمز شريك الأعمال]],'[1]SAP Customer Data'!$B:$B,0),CELL("col",[1]!Table_Customer_Data[[#Headers],[CreditLine]]))</f>
        <v>#REF!</v>
      </c>
      <c r="Z29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3" s="14"/>
      <c r="AB29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3" s="14" t="s">
        <v>54</v>
      </c>
      <c r="AD293" s="51"/>
      <c r="AE29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3" s="14" t="s">
        <v>54</v>
      </c>
      <c r="AG293" s="14"/>
      <c r="AH29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3" s="14" t="s">
        <v>54</v>
      </c>
      <c r="AJ293" s="14"/>
      <c r="AK29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3" s="14" t="s">
        <v>54</v>
      </c>
      <c r="AM293" s="15"/>
      <c r="AN29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3" s="14" t="s">
        <v>54</v>
      </c>
      <c r="AP293" s="17"/>
      <c r="AQ29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3" s="14" t="s">
        <v>54</v>
      </c>
      <c r="AS293" s="14"/>
      <c r="AT29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3" s="17" t="e" cm="1">
        <f t="array" aca="1" ref="AU293" ca="1">INDEX('[1]SAP Customer Data'!A:Z,MATCH(بيانات_العملاء[[#This Row],[رمز شريك الأعمال]],'[1]SAP Customer Data'!B:B,0),CELL("col",[1]!Table_Customer_Data[[#Headers],[CreateDate]]))</f>
        <v>#REF!</v>
      </c>
      <c r="AV293" s="14"/>
      <c r="AW293" s="17"/>
      <c r="AX293" s="14" t="s">
        <v>57</v>
      </c>
      <c r="AY293" s="14"/>
    </row>
    <row r="294" spans="1:51" x14ac:dyDescent="0.25">
      <c r="A294" s="12" t="e" cm="1">
        <f t="array" aca="1" ref="A294" ca="1">INDEX('[1]SAP Customer Data'!$A:$AC,MATCH(بيانات_العملاء[[#This Row],[رمز شريك الأعمال]],'[1]SAP Customer Data'!$B:$B,0),CELL("col",[1]!Table_Customer_Data[[#Headers],[GroupName]]))</f>
        <v>#REF!</v>
      </c>
      <c r="B294" s="19" t="s">
        <v>489</v>
      </c>
      <c r="C294" s="77" t="s">
        <v>882</v>
      </c>
      <c r="D294" s="14" t="e" cm="1">
        <f t="array" aca="1" ref="D294" ca="1">INDEX('[1]SAP Customer Data'!$A:$AC,MATCH(بيانات_العملاء[[#This Row],[رمز شريك الأعمال]],'[1]SAP Customer Data'!$B:$B,0),CELL("col",[1]!Table_Customer_Data[[#Headers],[CardName]]))</f>
        <v>#REF!</v>
      </c>
      <c r="E294" s="14" t="e">
        <f ca="1">IF(بيانات_العملاء[[#This Row],[حد الائتمان على SAP]]&gt;0,"آجل","نقدى")</f>
        <v>#REF!</v>
      </c>
      <c r="F294" s="14"/>
      <c r="G294" s="14" t="s">
        <v>71</v>
      </c>
      <c r="H294" s="14" t="s">
        <v>52</v>
      </c>
      <c r="I29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4" s="14" t="s">
        <v>54</v>
      </c>
      <c r="K294" s="15"/>
      <c r="L294" s="14"/>
      <c r="M294" s="14" t="str">
        <f ca="1">IF(AND(بيانات_العملاء[[#This Row],[السجل التجارى]]="موجود",TODAY()+'[1]Other Data'!$B$23&lt;K294,بيانات_العملاء[[#This Row],[مطابقة اسم العميل بالاسم بالسجل التجارى]]="مطابق"), "سارى", "يجب اعادة طلبه")</f>
        <v>يجب اعادة طلبه</v>
      </c>
      <c r="N294" s="14" t="s">
        <v>54</v>
      </c>
      <c r="O294" s="9" t="e" cm="1">
        <f t="array" aca="1" ref="O294" ca="1">INDEX('[1]SAP Customer Data'!$A:$AC,MATCH(بيانات_العملاء[[#This Row],[رمز شريك الأعمال]],'[1]SAP Customer Data'!$B:$B,0),CELL("col",[1]!Table_Customer_Data[[#Headers],[LicTradNum]]))</f>
        <v>#REF!</v>
      </c>
      <c r="P29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4" s="14" t="s">
        <v>54</v>
      </c>
      <c r="R294" s="15"/>
      <c r="S29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4" s="14" t="s">
        <v>90</v>
      </c>
      <c r="U294" s="16">
        <v>20000</v>
      </c>
      <c r="V294" s="17"/>
      <c r="W29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</v>
      </c>
      <c r="Y294" s="14" t="e" cm="1">
        <f t="array" aca="1" ref="Y294" ca="1">INDEX('[1]SAP Customer Data'!$A:$AC,MATCH(بيانات_العملاء[[#This Row],[رمز شريك الأعمال]],'[1]SAP Customer Data'!$B:$B,0),CELL("col",[1]!Table_Customer_Data[[#Headers],[CreditLine]]))</f>
        <v>#REF!</v>
      </c>
      <c r="Z29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4" s="14"/>
      <c r="AB29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4" s="14" t="s">
        <v>54</v>
      </c>
      <c r="AD294" s="51"/>
      <c r="AE29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4" s="14" t="s">
        <v>54</v>
      </c>
      <c r="AG294" s="14"/>
      <c r="AH29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4" s="14" t="s">
        <v>54</v>
      </c>
      <c r="AJ294" s="14"/>
      <c r="AK29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4" s="14" t="s">
        <v>54</v>
      </c>
      <c r="AM294" s="15"/>
      <c r="AN29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4" s="14" t="s">
        <v>54</v>
      </c>
      <c r="AP294" s="17"/>
      <c r="AQ29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4" s="14" t="s">
        <v>54</v>
      </c>
      <c r="AS294" s="14"/>
      <c r="AT29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4" s="17" t="e" cm="1">
        <f t="array" aca="1" ref="AU294" ca="1">INDEX('[1]SAP Customer Data'!A:Z,MATCH(بيانات_العملاء[[#This Row],[رمز شريك الأعمال]],'[1]SAP Customer Data'!B:B,0),CELL("col",[1]!Table_Customer_Data[[#Headers],[CreateDate]]))</f>
        <v>#REF!</v>
      </c>
      <c r="AV294" s="14"/>
      <c r="AW294" s="17"/>
      <c r="AX294" s="14" t="s">
        <v>57</v>
      </c>
      <c r="AY294" s="14"/>
    </row>
    <row r="295" spans="1:51" x14ac:dyDescent="0.25">
      <c r="A295" s="12" t="e" cm="1">
        <f t="array" aca="1" ref="A295" ca="1">INDEX('[1]SAP Customer Data'!$A:$AC,MATCH(بيانات_العملاء[[#This Row],[رمز شريك الأعمال]],'[1]SAP Customer Data'!$B:$B,0),CELL("col",[1]!Table_Customer_Data[[#Headers],[GroupName]]))</f>
        <v>#REF!</v>
      </c>
      <c r="B295" s="19" t="s">
        <v>490</v>
      </c>
      <c r="C295" s="77" t="s">
        <v>882</v>
      </c>
      <c r="D295" s="14" t="e" cm="1">
        <f t="array" aca="1" ref="D295" ca="1">INDEX('[1]SAP Customer Data'!$A:$AC,MATCH(بيانات_العملاء[[#This Row],[رمز شريك الأعمال]],'[1]SAP Customer Data'!$B:$B,0),CELL("col",[1]!Table_Customer_Data[[#Headers],[CardName]]))</f>
        <v>#REF!</v>
      </c>
      <c r="E295" s="14" t="e">
        <f ca="1">IF(بيانات_العملاء[[#This Row],[حد الائتمان على SAP]]&gt;0,"آجل","نقدى")</f>
        <v>#REF!</v>
      </c>
      <c r="F295" s="14" t="s">
        <v>491</v>
      </c>
      <c r="G295" s="14" t="s">
        <v>51</v>
      </c>
      <c r="H295" s="14" t="s">
        <v>52</v>
      </c>
      <c r="I29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5" s="14" t="s">
        <v>52</v>
      </c>
      <c r="K295" s="15">
        <v>45214</v>
      </c>
      <c r="L295" s="14" t="s">
        <v>55</v>
      </c>
      <c r="M295" s="14" t="str">
        <f ca="1">IF(AND(بيانات_العملاء[[#This Row],[السجل التجارى]]="موجود",TODAY()+'[1]Other Data'!$B$23&lt;K295,بيانات_العملاء[[#This Row],[مطابقة اسم العميل بالاسم بالسجل التجارى]]="مطابق"), "سارى", "يجب اعادة طلبه")</f>
        <v>سارى</v>
      </c>
      <c r="N295" s="14" t="s">
        <v>52</v>
      </c>
      <c r="O295" s="9" t="e" cm="1">
        <f t="array" aca="1" ref="O295" ca="1">INDEX('[1]SAP Customer Data'!$A:$AC,MATCH(بيانات_العملاء[[#This Row],[رمز شريك الأعمال]],'[1]SAP Customer Data'!$B:$B,0),CELL("col",[1]!Table_Customer_Data[[#Headers],[LicTradNum]]))</f>
        <v>#REF!</v>
      </c>
      <c r="P29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5" s="14" t="s">
        <v>52</v>
      </c>
      <c r="R295" s="15">
        <v>45199</v>
      </c>
      <c r="S29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295" s="14" t="s">
        <v>52</v>
      </c>
      <c r="U295" s="16">
        <v>10000</v>
      </c>
      <c r="V295" s="17">
        <v>45069</v>
      </c>
      <c r="W295" s="17">
        <f>IF(بيانات_العملاء[[#This Row],[تاريخ انشاء سند الامر او الاستثناء]]="",0,بيانات_العملاء[[#This Row],[تاريخ انشاء سند الامر او الاستثناء]]+365*3)</f>
        <v>46164</v>
      </c>
      <c r="X29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295" s="14" t="e" cm="1">
        <f t="array" aca="1" ref="Y295" ca="1">INDEX('[1]SAP Customer Data'!$A:$AC,MATCH(بيانات_العملاء[[#This Row],[رمز شريك الأعمال]],'[1]SAP Customer Data'!$B:$B,0),CELL("col",[1]!Table_Customer_Data[[#Headers],[CreditLine]]))</f>
        <v>#REF!</v>
      </c>
      <c r="Z29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5" s="14" t="s">
        <v>55</v>
      </c>
      <c r="AB29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5" s="14" t="s">
        <v>52</v>
      </c>
      <c r="AD295" s="51">
        <v>47548</v>
      </c>
      <c r="AE29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95" s="14" t="s">
        <v>52</v>
      </c>
      <c r="AG295" s="17">
        <v>47548</v>
      </c>
      <c r="AH29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295" s="14" t="s">
        <v>52</v>
      </c>
      <c r="AJ295" s="14"/>
      <c r="AK29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5" s="14" t="s">
        <v>54</v>
      </c>
      <c r="AM295" s="15"/>
      <c r="AN29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5" s="14" t="s">
        <v>52</v>
      </c>
      <c r="AP295" s="17">
        <v>44771</v>
      </c>
      <c r="AQ29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5" s="14" t="s">
        <v>54</v>
      </c>
      <c r="AS295" s="14"/>
      <c r="AT29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5" s="17" t="e" cm="1">
        <f t="array" aca="1" ref="AU295" ca="1">INDEX('[1]SAP Customer Data'!A:Z,MATCH(بيانات_العملاء[[#This Row],[رمز شريك الأعمال]],'[1]SAP Customer Data'!B:B,0),CELL("col",[1]!Table_Customer_Data[[#Headers],[CreateDate]]))</f>
        <v>#REF!</v>
      </c>
      <c r="AV295" s="14"/>
      <c r="AW295" s="17"/>
      <c r="AX295" s="14" t="s">
        <v>57</v>
      </c>
      <c r="AY295" s="14"/>
    </row>
    <row r="296" spans="1:51" x14ac:dyDescent="0.25">
      <c r="A296" s="12" t="e" cm="1">
        <f t="array" aca="1" ref="A296" ca="1">INDEX('[1]SAP Customer Data'!$A:$AC,MATCH(بيانات_العملاء[[#This Row],[رمز شريك الأعمال]],'[1]SAP Customer Data'!$B:$B,0),CELL("col",[1]!Table_Customer_Data[[#Headers],[GroupName]]))</f>
        <v>#REF!</v>
      </c>
      <c r="B296" s="19" t="s">
        <v>492</v>
      </c>
      <c r="C296" s="77" t="s">
        <v>882</v>
      </c>
      <c r="D296" s="14" t="e" cm="1">
        <f t="array" aca="1" ref="D296" ca="1">INDEX('[1]SAP Customer Data'!$A:$AC,MATCH(بيانات_العملاء[[#This Row],[رمز شريك الأعمال]],'[1]SAP Customer Data'!$B:$B,0),CELL("col",[1]!Table_Customer_Data[[#Headers],[CardName]]))</f>
        <v>#REF!</v>
      </c>
      <c r="E296" s="14" t="e">
        <f ca="1">IF(بيانات_العملاء[[#This Row],[حد الائتمان على SAP]]&gt;0,"آجل","نقدى")</f>
        <v>#REF!</v>
      </c>
      <c r="F296" s="14"/>
      <c r="G296" s="14" t="s">
        <v>71</v>
      </c>
      <c r="H296" s="14" t="s">
        <v>52</v>
      </c>
      <c r="I29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6" s="14" t="s">
        <v>54</v>
      </c>
      <c r="K296" s="15"/>
      <c r="L296" s="14"/>
      <c r="M296" s="14" t="str">
        <f ca="1">IF(AND(بيانات_العملاء[[#This Row],[السجل التجارى]]="موجود",TODAY()+'[1]Other Data'!$B$23&lt;K296,بيانات_العملاء[[#This Row],[مطابقة اسم العميل بالاسم بالسجل التجارى]]="مطابق"), "سارى", "يجب اعادة طلبه")</f>
        <v>يجب اعادة طلبه</v>
      </c>
      <c r="N296" s="14" t="s">
        <v>54</v>
      </c>
      <c r="O296" s="9" t="e" cm="1">
        <f t="array" aca="1" ref="O296" ca="1">INDEX('[1]SAP Customer Data'!$A:$AC,MATCH(بيانات_العملاء[[#This Row],[رمز شريك الأعمال]],'[1]SAP Customer Data'!$B:$B,0),CELL("col",[1]!Table_Customer_Data[[#Headers],[LicTradNum]]))</f>
        <v>#REF!</v>
      </c>
      <c r="P29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6" s="14" t="s">
        <v>54</v>
      </c>
      <c r="R296" s="15"/>
      <c r="S29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6" s="14" t="s">
        <v>52</v>
      </c>
      <c r="U296" s="16">
        <v>30000</v>
      </c>
      <c r="V296" s="17"/>
      <c r="W29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296" s="14" t="e" cm="1">
        <f t="array" aca="1" ref="Y296" ca="1">INDEX('[1]SAP Customer Data'!$A:$AC,MATCH(بيانات_العملاء[[#This Row],[رمز شريك الأعمال]],'[1]SAP Customer Data'!$B:$B,0),CELL("col",[1]!Table_Customer_Data[[#Headers],[CreditLine]]))</f>
        <v>#REF!</v>
      </c>
      <c r="Z29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6" s="14" t="s">
        <v>53</v>
      </c>
      <c r="AB29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6" s="14" t="s">
        <v>54</v>
      </c>
      <c r="AD296" s="51"/>
      <c r="AE29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6" s="14" t="s">
        <v>54</v>
      </c>
      <c r="AG296" s="14"/>
      <c r="AH29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6" s="14" t="s">
        <v>54</v>
      </c>
      <c r="AJ296" s="14"/>
      <c r="AK29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6" s="14" t="s">
        <v>54</v>
      </c>
      <c r="AM296" s="15"/>
      <c r="AN29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6" s="14" t="s">
        <v>54</v>
      </c>
      <c r="AP296" s="17"/>
      <c r="AQ29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6" s="14" t="s">
        <v>54</v>
      </c>
      <c r="AS296" s="14"/>
      <c r="AT29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6" s="17" t="e" cm="1">
        <f t="array" aca="1" ref="AU296" ca="1">INDEX('[1]SAP Customer Data'!A:Z,MATCH(بيانات_العملاء[[#This Row],[رمز شريك الأعمال]],'[1]SAP Customer Data'!B:B,0),CELL("col",[1]!Table_Customer_Data[[#Headers],[CreateDate]]))</f>
        <v>#REF!</v>
      </c>
      <c r="AV296" s="14"/>
      <c r="AW296" s="17"/>
      <c r="AX296" s="14" t="s">
        <v>57</v>
      </c>
      <c r="AY296" s="14"/>
    </row>
    <row r="297" spans="1:51" x14ac:dyDescent="0.25">
      <c r="A297" s="12" t="e" cm="1">
        <f t="array" aca="1" ref="A297" ca="1">INDEX('[1]SAP Customer Data'!$A:$AC,MATCH(بيانات_العملاء[[#This Row],[رمز شريك الأعمال]],'[1]SAP Customer Data'!$B:$B,0),CELL("col",[1]!Table_Customer_Data[[#Headers],[GroupName]]))</f>
        <v>#REF!</v>
      </c>
      <c r="B297" s="19" t="s">
        <v>493</v>
      </c>
      <c r="C297" s="77" t="s">
        <v>882</v>
      </c>
      <c r="D297" s="14" t="e" cm="1">
        <f t="array" aca="1" ref="D297" ca="1">INDEX('[1]SAP Customer Data'!$A:$AC,MATCH(بيانات_العملاء[[#This Row],[رمز شريك الأعمال]],'[1]SAP Customer Data'!$B:$B,0),CELL("col",[1]!Table_Customer_Data[[#Headers],[CardName]]))</f>
        <v>#REF!</v>
      </c>
      <c r="E297" s="14" t="e">
        <f ca="1">IF(بيانات_العملاء[[#This Row],[حد الائتمان على SAP]]&gt;0,"آجل","نقدى")</f>
        <v>#REF!</v>
      </c>
      <c r="F297" s="14"/>
      <c r="G297" s="14" t="s">
        <v>71</v>
      </c>
      <c r="H297" s="14" t="s">
        <v>54</v>
      </c>
      <c r="I29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297" s="14" t="s">
        <v>54</v>
      </c>
      <c r="K297" s="15"/>
      <c r="L297" s="14"/>
      <c r="M297" s="14" t="str">
        <f ca="1">IF(AND(بيانات_العملاء[[#This Row],[السجل التجارى]]="موجود",TODAY()+'[1]Other Data'!$B$23&lt;K297,بيانات_العملاء[[#This Row],[مطابقة اسم العميل بالاسم بالسجل التجارى]]="مطابق"), "سارى", "يجب اعادة طلبه")</f>
        <v>يجب اعادة طلبه</v>
      </c>
      <c r="N297" s="14" t="s">
        <v>52</v>
      </c>
      <c r="O297" s="9" t="e" cm="1">
        <f t="array" aca="1" ref="O297" ca="1">INDEX('[1]SAP Customer Data'!$A:$AC,MATCH(بيانات_العملاء[[#This Row],[رمز شريك الأعمال]],'[1]SAP Customer Data'!$B:$B,0),CELL("col",[1]!Table_Customer_Data[[#Headers],[LicTradNum]]))</f>
        <v>#REF!</v>
      </c>
      <c r="P29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7" s="14" t="s">
        <v>54</v>
      </c>
      <c r="R297" s="15"/>
      <c r="S29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7" s="14" t="s">
        <v>72</v>
      </c>
      <c r="U297" s="16"/>
      <c r="V297" s="17"/>
      <c r="W29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97" s="14" t="e" cm="1">
        <f t="array" aca="1" ref="Y297" ca="1">INDEX('[1]SAP Customer Data'!$A:$AC,MATCH(بيانات_العملاء[[#This Row],[رمز شريك الأعمال]],'[1]SAP Customer Data'!$B:$B,0),CELL("col",[1]!Table_Customer_Data[[#Headers],[CreditLine]]))</f>
        <v>#REF!</v>
      </c>
      <c r="Z29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7" s="14"/>
      <c r="AB29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7" s="14" t="s">
        <v>54</v>
      </c>
      <c r="AD297" s="51"/>
      <c r="AE29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7" s="14" t="s">
        <v>54</v>
      </c>
      <c r="AG297" s="14"/>
      <c r="AH29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7" s="14" t="s">
        <v>54</v>
      </c>
      <c r="AJ297" s="14"/>
      <c r="AK29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7" s="14" t="s">
        <v>54</v>
      </c>
      <c r="AM297" s="15"/>
      <c r="AN29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7" s="14" t="s">
        <v>54</v>
      </c>
      <c r="AP297" s="17"/>
      <c r="AQ29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7" s="14" t="s">
        <v>54</v>
      </c>
      <c r="AS297" s="14"/>
      <c r="AT29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7" s="17" t="e" cm="1">
        <f t="array" aca="1" ref="AU297" ca="1">INDEX('[1]SAP Customer Data'!A:Z,MATCH(بيانات_العملاء[[#This Row],[رمز شريك الأعمال]],'[1]SAP Customer Data'!B:B,0),CELL("col",[1]!Table_Customer_Data[[#Headers],[CreateDate]]))</f>
        <v>#REF!</v>
      </c>
      <c r="AV297" s="14"/>
      <c r="AW297" s="17"/>
      <c r="AX297" s="14" t="s">
        <v>57</v>
      </c>
      <c r="AY297" s="14"/>
    </row>
    <row r="298" spans="1:51" x14ac:dyDescent="0.25">
      <c r="A298" s="12" t="e" cm="1">
        <f t="array" aca="1" ref="A298" ca="1">INDEX('[1]SAP Customer Data'!$A:$AC,MATCH(بيانات_العملاء[[#This Row],[رمز شريك الأعمال]],'[1]SAP Customer Data'!$B:$B,0),CELL("col",[1]!Table_Customer_Data[[#Headers],[GroupName]]))</f>
        <v>#REF!</v>
      </c>
      <c r="B298" s="19" t="s">
        <v>494</v>
      </c>
      <c r="C298" s="77" t="s">
        <v>882</v>
      </c>
      <c r="D298" s="14" t="e" cm="1">
        <f t="array" aca="1" ref="D298" ca="1">INDEX('[1]SAP Customer Data'!$A:$AC,MATCH(بيانات_العملاء[[#This Row],[رمز شريك الأعمال]],'[1]SAP Customer Data'!$B:$B,0),CELL("col",[1]!Table_Customer_Data[[#Headers],[CardName]]))</f>
        <v>#REF!</v>
      </c>
      <c r="E298" s="14" t="e">
        <f ca="1">IF(بيانات_العملاء[[#This Row],[حد الائتمان على SAP]]&gt;0,"آجل","نقدى")</f>
        <v>#REF!</v>
      </c>
      <c r="F298" s="14" t="s">
        <v>495</v>
      </c>
      <c r="G298" s="14" t="s">
        <v>51</v>
      </c>
      <c r="H298" s="14" t="s">
        <v>52</v>
      </c>
      <c r="I29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8" s="14" t="s">
        <v>52</v>
      </c>
      <c r="K298" s="15">
        <v>45348</v>
      </c>
      <c r="L298" s="14" t="s">
        <v>55</v>
      </c>
      <c r="M298" s="14" t="str">
        <f ca="1">IF(AND(بيانات_العملاء[[#This Row],[السجل التجارى]]="موجود",TODAY()+'[1]Other Data'!$B$23&lt;K298,بيانات_العملاء[[#This Row],[مطابقة اسم العميل بالاسم بالسجل التجارى]]="مطابق"), "سارى", "يجب اعادة طلبه")</f>
        <v>سارى</v>
      </c>
      <c r="N298" s="14" t="s">
        <v>52</v>
      </c>
      <c r="O298" s="9" t="e" cm="1">
        <f t="array" aca="1" ref="O298" ca="1">INDEX('[1]SAP Customer Data'!$A:$AC,MATCH(بيانات_العملاء[[#This Row],[رمز شريك الأعمال]],'[1]SAP Customer Data'!$B:$B,0),CELL("col",[1]!Table_Customer_Data[[#Headers],[LicTradNum]]))</f>
        <v>#REF!</v>
      </c>
      <c r="P29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8" s="14" t="s">
        <v>52</v>
      </c>
      <c r="R298" s="15">
        <v>45271</v>
      </c>
      <c r="S29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298" s="14" t="s">
        <v>72</v>
      </c>
      <c r="U298" s="16"/>
      <c r="V298" s="17"/>
      <c r="W29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298" s="14" t="e" cm="1">
        <f t="array" aca="1" ref="Y298" ca="1">INDEX('[1]SAP Customer Data'!$A:$AC,MATCH(بيانات_العملاء[[#This Row],[رمز شريك الأعمال]],'[1]SAP Customer Data'!$B:$B,0),CELL("col",[1]!Table_Customer_Data[[#Headers],[CreditLine]]))</f>
        <v>#REF!</v>
      </c>
      <c r="Z29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8" s="14"/>
      <c r="AB29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8" s="14" t="s">
        <v>52</v>
      </c>
      <c r="AD298" s="51">
        <v>51118</v>
      </c>
      <c r="AE29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298" s="14" t="s">
        <v>54</v>
      </c>
      <c r="AG298" s="14"/>
      <c r="AH29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8" s="14" t="s">
        <v>54</v>
      </c>
      <c r="AJ298" s="14"/>
      <c r="AK29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8" s="14"/>
      <c r="AM298" s="15"/>
      <c r="AN29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8" s="14" t="s">
        <v>52</v>
      </c>
      <c r="AP298" s="17"/>
      <c r="AQ29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8" s="14" t="s">
        <v>54</v>
      </c>
      <c r="AS298" s="14"/>
      <c r="AT29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8" s="17" t="e" cm="1">
        <f t="array" aca="1" ref="AU298" ca="1">INDEX('[1]SAP Customer Data'!A:Z,MATCH(بيانات_العملاء[[#This Row],[رمز شريك الأعمال]],'[1]SAP Customer Data'!B:B,0),CELL("col",[1]!Table_Customer_Data[[#Headers],[CreateDate]]))</f>
        <v>#REF!</v>
      </c>
      <c r="AV298" s="14"/>
      <c r="AW298" s="17"/>
      <c r="AX298" s="14" t="s">
        <v>57</v>
      </c>
      <c r="AY298" s="14"/>
    </row>
    <row r="299" spans="1:51" x14ac:dyDescent="0.25">
      <c r="A299" s="12" t="e" cm="1">
        <f t="array" aca="1" ref="A299" ca="1">INDEX('[1]SAP Customer Data'!$A:$AC,MATCH(بيانات_العملاء[[#This Row],[رمز شريك الأعمال]],'[1]SAP Customer Data'!$B:$B,0),CELL("col",[1]!Table_Customer_Data[[#Headers],[GroupName]]))</f>
        <v>#REF!</v>
      </c>
      <c r="B299" s="19" t="s">
        <v>496</v>
      </c>
      <c r="C299" s="77" t="s">
        <v>882</v>
      </c>
      <c r="D299" s="14" t="e" cm="1">
        <f t="array" aca="1" ref="D299" ca="1">INDEX('[1]SAP Customer Data'!$A:$AC,MATCH(بيانات_العملاء[[#This Row],[رمز شريك الأعمال]],'[1]SAP Customer Data'!$B:$B,0),CELL("col",[1]!Table_Customer_Data[[#Headers],[CardName]]))</f>
        <v>#REF!</v>
      </c>
      <c r="E299" s="14" t="e">
        <f ca="1">IF(بيانات_العملاء[[#This Row],[حد الائتمان على SAP]]&gt;0,"آجل","نقدى")</f>
        <v>#REF!</v>
      </c>
      <c r="F299" s="14"/>
      <c r="G299" s="14" t="s">
        <v>71</v>
      </c>
      <c r="H299" s="14" t="s">
        <v>52</v>
      </c>
      <c r="I29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299" s="14" t="s">
        <v>54</v>
      </c>
      <c r="K299" s="15"/>
      <c r="L299" s="14"/>
      <c r="M299" s="14" t="str">
        <f ca="1">IF(AND(بيانات_العملاء[[#This Row],[السجل التجارى]]="موجود",TODAY()+'[1]Other Data'!$B$23&lt;K299,بيانات_العملاء[[#This Row],[مطابقة اسم العميل بالاسم بالسجل التجارى]]="مطابق"), "سارى", "يجب اعادة طلبه")</f>
        <v>يجب اعادة طلبه</v>
      </c>
      <c r="N299" s="14" t="s">
        <v>54</v>
      </c>
      <c r="O299" s="9" t="e" cm="1">
        <f t="array" aca="1" ref="O299" ca="1">INDEX('[1]SAP Customer Data'!$A:$AC,MATCH(بيانات_العملاء[[#This Row],[رمز شريك الأعمال]],'[1]SAP Customer Data'!$B:$B,0),CELL("col",[1]!Table_Customer_Data[[#Headers],[LicTradNum]]))</f>
        <v>#REF!</v>
      </c>
      <c r="P29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299" s="14" t="s">
        <v>54</v>
      </c>
      <c r="R299" s="15"/>
      <c r="S29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299" s="14" t="s">
        <v>52</v>
      </c>
      <c r="U299" s="16">
        <v>50000</v>
      </c>
      <c r="V299" s="17"/>
      <c r="W29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29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299" s="14" t="e" cm="1">
        <f t="array" aca="1" ref="Y299" ca="1">INDEX('[1]SAP Customer Data'!$A:$AC,MATCH(بيانات_العملاء[[#This Row],[رمز شريك الأعمال]],'[1]SAP Customer Data'!$B:$B,0),CELL("col",[1]!Table_Customer_Data[[#Headers],[CreditLine]]))</f>
        <v>#REF!</v>
      </c>
      <c r="Z29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299" s="14" t="s">
        <v>53</v>
      </c>
      <c r="AB29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299" s="14" t="s">
        <v>54</v>
      </c>
      <c r="AD299" s="51"/>
      <c r="AE29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299" s="14" t="s">
        <v>54</v>
      </c>
      <c r="AG299" s="14"/>
      <c r="AH29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299" s="14" t="s">
        <v>54</v>
      </c>
      <c r="AJ299" s="14"/>
      <c r="AK29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299" s="14"/>
      <c r="AM299" s="15"/>
      <c r="AN29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299" s="14" t="s">
        <v>54</v>
      </c>
      <c r="AP299" s="17"/>
      <c r="AQ29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299" s="14" t="s">
        <v>54</v>
      </c>
      <c r="AS299" s="14"/>
      <c r="AT29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299" s="17" t="e" cm="1">
        <f t="array" aca="1" ref="AU299" ca="1">INDEX('[1]SAP Customer Data'!A:Z,MATCH(بيانات_العملاء[[#This Row],[رمز شريك الأعمال]],'[1]SAP Customer Data'!B:B,0),CELL("col",[1]!Table_Customer_Data[[#Headers],[CreateDate]]))</f>
        <v>#REF!</v>
      </c>
      <c r="AV299" s="14"/>
      <c r="AW299" s="17"/>
      <c r="AX299" s="14" t="s">
        <v>57</v>
      </c>
      <c r="AY299" s="14"/>
    </row>
    <row r="300" spans="1:51" x14ac:dyDescent="0.25">
      <c r="A300" s="12" t="e" cm="1">
        <f t="array" aca="1" ref="A300" ca="1">INDEX('[1]SAP Customer Data'!$A:$AC,MATCH(بيانات_العملاء[[#This Row],[رمز شريك الأعمال]],'[1]SAP Customer Data'!$B:$B,0),CELL("col",[1]!Table_Customer_Data[[#Headers],[GroupName]]))</f>
        <v>#REF!</v>
      </c>
      <c r="B300" s="19" t="s">
        <v>497</v>
      </c>
      <c r="C300" s="77" t="s">
        <v>882</v>
      </c>
      <c r="D300" s="14" t="e" cm="1">
        <f t="array" aca="1" ref="D300" ca="1">INDEX('[1]SAP Customer Data'!$A:$AC,MATCH(بيانات_العملاء[[#This Row],[رمز شريك الأعمال]],'[1]SAP Customer Data'!$B:$B,0),CELL("col",[1]!Table_Customer_Data[[#Headers],[CardName]]))</f>
        <v>#REF!</v>
      </c>
      <c r="E300" s="14" t="e">
        <f ca="1">IF(بيانات_العملاء[[#This Row],[حد الائتمان على SAP]]&gt;0,"آجل","نقدى")</f>
        <v>#REF!</v>
      </c>
      <c r="F300" s="14"/>
      <c r="G300" s="14" t="s">
        <v>71</v>
      </c>
      <c r="H300" s="14" t="s">
        <v>52</v>
      </c>
      <c r="I30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0" s="14" t="s">
        <v>54</v>
      </c>
      <c r="K300" s="15"/>
      <c r="L300" s="14"/>
      <c r="M300" s="14" t="str">
        <f ca="1">IF(AND(بيانات_العملاء[[#This Row],[السجل التجارى]]="موجود",TODAY()+'[1]Other Data'!$B$23&lt;K300,بيانات_العملاء[[#This Row],[مطابقة اسم العميل بالاسم بالسجل التجارى]]="مطابق"), "سارى", "يجب اعادة طلبه")</f>
        <v>يجب اعادة طلبه</v>
      </c>
      <c r="N300" s="14" t="s">
        <v>54</v>
      </c>
      <c r="O300" s="9" t="e" cm="1">
        <f t="array" aca="1" ref="O300" ca="1">INDEX('[1]SAP Customer Data'!$A:$AC,MATCH(بيانات_العملاء[[#This Row],[رمز شريك الأعمال]],'[1]SAP Customer Data'!$B:$B,0),CELL("col",[1]!Table_Customer_Data[[#Headers],[LicTradNum]]))</f>
        <v>#REF!</v>
      </c>
      <c r="P30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0" s="14" t="s">
        <v>54</v>
      </c>
      <c r="R300" s="15"/>
      <c r="S30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0" s="14" t="s">
        <v>52</v>
      </c>
      <c r="U300" s="16">
        <v>100000</v>
      </c>
      <c r="V300" s="17"/>
      <c r="W30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300" s="14" t="e" cm="1">
        <f t="array" aca="1" ref="Y300" ca="1">INDEX('[1]SAP Customer Data'!$A:$AC,MATCH(بيانات_العملاء[[#This Row],[رمز شريك الأعمال]],'[1]SAP Customer Data'!$B:$B,0),CELL("col",[1]!Table_Customer_Data[[#Headers],[CreditLine]]))</f>
        <v>#REF!</v>
      </c>
      <c r="Z30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0" s="14" t="s">
        <v>53</v>
      </c>
      <c r="AB30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0" s="14" t="s">
        <v>54</v>
      </c>
      <c r="AD300" s="51"/>
      <c r="AE30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0" s="14" t="s">
        <v>54</v>
      </c>
      <c r="AG300" s="14"/>
      <c r="AH30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0" s="14" t="s">
        <v>54</v>
      </c>
      <c r="AJ300" s="14"/>
      <c r="AK30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0" s="14" t="s">
        <v>54</v>
      </c>
      <c r="AM300" s="15"/>
      <c r="AN30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0" s="14" t="s">
        <v>54</v>
      </c>
      <c r="AP300" s="17"/>
      <c r="AQ30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0" s="14" t="s">
        <v>54</v>
      </c>
      <c r="AS300" s="14"/>
      <c r="AT30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0" s="17" t="e" cm="1">
        <f t="array" aca="1" ref="AU300" ca="1">INDEX('[1]SAP Customer Data'!A:Z,MATCH(بيانات_العملاء[[#This Row],[رمز شريك الأعمال]],'[1]SAP Customer Data'!B:B,0),CELL("col",[1]!Table_Customer_Data[[#Headers],[CreateDate]]))</f>
        <v>#REF!</v>
      </c>
      <c r="AV300" s="14"/>
      <c r="AW300" s="17"/>
      <c r="AX300" s="14" t="s">
        <v>57</v>
      </c>
      <c r="AY300" s="14"/>
    </row>
    <row r="301" spans="1:51" x14ac:dyDescent="0.25">
      <c r="A301" s="12" t="e" cm="1">
        <f t="array" aca="1" ref="A301" ca="1">INDEX('[1]SAP Customer Data'!$A:$AC,MATCH(بيانات_العملاء[[#This Row],[رمز شريك الأعمال]],'[1]SAP Customer Data'!$B:$B,0),CELL("col",[1]!Table_Customer_Data[[#Headers],[GroupName]]))</f>
        <v>#REF!</v>
      </c>
      <c r="B301" s="19" t="s">
        <v>498</v>
      </c>
      <c r="C301" s="77" t="s">
        <v>882</v>
      </c>
      <c r="D301" s="14" t="e" cm="1">
        <f t="array" aca="1" ref="D301" ca="1">INDEX('[1]SAP Customer Data'!$A:$AC,MATCH(بيانات_العملاء[[#This Row],[رمز شريك الأعمال]],'[1]SAP Customer Data'!$B:$B,0),CELL("col",[1]!Table_Customer_Data[[#Headers],[CardName]]))</f>
        <v>#REF!</v>
      </c>
      <c r="E301" s="14" t="e">
        <f ca="1">IF(بيانات_العملاء[[#This Row],[حد الائتمان على SAP]]&gt;0,"آجل","نقدى")</f>
        <v>#REF!</v>
      </c>
      <c r="F301" s="14" t="s">
        <v>499</v>
      </c>
      <c r="G301" s="14" t="s">
        <v>51</v>
      </c>
      <c r="H301" s="14" t="s">
        <v>52</v>
      </c>
      <c r="I30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1" s="14" t="s">
        <v>52</v>
      </c>
      <c r="K301" s="15">
        <v>44670</v>
      </c>
      <c r="L301" s="14" t="s">
        <v>55</v>
      </c>
      <c r="M301" s="14" t="str">
        <f ca="1">IF(AND(بيانات_العملاء[[#This Row],[السجل التجارى]]="موجود",TODAY()+'[1]Other Data'!$B$23&lt;K301,بيانات_العملاء[[#This Row],[مطابقة اسم العميل بالاسم بالسجل التجارى]]="مطابق"), "سارى", "يجب اعادة طلبه")</f>
        <v>يجب اعادة طلبه</v>
      </c>
      <c r="N301" s="14" t="s">
        <v>52</v>
      </c>
      <c r="O301" s="9" t="e" cm="1">
        <f t="array" aca="1" ref="O301" ca="1">INDEX('[1]SAP Customer Data'!$A:$AC,MATCH(بيانات_العملاء[[#This Row],[رمز شريك الأعمال]],'[1]SAP Customer Data'!$B:$B,0),CELL("col",[1]!Table_Customer_Data[[#Headers],[LicTradNum]]))</f>
        <v>#REF!</v>
      </c>
      <c r="P30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1" s="14" t="s">
        <v>54</v>
      </c>
      <c r="R301" s="15"/>
      <c r="S30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1" s="14" t="s">
        <v>52</v>
      </c>
      <c r="U301" s="16">
        <v>50000</v>
      </c>
      <c r="V301" s="17">
        <v>44195</v>
      </c>
      <c r="W301" s="17">
        <f>IF(بيانات_العملاء[[#This Row],[تاريخ انشاء سند الامر او الاستثناء]]="",0,بيانات_العملاء[[#This Row],[تاريخ انشاء سند الامر او الاستثناء]]+365*3)</f>
        <v>45290</v>
      </c>
      <c r="X30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301" s="14" t="e" cm="1">
        <f t="array" aca="1" ref="Y301" ca="1">INDEX('[1]SAP Customer Data'!$A:$AC,MATCH(بيانات_العملاء[[#This Row],[رمز شريك الأعمال]],'[1]SAP Customer Data'!$B:$B,0),CELL("col",[1]!Table_Customer_Data[[#Headers],[CreditLine]]))</f>
        <v>#REF!</v>
      </c>
      <c r="Z30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1" s="14" t="s">
        <v>55</v>
      </c>
      <c r="AB30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1" s="14" t="s">
        <v>52</v>
      </c>
      <c r="AD301" s="51">
        <v>45612</v>
      </c>
      <c r="AE30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01" s="14" t="s">
        <v>54</v>
      </c>
      <c r="AG301" s="14"/>
      <c r="AH30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1" s="14" t="s">
        <v>54</v>
      </c>
      <c r="AJ301" s="14"/>
      <c r="AK30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1" s="14" t="s">
        <v>54</v>
      </c>
      <c r="AM301" s="15"/>
      <c r="AN30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1" s="14" t="s">
        <v>54</v>
      </c>
      <c r="AP301" s="17"/>
      <c r="AQ30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1" s="14" t="s">
        <v>54</v>
      </c>
      <c r="AS301" s="14"/>
      <c r="AT30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1" s="17" t="e" cm="1">
        <f t="array" aca="1" ref="AU301" ca="1">INDEX('[1]SAP Customer Data'!A:Z,MATCH(بيانات_العملاء[[#This Row],[رمز شريك الأعمال]],'[1]SAP Customer Data'!B:B,0),CELL("col",[1]!Table_Customer_Data[[#Headers],[CreateDate]]))</f>
        <v>#REF!</v>
      </c>
      <c r="AV301" s="14"/>
      <c r="AW301" s="17"/>
      <c r="AX301" s="14" t="s">
        <v>57</v>
      </c>
      <c r="AY301" s="14"/>
    </row>
    <row r="302" spans="1:51" x14ac:dyDescent="0.25">
      <c r="A302" s="12" t="e" cm="1">
        <f t="array" aca="1" ref="A302" ca="1">INDEX('[1]SAP Customer Data'!$A:$AC,MATCH(بيانات_العملاء[[#This Row],[رمز شريك الأعمال]],'[1]SAP Customer Data'!$B:$B,0),CELL("col",[1]!Table_Customer_Data[[#Headers],[GroupName]]))</f>
        <v>#REF!</v>
      </c>
      <c r="B302" s="19" t="s">
        <v>500</v>
      </c>
      <c r="C302" s="77" t="s">
        <v>882</v>
      </c>
      <c r="D302" s="14" t="e" cm="1">
        <f t="array" aca="1" ref="D302" ca="1">INDEX('[1]SAP Customer Data'!$A:$AC,MATCH(بيانات_العملاء[[#This Row],[رمز شريك الأعمال]],'[1]SAP Customer Data'!$B:$B,0),CELL("col",[1]!Table_Customer_Data[[#Headers],[CardName]]))</f>
        <v>#REF!</v>
      </c>
      <c r="E302" s="14" t="e">
        <f ca="1">IF(بيانات_العملاء[[#This Row],[حد الائتمان على SAP]]&gt;0,"آجل","نقدى")</f>
        <v>#REF!</v>
      </c>
      <c r="F302" s="14" t="s">
        <v>501</v>
      </c>
      <c r="G302" s="14" t="s">
        <v>51</v>
      </c>
      <c r="H302" s="14" t="s">
        <v>54</v>
      </c>
      <c r="I30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02" s="14" t="s">
        <v>52</v>
      </c>
      <c r="K302" s="15">
        <v>44967</v>
      </c>
      <c r="L302" s="14" t="s">
        <v>55</v>
      </c>
      <c r="M302" s="14" t="str">
        <f ca="1">IF(AND(بيانات_العملاء[[#This Row],[السجل التجارى]]="موجود",TODAY()+'[1]Other Data'!$B$23&lt;K302,بيانات_العملاء[[#This Row],[مطابقة اسم العميل بالاسم بالسجل التجارى]]="مطابق"), "سارى", "يجب اعادة طلبه")</f>
        <v>يجب اعادة طلبه</v>
      </c>
      <c r="N302" s="14" t="s">
        <v>52</v>
      </c>
      <c r="O302" s="9" t="e" cm="1">
        <f t="array" aca="1" ref="O302" ca="1">INDEX('[1]SAP Customer Data'!$A:$AC,MATCH(بيانات_العملاء[[#This Row],[رمز شريك الأعمال]],'[1]SAP Customer Data'!$B:$B,0),CELL("col",[1]!Table_Customer_Data[[#Headers],[LicTradNum]]))</f>
        <v>#REF!</v>
      </c>
      <c r="P30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2" s="14" t="s">
        <v>54</v>
      </c>
      <c r="R302" s="15"/>
      <c r="S30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2" s="14" t="s">
        <v>72</v>
      </c>
      <c r="U302" s="16"/>
      <c r="V302" s="17"/>
      <c r="W30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02" s="14" t="e" cm="1">
        <f t="array" aca="1" ref="Y302" ca="1">INDEX('[1]SAP Customer Data'!$A:$AC,MATCH(بيانات_العملاء[[#This Row],[رمز شريك الأعمال]],'[1]SAP Customer Data'!$B:$B,0),CELL("col",[1]!Table_Customer_Data[[#Headers],[CreditLine]]))</f>
        <v>#REF!</v>
      </c>
      <c r="Z30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2" s="14"/>
      <c r="AB30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2" s="14" t="s">
        <v>52</v>
      </c>
      <c r="AD302" s="51">
        <v>44942</v>
      </c>
      <c r="AE30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2" s="14" t="s">
        <v>54</v>
      </c>
      <c r="AG302" s="14"/>
      <c r="AH30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2" s="14"/>
      <c r="AJ302" s="14"/>
      <c r="AK30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2" s="14"/>
      <c r="AM302" s="15"/>
      <c r="AN30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2" s="14" t="s">
        <v>54</v>
      </c>
      <c r="AP302" s="17"/>
      <c r="AQ30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2" s="14" t="s">
        <v>54</v>
      </c>
      <c r="AS302" s="14"/>
      <c r="AT30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2" s="17" t="e" cm="1">
        <f t="array" aca="1" ref="AU302" ca="1">INDEX('[1]SAP Customer Data'!A:Z,MATCH(بيانات_العملاء[[#This Row],[رمز شريك الأعمال]],'[1]SAP Customer Data'!B:B,0),CELL("col",[1]!Table_Customer_Data[[#Headers],[CreateDate]]))</f>
        <v>#REF!</v>
      </c>
      <c r="AV302" s="14"/>
      <c r="AW302" s="17"/>
      <c r="AX302" s="14" t="s">
        <v>57</v>
      </c>
      <c r="AY302" s="14"/>
    </row>
    <row r="303" spans="1:51" x14ac:dyDescent="0.25">
      <c r="A303" s="12" t="e" cm="1">
        <f t="array" aca="1" ref="A303" ca="1">INDEX('[1]SAP Customer Data'!$A:$AC,MATCH(بيانات_العملاء[[#This Row],[رمز شريك الأعمال]],'[1]SAP Customer Data'!$B:$B,0),CELL("col",[1]!Table_Customer_Data[[#Headers],[GroupName]]))</f>
        <v>#REF!</v>
      </c>
      <c r="B303" s="18" t="s">
        <v>502</v>
      </c>
      <c r="C303" s="77" t="s">
        <v>882</v>
      </c>
      <c r="D303" s="14" t="e" cm="1">
        <f t="array" aca="1" ref="D303" ca="1">INDEX('[1]SAP Customer Data'!$A:$AC,MATCH(بيانات_العملاء[[#This Row],[رمز شريك الأعمال]],'[1]SAP Customer Data'!$B:$B,0),CELL("col",[1]!Table_Customer_Data[[#Headers],[CardName]]))</f>
        <v>#REF!</v>
      </c>
      <c r="E303" s="14" t="e">
        <f ca="1">IF(بيانات_العملاء[[#This Row],[حد الائتمان على SAP]]&gt;0,"آجل","نقدى")</f>
        <v>#REF!</v>
      </c>
      <c r="F303" s="14"/>
      <c r="G303" s="14" t="s">
        <v>71</v>
      </c>
      <c r="H303" s="14"/>
      <c r="I30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03" s="14" t="s">
        <v>54</v>
      </c>
      <c r="K303" s="15"/>
      <c r="L303" s="14"/>
      <c r="M303" s="14" t="str">
        <f ca="1">IF(AND(بيانات_العملاء[[#This Row],[السجل التجارى]]="موجود",TODAY()+'[1]Other Data'!$B$23&lt;K303,بيانات_العملاء[[#This Row],[مطابقة اسم العميل بالاسم بالسجل التجارى]]="مطابق"), "سارى", "يجب اعادة طلبه")</f>
        <v>يجب اعادة طلبه</v>
      </c>
      <c r="N303" s="14" t="s">
        <v>52</v>
      </c>
      <c r="O303" s="9" t="e" cm="1">
        <f t="array" aca="1" ref="O303" ca="1">INDEX('[1]SAP Customer Data'!$A:$AC,MATCH(بيانات_العملاء[[#This Row],[رمز شريك الأعمال]],'[1]SAP Customer Data'!$B:$B,0),CELL("col",[1]!Table_Customer_Data[[#Headers],[LicTradNum]]))</f>
        <v>#REF!</v>
      </c>
      <c r="P30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3" s="14"/>
      <c r="R303" s="15"/>
      <c r="S30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3" s="14" t="s">
        <v>72</v>
      </c>
      <c r="U303" s="16"/>
      <c r="V303" s="17"/>
      <c r="W30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03" s="14" t="e" cm="1">
        <f t="array" aca="1" ref="Y303" ca="1">INDEX('[1]SAP Customer Data'!$A:$AC,MATCH(بيانات_العملاء[[#This Row],[رمز شريك الأعمال]],'[1]SAP Customer Data'!$B:$B,0),CELL("col",[1]!Table_Customer_Data[[#Headers],[CreditLine]]))</f>
        <v>#REF!</v>
      </c>
      <c r="Z30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3" s="14"/>
      <c r="AB30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3" s="14"/>
      <c r="AD303" s="14"/>
      <c r="AE30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3" s="14"/>
      <c r="AG303" s="14"/>
      <c r="AH30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3" s="14"/>
      <c r="AJ303" s="14"/>
      <c r="AK30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3" s="14"/>
      <c r="AM303" s="15"/>
      <c r="AN30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3" s="14"/>
      <c r="AP303" s="17"/>
      <c r="AQ30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3" s="14"/>
      <c r="AS303" s="14"/>
      <c r="AT30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3" s="17" t="e" cm="1">
        <f t="array" aca="1" ref="AU303" ca="1">INDEX('[1]SAP Customer Data'!A:Z,MATCH(بيانات_العملاء[[#This Row],[رمز شريك الأعمال]],'[1]SAP Customer Data'!B:B,0),CELL("col",[1]!Table_Customer_Data[[#Headers],[CreateDate]]))</f>
        <v>#REF!</v>
      </c>
      <c r="AV303" s="14"/>
      <c r="AW303" s="17"/>
      <c r="AX303" s="14" t="s">
        <v>57</v>
      </c>
      <c r="AY303" s="14"/>
    </row>
    <row r="304" spans="1:51" x14ac:dyDescent="0.25">
      <c r="A304" s="12" t="e" cm="1">
        <f t="array" aca="1" ref="A304" ca="1">INDEX('[1]SAP Customer Data'!$A:$AC,MATCH(بيانات_العملاء[[#This Row],[رمز شريك الأعمال]],'[1]SAP Customer Data'!$B:$B,0),CELL("col",[1]!Table_Customer_Data[[#Headers],[GroupName]]))</f>
        <v>#REF!</v>
      </c>
      <c r="B304" s="19" t="s">
        <v>503</v>
      </c>
      <c r="C304" s="77" t="s">
        <v>882</v>
      </c>
      <c r="D304" s="14" t="e" cm="1">
        <f t="array" aca="1" ref="D304" ca="1">INDEX('[1]SAP Customer Data'!$A:$AC,MATCH(بيانات_العملاء[[#This Row],[رمز شريك الأعمال]],'[1]SAP Customer Data'!$B:$B,0),CELL("col",[1]!Table_Customer_Data[[#Headers],[CardName]]))</f>
        <v>#REF!</v>
      </c>
      <c r="E304" s="14" t="e">
        <f ca="1">IF(بيانات_العملاء[[#This Row],[حد الائتمان على SAP]]&gt;0,"آجل","نقدى")</f>
        <v>#REF!</v>
      </c>
      <c r="F304" s="14" t="s">
        <v>461</v>
      </c>
      <c r="G304" s="14" t="s">
        <v>51</v>
      </c>
      <c r="H304" s="14" t="s">
        <v>54</v>
      </c>
      <c r="I30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04" s="14" t="s">
        <v>52</v>
      </c>
      <c r="K304" s="15">
        <v>45085</v>
      </c>
      <c r="L304" s="14" t="s">
        <v>55</v>
      </c>
      <c r="M304" s="14" t="str">
        <f ca="1">IF(AND(بيانات_العملاء[[#This Row],[السجل التجارى]]="موجود",TODAY()+'[1]Other Data'!$B$23&lt;K304,بيانات_العملاء[[#This Row],[مطابقة اسم العميل بالاسم بالسجل التجارى]]="مطابق"), "سارى", "يجب اعادة طلبه")</f>
        <v>يجب اعادة طلبه</v>
      </c>
      <c r="N304" s="14" t="s">
        <v>52</v>
      </c>
      <c r="O304" s="9" t="e" cm="1">
        <f t="array" aca="1" ref="O304" ca="1">INDEX('[1]SAP Customer Data'!$A:$AC,MATCH(بيانات_العملاء[[#This Row],[رمز شريك الأعمال]],'[1]SAP Customer Data'!$B:$B,0),CELL("col",[1]!Table_Customer_Data[[#Headers],[LicTradNum]]))</f>
        <v>#REF!</v>
      </c>
      <c r="P30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4" s="14" t="s">
        <v>54</v>
      </c>
      <c r="R304" s="15"/>
      <c r="S30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4" s="14" t="s">
        <v>72</v>
      </c>
      <c r="U304" s="16"/>
      <c r="V304" s="17"/>
      <c r="W30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04" s="14" t="e" cm="1">
        <f t="array" aca="1" ref="Y304" ca="1">INDEX('[1]SAP Customer Data'!$A:$AC,MATCH(بيانات_العملاء[[#This Row],[رمز شريك الأعمال]],'[1]SAP Customer Data'!$B:$B,0),CELL("col",[1]!Table_Customer_Data[[#Headers],[CreditLine]]))</f>
        <v>#REF!</v>
      </c>
      <c r="Z30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4" s="14"/>
      <c r="AB30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4" s="14" t="s">
        <v>52</v>
      </c>
      <c r="AD304" s="51">
        <v>51212</v>
      </c>
      <c r="AE30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04" s="14" t="s">
        <v>54</v>
      </c>
      <c r="AG304" s="14"/>
      <c r="AH30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4" s="14" t="s">
        <v>54</v>
      </c>
      <c r="AJ304" s="14"/>
      <c r="AK30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4" s="14" t="s">
        <v>54</v>
      </c>
      <c r="AM304" s="15"/>
      <c r="AN30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4" s="14" t="s">
        <v>54</v>
      </c>
      <c r="AP304" s="17"/>
      <c r="AQ30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4" s="14" t="s">
        <v>54</v>
      </c>
      <c r="AS304" s="14"/>
      <c r="AT30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4" s="17" t="e" cm="1">
        <f t="array" aca="1" ref="AU304" ca="1">INDEX('[1]SAP Customer Data'!A:Z,MATCH(بيانات_العملاء[[#This Row],[رمز شريك الأعمال]],'[1]SAP Customer Data'!B:B,0),CELL("col",[1]!Table_Customer_Data[[#Headers],[CreateDate]]))</f>
        <v>#REF!</v>
      </c>
      <c r="AV304" s="14"/>
      <c r="AW304" s="17"/>
      <c r="AX304" s="14" t="s">
        <v>57</v>
      </c>
      <c r="AY304" s="14"/>
    </row>
    <row r="305" spans="1:51" x14ac:dyDescent="0.25">
      <c r="A305" s="12" t="e" cm="1">
        <f t="array" aca="1" ref="A305" ca="1">INDEX('[1]SAP Customer Data'!$A:$AC,MATCH(بيانات_العملاء[[#This Row],[رمز شريك الأعمال]],'[1]SAP Customer Data'!$B:$B,0),CELL("col",[1]!Table_Customer_Data[[#Headers],[GroupName]]))</f>
        <v>#REF!</v>
      </c>
      <c r="B305" s="19" t="s">
        <v>504</v>
      </c>
      <c r="C305" s="77" t="s">
        <v>882</v>
      </c>
      <c r="D305" s="14" t="e" cm="1">
        <f t="array" aca="1" ref="D305" ca="1">INDEX('[1]SAP Customer Data'!$A:$AC,MATCH(بيانات_العملاء[[#This Row],[رمز شريك الأعمال]],'[1]SAP Customer Data'!$B:$B,0),CELL("col",[1]!Table_Customer_Data[[#Headers],[CardName]]))</f>
        <v>#REF!</v>
      </c>
      <c r="E305" s="14" t="e">
        <f ca="1">IF(بيانات_العملاء[[#This Row],[حد الائتمان على SAP]]&gt;0,"آجل","نقدى")</f>
        <v>#REF!</v>
      </c>
      <c r="F305" s="14" t="s">
        <v>505</v>
      </c>
      <c r="G305" s="14" t="s">
        <v>51</v>
      </c>
      <c r="H305" s="14" t="s">
        <v>52</v>
      </c>
      <c r="I30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5" s="14" t="s">
        <v>52</v>
      </c>
      <c r="K305" s="15">
        <v>45159</v>
      </c>
      <c r="L305" s="14" t="s">
        <v>55</v>
      </c>
      <c r="M305" s="14" t="str">
        <f ca="1">IF(AND(بيانات_العملاء[[#This Row],[السجل التجارى]]="موجود",TODAY()+'[1]Other Data'!$B$23&lt;K305,بيانات_العملاء[[#This Row],[مطابقة اسم العميل بالاسم بالسجل التجارى]]="مطابق"), "سارى", "يجب اعادة طلبه")</f>
        <v>يجب اعادة طلبه</v>
      </c>
      <c r="N305" s="14" t="s">
        <v>52</v>
      </c>
      <c r="O305" s="9" t="e" cm="1">
        <f t="array" aca="1" ref="O305" ca="1">INDEX('[1]SAP Customer Data'!$A:$AC,MATCH(بيانات_العملاء[[#This Row],[رمز شريك الأعمال]],'[1]SAP Customer Data'!$B:$B,0),CELL("col",[1]!Table_Customer_Data[[#Headers],[LicTradNum]]))</f>
        <v>#REF!</v>
      </c>
      <c r="P30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5" s="14" t="s">
        <v>52</v>
      </c>
      <c r="R305" s="15">
        <v>45434</v>
      </c>
      <c r="S30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05" s="14" t="s">
        <v>52</v>
      </c>
      <c r="U305" s="16">
        <v>10000</v>
      </c>
      <c r="V305" s="17">
        <v>45273</v>
      </c>
      <c r="W305" s="17">
        <f>IF(بيانات_العملاء[[#This Row],[تاريخ انشاء سند الامر او الاستثناء]]="",0,بيانات_العملاء[[#This Row],[تاريخ انشاء سند الامر او الاستثناء]]+365*3)</f>
        <v>46368</v>
      </c>
      <c r="X30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305" s="14" t="e" cm="1">
        <f t="array" aca="1" ref="Y305" ca="1">INDEX('[1]SAP Customer Data'!$A:$AC,MATCH(بيانات_العملاء[[#This Row],[رمز شريك الأعمال]],'[1]SAP Customer Data'!$B:$B,0),CELL("col",[1]!Table_Customer_Data[[#Headers],[CreditLine]]))</f>
        <v>#REF!</v>
      </c>
      <c r="Z30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5" s="14" t="s">
        <v>55</v>
      </c>
      <c r="AB30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5" s="14" t="s">
        <v>54</v>
      </c>
      <c r="AD305" s="51"/>
      <c r="AE30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5" s="14" t="s">
        <v>54</v>
      </c>
      <c r="AG305" s="14"/>
      <c r="AH30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5" s="14" t="s">
        <v>54</v>
      </c>
      <c r="AJ305" s="14"/>
      <c r="AK30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5" s="14" t="s">
        <v>54</v>
      </c>
      <c r="AM305" s="15"/>
      <c r="AN30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5" s="14" t="s">
        <v>54</v>
      </c>
      <c r="AP305" s="17"/>
      <c r="AQ30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5" s="14" t="s">
        <v>54</v>
      </c>
      <c r="AS305" s="14"/>
      <c r="AT30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5" s="17" t="e" cm="1">
        <f t="array" aca="1" ref="AU305" ca="1">INDEX('[1]SAP Customer Data'!A:Z,MATCH(بيانات_العملاء[[#This Row],[رمز شريك الأعمال]],'[1]SAP Customer Data'!B:B,0),CELL("col",[1]!Table_Customer_Data[[#Headers],[CreateDate]]))</f>
        <v>#REF!</v>
      </c>
      <c r="AV305" s="53" t="s">
        <v>506</v>
      </c>
      <c r="AW305" s="17"/>
      <c r="AX305" s="14" t="s">
        <v>57</v>
      </c>
      <c r="AY305" s="14"/>
    </row>
    <row r="306" spans="1:51" x14ac:dyDescent="0.25">
      <c r="A306" s="12" t="e" cm="1">
        <f t="array" aca="1" ref="A306" ca="1">INDEX('[1]SAP Customer Data'!$A:$AC,MATCH(بيانات_العملاء[[#This Row],[رمز شريك الأعمال]],'[1]SAP Customer Data'!$B:$B,0),CELL("col",[1]!Table_Customer_Data[[#Headers],[GroupName]]))</f>
        <v>#REF!</v>
      </c>
      <c r="B306" s="19" t="s">
        <v>507</v>
      </c>
      <c r="C306" s="77" t="s">
        <v>882</v>
      </c>
      <c r="D306" s="14" t="e" cm="1">
        <f t="array" aca="1" ref="D306" ca="1">INDEX('[1]SAP Customer Data'!$A:$AC,MATCH(بيانات_العملاء[[#This Row],[رمز شريك الأعمال]],'[1]SAP Customer Data'!$B:$B,0),CELL("col",[1]!Table_Customer_Data[[#Headers],[CardName]]))</f>
        <v>#REF!</v>
      </c>
      <c r="E306" s="14" t="e">
        <f ca="1">IF(بيانات_العملاء[[#This Row],[حد الائتمان على SAP]]&gt;0,"آجل","نقدى")</f>
        <v>#REF!</v>
      </c>
      <c r="F306" s="14"/>
      <c r="G306" s="14" t="s">
        <v>71</v>
      </c>
      <c r="H306" s="14" t="s">
        <v>52</v>
      </c>
      <c r="I30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6" s="14" t="s">
        <v>54</v>
      </c>
      <c r="K306" s="15"/>
      <c r="L306" s="14"/>
      <c r="M306" s="14" t="str">
        <f ca="1">IF(AND(بيانات_العملاء[[#This Row],[السجل التجارى]]="موجود",TODAY()+'[1]Other Data'!$B$23&lt;K306,بيانات_العملاء[[#This Row],[مطابقة اسم العميل بالاسم بالسجل التجارى]]="مطابق"), "سارى", "يجب اعادة طلبه")</f>
        <v>يجب اعادة طلبه</v>
      </c>
      <c r="N306" s="14" t="s">
        <v>54</v>
      </c>
      <c r="O306" s="9" t="e" cm="1">
        <f t="array" aca="1" ref="O306" ca="1">INDEX('[1]SAP Customer Data'!$A:$AC,MATCH(بيانات_العملاء[[#This Row],[رمز شريك الأعمال]],'[1]SAP Customer Data'!$B:$B,0),CELL("col",[1]!Table_Customer_Data[[#Headers],[LicTradNum]]))</f>
        <v>#REF!</v>
      </c>
      <c r="P30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6" s="14" t="s">
        <v>54</v>
      </c>
      <c r="R306" s="15"/>
      <c r="S30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6" s="14" t="s">
        <v>52</v>
      </c>
      <c r="U306" s="16">
        <v>20000</v>
      </c>
      <c r="V306" s="17"/>
      <c r="W30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06" s="14" t="e" cm="1">
        <f t="array" aca="1" ref="Y306" ca="1">INDEX('[1]SAP Customer Data'!$A:$AC,MATCH(بيانات_العملاء[[#This Row],[رمز شريك الأعمال]],'[1]SAP Customer Data'!$B:$B,0),CELL("col",[1]!Table_Customer_Data[[#Headers],[CreditLine]]))</f>
        <v>#REF!</v>
      </c>
      <c r="Z30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6" s="14" t="s">
        <v>53</v>
      </c>
      <c r="AB30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6" s="14" t="s">
        <v>54</v>
      </c>
      <c r="AD306" s="51"/>
      <c r="AE30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6" s="14" t="s">
        <v>54</v>
      </c>
      <c r="AG306" s="14"/>
      <c r="AH30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6" s="14" t="s">
        <v>54</v>
      </c>
      <c r="AJ306" s="14"/>
      <c r="AK30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6" s="14" t="s">
        <v>54</v>
      </c>
      <c r="AM306" s="15"/>
      <c r="AN30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6" s="14" t="s">
        <v>54</v>
      </c>
      <c r="AP306" s="17"/>
      <c r="AQ30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6" s="14" t="s">
        <v>54</v>
      </c>
      <c r="AS306" s="14"/>
      <c r="AT30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6" s="17" t="e" cm="1">
        <f t="array" aca="1" ref="AU306" ca="1">INDEX('[1]SAP Customer Data'!A:Z,MATCH(بيانات_العملاء[[#This Row],[رمز شريك الأعمال]],'[1]SAP Customer Data'!B:B,0),CELL("col",[1]!Table_Customer_Data[[#Headers],[CreateDate]]))</f>
        <v>#REF!</v>
      </c>
      <c r="AV306" s="14"/>
      <c r="AW306" s="17"/>
      <c r="AX306" s="14" t="s">
        <v>57</v>
      </c>
      <c r="AY306" s="14"/>
    </row>
    <row r="307" spans="1:51" x14ac:dyDescent="0.25">
      <c r="A307" s="12" t="e" cm="1">
        <f t="array" aca="1" ref="A307" ca="1">INDEX('[1]SAP Customer Data'!$A:$AC,MATCH(بيانات_العملاء[[#This Row],[رمز شريك الأعمال]],'[1]SAP Customer Data'!$B:$B,0),CELL("col",[1]!Table_Customer_Data[[#Headers],[GroupName]]))</f>
        <v>#REF!</v>
      </c>
      <c r="B307" s="19" t="s">
        <v>508</v>
      </c>
      <c r="C307" s="77" t="s">
        <v>882</v>
      </c>
      <c r="D307" s="14" t="e" cm="1">
        <f t="array" aca="1" ref="D307" ca="1">INDEX('[1]SAP Customer Data'!$A:$AC,MATCH(بيانات_العملاء[[#This Row],[رمز شريك الأعمال]],'[1]SAP Customer Data'!$B:$B,0),CELL("col",[1]!Table_Customer_Data[[#Headers],[CardName]]))</f>
        <v>#REF!</v>
      </c>
      <c r="E307" s="14" t="e">
        <f ca="1">IF(بيانات_العملاء[[#This Row],[حد الائتمان على SAP]]&gt;0,"آجل","نقدى")</f>
        <v>#REF!</v>
      </c>
      <c r="F307" s="14" t="s">
        <v>509</v>
      </c>
      <c r="G307" s="14" t="s">
        <v>51</v>
      </c>
      <c r="H307" s="14" t="s">
        <v>52</v>
      </c>
      <c r="I30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7" s="14" t="s">
        <v>52</v>
      </c>
      <c r="K307" s="15">
        <v>44722</v>
      </c>
      <c r="L307" s="14" t="s">
        <v>55</v>
      </c>
      <c r="M307" s="14" t="str">
        <f ca="1">IF(AND(بيانات_العملاء[[#This Row],[السجل التجارى]]="موجود",TODAY()+'[1]Other Data'!$B$23&lt;K307,بيانات_العملاء[[#This Row],[مطابقة اسم العميل بالاسم بالسجل التجارى]]="مطابق"), "سارى", "يجب اعادة طلبه")</f>
        <v>يجب اعادة طلبه</v>
      </c>
      <c r="N307" s="14" t="s">
        <v>54</v>
      </c>
      <c r="O307" s="9" t="e" cm="1">
        <f t="array" aca="1" ref="O307" ca="1">INDEX('[1]SAP Customer Data'!$A:$AC,MATCH(بيانات_العملاء[[#This Row],[رمز شريك الأعمال]],'[1]SAP Customer Data'!$B:$B,0),CELL("col",[1]!Table_Customer_Data[[#Headers],[LicTradNum]]))</f>
        <v>#REF!</v>
      </c>
      <c r="P30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7" s="14" t="s">
        <v>54</v>
      </c>
      <c r="R307" s="15"/>
      <c r="S30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7" s="14" t="s">
        <v>52</v>
      </c>
      <c r="U307" s="16">
        <v>10000</v>
      </c>
      <c r="V307" s="17"/>
      <c r="W30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307" s="14" t="e" cm="1">
        <f t="array" aca="1" ref="Y307" ca="1">INDEX('[1]SAP Customer Data'!$A:$AC,MATCH(بيانات_العملاء[[#This Row],[رمز شريك الأعمال]],'[1]SAP Customer Data'!$B:$B,0),CELL("col",[1]!Table_Customer_Data[[#Headers],[CreditLine]]))</f>
        <v>#REF!</v>
      </c>
      <c r="Z30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7" s="14" t="s">
        <v>55</v>
      </c>
      <c r="AB30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7" s="14" t="s">
        <v>54</v>
      </c>
      <c r="AD307" s="51"/>
      <c r="AE30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7" s="14" t="s">
        <v>54</v>
      </c>
      <c r="AG307" s="14"/>
      <c r="AH30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7" s="14" t="s">
        <v>54</v>
      </c>
      <c r="AJ307" s="14"/>
      <c r="AK30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7" s="14" t="s">
        <v>54</v>
      </c>
      <c r="AM307" s="15"/>
      <c r="AN30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7" s="14" t="s">
        <v>54</v>
      </c>
      <c r="AP307" s="17"/>
      <c r="AQ30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7" s="14" t="s">
        <v>54</v>
      </c>
      <c r="AS307" s="14"/>
      <c r="AT30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7" s="17" t="e" cm="1">
        <f t="array" aca="1" ref="AU307" ca="1">INDEX('[1]SAP Customer Data'!A:Z,MATCH(بيانات_العملاء[[#This Row],[رمز شريك الأعمال]],'[1]SAP Customer Data'!B:B,0),CELL("col",[1]!Table_Customer_Data[[#Headers],[CreateDate]]))</f>
        <v>#REF!</v>
      </c>
      <c r="AV307" s="14"/>
      <c r="AW307" s="17"/>
      <c r="AX307" s="14" t="s">
        <v>57</v>
      </c>
      <c r="AY307" s="14"/>
    </row>
    <row r="308" spans="1:51" x14ac:dyDescent="0.25">
      <c r="A308" s="12" t="e" cm="1">
        <f t="array" aca="1" ref="A308" ca="1">INDEX('[1]SAP Customer Data'!$A:$AC,MATCH(بيانات_العملاء[[#This Row],[رمز شريك الأعمال]],'[1]SAP Customer Data'!$B:$B,0),CELL("col",[1]!Table_Customer_Data[[#Headers],[GroupName]]))</f>
        <v>#REF!</v>
      </c>
      <c r="B308" s="19" t="s">
        <v>510</v>
      </c>
      <c r="C308" s="77" t="s">
        <v>882</v>
      </c>
      <c r="D308" s="14" t="e" cm="1">
        <f t="array" aca="1" ref="D308" ca="1">INDEX('[1]SAP Customer Data'!$A:$AC,MATCH(بيانات_العملاء[[#This Row],[رمز شريك الأعمال]],'[1]SAP Customer Data'!$B:$B,0),CELL("col",[1]!Table_Customer_Data[[#Headers],[CardName]]))</f>
        <v>#REF!</v>
      </c>
      <c r="E308" s="14" t="e">
        <f ca="1">IF(بيانات_العملاء[[#This Row],[حد الائتمان على SAP]]&gt;0,"آجل","نقدى")</f>
        <v>#REF!</v>
      </c>
      <c r="F308" s="14" t="s">
        <v>511</v>
      </c>
      <c r="G308" s="14" t="s">
        <v>51</v>
      </c>
      <c r="H308" s="14" t="s">
        <v>52</v>
      </c>
      <c r="I30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8" s="14" t="s">
        <v>52</v>
      </c>
      <c r="K308" s="15">
        <v>45822</v>
      </c>
      <c r="L308" s="14" t="s">
        <v>55</v>
      </c>
      <c r="M308" s="14" t="str">
        <f ca="1">IF(AND(بيانات_العملاء[[#This Row],[السجل التجارى]]="موجود",TODAY()+'[1]Other Data'!$B$23&lt;K308,بيانات_العملاء[[#This Row],[مطابقة اسم العميل بالاسم بالسجل التجارى]]="مطابق"), "سارى", "يجب اعادة طلبه")</f>
        <v>سارى</v>
      </c>
      <c r="N308" s="14" t="s">
        <v>52</v>
      </c>
      <c r="O308" s="9" t="e" cm="1">
        <f t="array" aca="1" ref="O308" ca="1">INDEX('[1]SAP Customer Data'!$A:$AC,MATCH(بيانات_العملاء[[#This Row],[رمز شريك الأعمال]],'[1]SAP Customer Data'!$B:$B,0),CELL("col",[1]!Table_Customer_Data[[#Headers],[LicTradNum]]))</f>
        <v>#REF!</v>
      </c>
      <c r="P30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8" s="14" t="s">
        <v>52</v>
      </c>
      <c r="R308" s="15">
        <v>45298</v>
      </c>
      <c r="S30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08" s="14" t="s">
        <v>52</v>
      </c>
      <c r="U308" s="16">
        <v>50000</v>
      </c>
      <c r="V308" s="17"/>
      <c r="W30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308" s="14" t="e" cm="1">
        <f t="array" aca="1" ref="Y308" ca="1">INDEX('[1]SAP Customer Data'!$A:$AC,MATCH(بيانات_العملاء[[#This Row],[رمز شريك الأعمال]],'[1]SAP Customer Data'!$B:$B,0),CELL("col",[1]!Table_Customer_Data[[#Headers],[CreditLine]]))</f>
        <v>#REF!</v>
      </c>
      <c r="Z30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8" s="14" t="s">
        <v>55</v>
      </c>
      <c r="AB30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8" s="14" t="s">
        <v>54</v>
      </c>
      <c r="AD308" s="51"/>
      <c r="AE30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8" s="14" t="s">
        <v>54</v>
      </c>
      <c r="AG308" s="14"/>
      <c r="AH30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8" s="14" t="s">
        <v>54</v>
      </c>
      <c r="AJ308" s="14"/>
      <c r="AK30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8" s="14" t="s">
        <v>54</v>
      </c>
      <c r="AM308" s="15"/>
      <c r="AN30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8" s="14" t="s">
        <v>54</v>
      </c>
      <c r="AP308" s="17"/>
      <c r="AQ30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8" s="14" t="s">
        <v>54</v>
      </c>
      <c r="AS308" s="14"/>
      <c r="AT30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8" s="17" t="e" cm="1">
        <f t="array" aca="1" ref="AU308" ca="1">INDEX('[1]SAP Customer Data'!A:Z,MATCH(بيانات_العملاء[[#This Row],[رمز شريك الأعمال]],'[1]SAP Customer Data'!B:B,0),CELL("col",[1]!Table_Customer_Data[[#Headers],[CreateDate]]))</f>
        <v>#REF!</v>
      </c>
      <c r="AV308" s="14"/>
      <c r="AW308" s="17"/>
      <c r="AX308" s="14" t="s">
        <v>57</v>
      </c>
      <c r="AY308" s="14"/>
    </row>
    <row r="309" spans="1:51" x14ac:dyDescent="0.25">
      <c r="A309" s="12" t="e" cm="1">
        <f t="array" aca="1" ref="A309" ca="1">INDEX('[1]SAP Customer Data'!$A:$AC,MATCH(بيانات_العملاء[[#This Row],[رمز شريك الأعمال]],'[1]SAP Customer Data'!$B:$B,0),CELL("col",[1]!Table_Customer_Data[[#Headers],[GroupName]]))</f>
        <v>#REF!</v>
      </c>
      <c r="B309" s="19" t="s">
        <v>512</v>
      </c>
      <c r="C309" s="77" t="s">
        <v>882</v>
      </c>
      <c r="D309" s="14" t="e" cm="1">
        <f t="array" aca="1" ref="D309" ca="1">INDEX('[1]SAP Customer Data'!$A:$AC,MATCH(بيانات_العملاء[[#This Row],[رمز شريك الأعمال]],'[1]SAP Customer Data'!$B:$B,0),CELL("col",[1]!Table_Customer_Data[[#Headers],[CardName]]))</f>
        <v>#REF!</v>
      </c>
      <c r="E309" s="14" t="e">
        <f ca="1">IF(بيانات_العملاء[[#This Row],[حد الائتمان على SAP]]&gt;0,"آجل","نقدى")</f>
        <v>#REF!</v>
      </c>
      <c r="F309" s="14" t="s">
        <v>513</v>
      </c>
      <c r="G309" s="14" t="s">
        <v>51</v>
      </c>
      <c r="H309" s="14" t="s">
        <v>52</v>
      </c>
      <c r="I30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09" s="14" t="s">
        <v>52</v>
      </c>
      <c r="K309" s="15">
        <v>44744</v>
      </c>
      <c r="L309" s="14" t="s">
        <v>55</v>
      </c>
      <c r="M309" s="14" t="str">
        <f ca="1">IF(AND(بيانات_العملاء[[#This Row],[السجل التجارى]]="موجود",TODAY()+'[1]Other Data'!$B$23&lt;K309,بيانات_العملاء[[#This Row],[مطابقة اسم العميل بالاسم بالسجل التجارى]]="مطابق"), "سارى", "يجب اعادة طلبه")</f>
        <v>يجب اعادة طلبه</v>
      </c>
      <c r="N309" s="14" t="s">
        <v>52</v>
      </c>
      <c r="O309" s="9" t="e" cm="1">
        <f t="array" aca="1" ref="O309" ca="1">INDEX('[1]SAP Customer Data'!$A:$AC,MATCH(بيانات_العملاء[[#This Row],[رمز شريك الأعمال]],'[1]SAP Customer Data'!$B:$B,0),CELL("col",[1]!Table_Customer_Data[[#Headers],[LicTradNum]]))</f>
        <v>#REF!</v>
      </c>
      <c r="P30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09" s="14" t="s">
        <v>54</v>
      </c>
      <c r="R309" s="15"/>
      <c r="S30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09" s="14" t="s">
        <v>52</v>
      </c>
      <c r="U309" s="16">
        <v>60000</v>
      </c>
      <c r="V309" s="17"/>
      <c r="W30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0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</v>
      </c>
      <c r="Y309" s="14" t="e" cm="1">
        <f t="array" aca="1" ref="Y309" ca="1">INDEX('[1]SAP Customer Data'!$A:$AC,MATCH(بيانات_العملاء[[#This Row],[رمز شريك الأعمال]],'[1]SAP Customer Data'!$B:$B,0),CELL("col",[1]!Table_Customer_Data[[#Headers],[CreditLine]]))</f>
        <v>#REF!</v>
      </c>
      <c r="Z30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09" s="14" t="s">
        <v>55</v>
      </c>
      <c r="AB30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09" s="14" t="s">
        <v>54</v>
      </c>
      <c r="AD309" s="51"/>
      <c r="AE30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09" s="14" t="s">
        <v>54</v>
      </c>
      <c r="AG309" s="14"/>
      <c r="AH30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09" s="14" t="s">
        <v>54</v>
      </c>
      <c r="AJ309" s="14"/>
      <c r="AK30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09" s="14"/>
      <c r="AM309" s="15"/>
      <c r="AN30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09" s="14" t="s">
        <v>54</v>
      </c>
      <c r="AP309" s="17"/>
      <c r="AQ30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09" s="14" t="s">
        <v>54</v>
      </c>
      <c r="AS309" s="14"/>
      <c r="AT30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09" s="17" t="e" cm="1">
        <f t="array" aca="1" ref="AU309" ca="1">INDEX('[1]SAP Customer Data'!A:Z,MATCH(بيانات_العملاء[[#This Row],[رمز شريك الأعمال]],'[1]SAP Customer Data'!B:B,0),CELL("col",[1]!Table_Customer_Data[[#Headers],[CreateDate]]))</f>
        <v>#REF!</v>
      </c>
      <c r="AV309" s="14"/>
      <c r="AW309" s="17"/>
      <c r="AX309" s="14" t="s">
        <v>57</v>
      </c>
      <c r="AY309" s="14"/>
    </row>
    <row r="310" spans="1:51" x14ac:dyDescent="0.25">
      <c r="A310" s="12" t="e" cm="1">
        <f t="array" aca="1" ref="A310" ca="1">INDEX('[1]SAP Customer Data'!$A:$AC,MATCH(بيانات_العملاء[[#This Row],[رمز شريك الأعمال]],'[1]SAP Customer Data'!$B:$B,0),CELL("col",[1]!Table_Customer_Data[[#Headers],[GroupName]]))</f>
        <v>#REF!</v>
      </c>
      <c r="B310" s="19" t="s">
        <v>514</v>
      </c>
      <c r="C310" s="77" t="s">
        <v>882</v>
      </c>
      <c r="D310" s="14" t="e" cm="1">
        <f t="array" aca="1" ref="D310" ca="1">INDEX('[1]SAP Customer Data'!$A:$AC,MATCH(بيانات_العملاء[[#This Row],[رمز شريك الأعمال]],'[1]SAP Customer Data'!$B:$B,0),CELL("col",[1]!Table_Customer_Data[[#Headers],[CardName]]))</f>
        <v>#REF!</v>
      </c>
      <c r="E310" s="14" t="e">
        <f ca="1">IF(بيانات_العملاء[[#This Row],[حد الائتمان على SAP]]&gt;0,"آجل","نقدى")</f>
        <v>#REF!</v>
      </c>
      <c r="F310" s="14" t="s">
        <v>515</v>
      </c>
      <c r="G310" s="14" t="s">
        <v>51</v>
      </c>
      <c r="H310" s="14" t="s">
        <v>52</v>
      </c>
      <c r="I31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10" s="14" t="s">
        <v>52</v>
      </c>
      <c r="K310" s="15">
        <v>44912</v>
      </c>
      <c r="L310" s="14" t="s">
        <v>55</v>
      </c>
      <c r="M310" s="14" t="str">
        <f ca="1">IF(AND(بيانات_العملاء[[#This Row],[السجل التجارى]]="موجود",TODAY()+'[1]Other Data'!$B$23&lt;K310,بيانات_العملاء[[#This Row],[مطابقة اسم العميل بالاسم بالسجل التجارى]]="مطابق"), "سارى", "يجب اعادة طلبه")</f>
        <v>يجب اعادة طلبه</v>
      </c>
      <c r="N310" s="14" t="s">
        <v>52</v>
      </c>
      <c r="O310" s="9" t="e" cm="1">
        <f t="array" aca="1" ref="O310" ca="1">INDEX('[1]SAP Customer Data'!$A:$AC,MATCH(بيانات_العملاء[[#This Row],[رمز شريك الأعمال]],'[1]SAP Customer Data'!$B:$B,0),CELL("col",[1]!Table_Customer_Data[[#Headers],[LicTradNum]]))</f>
        <v>#REF!</v>
      </c>
      <c r="P31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0" s="14" t="s">
        <v>54</v>
      </c>
      <c r="R310" s="15"/>
      <c r="S31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0" s="14" t="s">
        <v>72</v>
      </c>
      <c r="U310" s="16"/>
      <c r="V310" s="17"/>
      <c r="W31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10" s="14" t="e" cm="1">
        <f t="array" aca="1" ref="Y310" ca="1">INDEX('[1]SAP Customer Data'!$A:$AC,MATCH(بيانات_العملاء[[#This Row],[رمز شريك الأعمال]],'[1]SAP Customer Data'!$B:$B,0),CELL("col",[1]!Table_Customer_Data[[#Headers],[CreditLine]]))</f>
        <v>#REF!</v>
      </c>
      <c r="Z31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0" s="14"/>
      <c r="AB31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0" s="14" t="s">
        <v>54</v>
      </c>
      <c r="AD310" s="51"/>
      <c r="AE31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0" s="14" t="s">
        <v>54</v>
      </c>
      <c r="AG310" s="14"/>
      <c r="AH31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0" s="14" t="s">
        <v>54</v>
      </c>
      <c r="AJ310" s="14"/>
      <c r="AK31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0" s="14" t="s">
        <v>54</v>
      </c>
      <c r="AM310" s="15"/>
      <c r="AN31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0" s="14" t="s">
        <v>54</v>
      </c>
      <c r="AP310" s="17"/>
      <c r="AQ31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0" s="14" t="s">
        <v>54</v>
      </c>
      <c r="AS310" s="14"/>
      <c r="AT31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0" s="17" t="e" cm="1">
        <f t="array" aca="1" ref="AU310" ca="1">INDEX('[1]SAP Customer Data'!A:Z,MATCH(بيانات_العملاء[[#This Row],[رمز شريك الأعمال]],'[1]SAP Customer Data'!B:B,0),CELL("col",[1]!Table_Customer_Data[[#Headers],[CreateDate]]))</f>
        <v>#REF!</v>
      </c>
      <c r="AV310" s="14"/>
      <c r="AW310" s="17"/>
      <c r="AX310" s="14" t="s">
        <v>57</v>
      </c>
      <c r="AY310" s="14"/>
    </row>
    <row r="311" spans="1:51" x14ac:dyDescent="0.25">
      <c r="A311" s="12" t="e" cm="1">
        <f t="array" aca="1" ref="A311" ca="1">INDEX('[1]SAP Customer Data'!$A:$AC,MATCH(بيانات_العملاء[[#This Row],[رمز شريك الأعمال]],'[1]SAP Customer Data'!$B:$B,0),CELL("col",[1]!Table_Customer_Data[[#Headers],[GroupName]]))</f>
        <v>#REF!</v>
      </c>
      <c r="B311" s="19" t="s">
        <v>516</v>
      </c>
      <c r="C311" s="77" t="s">
        <v>882</v>
      </c>
      <c r="D311" s="14" t="e" cm="1">
        <f t="array" aca="1" ref="D311" ca="1">INDEX('[1]SAP Customer Data'!$A:$AC,MATCH(بيانات_العملاء[[#This Row],[رمز شريك الأعمال]],'[1]SAP Customer Data'!$B:$B,0),CELL("col",[1]!Table_Customer_Data[[#Headers],[CardName]]))</f>
        <v>#REF!</v>
      </c>
      <c r="E311" s="14" t="e">
        <f ca="1">IF(بيانات_العملاء[[#This Row],[حد الائتمان على SAP]]&gt;0,"آجل","نقدى")</f>
        <v>#REF!</v>
      </c>
      <c r="F311" s="14" t="s">
        <v>517</v>
      </c>
      <c r="G311" s="14" t="s">
        <v>51</v>
      </c>
      <c r="H311" s="14" t="s">
        <v>54</v>
      </c>
      <c r="I31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11" s="14" t="s">
        <v>52</v>
      </c>
      <c r="K311" s="15">
        <v>45780</v>
      </c>
      <c r="L311" s="14" t="s">
        <v>55</v>
      </c>
      <c r="M311" s="14" t="str">
        <f ca="1">IF(AND(بيانات_العملاء[[#This Row],[السجل التجارى]]="موجود",TODAY()+'[1]Other Data'!$B$23&lt;K311,بيانات_العملاء[[#This Row],[مطابقة اسم العميل بالاسم بالسجل التجارى]]="مطابق"), "سارى", "يجب اعادة طلبه")</f>
        <v>سارى</v>
      </c>
      <c r="N311" s="14" t="s">
        <v>52</v>
      </c>
      <c r="O311" s="9" t="e" cm="1">
        <f t="array" aca="1" ref="O311" ca="1">INDEX('[1]SAP Customer Data'!$A:$AC,MATCH(بيانات_العملاء[[#This Row],[رمز شريك الأعمال]],'[1]SAP Customer Data'!$B:$B,0),CELL("col",[1]!Table_Customer_Data[[#Headers],[LicTradNum]]))</f>
        <v>#REF!</v>
      </c>
      <c r="P31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1" s="14" t="s">
        <v>52</v>
      </c>
      <c r="R311" s="15">
        <v>45285</v>
      </c>
      <c r="S31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11" s="14" t="s">
        <v>72</v>
      </c>
      <c r="U311" s="16"/>
      <c r="V311" s="17"/>
      <c r="W31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11" s="14" t="e" cm="1">
        <f t="array" aca="1" ref="Y311" ca="1">INDEX('[1]SAP Customer Data'!$A:$AC,MATCH(بيانات_العملاء[[#This Row],[رمز شريك الأعمال]],'[1]SAP Customer Data'!$B:$B,0),CELL("col",[1]!Table_Customer_Data[[#Headers],[CreditLine]]))</f>
        <v>#REF!</v>
      </c>
      <c r="Z31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1" s="14"/>
      <c r="AB31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1" s="14" t="s">
        <v>54</v>
      </c>
      <c r="AD311" s="51"/>
      <c r="AE31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1" s="14" t="s">
        <v>54</v>
      </c>
      <c r="AG311" s="14"/>
      <c r="AH31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1" s="14" t="s">
        <v>54</v>
      </c>
      <c r="AJ311" s="14"/>
      <c r="AK31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1" s="14" t="s">
        <v>54</v>
      </c>
      <c r="AM311" s="15"/>
      <c r="AN31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1" s="14" t="s">
        <v>54</v>
      </c>
      <c r="AP311" s="17"/>
      <c r="AQ31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1" s="14" t="s">
        <v>54</v>
      </c>
      <c r="AS311" s="14"/>
      <c r="AT31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1" s="17" t="e" cm="1">
        <f t="array" aca="1" ref="AU311" ca="1">INDEX('[1]SAP Customer Data'!A:Z,MATCH(بيانات_العملاء[[#This Row],[رمز شريك الأعمال]],'[1]SAP Customer Data'!B:B,0),CELL("col",[1]!Table_Customer_Data[[#Headers],[CreateDate]]))</f>
        <v>#REF!</v>
      </c>
      <c r="AV311" s="14"/>
      <c r="AW311" s="17"/>
      <c r="AX311" s="14" t="s">
        <v>57</v>
      </c>
      <c r="AY311" s="14"/>
    </row>
    <row r="312" spans="1:51" x14ac:dyDescent="0.25">
      <c r="A312" s="12" t="e" cm="1">
        <f t="array" aca="1" ref="A312" ca="1">INDEX('[1]SAP Customer Data'!$A:$AC,MATCH(بيانات_العملاء[[#This Row],[رمز شريك الأعمال]],'[1]SAP Customer Data'!$B:$B,0),CELL("col",[1]!Table_Customer_Data[[#Headers],[GroupName]]))</f>
        <v>#REF!</v>
      </c>
      <c r="B312" s="19" t="s">
        <v>518</v>
      </c>
      <c r="C312" s="77" t="s">
        <v>882</v>
      </c>
      <c r="D312" s="14" t="e" cm="1">
        <f t="array" aca="1" ref="D312" ca="1">INDEX('[1]SAP Customer Data'!$A:$AC,MATCH(بيانات_العملاء[[#This Row],[رمز شريك الأعمال]],'[1]SAP Customer Data'!$B:$B,0),CELL("col",[1]!Table_Customer_Data[[#Headers],[CardName]]))</f>
        <v>#REF!</v>
      </c>
      <c r="E312" s="14" t="e">
        <f ca="1">IF(بيانات_العملاء[[#This Row],[حد الائتمان على SAP]]&gt;0,"آجل","نقدى")</f>
        <v>#REF!</v>
      </c>
      <c r="F312" s="14"/>
      <c r="G312" s="14" t="s">
        <v>62</v>
      </c>
      <c r="H312" s="14" t="s">
        <v>52</v>
      </c>
      <c r="I31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12" s="14" t="s">
        <v>52</v>
      </c>
      <c r="K312" s="15">
        <v>44568</v>
      </c>
      <c r="L312" s="14" t="s">
        <v>55</v>
      </c>
      <c r="M312" s="14" t="str">
        <f ca="1">IF(AND(بيانات_العملاء[[#This Row],[السجل التجارى]]="موجود",TODAY()+'[1]Other Data'!$B$23&lt;K312,بيانات_العملاء[[#This Row],[مطابقة اسم العميل بالاسم بالسجل التجارى]]="مطابق"), "سارى", "يجب اعادة طلبه")</f>
        <v>يجب اعادة طلبه</v>
      </c>
      <c r="N312" s="14" t="s">
        <v>52</v>
      </c>
      <c r="O312" s="9" t="e" cm="1">
        <f t="array" aca="1" ref="O312" ca="1">INDEX('[1]SAP Customer Data'!$A:$AC,MATCH(بيانات_العملاء[[#This Row],[رمز شريك الأعمال]],'[1]SAP Customer Data'!$B:$B,0),CELL("col",[1]!Table_Customer_Data[[#Headers],[LicTradNum]]))</f>
        <v>#REF!</v>
      </c>
      <c r="P31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2" s="14" t="s">
        <v>54</v>
      </c>
      <c r="R312" s="15"/>
      <c r="S31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2" s="14" t="s">
        <v>52</v>
      </c>
      <c r="U312" s="16">
        <v>100000</v>
      </c>
      <c r="V312" s="17"/>
      <c r="W31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312" s="14" t="e" cm="1">
        <f t="array" aca="1" ref="Y312" ca="1">INDEX('[1]SAP Customer Data'!$A:$AC,MATCH(بيانات_العملاء[[#This Row],[رمز شريك الأعمال]],'[1]SAP Customer Data'!$B:$B,0),CELL("col",[1]!Table_Customer_Data[[#Headers],[CreditLine]]))</f>
        <v>#REF!</v>
      </c>
      <c r="Z31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2" s="14" t="s">
        <v>55</v>
      </c>
      <c r="AB31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2" s="14" t="s">
        <v>54</v>
      </c>
      <c r="AD312" s="51"/>
      <c r="AE31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2" s="14" t="s">
        <v>54</v>
      </c>
      <c r="AG312" s="14"/>
      <c r="AH31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2" s="14" t="s">
        <v>54</v>
      </c>
      <c r="AJ312" s="14"/>
      <c r="AK31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2" s="14" t="s">
        <v>54</v>
      </c>
      <c r="AM312" s="15"/>
      <c r="AN31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2" s="14" t="s">
        <v>52</v>
      </c>
      <c r="AP312" s="17"/>
      <c r="AQ31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2" s="14" t="s">
        <v>54</v>
      </c>
      <c r="AS312" s="14"/>
      <c r="AT31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2" s="17" t="e" cm="1">
        <f t="array" aca="1" ref="AU312" ca="1">INDEX('[1]SAP Customer Data'!A:Z,MATCH(بيانات_العملاء[[#This Row],[رمز شريك الأعمال]],'[1]SAP Customer Data'!B:B,0),CELL("col",[1]!Table_Customer_Data[[#Headers],[CreateDate]]))</f>
        <v>#REF!</v>
      </c>
      <c r="AV312" s="14"/>
      <c r="AW312" s="17"/>
      <c r="AX312" s="14" t="s">
        <v>57</v>
      </c>
      <c r="AY312" s="14"/>
    </row>
    <row r="313" spans="1:51" x14ac:dyDescent="0.25">
      <c r="A313" s="12" t="e" cm="1">
        <f t="array" aca="1" ref="A313" ca="1">INDEX('[1]SAP Customer Data'!$A:$AC,MATCH(بيانات_العملاء[[#This Row],[رمز شريك الأعمال]],'[1]SAP Customer Data'!$B:$B,0),CELL("col",[1]!Table_Customer_Data[[#Headers],[GroupName]]))</f>
        <v>#REF!</v>
      </c>
      <c r="B313" s="18" t="s">
        <v>519</v>
      </c>
      <c r="C313" s="77" t="s">
        <v>882</v>
      </c>
      <c r="D313" s="14" t="e" cm="1">
        <f t="array" aca="1" ref="D313" ca="1">INDEX('[1]SAP Customer Data'!$A:$AC,MATCH(بيانات_العملاء[[#This Row],[رمز شريك الأعمال]],'[1]SAP Customer Data'!$B:$B,0),CELL("col",[1]!Table_Customer_Data[[#Headers],[CardName]]))</f>
        <v>#REF!</v>
      </c>
      <c r="E313" s="14" t="e">
        <f ca="1">IF(بيانات_العملاء[[#This Row],[حد الائتمان على SAP]]&gt;0,"آجل","نقدى")</f>
        <v>#REF!</v>
      </c>
      <c r="F313" s="14"/>
      <c r="G313" s="14" t="s">
        <v>71</v>
      </c>
      <c r="H313" s="14"/>
      <c r="I31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13" s="14" t="s">
        <v>54</v>
      </c>
      <c r="K313" s="15"/>
      <c r="L313" s="14"/>
      <c r="M313" s="14" t="str">
        <f ca="1">IF(AND(بيانات_العملاء[[#This Row],[السجل التجارى]]="موجود",TODAY()+'[1]Other Data'!$B$23&lt;K313,بيانات_العملاء[[#This Row],[مطابقة اسم العميل بالاسم بالسجل التجارى]]="مطابق"), "سارى", "يجب اعادة طلبه")</f>
        <v>يجب اعادة طلبه</v>
      </c>
      <c r="N313" s="14" t="s">
        <v>52</v>
      </c>
      <c r="O313" s="9" t="e" cm="1">
        <f t="array" aca="1" ref="O313" ca="1">INDEX('[1]SAP Customer Data'!$A:$AC,MATCH(بيانات_العملاء[[#This Row],[رمز شريك الأعمال]],'[1]SAP Customer Data'!$B:$B,0),CELL("col",[1]!Table_Customer_Data[[#Headers],[LicTradNum]]))</f>
        <v>#REF!</v>
      </c>
      <c r="P31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3" s="14"/>
      <c r="R313" s="15"/>
      <c r="S31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3" s="14" t="s">
        <v>72</v>
      </c>
      <c r="U313" s="16"/>
      <c r="V313" s="17"/>
      <c r="W31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13" s="14" t="e" cm="1">
        <f t="array" aca="1" ref="Y313" ca="1">INDEX('[1]SAP Customer Data'!$A:$AC,MATCH(بيانات_العملاء[[#This Row],[رمز شريك الأعمال]],'[1]SAP Customer Data'!$B:$B,0),CELL("col",[1]!Table_Customer_Data[[#Headers],[CreditLine]]))</f>
        <v>#REF!</v>
      </c>
      <c r="Z31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3" s="14"/>
      <c r="AB31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3" s="14"/>
      <c r="AD313" s="14"/>
      <c r="AE31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3" s="14"/>
      <c r="AG313" s="14"/>
      <c r="AH31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3" s="14"/>
      <c r="AJ313" s="14"/>
      <c r="AK31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3" s="14"/>
      <c r="AM313" s="15"/>
      <c r="AN31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3" s="14"/>
      <c r="AP313" s="17"/>
      <c r="AQ31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3" s="14"/>
      <c r="AS313" s="14"/>
      <c r="AT31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3" s="17" t="e" cm="1">
        <f t="array" aca="1" ref="AU313" ca="1">INDEX('[1]SAP Customer Data'!A:Z,MATCH(بيانات_العملاء[[#This Row],[رمز شريك الأعمال]],'[1]SAP Customer Data'!B:B,0),CELL("col",[1]!Table_Customer_Data[[#Headers],[CreateDate]]))</f>
        <v>#REF!</v>
      </c>
      <c r="AV313" s="14"/>
      <c r="AW313" s="17"/>
      <c r="AX313" s="14" t="s">
        <v>57</v>
      </c>
      <c r="AY313" s="14"/>
    </row>
    <row r="314" spans="1:51" x14ac:dyDescent="0.25">
      <c r="A314" s="12" t="e" cm="1">
        <f t="array" aca="1" ref="A314" ca="1">INDEX('[1]SAP Customer Data'!$A:$AC,MATCH(بيانات_العملاء[[#This Row],[رمز شريك الأعمال]],'[1]SAP Customer Data'!$B:$B,0),CELL("col",[1]!Table_Customer_Data[[#Headers],[GroupName]]))</f>
        <v>#REF!</v>
      </c>
      <c r="B314" s="19" t="s">
        <v>520</v>
      </c>
      <c r="C314" s="77" t="s">
        <v>882</v>
      </c>
      <c r="D314" s="14" t="e" cm="1">
        <f t="array" aca="1" ref="D314" ca="1">INDEX('[1]SAP Customer Data'!$A:$AC,MATCH(بيانات_العملاء[[#This Row],[رمز شريك الأعمال]],'[1]SAP Customer Data'!$B:$B,0),CELL("col",[1]!Table_Customer_Data[[#Headers],[CardName]]))</f>
        <v>#REF!</v>
      </c>
      <c r="E314" s="14" t="e">
        <f ca="1">IF(بيانات_العملاء[[#This Row],[حد الائتمان على SAP]]&gt;0,"آجل","نقدى")</f>
        <v>#REF!</v>
      </c>
      <c r="F314" s="14" t="s">
        <v>521</v>
      </c>
      <c r="G314" s="14" t="s">
        <v>51</v>
      </c>
      <c r="H314" s="14" t="s">
        <v>54</v>
      </c>
      <c r="I31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14" s="14" t="s">
        <v>52</v>
      </c>
      <c r="K314" s="15">
        <v>45182</v>
      </c>
      <c r="L314" s="14" t="s">
        <v>55</v>
      </c>
      <c r="M314" s="14" t="str">
        <f ca="1">IF(AND(بيانات_العملاء[[#This Row],[السجل التجارى]]="موجود",TODAY()+'[1]Other Data'!$B$23&lt;K314,بيانات_العملاء[[#This Row],[مطابقة اسم العميل بالاسم بالسجل التجارى]]="مطابق"), "سارى", "يجب اعادة طلبه")</f>
        <v>سارى</v>
      </c>
      <c r="N314" s="14" t="s">
        <v>52</v>
      </c>
      <c r="O314" s="9" t="e" cm="1">
        <f t="array" aca="1" ref="O314" ca="1">INDEX('[1]SAP Customer Data'!$A:$AC,MATCH(بيانات_العملاء[[#This Row],[رمز شريك الأعمال]],'[1]SAP Customer Data'!$B:$B,0),CELL("col",[1]!Table_Customer_Data[[#Headers],[LicTradNum]]))</f>
        <v>#REF!</v>
      </c>
      <c r="P31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4" s="14" t="s">
        <v>54</v>
      </c>
      <c r="R314" s="15"/>
      <c r="S31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4" s="14" t="s">
        <v>72</v>
      </c>
      <c r="U314" s="16"/>
      <c r="V314" s="17"/>
      <c r="W31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14" s="14" t="e" cm="1">
        <f t="array" aca="1" ref="Y314" ca="1">INDEX('[1]SAP Customer Data'!$A:$AC,MATCH(بيانات_العملاء[[#This Row],[رمز شريك الأعمال]],'[1]SAP Customer Data'!$B:$B,0),CELL("col",[1]!Table_Customer_Data[[#Headers],[CreditLine]]))</f>
        <v>#REF!</v>
      </c>
      <c r="Z31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4" s="14"/>
      <c r="AB31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4" s="14" t="s">
        <v>54</v>
      </c>
      <c r="AD314" s="51"/>
      <c r="AE31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4" s="14" t="s">
        <v>54</v>
      </c>
      <c r="AG314" s="14"/>
      <c r="AH31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4" s="14" t="s">
        <v>54</v>
      </c>
      <c r="AJ314" s="14"/>
      <c r="AK31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4" s="14" t="s">
        <v>54</v>
      </c>
      <c r="AM314" s="15"/>
      <c r="AN31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4" s="14" t="s">
        <v>52</v>
      </c>
      <c r="AP314" s="17">
        <v>44534</v>
      </c>
      <c r="AQ31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4" s="14" t="s">
        <v>54</v>
      </c>
      <c r="AS314" s="14"/>
      <c r="AT31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4" s="17" t="e" cm="1">
        <f t="array" aca="1" ref="AU314" ca="1">INDEX('[1]SAP Customer Data'!A:Z,MATCH(بيانات_العملاء[[#This Row],[رمز شريك الأعمال]],'[1]SAP Customer Data'!B:B,0),CELL("col",[1]!Table_Customer_Data[[#Headers],[CreateDate]]))</f>
        <v>#REF!</v>
      </c>
      <c r="AV314" s="14"/>
      <c r="AW314" s="17"/>
      <c r="AX314" s="14" t="s">
        <v>57</v>
      </c>
      <c r="AY314" s="14"/>
    </row>
    <row r="315" spans="1:51" x14ac:dyDescent="0.25">
      <c r="A315" s="12" t="e" cm="1">
        <f t="array" aca="1" ref="A315" ca="1">INDEX('[1]SAP Customer Data'!$A:$AC,MATCH(بيانات_العملاء[[#This Row],[رمز شريك الأعمال]],'[1]SAP Customer Data'!$B:$B,0),CELL("col",[1]!Table_Customer_Data[[#Headers],[GroupName]]))</f>
        <v>#REF!</v>
      </c>
      <c r="B315" s="19" t="s">
        <v>522</v>
      </c>
      <c r="C315" s="77" t="s">
        <v>882</v>
      </c>
      <c r="D315" s="14" t="e" cm="1">
        <f t="array" aca="1" ref="D315" ca="1">INDEX('[1]SAP Customer Data'!$A:$AC,MATCH(بيانات_العملاء[[#This Row],[رمز شريك الأعمال]],'[1]SAP Customer Data'!$B:$B,0),CELL("col",[1]!Table_Customer_Data[[#Headers],[CardName]]))</f>
        <v>#REF!</v>
      </c>
      <c r="E315" s="14" t="e">
        <f ca="1">IF(بيانات_العملاء[[#This Row],[حد الائتمان على SAP]]&gt;0,"آجل","نقدى")</f>
        <v>#REF!</v>
      </c>
      <c r="F315" s="14" t="s">
        <v>523</v>
      </c>
      <c r="G315" s="14" t="s">
        <v>51</v>
      </c>
      <c r="H315" s="14" t="s">
        <v>52</v>
      </c>
      <c r="I31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15" s="14" t="s">
        <v>52</v>
      </c>
      <c r="K315" s="15">
        <v>45453</v>
      </c>
      <c r="L315" s="14" t="s">
        <v>55</v>
      </c>
      <c r="M315" s="14" t="str">
        <f ca="1">IF(AND(بيانات_العملاء[[#This Row],[السجل التجارى]]="موجود",TODAY()+'[1]Other Data'!$B$23&lt;K315,بيانات_العملاء[[#This Row],[مطابقة اسم العميل بالاسم بالسجل التجارى]]="مطابق"), "سارى", "يجب اعادة طلبه")</f>
        <v>سارى</v>
      </c>
      <c r="N315" s="14" t="s">
        <v>52</v>
      </c>
      <c r="O315" s="9" t="e" cm="1">
        <f t="array" aca="1" ref="O315" ca="1">INDEX('[1]SAP Customer Data'!$A:$AC,MATCH(بيانات_العملاء[[#This Row],[رمز شريك الأعمال]],'[1]SAP Customer Data'!$B:$B,0),CELL("col",[1]!Table_Customer_Data[[#Headers],[LicTradNum]]))</f>
        <v>#REF!</v>
      </c>
      <c r="P31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5" s="14" t="s">
        <v>54</v>
      </c>
      <c r="R315" s="15"/>
      <c r="S31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5" s="14" t="s">
        <v>52</v>
      </c>
      <c r="U315" s="16">
        <v>50000</v>
      </c>
      <c r="V315" s="17"/>
      <c r="W31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315" s="14" t="e" cm="1">
        <f t="array" aca="1" ref="Y315" ca="1">INDEX('[1]SAP Customer Data'!$A:$AC,MATCH(بيانات_العملاء[[#This Row],[رمز شريك الأعمال]],'[1]SAP Customer Data'!$B:$B,0),CELL("col",[1]!Table_Customer_Data[[#Headers],[CreditLine]]))</f>
        <v>#REF!</v>
      </c>
      <c r="Z31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5" s="14" t="s">
        <v>55</v>
      </c>
      <c r="AB31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5" s="14" t="s">
        <v>54</v>
      </c>
      <c r="AD315" s="51"/>
      <c r="AE31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5" s="14" t="s">
        <v>54</v>
      </c>
      <c r="AG315" s="14"/>
      <c r="AH31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5" s="14" t="s">
        <v>54</v>
      </c>
      <c r="AJ315" s="14"/>
      <c r="AK31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5" s="14" t="s">
        <v>54</v>
      </c>
      <c r="AM315" s="15"/>
      <c r="AN31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5" s="14" t="s">
        <v>54</v>
      </c>
      <c r="AP315" s="17"/>
      <c r="AQ31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5" s="14" t="s">
        <v>54</v>
      </c>
      <c r="AS315" s="14"/>
      <c r="AT31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5" s="17" t="e" cm="1">
        <f t="array" aca="1" ref="AU315" ca="1">INDEX('[1]SAP Customer Data'!A:Z,MATCH(بيانات_العملاء[[#This Row],[رمز شريك الأعمال]],'[1]SAP Customer Data'!B:B,0),CELL("col",[1]!Table_Customer_Data[[#Headers],[CreateDate]]))</f>
        <v>#REF!</v>
      </c>
      <c r="AV315" s="14"/>
      <c r="AW315" s="17"/>
      <c r="AX315" s="14" t="s">
        <v>57</v>
      </c>
      <c r="AY315" s="14"/>
    </row>
    <row r="316" spans="1:51" x14ac:dyDescent="0.25">
      <c r="A316" s="12" t="e" cm="1">
        <f t="array" aca="1" ref="A316" ca="1">INDEX('[1]SAP Customer Data'!$A:$AC,MATCH(بيانات_العملاء[[#This Row],[رمز شريك الأعمال]],'[1]SAP Customer Data'!$B:$B,0),CELL("col",[1]!Table_Customer_Data[[#Headers],[GroupName]]))</f>
        <v>#REF!</v>
      </c>
      <c r="B316" s="18" t="s">
        <v>524</v>
      </c>
      <c r="C316" s="77" t="s">
        <v>882</v>
      </c>
      <c r="D316" s="14" t="e" cm="1">
        <f t="array" aca="1" ref="D316" ca="1">INDEX('[1]SAP Customer Data'!$A:$AC,MATCH(بيانات_العملاء[[#This Row],[رمز شريك الأعمال]],'[1]SAP Customer Data'!$B:$B,0),CELL("col",[1]!Table_Customer_Data[[#Headers],[CardName]]))</f>
        <v>#REF!</v>
      </c>
      <c r="E316" s="14" t="e">
        <f ca="1">IF(بيانات_العملاء[[#This Row],[حد الائتمان على SAP]]&gt;0,"آجل","نقدى")</f>
        <v>#REF!</v>
      </c>
      <c r="F316" s="14"/>
      <c r="G316" s="14" t="s">
        <v>71</v>
      </c>
      <c r="H316" s="14"/>
      <c r="I31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16" s="14" t="s">
        <v>54</v>
      </c>
      <c r="K316" s="15"/>
      <c r="L316" s="14"/>
      <c r="M316" s="14" t="str">
        <f ca="1">IF(AND(بيانات_العملاء[[#This Row],[السجل التجارى]]="موجود",TODAY()+'[1]Other Data'!$B$23&lt;K316,بيانات_العملاء[[#This Row],[مطابقة اسم العميل بالاسم بالسجل التجارى]]="مطابق"), "سارى", "يجب اعادة طلبه")</f>
        <v>يجب اعادة طلبه</v>
      </c>
      <c r="N316" s="14" t="s">
        <v>52</v>
      </c>
      <c r="O316" s="9" t="e" cm="1">
        <f t="array" aca="1" ref="O316" ca="1">INDEX('[1]SAP Customer Data'!$A:$AC,MATCH(بيانات_العملاء[[#This Row],[رمز شريك الأعمال]],'[1]SAP Customer Data'!$B:$B,0),CELL("col",[1]!Table_Customer_Data[[#Headers],[LicTradNum]]))</f>
        <v>#REF!</v>
      </c>
      <c r="P31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6" s="14"/>
      <c r="R316" s="15"/>
      <c r="S31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6" s="14" t="s">
        <v>72</v>
      </c>
      <c r="U316" s="16"/>
      <c r="V316" s="17"/>
      <c r="W31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16" s="14" t="e" cm="1">
        <f t="array" aca="1" ref="Y316" ca="1">INDEX('[1]SAP Customer Data'!$A:$AC,MATCH(بيانات_العملاء[[#This Row],[رمز شريك الأعمال]],'[1]SAP Customer Data'!$B:$B,0),CELL("col",[1]!Table_Customer_Data[[#Headers],[CreditLine]]))</f>
        <v>#REF!</v>
      </c>
      <c r="Z31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6" s="14"/>
      <c r="AB31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6" s="14"/>
      <c r="AD316" s="14"/>
      <c r="AE31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6" s="14"/>
      <c r="AG316" s="14"/>
      <c r="AH31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6" s="14"/>
      <c r="AJ316" s="14"/>
      <c r="AK31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6" s="14"/>
      <c r="AM316" s="15"/>
      <c r="AN31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6" s="14"/>
      <c r="AP316" s="17"/>
      <c r="AQ31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6" s="14"/>
      <c r="AS316" s="14"/>
      <c r="AT31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6" s="17" t="e" cm="1">
        <f t="array" aca="1" ref="AU316" ca="1">INDEX('[1]SAP Customer Data'!A:Z,MATCH(بيانات_العملاء[[#This Row],[رمز شريك الأعمال]],'[1]SAP Customer Data'!B:B,0),CELL("col",[1]!Table_Customer_Data[[#Headers],[CreateDate]]))</f>
        <v>#REF!</v>
      </c>
      <c r="AV316" s="14"/>
      <c r="AW316" s="17"/>
      <c r="AX316" s="14" t="s">
        <v>57</v>
      </c>
      <c r="AY316" s="14"/>
    </row>
    <row r="317" spans="1:51" x14ac:dyDescent="0.25">
      <c r="A317" s="12" t="e" cm="1">
        <f t="array" aca="1" ref="A317" ca="1">INDEX('[1]SAP Customer Data'!$A:$AC,MATCH(بيانات_العملاء[[#This Row],[رمز شريك الأعمال]],'[1]SAP Customer Data'!$B:$B,0),CELL("col",[1]!Table_Customer_Data[[#Headers],[GroupName]]))</f>
        <v>#REF!</v>
      </c>
      <c r="B317" s="19" t="s">
        <v>525</v>
      </c>
      <c r="C317" s="77" t="s">
        <v>882</v>
      </c>
      <c r="D317" s="14" t="e" cm="1">
        <f t="array" aca="1" ref="D317" ca="1">INDEX('[1]SAP Customer Data'!$A:$AC,MATCH(بيانات_العملاء[[#This Row],[رمز شريك الأعمال]],'[1]SAP Customer Data'!$B:$B,0),CELL("col",[1]!Table_Customer_Data[[#Headers],[CardName]]))</f>
        <v>#REF!</v>
      </c>
      <c r="E317" s="14" t="e">
        <f ca="1">IF(بيانات_العملاء[[#This Row],[حد الائتمان على SAP]]&gt;0,"آجل","نقدى")</f>
        <v>#REF!</v>
      </c>
      <c r="F317" s="14" t="s">
        <v>526</v>
      </c>
      <c r="G317" s="14" t="s">
        <v>51</v>
      </c>
      <c r="H317" s="14" t="s">
        <v>54</v>
      </c>
      <c r="I31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17" s="14" t="s">
        <v>52</v>
      </c>
      <c r="K317" s="15">
        <v>45178</v>
      </c>
      <c r="L317" s="14" t="s">
        <v>55</v>
      </c>
      <c r="M317" s="14" t="str">
        <f ca="1">IF(AND(بيانات_العملاء[[#This Row],[السجل التجارى]]="موجود",TODAY()+'[1]Other Data'!$B$23&lt;K317,بيانات_العملاء[[#This Row],[مطابقة اسم العميل بالاسم بالسجل التجارى]]="مطابق"), "سارى", "يجب اعادة طلبه")</f>
        <v>يجب اعادة طلبه</v>
      </c>
      <c r="N317" s="14" t="s">
        <v>54</v>
      </c>
      <c r="O317" s="9" t="e" cm="1">
        <f t="array" aca="1" ref="O317" ca="1">INDEX('[1]SAP Customer Data'!$A:$AC,MATCH(بيانات_العملاء[[#This Row],[رمز شريك الأعمال]],'[1]SAP Customer Data'!$B:$B,0),CELL("col",[1]!Table_Customer_Data[[#Headers],[LicTradNum]]))</f>
        <v>#REF!</v>
      </c>
      <c r="P31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7" s="14" t="s">
        <v>54</v>
      </c>
      <c r="R317" s="15"/>
      <c r="S31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7" s="14" t="s">
        <v>72</v>
      </c>
      <c r="U317" s="16"/>
      <c r="V317" s="17"/>
      <c r="W31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17" s="14" t="e" cm="1">
        <f t="array" aca="1" ref="Y317" ca="1">INDEX('[1]SAP Customer Data'!$A:$AC,MATCH(بيانات_العملاء[[#This Row],[رمز شريك الأعمال]],'[1]SAP Customer Data'!$B:$B,0),CELL("col",[1]!Table_Customer_Data[[#Headers],[CreditLine]]))</f>
        <v>#REF!</v>
      </c>
      <c r="Z31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7" s="14"/>
      <c r="AB31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7" s="14" t="s">
        <v>54</v>
      </c>
      <c r="AD317" s="51"/>
      <c r="AE31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7" s="14" t="s">
        <v>54</v>
      </c>
      <c r="AG317" s="14"/>
      <c r="AH31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7" s="14" t="s">
        <v>54</v>
      </c>
      <c r="AJ317" s="14"/>
      <c r="AK31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7" s="14"/>
      <c r="AM317" s="15"/>
      <c r="AN31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7" s="14" t="s">
        <v>54</v>
      </c>
      <c r="AP317" s="17"/>
      <c r="AQ31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7" s="14" t="s">
        <v>54</v>
      </c>
      <c r="AS317" s="14"/>
      <c r="AT31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7" s="17" t="e" cm="1">
        <f t="array" aca="1" ref="AU317" ca="1">INDEX('[1]SAP Customer Data'!A:Z,MATCH(بيانات_العملاء[[#This Row],[رمز شريك الأعمال]],'[1]SAP Customer Data'!B:B,0),CELL("col",[1]!Table_Customer_Data[[#Headers],[CreateDate]]))</f>
        <v>#REF!</v>
      </c>
      <c r="AV317" s="14"/>
      <c r="AW317" s="17"/>
      <c r="AX317" s="14" t="s">
        <v>57</v>
      </c>
      <c r="AY317" s="14"/>
    </row>
    <row r="318" spans="1:51" x14ac:dyDescent="0.25">
      <c r="A318" s="12" t="e" cm="1">
        <f t="array" aca="1" ref="A318" ca="1">INDEX('[1]SAP Customer Data'!$A:$AC,MATCH(بيانات_العملاء[[#This Row],[رمز شريك الأعمال]],'[1]SAP Customer Data'!$B:$B,0),CELL("col",[1]!Table_Customer_Data[[#Headers],[GroupName]]))</f>
        <v>#REF!</v>
      </c>
      <c r="B318" s="19" t="s">
        <v>527</v>
      </c>
      <c r="C318" s="77" t="s">
        <v>882</v>
      </c>
      <c r="D318" s="14" t="e" cm="1">
        <f t="array" aca="1" ref="D318" ca="1">INDEX('[1]SAP Customer Data'!$A:$AC,MATCH(بيانات_العملاء[[#This Row],[رمز شريك الأعمال]],'[1]SAP Customer Data'!$B:$B,0),CELL("col",[1]!Table_Customer_Data[[#Headers],[CardName]]))</f>
        <v>#REF!</v>
      </c>
      <c r="E318" s="14" t="e">
        <f ca="1">IF(بيانات_العملاء[[#This Row],[حد الائتمان على SAP]]&gt;0,"آجل","نقدى")</f>
        <v>#REF!</v>
      </c>
      <c r="F318" s="14"/>
      <c r="G318" s="14" t="s">
        <v>71</v>
      </c>
      <c r="H318" s="14" t="s">
        <v>52</v>
      </c>
      <c r="I31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18" s="14" t="s">
        <v>54</v>
      </c>
      <c r="K318" s="15"/>
      <c r="L318" s="14"/>
      <c r="M318" s="14" t="str">
        <f ca="1">IF(AND(بيانات_العملاء[[#This Row],[السجل التجارى]]="موجود",TODAY()+'[1]Other Data'!$B$23&lt;K318,بيانات_العملاء[[#This Row],[مطابقة اسم العميل بالاسم بالسجل التجارى]]="مطابق"), "سارى", "يجب اعادة طلبه")</f>
        <v>يجب اعادة طلبه</v>
      </c>
      <c r="N318" s="14" t="s">
        <v>54</v>
      </c>
      <c r="O318" s="9" t="e" cm="1">
        <f t="array" aca="1" ref="O318" ca="1">INDEX('[1]SAP Customer Data'!$A:$AC,MATCH(بيانات_العملاء[[#This Row],[رمز شريك الأعمال]],'[1]SAP Customer Data'!$B:$B,0),CELL("col",[1]!Table_Customer_Data[[#Headers],[LicTradNum]]))</f>
        <v>#REF!</v>
      </c>
      <c r="P31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8" s="14" t="s">
        <v>54</v>
      </c>
      <c r="R318" s="15"/>
      <c r="S31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18" s="14" t="s">
        <v>52</v>
      </c>
      <c r="U318" s="16">
        <v>100000</v>
      </c>
      <c r="V318" s="17"/>
      <c r="W31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318" s="14" t="e" cm="1">
        <f t="array" aca="1" ref="Y318" ca="1">INDEX('[1]SAP Customer Data'!$A:$AC,MATCH(بيانات_العملاء[[#This Row],[رمز شريك الأعمال]],'[1]SAP Customer Data'!$B:$B,0),CELL("col",[1]!Table_Customer_Data[[#Headers],[CreditLine]]))</f>
        <v>#REF!</v>
      </c>
      <c r="Z31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8" s="14" t="s">
        <v>53</v>
      </c>
      <c r="AB31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8" s="14" t="s">
        <v>54</v>
      </c>
      <c r="AD318" s="51"/>
      <c r="AE31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8" s="14" t="s">
        <v>54</v>
      </c>
      <c r="AG318" s="14"/>
      <c r="AH31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8" s="14" t="s">
        <v>54</v>
      </c>
      <c r="AJ318" s="14"/>
      <c r="AK31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8" s="14" t="s">
        <v>54</v>
      </c>
      <c r="AM318" s="15"/>
      <c r="AN31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8" s="14" t="s">
        <v>54</v>
      </c>
      <c r="AP318" s="17"/>
      <c r="AQ31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8" s="14" t="s">
        <v>54</v>
      </c>
      <c r="AS318" s="14"/>
      <c r="AT31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8" s="17" t="e" cm="1">
        <f t="array" aca="1" ref="AU318" ca="1">INDEX('[1]SAP Customer Data'!A:Z,MATCH(بيانات_العملاء[[#This Row],[رمز شريك الأعمال]],'[1]SAP Customer Data'!B:B,0),CELL("col",[1]!Table_Customer_Data[[#Headers],[CreateDate]]))</f>
        <v>#REF!</v>
      </c>
      <c r="AV318" s="14"/>
      <c r="AW318" s="17"/>
      <c r="AX318" s="14" t="s">
        <v>57</v>
      </c>
      <c r="AY318" s="14"/>
    </row>
    <row r="319" spans="1:51" x14ac:dyDescent="0.25">
      <c r="A319" s="12" t="e" cm="1">
        <f t="array" aca="1" ref="A319" ca="1">INDEX('[1]SAP Customer Data'!$A:$AC,MATCH(بيانات_العملاء[[#This Row],[رمز شريك الأعمال]],'[1]SAP Customer Data'!$B:$B,0),CELL("col",[1]!Table_Customer_Data[[#Headers],[GroupName]]))</f>
        <v>#REF!</v>
      </c>
      <c r="B319" s="19" t="s">
        <v>528</v>
      </c>
      <c r="C319" s="77" t="s">
        <v>882</v>
      </c>
      <c r="D319" s="14" t="e" cm="1">
        <f t="array" aca="1" ref="D319" ca="1">INDEX('[1]SAP Customer Data'!$A:$AC,MATCH(بيانات_العملاء[[#This Row],[رمز شريك الأعمال]],'[1]SAP Customer Data'!$B:$B,0),CELL("col",[1]!Table_Customer_Data[[#Headers],[CardName]]))</f>
        <v>#REF!</v>
      </c>
      <c r="E319" s="14" t="e">
        <f ca="1">IF(بيانات_العملاء[[#This Row],[حد الائتمان على SAP]]&gt;0,"آجل","نقدى")</f>
        <v>#REF!</v>
      </c>
      <c r="F319" s="14" t="s">
        <v>529</v>
      </c>
      <c r="G319" s="14" t="s">
        <v>51</v>
      </c>
      <c r="H319" s="14" t="s">
        <v>52</v>
      </c>
      <c r="I31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19" s="14" t="s">
        <v>52</v>
      </c>
      <c r="K319" s="15">
        <v>45248</v>
      </c>
      <c r="L319" s="14" t="s">
        <v>55</v>
      </c>
      <c r="M319" s="14" t="str">
        <f ca="1">IF(AND(بيانات_العملاء[[#This Row],[السجل التجارى]]="موجود",TODAY()+'[1]Other Data'!$B$23&lt;K319,بيانات_العملاء[[#This Row],[مطابقة اسم العميل بالاسم بالسجل التجارى]]="مطابق"), "سارى", "يجب اعادة طلبه")</f>
        <v>سارى</v>
      </c>
      <c r="N319" s="14" t="s">
        <v>52</v>
      </c>
      <c r="O319" s="9" t="e" cm="1">
        <f t="array" aca="1" ref="O319" ca="1">INDEX('[1]SAP Customer Data'!$A:$AC,MATCH(بيانات_العملاء[[#This Row],[رمز شريك الأعمال]],'[1]SAP Customer Data'!$B:$B,0),CELL("col",[1]!Table_Customer_Data[[#Headers],[LicTradNum]]))</f>
        <v>#REF!</v>
      </c>
      <c r="P31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19" s="14" t="s">
        <v>52</v>
      </c>
      <c r="R319" s="15">
        <v>45315</v>
      </c>
      <c r="S31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19" s="14" t="s">
        <v>52</v>
      </c>
      <c r="U319" s="16">
        <v>15000</v>
      </c>
      <c r="V319" s="17"/>
      <c r="W31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1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</v>
      </c>
      <c r="Y319" s="14" t="e" cm="1">
        <f t="array" aca="1" ref="Y319" ca="1">INDEX('[1]SAP Customer Data'!$A:$AC,MATCH(بيانات_العملاء[[#This Row],[رمز شريك الأعمال]],'[1]SAP Customer Data'!$B:$B,0),CELL("col",[1]!Table_Customer_Data[[#Headers],[CreditLine]]))</f>
        <v>#REF!</v>
      </c>
      <c r="Z31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19" s="14" t="s">
        <v>55</v>
      </c>
      <c r="AB31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19" s="14" t="s">
        <v>54</v>
      </c>
      <c r="AD319" s="51"/>
      <c r="AE31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19" s="14" t="s">
        <v>54</v>
      </c>
      <c r="AG319" s="14"/>
      <c r="AH31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19" s="14" t="s">
        <v>54</v>
      </c>
      <c r="AJ319" s="14"/>
      <c r="AK31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19" s="14" t="s">
        <v>54</v>
      </c>
      <c r="AM319" s="15"/>
      <c r="AN31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19" s="14" t="s">
        <v>52</v>
      </c>
      <c r="AP319" s="17">
        <v>44781</v>
      </c>
      <c r="AQ31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19" s="14" t="s">
        <v>54</v>
      </c>
      <c r="AS319" s="14"/>
      <c r="AT31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19" s="17" t="e" cm="1">
        <f t="array" aca="1" ref="AU319" ca="1">INDEX('[1]SAP Customer Data'!A:Z,MATCH(بيانات_العملاء[[#This Row],[رمز شريك الأعمال]],'[1]SAP Customer Data'!B:B,0),CELL("col",[1]!Table_Customer_Data[[#Headers],[CreateDate]]))</f>
        <v>#REF!</v>
      </c>
      <c r="AV319" s="14"/>
      <c r="AW319" s="17"/>
      <c r="AX319" s="14" t="s">
        <v>57</v>
      </c>
      <c r="AY319" s="14"/>
    </row>
    <row r="320" spans="1:51" x14ac:dyDescent="0.25">
      <c r="A320" s="12" t="e" cm="1">
        <f t="array" aca="1" ref="A320" ca="1">INDEX('[1]SAP Customer Data'!$A:$AC,MATCH(بيانات_العملاء[[#This Row],[رمز شريك الأعمال]],'[1]SAP Customer Data'!$B:$B,0),CELL("col",[1]!Table_Customer_Data[[#Headers],[GroupName]]))</f>
        <v>#REF!</v>
      </c>
      <c r="B320" s="19" t="s">
        <v>530</v>
      </c>
      <c r="C320" s="77" t="s">
        <v>882</v>
      </c>
      <c r="D320" s="14" t="e" cm="1">
        <f t="array" aca="1" ref="D320" ca="1">INDEX('[1]SAP Customer Data'!$A:$AC,MATCH(بيانات_العملاء[[#This Row],[رمز شريك الأعمال]],'[1]SAP Customer Data'!$B:$B,0),CELL("col",[1]!Table_Customer_Data[[#Headers],[CardName]]))</f>
        <v>#REF!</v>
      </c>
      <c r="E320" s="14" t="e">
        <f ca="1">IF(بيانات_العملاء[[#This Row],[حد الائتمان على SAP]]&gt;0,"آجل","نقدى")</f>
        <v>#REF!</v>
      </c>
      <c r="F320" s="14" t="s">
        <v>531</v>
      </c>
      <c r="G320" s="14" t="s">
        <v>51</v>
      </c>
      <c r="H320" s="14" t="s">
        <v>54</v>
      </c>
      <c r="I32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20" s="14" t="s">
        <v>52</v>
      </c>
      <c r="K320" s="15">
        <v>44587</v>
      </c>
      <c r="L320" s="14" t="s">
        <v>55</v>
      </c>
      <c r="M320" s="14" t="str">
        <f ca="1">IF(AND(بيانات_العملاء[[#This Row],[السجل التجارى]]="موجود",TODAY()+'[1]Other Data'!$B$23&lt;K320,بيانات_العملاء[[#This Row],[مطابقة اسم العميل بالاسم بالسجل التجارى]]="مطابق"), "سارى", "يجب اعادة طلبه")</f>
        <v>يجب اعادة طلبه</v>
      </c>
      <c r="N320" s="14" t="s">
        <v>52</v>
      </c>
      <c r="O320" s="9" t="e" cm="1">
        <f t="array" aca="1" ref="O320" ca="1">INDEX('[1]SAP Customer Data'!$A:$AC,MATCH(بيانات_العملاء[[#This Row],[رمز شريك الأعمال]],'[1]SAP Customer Data'!$B:$B,0),CELL("col",[1]!Table_Customer_Data[[#Headers],[LicTradNum]]))</f>
        <v>#REF!</v>
      </c>
      <c r="P32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0" s="14" t="s">
        <v>54</v>
      </c>
      <c r="R320" s="15"/>
      <c r="S32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0" s="14" t="s">
        <v>72</v>
      </c>
      <c r="U320" s="16"/>
      <c r="V320" s="17"/>
      <c r="W32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0" s="14" t="e" cm="1">
        <f t="array" aca="1" ref="Y320" ca="1">INDEX('[1]SAP Customer Data'!$A:$AC,MATCH(بيانات_العملاء[[#This Row],[رمز شريك الأعمال]],'[1]SAP Customer Data'!$B:$B,0),CELL("col",[1]!Table_Customer_Data[[#Headers],[CreditLine]]))</f>
        <v>#REF!</v>
      </c>
      <c r="Z32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0" s="14"/>
      <c r="AB32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0" s="14" t="s">
        <v>54</v>
      </c>
      <c r="AD320" s="51"/>
      <c r="AE32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0" s="14" t="s">
        <v>54</v>
      </c>
      <c r="AG320" s="14"/>
      <c r="AH32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0" s="14" t="s">
        <v>54</v>
      </c>
      <c r="AJ320" s="14"/>
      <c r="AK32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0" s="14" t="s">
        <v>54</v>
      </c>
      <c r="AM320" s="15"/>
      <c r="AN32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0" s="14" t="s">
        <v>54</v>
      </c>
      <c r="AP320" s="17"/>
      <c r="AQ32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0" s="14" t="s">
        <v>54</v>
      </c>
      <c r="AS320" s="14"/>
      <c r="AT32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0" s="17" t="e" cm="1">
        <f t="array" aca="1" ref="AU320" ca="1">INDEX('[1]SAP Customer Data'!A:Z,MATCH(بيانات_العملاء[[#This Row],[رمز شريك الأعمال]],'[1]SAP Customer Data'!B:B,0),CELL("col",[1]!Table_Customer_Data[[#Headers],[CreateDate]]))</f>
        <v>#REF!</v>
      </c>
      <c r="AV320" s="14"/>
      <c r="AW320" s="17"/>
      <c r="AX320" s="14" t="s">
        <v>57</v>
      </c>
      <c r="AY320" s="14"/>
    </row>
    <row r="321" spans="1:51" x14ac:dyDescent="0.25">
      <c r="A321" s="12" t="e" cm="1">
        <f t="array" aca="1" ref="A321" ca="1">INDEX('[1]SAP Customer Data'!$A:$AC,MATCH(بيانات_العملاء[[#This Row],[رمز شريك الأعمال]],'[1]SAP Customer Data'!$B:$B,0),CELL("col",[1]!Table_Customer_Data[[#Headers],[GroupName]]))</f>
        <v>#REF!</v>
      </c>
      <c r="B321" s="19" t="s">
        <v>532</v>
      </c>
      <c r="C321" s="77" t="s">
        <v>882</v>
      </c>
      <c r="D321" s="14" t="e" cm="1">
        <f t="array" aca="1" ref="D321" ca="1">INDEX('[1]SAP Customer Data'!$A:$AC,MATCH(بيانات_العملاء[[#This Row],[رمز شريك الأعمال]],'[1]SAP Customer Data'!$B:$B,0),CELL("col",[1]!Table_Customer_Data[[#Headers],[CardName]]))</f>
        <v>#REF!</v>
      </c>
      <c r="E321" s="14" t="e">
        <f ca="1">IF(بيانات_العملاء[[#This Row],[حد الائتمان على SAP]]&gt;0,"آجل","نقدى")</f>
        <v>#REF!</v>
      </c>
      <c r="F321" s="14" t="s">
        <v>533</v>
      </c>
      <c r="G321" s="14" t="s">
        <v>51</v>
      </c>
      <c r="H321" s="14" t="s">
        <v>54</v>
      </c>
      <c r="I32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21" s="14" t="s">
        <v>52</v>
      </c>
      <c r="K321" s="15">
        <v>44701</v>
      </c>
      <c r="L321" s="14" t="s">
        <v>55</v>
      </c>
      <c r="M321" s="14" t="str">
        <f ca="1">IF(AND(بيانات_العملاء[[#This Row],[السجل التجارى]]="موجود",TODAY()+'[1]Other Data'!$B$23&lt;K321,بيانات_العملاء[[#This Row],[مطابقة اسم العميل بالاسم بالسجل التجارى]]="مطابق"), "سارى", "يجب اعادة طلبه")</f>
        <v>يجب اعادة طلبه</v>
      </c>
      <c r="N321" s="14" t="s">
        <v>54</v>
      </c>
      <c r="O321" s="9" t="e" cm="1">
        <f t="array" aca="1" ref="O321" ca="1">INDEX('[1]SAP Customer Data'!$A:$AC,MATCH(بيانات_العملاء[[#This Row],[رمز شريك الأعمال]],'[1]SAP Customer Data'!$B:$B,0),CELL("col",[1]!Table_Customer_Data[[#Headers],[LicTradNum]]))</f>
        <v>#REF!</v>
      </c>
      <c r="P32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1" s="14" t="s">
        <v>54</v>
      </c>
      <c r="R321" s="15"/>
      <c r="S32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1" s="14" t="s">
        <v>72</v>
      </c>
      <c r="U321" s="16"/>
      <c r="V321" s="17"/>
      <c r="W32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1" s="14" t="e" cm="1">
        <f t="array" aca="1" ref="Y321" ca="1">INDEX('[1]SAP Customer Data'!$A:$AC,MATCH(بيانات_العملاء[[#This Row],[رمز شريك الأعمال]],'[1]SAP Customer Data'!$B:$B,0),CELL("col",[1]!Table_Customer_Data[[#Headers],[CreditLine]]))</f>
        <v>#REF!</v>
      </c>
      <c r="Z32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1" s="14"/>
      <c r="AB32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1" s="14" t="s">
        <v>54</v>
      </c>
      <c r="AD321" s="14"/>
      <c r="AE32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1" s="14"/>
      <c r="AG321" s="14"/>
      <c r="AH32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1" s="14"/>
      <c r="AJ321" s="14"/>
      <c r="AK32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1" s="14"/>
      <c r="AM321" s="15"/>
      <c r="AN32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1" s="14" t="s">
        <v>54</v>
      </c>
      <c r="AP321" s="17"/>
      <c r="AQ32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1" s="14"/>
      <c r="AS321" s="14"/>
      <c r="AT32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1" s="17" t="e" cm="1">
        <f t="array" aca="1" ref="AU321" ca="1">INDEX('[1]SAP Customer Data'!A:Z,MATCH(بيانات_العملاء[[#This Row],[رمز شريك الأعمال]],'[1]SAP Customer Data'!B:B,0),CELL("col",[1]!Table_Customer_Data[[#Headers],[CreateDate]]))</f>
        <v>#REF!</v>
      </c>
      <c r="AV321" s="14"/>
      <c r="AW321" s="17"/>
      <c r="AX321" s="14" t="s">
        <v>57</v>
      </c>
      <c r="AY321" s="14"/>
    </row>
    <row r="322" spans="1:51" x14ac:dyDescent="0.25">
      <c r="A322" s="12" t="e" cm="1">
        <f t="array" aca="1" ref="A322" ca="1">INDEX('[1]SAP Customer Data'!$A:$AC,MATCH(بيانات_العملاء[[#This Row],[رمز شريك الأعمال]],'[1]SAP Customer Data'!$B:$B,0),CELL("col",[1]!Table_Customer_Data[[#Headers],[GroupName]]))</f>
        <v>#REF!</v>
      </c>
      <c r="B322" s="19" t="s">
        <v>534</v>
      </c>
      <c r="C322" s="77" t="s">
        <v>882</v>
      </c>
      <c r="D322" s="14" t="e" cm="1">
        <f t="array" aca="1" ref="D322" ca="1">INDEX('[1]SAP Customer Data'!$A:$AC,MATCH(بيانات_العملاء[[#This Row],[رمز شريك الأعمال]],'[1]SAP Customer Data'!$B:$B,0),CELL("col",[1]!Table_Customer_Data[[#Headers],[CardName]]))</f>
        <v>#REF!</v>
      </c>
      <c r="E322" s="14" t="e">
        <f ca="1">IF(بيانات_العملاء[[#This Row],[حد الائتمان على SAP]]&gt;0,"آجل","نقدى")</f>
        <v>#REF!</v>
      </c>
      <c r="F322" s="14" t="s">
        <v>535</v>
      </c>
      <c r="G322" s="14" t="s">
        <v>51</v>
      </c>
      <c r="H322" s="14" t="s">
        <v>52</v>
      </c>
      <c r="I32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22" s="14" t="s">
        <v>52</v>
      </c>
      <c r="K322" s="15">
        <v>44962</v>
      </c>
      <c r="L322" s="14" t="s">
        <v>55</v>
      </c>
      <c r="M322" s="14" t="str">
        <f ca="1">IF(AND(بيانات_العملاء[[#This Row],[السجل التجارى]]="موجود",TODAY()+'[1]Other Data'!$B$23&lt;K322,بيانات_العملاء[[#This Row],[مطابقة اسم العميل بالاسم بالسجل التجارى]]="مطابق"), "سارى", "يجب اعادة طلبه")</f>
        <v>يجب اعادة طلبه</v>
      </c>
      <c r="N322" s="14" t="s">
        <v>52</v>
      </c>
      <c r="O322" s="9" t="e" cm="1">
        <f t="array" aca="1" ref="O322" ca="1">INDEX('[1]SAP Customer Data'!$A:$AC,MATCH(بيانات_العملاء[[#This Row],[رمز شريك الأعمال]],'[1]SAP Customer Data'!$B:$B,0),CELL("col",[1]!Table_Customer_Data[[#Headers],[LicTradNum]]))</f>
        <v>#REF!</v>
      </c>
      <c r="P32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2" s="14" t="s">
        <v>52</v>
      </c>
      <c r="R322" s="15">
        <v>44897</v>
      </c>
      <c r="S32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2" s="14" t="s">
        <v>52</v>
      </c>
      <c r="U322" s="16">
        <v>20000</v>
      </c>
      <c r="V322" s="17"/>
      <c r="W32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22" s="14" t="e" cm="1">
        <f t="array" aca="1" ref="Y322" ca="1">INDEX('[1]SAP Customer Data'!$A:$AC,MATCH(بيانات_العملاء[[#This Row],[رمز شريك الأعمال]],'[1]SAP Customer Data'!$B:$B,0),CELL("col",[1]!Table_Customer_Data[[#Headers],[CreditLine]]))</f>
        <v>#REF!</v>
      </c>
      <c r="Z32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2" s="14" t="s">
        <v>55</v>
      </c>
      <c r="AB32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2" s="14" t="s">
        <v>54</v>
      </c>
      <c r="AD322" s="51"/>
      <c r="AE32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2" s="14" t="s">
        <v>54</v>
      </c>
      <c r="AG322" s="14"/>
      <c r="AH32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2" s="14" t="s">
        <v>54</v>
      </c>
      <c r="AJ322" s="14"/>
      <c r="AK32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2" s="14" t="s">
        <v>54</v>
      </c>
      <c r="AM322" s="15"/>
      <c r="AN32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2" s="14" t="s">
        <v>54</v>
      </c>
      <c r="AP322" s="17"/>
      <c r="AQ32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2" s="14" t="s">
        <v>54</v>
      </c>
      <c r="AS322" s="14"/>
      <c r="AT32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2" s="17" t="e" cm="1">
        <f t="array" aca="1" ref="AU322" ca="1">INDEX('[1]SAP Customer Data'!A:Z,MATCH(بيانات_العملاء[[#This Row],[رمز شريك الأعمال]],'[1]SAP Customer Data'!B:B,0),CELL("col",[1]!Table_Customer_Data[[#Headers],[CreateDate]]))</f>
        <v>#REF!</v>
      </c>
      <c r="AV322" s="14"/>
      <c r="AW322" s="17"/>
      <c r="AX322" s="14" t="s">
        <v>57</v>
      </c>
      <c r="AY322" s="14"/>
    </row>
    <row r="323" spans="1:51" x14ac:dyDescent="0.25">
      <c r="A323" s="12" t="e" cm="1">
        <f t="array" aca="1" ref="A323" ca="1">INDEX('[1]SAP Customer Data'!$A:$AC,MATCH(بيانات_العملاء[[#This Row],[رمز شريك الأعمال]],'[1]SAP Customer Data'!$B:$B,0),CELL("col",[1]!Table_Customer_Data[[#Headers],[GroupName]]))</f>
        <v>#REF!</v>
      </c>
      <c r="B323" s="19" t="s">
        <v>536</v>
      </c>
      <c r="C323" s="77" t="s">
        <v>882</v>
      </c>
      <c r="D323" s="14" t="e" cm="1">
        <f t="array" aca="1" ref="D323" ca="1">INDEX('[1]SAP Customer Data'!$A:$AC,MATCH(بيانات_العملاء[[#This Row],[رمز شريك الأعمال]],'[1]SAP Customer Data'!$B:$B,0),CELL("col",[1]!Table_Customer_Data[[#Headers],[CardName]]))</f>
        <v>#REF!</v>
      </c>
      <c r="E323" s="14" t="e">
        <f ca="1">IF(بيانات_العملاء[[#This Row],[حد الائتمان على SAP]]&gt;0,"آجل","نقدى")</f>
        <v>#REF!</v>
      </c>
      <c r="F323" s="14" t="s">
        <v>537</v>
      </c>
      <c r="G323" s="14" t="s">
        <v>51</v>
      </c>
      <c r="H323" s="14" t="s">
        <v>54</v>
      </c>
      <c r="I32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23" s="14" t="s">
        <v>52</v>
      </c>
      <c r="K323" s="15">
        <v>44883</v>
      </c>
      <c r="L323" s="14" t="s">
        <v>55</v>
      </c>
      <c r="M323" s="14" t="str">
        <f ca="1">IF(AND(بيانات_العملاء[[#This Row],[السجل التجارى]]="موجود",TODAY()+'[1]Other Data'!$B$23&lt;K323,بيانات_العملاء[[#This Row],[مطابقة اسم العميل بالاسم بالسجل التجارى]]="مطابق"), "سارى", "يجب اعادة طلبه")</f>
        <v>يجب اعادة طلبه</v>
      </c>
      <c r="N323" s="14" t="s">
        <v>54</v>
      </c>
      <c r="O323" s="9" t="e" cm="1">
        <f t="array" aca="1" ref="O323" ca="1">INDEX('[1]SAP Customer Data'!$A:$AC,MATCH(بيانات_العملاء[[#This Row],[رمز شريك الأعمال]],'[1]SAP Customer Data'!$B:$B,0),CELL("col",[1]!Table_Customer_Data[[#Headers],[LicTradNum]]))</f>
        <v>#REF!</v>
      </c>
      <c r="P32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3" s="14" t="s">
        <v>54</v>
      </c>
      <c r="R323" s="15"/>
      <c r="S32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3" s="14" t="s">
        <v>72</v>
      </c>
      <c r="U323" s="16"/>
      <c r="V323" s="17"/>
      <c r="W32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3" s="14" t="e" cm="1">
        <f t="array" aca="1" ref="Y323" ca="1">INDEX('[1]SAP Customer Data'!$A:$AC,MATCH(بيانات_العملاء[[#This Row],[رمز شريك الأعمال]],'[1]SAP Customer Data'!$B:$B,0),CELL("col",[1]!Table_Customer_Data[[#Headers],[CreditLine]]))</f>
        <v>#REF!</v>
      </c>
      <c r="Z32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3" s="14"/>
      <c r="AB32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3" s="14" t="s">
        <v>54</v>
      </c>
      <c r="AD323" s="14"/>
      <c r="AE32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3" s="14"/>
      <c r="AG323" s="14"/>
      <c r="AH32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3" s="14"/>
      <c r="AJ323" s="14"/>
      <c r="AK32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3" s="14"/>
      <c r="AM323" s="15"/>
      <c r="AN32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3" s="14" t="s">
        <v>54</v>
      </c>
      <c r="AP323" s="17"/>
      <c r="AQ32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3" s="14"/>
      <c r="AS323" s="14"/>
      <c r="AT32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3" s="17" t="e" cm="1">
        <f t="array" aca="1" ref="AU323" ca="1">INDEX('[1]SAP Customer Data'!A:Z,MATCH(بيانات_العملاء[[#This Row],[رمز شريك الأعمال]],'[1]SAP Customer Data'!B:B,0),CELL("col",[1]!Table_Customer_Data[[#Headers],[CreateDate]]))</f>
        <v>#REF!</v>
      </c>
      <c r="AV323" s="14"/>
      <c r="AW323" s="17"/>
      <c r="AX323" s="14" t="s">
        <v>57</v>
      </c>
      <c r="AY323" s="14"/>
    </row>
    <row r="324" spans="1:51" x14ac:dyDescent="0.25">
      <c r="A324" s="12" t="e" cm="1">
        <f t="array" aca="1" ref="A324" ca="1">INDEX('[1]SAP Customer Data'!$A:$AC,MATCH(بيانات_العملاء[[#This Row],[رمز شريك الأعمال]],'[1]SAP Customer Data'!$B:$B,0),CELL("col",[1]!Table_Customer_Data[[#Headers],[GroupName]]))</f>
        <v>#REF!</v>
      </c>
      <c r="B324" s="19" t="s">
        <v>538</v>
      </c>
      <c r="C324" s="77" t="s">
        <v>882</v>
      </c>
      <c r="D324" s="14" t="e" cm="1">
        <f t="array" aca="1" ref="D324" ca="1">INDEX('[1]SAP Customer Data'!$A:$AC,MATCH(بيانات_العملاء[[#This Row],[رمز شريك الأعمال]],'[1]SAP Customer Data'!$B:$B,0),CELL("col",[1]!Table_Customer_Data[[#Headers],[CardName]]))</f>
        <v>#REF!</v>
      </c>
      <c r="E324" s="14" t="e">
        <f ca="1">IF(بيانات_العملاء[[#This Row],[حد الائتمان على SAP]]&gt;0,"آجل","نقدى")</f>
        <v>#REF!</v>
      </c>
      <c r="F324" s="14"/>
      <c r="G324" s="14" t="s">
        <v>71</v>
      </c>
      <c r="H324" s="14" t="s">
        <v>52</v>
      </c>
      <c r="I32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24" s="14" t="s">
        <v>54</v>
      </c>
      <c r="K324" s="15"/>
      <c r="L324" s="14"/>
      <c r="M324" s="14" t="str">
        <f ca="1">IF(AND(بيانات_العملاء[[#This Row],[السجل التجارى]]="موجود",TODAY()+'[1]Other Data'!$B$23&lt;K324,بيانات_العملاء[[#This Row],[مطابقة اسم العميل بالاسم بالسجل التجارى]]="مطابق"), "سارى", "يجب اعادة طلبه")</f>
        <v>يجب اعادة طلبه</v>
      </c>
      <c r="N324" s="14" t="s">
        <v>54</v>
      </c>
      <c r="O324" s="9" t="e" cm="1">
        <f t="array" aca="1" ref="O324" ca="1">INDEX('[1]SAP Customer Data'!$A:$AC,MATCH(بيانات_العملاء[[#This Row],[رمز شريك الأعمال]],'[1]SAP Customer Data'!$B:$B,0),CELL("col",[1]!Table_Customer_Data[[#Headers],[LicTradNum]]))</f>
        <v>#REF!</v>
      </c>
      <c r="P32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4" s="14" t="s">
        <v>54</v>
      </c>
      <c r="R324" s="15"/>
      <c r="S32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4" s="14" t="s">
        <v>72</v>
      </c>
      <c r="U324" s="16"/>
      <c r="V324" s="17"/>
      <c r="W32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4" s="14" t="e" cm="1">
        <f t="array" aca="1" ref="Y324" ca="1">INDEX('[1]SAP Customer Data'!$A:$AC,MATCH(بيانات_العملاء[[#This Row],[رمز شريك الأعمال]],'[1]SAP Customer Data'!$B:$B,0),CELL("col",[1]!Table_Customer_Data[[#Headers],[CreditLine]]))</f>
        <v>#REF!</v>
      </c>
      <c r="Z32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4" s="14"/>
      <c r="AB32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4" s="14" t="s">
        <v>54</v>
      </c>
      <c r="AD324" s="51"/>
      <c r="AE32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4" s="14" t="s">
        <v>54</v>
      </c>
      <c r="AG324" s="14"/>
      <c r="AH32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4" s="14" t="s">
        <v>54</v>
      </c>
      <c r="AJ324" s="14"/>
      <c r="AK32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4" s="14" t="s">
        <v>54</v>
      </c>
      <c r="AM324" s="15"/>
      <c r="AN32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4" s="14" t="s">
        <v>54</v>
      </c>
      <c r="AP324" s="17"/>
      <c r="AQ32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4" s="14" t="s">
        <v>54</v>
      </c>
      <c r="AS324" s="14"/>
      <c r="AT32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4" s="17" t="e" cm="1">
        <f t="array" aca="1" ref="AU324" ca="1">INDEX('[1]SAP Customer Data'!A:Z,MATCH(بيانات_العملاء[[#This Row],[رمز شريك الأعمال]],'[1]SAP Customer Data'!B:B,0),CELL("col",[1]!Table_Customer_Data[[#Headers],[CreateDate]]))</f>
        <v>#REF!</v>
      </c>
      <c r="AV324" s="14"/>
      <c r="AW324" s="17"/>
      <c r="AX324" s="14" t="s">
        <v>57</v>
      </c>
      <c r="AY324" s="14"/>
    </row>
    <row r="325" spans="1:51" x14ac:dyDescent="0.25">
      <c r="A325" s="12" t="e" cm="1">
        <f t="array" aca="1" ref="A325" ca="1">INDEX('[1]SAP Customer Data'!$A:$AC,MATCH(بيانات_العملاء[[#This Row],[رمز شريك الأعمال]],'[1]SAP Customer Data'!$B:$B,0),CELL("col",[1]!Table_Customer_Data[[#Headers],[GroupName]]))</f>
        <v>#REF!</v>
      </c>
      <c r="B325" s="19" t="s">
        <v>539</v>
      </c>
      <c r="C325" s="77" t="s">
        <v>882</v>
      </c>
      <c r="D325" s="14" t="e" cm="1">
        <f t="array" aca="1" ref="D325" ca="1">INDEX('[1]SAP Customer Data'!$A:$AC,MATCH(بيانات_العملاء[[#This Row],[رمز شريك الأعمال]],'[1]SAP Customer Data'!$B:$B,0),CELL("col",[1]!Table_Customer_Data[[#Headers],[CardName]]))</f>
        <v>#REF!</v>
      </c>
      <c r="E325" s="14" t="e">
        <f ca="1">IF(بيانات_العملاء[[#This Row],[حد الائتمان على SAP]]&gt;0,"آجل","نقدى")</f>
        <v>#REF!</v>
      </c>
      <c r="F325" s="14" t="s">
        <v>540</v>
      </c>
      <c r="G325" s="14" t="s">
        <v>51</v>
      </c>
      <c r="H325" s="14" t="s">
        <v>52</v>
      </c>
      <c r="I32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25" s="14" t="s">
        <v>52</v>
      </c>
      <c r="K325" s="15">
        <v>44882</v>
      </c>
      <c r="L325" s="14" t="s">
        <v>55</v>
      </c>
      <c r="M325" s="14" t="s">
        <v>541</v>
      </c>
      <c r="N325" s="14" t="s">
        <v>52</v>
      </c>
      <c r="O325" s="9" t="e" cm="1">
        <f t="array" aca="1" ref="O325" ca="1">INDEX('[1]SAP Customer Data'!$A:$AC,MATCH(بيانات_العملاء[[#This Row],[رمز شريك الأعمال]],'[1]SAP Customer Data'!$B:$B,0),CELL("col",[1]!Table_Customer_Data[[#Headers],[LicTradNum]]))</f>
        <v>#REF!</v>
      </c>
      <c r="P325" s="14" t="s">
        <v>542</v>
      </c>
      <c r="Q325" s="14" t="s">
        <v>54</v>
      </c>
      <c r="R325" s="15"/>
      <c r="S325" s="14" t="s">
        <v>541</v>
      </c>
      <c r="T325" s="14" t="s">
        <v>52</v>
      </c>
      <c r="U325" s="16">
        <v>20000</v>
      </c>
      <c r="V325" s="17"/>
      <c r="W32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25" s="14" t="e" cm="1">
        <f t="array" aca="1" ref="Y325" ca="1">INDEX('[1]SAP Customer Data'!$A:$AC,MATCH(بيانات_العملاء[[#This Row],[رمز شريك الأعمال]],'[1]SAP Customer Data'!$B:$B,0),CELL("col",[1]!Table_Customer_Data[[#Headers],[CreditLine]]))</f>
        <v>#REF!</v>
      </c>
      <c r="Z32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5" s="14" t="s">
        <v>55</v>
      </c>
      <c r="AB32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5" s="14" t="s">
        <v>52</v>
      </c>
      <c r="AD325" s="51">
        <v>45783</v>
      </c>
      <c r="AE325" s="14" t="s">
        <v>542</v>
      </c>
      <c r="AF325" s="14" t="s">
        <v>54</v>
      </c>
      <c r="AG325" s="14"/>
      <c r="AH325" s="14" t="s">
        <v>541</v>
      </c>
      <c r="AI325" s="14" t="s">
        <v>54</v>
      </c>
      <c r="AJ325" s="14"/>
      <c r="AK325" s="14" t="s">
        <v>541</v>
      </c>
      <c r="AL325" s="14" t="s">
        <v>54</v>
      </c>
      <c r="AM325" s="15"/>
      <c r="AN325" s="14" t="s">
        <v>541</v>
      </c>
      <c r="AO325" s="14" t="s">
        <v>52</v>
      </c>
      <c r="AP325" s="17">
        <v>44795</v>
      </c>
      <c r="AQ325" s="14" t="s">
        <v>541</v>
      </c>
      <c r="AR325" s="14" t="s">
        <v>54</v>
      </c>
      <c r="AS325" s="14"/>
      <c r="AT32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5" s="17" t="e" cm="1">
        <f t="array" aca="1" ref="AU325" ca="1">INDEX('[1]SAP Customer Data'!A:Z,MATCH(بيانات_العملاء[[#This Row],[رمز شريك الأعمال]],'[1]SAP Customer Data'!B:B,0),CELL("col",[1]!Table_Customer_Data[[#Headers],[CreateDate]]))</f>
        <v>#REF!</v>
      </c>
      <c r="AV325" s="14"/>
      <c r="AW325" s="17"/>
      <c r="AX325" s="14" t="s">
        <v>57</v>
      </c>
      <c r="AY325" s="14"/>
    </row>
    <row r="326" spans="1:51" x14ac:dyDescent="0.25">
      <c r="A326" s="12" t="e" cm="1">
        <f t="array" aca="1" ref="A326" ca="1">INDEX('[1]SAP Customer Data'!$A:$AC,MATCH(بيانات_العملاء[[#This Row],[رمز شريك الأعمال]],'[1]SAP Customer Data'!$B:$B,0),CELL("col",[1]!Table_Customer_Data[[#Headers],[GroupName]]))</f>
        <v>#REF!</v>
      </c>
      <c r="B326" s="19" t="s">
        <v>543</v>
      </c>
      <c r="C326" s="77" t="s">
        <v>882</v>
      </c>
      <c r="D326" s="14" t="e" cm="1">
        <f t="array" aca="1" ref="D326" ca="1">INDEX('[1]SAP Customer Data'!$A:$AC,MATCH(بيانات_العملاء[[#This Row],[رمز شريك الأعمال]],'[1]SAP Customer Data'!$B:$B,0),CELL("col",[1]!Table_Customer_Data[[#Headers],[CardName]]))</f>
        <v>#REF!</v>
      </c>
      <c r="E326" s="14" t="e">
        <f ca="1">IF(بيانات_العملاء[[#This Row],[حد الائتمان على SAP]]&gt;0,"آجل","نقدى")</f>
        <v>#REF!</v>
      </c>
      <c r="F326" s="14" t="s">
        <v>544</v>
      </c>
      <c r="G326" s="14" t="s">
        <v>51</v>
      </c>
      <c r="H326" s="14" t="s">
        <v>52</v>
      </c>
      <c r="I32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26" s="14" t="s">
        <v>52</v>
      </c>
      <c r="K326" s="15">
        <v>45175</v>
      </c>
      <c r="L326" s="14" t="s">
        <v>55</v>
      </c>
      <c r="M326" s="14" t="str">
        <f ca="1">IF(AND(بيانات_العملاء[[#This Row],[السجل التجارى]]="موجود",TODAY()+'[1]Other Data'!$B$23&lt;K326,بيانات_العملاء[[#This Row],[مطابقة اسم العميل بالاسم بالسجل التجارى]]="مطابق"), "سارى", "يجب اعادة طلبه")</f>
        <v>يجب اعادة طلبه</v>
      </c>
      <c r="N326" s="14" t="s">
        <v>52</v>
      </c>
      <c r="O326" s="9" t="e" cm="1">
        <f t="array" aca="1" ref="O326" ca="1">INDEX('[1]SAP Customer Data'!$A:$AC,MATCH(بيانات_العملاء[[#This Row],[رمز شريك الأعمال]],'[1]SAP Customer Data'!$B:$B,0),CELL("col",[1]!Table_Customer_Data[[#Headers],[LicTradNum]]))</f>
        <v>#REF!</v>
      </c>
      <c r="P32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6" s="14" t="s">
        <v>52</v>
      </c>
      <c r="R326" s="15">
        <v>44830</v>
      </c>
      <c r="S32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6" s="14" t="s">
        <v>72</v>
      </c>
      <c r="U326" s="16"/>
      <c r="V326" s="17"/>
      <c r="W32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6" s="14" t="e" cm="1">
        <f t="array" aca="1" ref="Y326" ca="1">INDEX('[1]SAP Customer Data'!$A:$AC,MATCH(بيانات_العملاء[[#This Row],[رمز شريك الأعمال]],'[1]SAP Customer Data'!$B:$B,0),CELL("col",[1]!Table_Customer_Data[[#Headers],[CreditLine]]))</f>
        <v>#REF!</v>
      </c>
      <c r="Z32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6" s="14"/>
      <c r="AB32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6" s="14" t="s">
        <v>54</v>
      </c>
      <c r="AD326" s="51"/>
      <c r="AE32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6" s="14" t="s">
        <v>54</v>
      </c>
      <c r="AG326" s="14"/>
      <c r="AH32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6" s="14" t="s">
        <v>54</v>
      </c>
      <c r="AJ326" s="14"/>
      <c r="AK32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6" s="14" t="s">
        <v>54</v>
      </c>
      <c r="AM326" s="15"/>
      <c r="AN32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6" s="14" t="s">
        <v>52</v>
      </c>
      <c r="AP326" s="17">
        <v>44361</v>
      </c>
      <c r="AQ32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6" s="14" t="s">
        <v>54</v>
      </c>
      <c r="AS326" s="14"/>
      <c r="AT32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6" s="17" t="e" cm="1">
        <f t="array" aca="1" ref="AU326" ca="1">INDEX('[1]SAP Customer Data'!A:Z,MATCH(بيانات_العملاء[[#This Row],[رمز شريك الأعمال]],'[1]SAP Customer Data'!B:B,0),CELL("col",[1]!Table_Customer_Data[[#Headers],[CreateDate]]))</f>
        <v>#REF!</v>
      </c>
      <c r="AV326" s="14"/>
      <c r="AW326" s="17"/>
      <c r="AX326" s="14" t="s">
        <v>57</v>
      </c>
      <c r="AY326" s="14"/>
    </row>
    <row r="327" spans="1:51" x14ac:dyDescent="0.25">
      <c r="A327" s="31" t="e" cm="1">
        <f t="array" aca="1" ref="A327" ca="1">INDEX('[1]SAP Customer Data'!$A:$AC,MATCH(بيانات_العملاء[[#This Row],[رمز شريك الأعمال]],'[1]SAP Customer Data'!$B:$B,0),CELL("col",[1]!Table_Customer_Data[[#Headers],[GroupName]]))</f>
        <v>#REF!</v>
      </c>
      <c r="B327" s="38" t="s">
        <v>545</v>
      </c>
      <c r="C327" s="77" t="s">
        <v>882</v>
      </c>
      <c r="D327" s="33" t="e" cm="1">
        <f t="array" aca="1" ref="D327" ca="1">INDEX('[1]SAP Customer Data'!$A:$AC,MATCH(بيانات_العملاء[[#This Row],[رمز شريك الأعمال]],'[1]SAP Customer Data'!$B:$B,0),CELL("col",[1]!Table_Customer_Data[[#Headers],[CardName]]))</f>
        <v>#REF!</v>
      </c>
      <c r="E327" s="33" t="e">
        <f ca="1">IF(بيانات_العملاء[[#This Row],[حد الائتمان على SAP]]&gt;0,"آجل","نقدى")</f>
        <v>#REF!</v>
      </c>
      <c r="F327" s="33"/>
      <c r="G327" s="33" t="s">
        <v>71</v>
      </c>
      <c r="H327" s="33" t="s">
        <v>52</v>
      </c>
      <c r="I327" s="33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27" s="33" t="s">
        <v>54</v>
      </c>
      <c r="K327" s="34"/>
      <c r="L327" s="33"/>
      <c r="M327" s="33" t="str">
        <f ca="1">IF(AND(بيانات_العملاء[[#This Row],[السجل التجارى]]="موجود",TODAY()+'[1]Other Data'!$B$23&lt;K327,بيانات_العملاء[[#This Row],[مطابقة اسم العميل بالاسم بالسجل التجارى]]="مطابق"), "سارى", "يجب اعادة طلبه")</f>
        <v>يجب اعادة طلبه</v>
      </c>
      <c r="N327" s="33" t="s">
        <v>54</v>
      </c>
      <c r="O327" s="41" t="e" cm="1">
        <f t="array" aca="1" ref="O327" ca="1">INDEX('[1]SAP Customer Data'!$A:$AC,MATCH(بيانات_العملاء[[#This Row],[رمز شريك الأعمال]],'[1]SAP Customer Data'!$B:$B,0),CELL("col",[1]!Table_Customer_Data[[#Headers],[LicTradNum]]))</f>
        <v>#REF!</v>
      </c>
      <c r="P327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7" s="33" t="s">
        <v>54</v>
      </c>
      <c r="R327" s="34"/>
      <c r="S327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7" s="33" t="s">
        <v>52</v>
      </c>
      <c r="U327" s="36">
        <v>20000</v>
      </c>
      <c r="V327" s="37"/>
      <c r="W327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27" s="33" t="e" cm="1">
        <f t="array" aca="1" ref="Y327" ca="1">INDEX('[1]SAP Customer Data'!$A:$AC,MATCH(بيانات_العملاء[[#This Row],[رمز شريك الأعمال]],'[1]SAP Customer Data'!$B:$B,0),CELL("col",[1]!Table_Customer_Data[[#Headers],[CreditLine]]))</f>
        <v>#REF!</v>
      </c>
      <c r="Z32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7" s="33" t="s">
        <v>53</v>
      </c>
      <c r="AB32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7" s="33" t="s">
        <v>54</v>
      </c>
      <c r="AD327" s="54"/>
      <c r="AE327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7" s="33" t="s">
        <v>54</v>
      </c>
      <c r="AG327" s="33"/>
      <c r="AH327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7" s="33" t="s">
        <v>54</v>
      </c>
      <c r="AJ327" s="33"/>
      <c r="AK327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7" s="33" t="s">
        <v>54</v>
      </c>
      <c r="AM327" s="34"/>
      <c r="AN327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7" s="33" t="s">
        <v>54</v>
      </c>
      <c r="AP327" s="37"/>
      <c r="AQ327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7" s="33" t="s">
        <v>54</v>
      </c>
      <c r="AS327" s="33"/>
      <c r="AT327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7" s="37" t="e" cm="1">
        <f t="array" aca="1" ref="AU327" ca="1">INDEX('[1]SAP Customer Data'!A:Z,MATCH(بيانات_العملاء[[#This Row],[رمز شريك الأعمال]],'[1]SAP Customer Data'!B:B,0),CELL("col",[1]!Table_Customer_Data[[#Headers],[CreateDate]]))</f>
        <v>#REF!</v>
      </c>
      <c r="AV327" s="33"/>
      <c r="AW327" s="28" t="s">
        <v>144</v>
      </c>
      <c r="AX327" s="33" t="s">
        <v>57</v>
      </c>
      <c r="AY327" s="33"/>
    </row>
    <row r="328" spans="1:51" x14ac:dyDescent="0.25">
      <c r="A328" s="12" t="e" cm="1">
        <f t="array" aca="1" ref="A328" ca="1">INDEX('[1]SAP Customer Data'!$A:$AC,MATCH(بيانات_العملاء[[#This Row],[رمز شريك الأعمال]],'[1]SAP Customer Data'!$B:$B,0),CELL("col",[1]!Table_Customer_Data[[#Headers],[GroupName]]))</f>
        <v>#REF!</v>
      </c>
      <c r="B328" s="18" t="s">
        <v>546</v>
      </c>
      <c r="C328" s="77" t="s">
        <v>882</v>
      </c>
      <c r="D328" s="14" t="e" cm="1">
        <f t="array" aca="1" ref="D328" ca="1">INDEX('[1]SAP Customer Data'!$A:$AC,MATCH(بيانات_العملاء[[#This Row],[رمز شريك الأعمال]],'[1]SAP Customer Data'!$B:$B,0),CELL("col",[1]!Table_Customer_Data[[#Headers],[CardName]]))</f>
        <v>#REF!</v>
      </c>
      <c r="E328" s="14" t="e">
        <f ca="1">IF(بيانات_العملاء[[#This Row],[حد الائتمان على SAP]]&gt;0,"آجل","نقدى")</f>
        <v>#REF!</v>
      </c>
      <c r="F328" s="14"/>
      <c r="G328" s="14" t="s">
        <v>71</v>
      </c>
      <c r="H328" s="14"/>
      <c r="I32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28" s="14" t="s">
        <v>54</v>
      </c>
      <c r="K328" s="15"/>
      <c r="L328" s="14"/>
      <c r="M328" s="14" t="str">
        <f ca="1">IF(AND(بيانات_العملاء[[#This Row],[السجل التجارى]]="موجود",TODAY()+'[1]Other Data'!$B$23&lt;K328,بيانات_العملاء[[#This Row],[مطابقة اسم العميل بالاسم بالسجل التجارى]]="مطابق"), "سارى", "يجب اعادة طلبه")</f>
        <v>يجب اعادة طلبه</v>
      </c>
      <c r="N328" s="14" t="s">
        <v>52</v>
      </c>
      <c r="O328" s="9" t="e" cm="1">
        <f t="array" aca="1" ref="O328" ca="1">INDEX('[1]SAP Customer Data'!$A:$AC,MATCH(بيانات_العملاء[[#This Row],[رمز شريك الأعمال]],'[1]SAP Customer Data'!$B:$B,0),CELL("col",[1]!Table_Customer_Data[[#Headers],[LicTradNum]]))</f>
        <v>#REF!</v>
      </c>
      <c r="P32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8" s="14"/>
      <c r="R328" s="15"/>
      <c r="S32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8" s="14" t="s">
        <v>72</v>
      </c>
      <c r="U328" s="16"/>
      <c r="V328" s="17"/>
      <c r="W32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8" s="14" t="e" cm="1">
        <f t="array" aca="1" ref="Y328" ca="1">INDEX('[1]SAP Customer Data'!$A:$AC,MATCH(بيانات_العملاء[[#This Row],[رمز شريك الأعمال]],'[1]SAP Customer Data'!$B:$B,0),CELL("col",[1]!Table_Customer_Data[[#Headers],[CreditLine]]))</f>
        <v>#REF!</v>
      </c>
      <c r="Z32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8" s="14"/>
      <c r="AB32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8" s="14"/>
      <c r="AD328" s="14"/>
      <c r="AE32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8" s="14"/>
      <c r="AG328" s="14"/>
      <c r="AH32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8" s="14"/>
      <c r="AJ328" s="14"/>
      <c r="AK32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8" s="14"/>
      <c r="AM328" s="15"/>
      <c r="AN32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8" s="14"/>
      <c r="AP328" s="17"/>
      <c r="AQ32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8" s="14"/>
      <c r="AS328" s="14"/>
      <c r="AT32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8" s="17" t="e" cm="1">
        <f t="array" aca="1" ref="AU328" ca="1">INDEX('[1]SAP Customer Data'!A:Z,MATCH(بيانات_العملاء[[#This Row],[رمز شريك الأعمال]],'[1]SAP Customer Data'!B:B,0),CELL("col",[1]!Table_Customer_Data[[#Headers],[CreateDate]]))</f>
        <v>#REF!</v>
      </c>
      <c r="AV328" s="14"/>
      <c r="AW328" s="17"/>
      <c r="AX328" s="14" t="s">
        <v>57</v>
      </c>
      <c r="AY328" s="14"/>
    </row>
    <row r="329" spans="1:51" x14ac:dyDescent="0.25">
      <c r="A329" s="12" t="e" cm="1">
        <f t="array" aca="1" ref="A329" ca="1">INDEX('[1]SAP Customer Data'!$A:$AC,MATCH(بيانات_العملاء[[#This Row],[رمز شريك الأعمال]],'[1]SAP Customer Data'!$B:$B,0),CELL("col",[1]!Table_Customer_Data[[#Headers],[GroupName]]))</f>
        <v>#REF!</v>
      </c>
      <c r="B329" s="18" t="s">
        <v>547</v>
      </c>
      <c r="C329" s="77" t="s">
        <v>882</v>
      </c>
      <c r="D329" s="14" t="e" cm="1">
        <f t="array" aca="1" ref="D329" ca="1">INDEX('[1]SAP Customer Data'!$A:$AC,MATCH(بيانات_العملاء[[#This Row],[رمز شريك الأعمال]],'[1]SAP Customer Data'!$B:$B,0),CELL("col",[1]!Table_Customer_Data[[#Headers],[CardName]]))</f>
        <v>#REF!</v>
      </c>
      <c r="E329" s="14" t="e">
        <f ca="1">IF(بيانات_العملاء[[#This Row],[حد الائتمان على SAP]]&gt;0,"آجل","نقدى")</f>
        <v>#REF!</v>
      </c>
      <c r="F329" s="14"/>
      <c r="G329" s="14" t="s">
        <v>71</v>
      </c>
      <c r="H329" s="14"/>
      <c r="I32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29" s="14" t="s">
        <v>54</v>
      </c>
      <c r="K329" s="15"/>
      <c r="L329" s="14"/>
      <c r="M329" s="14" t="str">
        <f ca="1">IF(AND(بيانات_العملاء[[#This Row],[السجل التجارى]]="موجود",TODAY()+'[1]Other Data'!$B$23&lt;K329,بيانات_العملاء[[#This Row],[مطابقة اسم العميل بالاسم بالسجل التجارى]]="مطابق"), "سارى", "يجب اعادة طلبه")</f>
        <v>يجب اعادة طلبه</v>
      </c>
      <c r="N329" s="14" t="s">
        <v>52</v>
      </c>
      <c r="O329" s="9" t="e" cm="1">
        <f t="array" aca="1" ref="O329" ca="1">INDEX('[1]SAP Customer Data'!$A:$AC,MATCH(بيانات_العملاء[[#This Row],[رمز شريك الأعمال]],'[1]SAP Customer Data'!$B:$B,0),CELL("col",[1]!Table_Customer_Data[[#Headers],[LicTradNum]]))</f>
        <v>#REF!</v>
      </c>
      <c r="P32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29" s="14"/>
      <c r="R329" s="15"/>
      <c r="S32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29" s="14" t="s">
        <v>72</v>
      </c>
      <c r="U329" s="16"/>
      <c r="V329" s="17"/>
      <c r="W32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2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29" s="14" t="e" cm="1">
        <f t="array" aca="1" ref="Y329" ca="1">INDEX('[1]SAP Customer Data'!$A:$AC,MATCH(بيانات_العملاء[[#This Row],[رمز شريك الأعمال]],'[1]SAP Customer Data'!$B:$B,0),CELL("col",[1]!Table_Customer_Data[[#Headers],[CreditLine]]))</f>
        <v>#REF!</v>
      </c>
      <c r="Z32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29" s="14"/>
      <c r="AB32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29" s="14"/>
      <c r="AD329" s="14"/>
      <c r="AE32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29" s="14"/>
      <c r="AG329" s="14"/>
      <c r="AH32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29" s="14"/>
      <c r="AJ329" s="14"/>
      <c r="AK32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29" s="14"/>
      <c r="AM329" s="15"/>
      <c r="AN32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29" s="14"/>
      <c r="AP329" s="17"/>
      <c r="AQ32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29" s="14"/>
      <c r="AS329" s="14"/>
      <c r="AT32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29" s="17" t="e" cm="1">
        <f t="array" aca="1" ref="AU329" ca="1">INDEX('[1]SAP Customer Data'!A:Z,MATCH(بيانات_العملاء[[#This Row],[رمز شريك الأعمال]],'[1]SAP Customer Data'!B:B,0),CELL("col",[1]!Table_Customer_Data[[#Headers],[CreateDate]]))</f>
        <v>#REF!</v>
      </c>
      <c r="AV329" s="14"/>
      <c r="AW329" s="17"/>
      <c r="AX329" s="14" t="s">
        <v>57</v>
      </c>
      <c r="AY329" s="14"/>
    </row>
    <row r="330" spans="1:51" x14ac:dyDescent="0.25">
      <c r="A330" s="12" t="e" cm="1">
        <f t="array" aca="1" ref="A330" ca="1">INDEX('[1]SAP Customer Data'!$A:$AC,MATCH(بيانات_العملاء[[#This Row],[رمز شريك الأعمال]],'[1]SAP Customer Data'!$B:$B,0),CELL("col",[1]!Table_Customer_Data[[#Headers],[GroupName]]))</f>
        <v>#REF!</v>
      </c>
      <c r="B330" s="19" t="s">
        <v>548</v>
      </c>
      <c r="C330" s="77" t="s">
        <v>882</v>
      </c>
      <c r="D330" s="14" t="e" cm="1">
        <f t="array" aca="1" ref="D330" ca="1">INDEX('[1]SAP Customer Data'!$A:$AC,MATCH(بيانات_العملاء[[#This Row],[رمز شريك الأعمال]],'[1]SAP Customer Data'!$B:$B,0),CELL("col",[1]!Table_Customer_Data[[#Headers],[CardName]]))</f>
        <v>#REF!</v>
      </c>
      <c r="E330" s="14" t="e">
        <f ca="1">IF(بيانات_العملاء[[#This Row],[حد الائتمان على SAP]]&gt;0,"آجل","نقدى")</f>
        <v>#REF!</v>
      </c>
      <c r="F330" s="14"/>
      <c r="G330" s="14" t="s">
        <v>207</v>
      </c>
      <c r="H330" s="14" t="s">
        <v>54</v>
      </c>
      <c r="I33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0" s="14" t="s">
        <v>52</v>
      </c>
      <c r="K330" s="15">
        <v>44916</v>
      </c>
      <c r="L330" s="14" t="s">
        <v>55</v>
      </c>
      <c r="M330" s="14" t="str">
        <f ca="1">IF(AND(بيانات_العملاء[[#This Row],[السجل التجارى]]="موجود",TODAY()+'[1]Other Data'!$B$23&lt;K330,بيانات_العملاء[[#This Row],[مطابقة اسم العميل بالاسم بالسجل التجارى]]="مطابق"), "سارى", "يجب اعادة طلبه")</f>
        <v>يجب اعادة طلبه</v>
      </c>
      <c r="N330" s="14" t="s">
        <v>52</v>
      </c>
      <c r="O330" s="9" t="e" cm="1">
        <f t="array" aca="1" ref="O330" ca="1">INDEX('[1]SAP Customer Data'!$A:$AC,MATCH(بيانات_العملاء[[#This Row],[رمز شريك الأعمال]],'[1]SAP Customer Data'!$B:$B,0),CELL("col",[1]!Table_Customer_Data[[#Headers],[LicTradNum]]))</f>
        <v>#REF!</v>
      </c>
      <c r="P33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0" s="14" t="s">
        <v>54</v>
      </c>
      <c r="R330" s="15"/>
      <c r="S33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0" s="14" t="s">
        <v>72</v>
      </c>
      <c r="U330" s="16"/>
      <c r="V330" s="17"/>
      <c r="W33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0" s="14" t="e" cm="1">
        <f t="array" aca="1" ref="Y330" ca="1">INDEX('[1]SAP Customer Data'!$A:$AC,MATCH(بيانات_العملاء[[#This Row],[رمز شريك الأعمال]],'[1]SAP Customer Data'!$B:$B,0),CELL("col",[1]!Table_Customer_Data[[#Headers],[CreditLine]]))</f>
        <v>#REF!</v>
      </c>
      <c r="Z33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0" s="14"/>
      <c r="AB33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0" s="14" t="s">
        <v>54</v>
      </c>
      <c r="AD330" s="51"/>
      <c r="AE33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0" s="14" t="s">
        <v>54</v>
      </c>
      <c r="AG330" s="14"/>
      <c r="AH33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0" s="14" t="s">
        <v>54</v>
      </c>
      <c r="AJ330" s="14"/>
      <c r="AK33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0" s="14" t="s">
        <v>54</v>
      </c>
      <c r="AM330" s="15"/>
      <c r="AN33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0" s="14" t="s">
        <v>54</v>
      </c>
      <c r="AP330" s="17"/>
      <c r="AQ33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0" s="14" t="s">
        <v>54</v>
      </c>
      <c r="AS330" s="14"/>
      <c r="AT33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0" s="17" t="e" cm="1">
        <f t="array" aca="1" ref="AU330" ca="1">INDEX('[1]SAP Customer Data'!A:Z,MATCH(بيانات_العملاء[[#This Row],[رمز شريك الأعمال]],'[1]SAP Customer Data'!B:B,0),CELL("col",[1]!Table_Customer_Data[[#Headers],[CreateDate]]))</f>
        <v>#REF!</v>
      </c>
      <c r="AV330" s="14"/>
      <c r="AW330" s="17"/>
      <c r="AX330" s="14" t="s">
        <v>57</v>
      </c>
      <c r="AY330" s="14"/>
    </row>
    <row r="331" spans="1:51" x14ac:dyDescent="0.25">
      <c r="A331" s="12" t="e" cm="1">
        <f t="array" aca="1" ref="A331" ca="1">INDEX('[1]SAP Customer Data'!$A:$AC,MATCH(بيانات_العملاء[[#This Row],[رمز شريك الأعمال]],'[1]SAP Customer Data'!$B:$B,0),CELL("col",[1]!Table_Customer_Data[[#Headers],[GroupName]]))</f>
        <v>#REF!</v>
      </c>
      <c r="B331" s="19" t="s">
        <v>549</v>
      </c>
      <c r="C331" s="77" t="s">
        <v>882</v>
      </c>
      <c r="D331" s="14" t="e" cm="1">
        <f t="array" aca="1" ref="D331" ca="1">INDEX('[1]SAP Customer Data'!$A:$AC,MATCH(بيانات_العملاء[[#This Row],[رمز شريك الأعمال]],'[1]SAP Customer Data'!$B:$B,0),CELL("col",[1]!Table_Customer_Data[[#Headers],[CardName]]))</f>
        <v>#REF!</v>
      </c>
      <c r="E331" s="14" t="e">
        <f ca="1">IF(بيانات_العملاء[[#This Row],[حد الائتمان على SAP]]&gt;0,"آجل","نقدى")</f>
        <v>#REF!</v>
      </c>
      <c r="F331" s="14" t="s">
        <v>550</v>
      </c>
      <c r="G331" s="14" t="s">
        <v>51</v>
      </c>
      <c r="H331" s="14" t="s">
        <v>52</v>
      </c>
      <c r="I33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31" s="14" t="s">
        <v>52</v>
      </c>
      <c r="K331" s="15">
        <v>45168</v>
      </c>
      <c r="L331" s="14" t="s">
        <v>55</v>
      </c>
      <c r="M331" s="14" t="str">
        <f ca="1">IF(AND(بيانات_العملاء[[#This Row],[السجل التجارى]]="موجود",TODAY()+'[1]Other Data'!$B$23&lt;K331,بيانات_العملاء[[#This Row],[مطابقة اسم العميل بالاسم بالسجل التجارى]]="مطابق"), "سارى", "يجب اعادة طلبه")</f>
        <v>يجب اعادة طلبه</v>
      </c>
      <c r="N331" s="14" t="s">
        <v>52</v>
      </c>
      <c r="O331" s="9" t="e" cm="1">
        <f t="array" aca="1" ref="O331" ca="1">INDEX('[1]SAP Customer Data'!$A:$AC,MATCH(بيانات_العملاء[[#This Row],[رمز شريك الأعمال]],'[1]SAP Customer Data'!$B:$B,0),CELL("col",[1]!Table_Customer_Data[[#Headers],[LicTradNum]]))</f>
        <v>#REF!</v>
      </c>
      <c r="P33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1" s="14" t="s">
        <v>52</v>
      </c>
      <c r="R331" s="15">
        <v>45209</v>
      </c>
      <c r="S33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31" s="14" t="s">
        <v>72</v>
      </c>
      <c r="U331" s="16"/>
      <c r="V331" s="17"/>
      <c r="W33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1" s="14" t="e" cm="1">
        <f t="array" aca="1" ref="Y331" ca="1">INDEX('[1]SAP Customer Data'!$A:$AC,MATCH(بيانات_العملاء[[#This Row],[رمز شريك الأعمال]],'[1]SAP Customer Data'!$B:$B,0),CELL("col",[1]!Table_Customer_Data[[#Headers],[CreditLine]]))</f>
        <v>#REF!</v>
      </c>
      <c r="Z33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1" s="14"/>
      <c r="AB33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1" s="14" t="s">
        <v>54</v>
      </c>
      <c r="AD331" s="51"/>
      <c r="AE33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1" s="14" t="s">
        <v>54</v>
      </c>
      <c r="AG331" s="14"/>
      <c r="AH33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1" s="14" t="s">
        <v>54</v>
      </c>
      <c r="AJ331" s="14"/>
      <c r="AK33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1" s="14" t="s">
        <v>54</v>
      </c>
      <c r="AM331" s="15"/>
      <c r="AN33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1" s="14" t="s">
        <v>54</v>
      </c>
      <c r="AP331" s="17"/>
      <c r="AQ33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1" s="14" t="s">
        <v>54</v>
      </c>
      <c r="AS331" s="14"/>
      <c r="AT33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1" s="17" t="e" cm="1">
        <f t="array" aca="1" ref="AU331" ca="1">INDEX('[1]SAP Customer Data'!A:Z,MATCH(بيانات_العملاء[[#This Row],[رمز شريك الأعمال]],'[1]SAP Customer Data'!B:B,0),CELL("col",[1]!Table_Customer_Data[[#Headers],[CreateDate]]))</f>
        <v>#REF!</v>
      </c>
      <c r="AV331" s="14"/>
      <c r="AW331" s="17"/>
      <c r="AX331" s="14" t="s">
        <v>57</v>
      </c>
      <c r="AY331" s="14"/>
    </row>
    <row r="332" spans="1:51" x14ac:dyDescent="0.25">
      <c r="A332" s="12" t="e" cm="1">
        <f t="array" aca="1" ref="A332" ca="1">INDEX('[1]SAP Customer Data'!$A:$AC,MATCH(بيانات_العملاء[[#This Row],[رمز شريك الأعمال]],'[1]SAP Customer Data'!$B:$B,0),CELL("col",[1]!Table_Customer_Data[[#Headers],[GroupName]]))</f>
        <v>#REF!</v>
      </c>
      <c r="B332" s="19" t="s">
        <v>551</v>
      </c>
      <c r="C332" s="77" t="s">
        <v>882</v>
      </c>
      <c r="D332" s="14" t="e" cm="1">
        <f t="array" aca="1" ref="D332" ca="1">INDEX('[1]SAP Customer Data'!$A:$AC,MATCH(بيانات_العملاء[[#This Row],[رمز شريك الأعمال]],'[1]SAP Customer Data'!$B:$B,0),CELL("col",[1]!Table_Customer_Data[[#Headers],[CardName]]))</f>
        <v>#REF!</v>
      </c>
      <c r="E332" s="14" t="e">
        <f ca="1">IF(بيانات_العملاء[[#This Row],[حد الائتمان على SAP]]&gt;0,"آجل","نقدى")</f>
        <v>#REF!</v>
      </c>
      <c r="F332" s="14" t="s">
        <v>552</v>
      </c>
      <c r="G332" s="14" t="s">
        <v>51</v>
      </c>
      <c r="H332" s="14" t="s">
        <v>54</v>
      </c>
      <c r="I33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2" s="14" t="s">
        <v>52</v>
      </c>
      <c r="K332" s="15">
        <v>45453</v>
      </c>
      <c r="L332" s="14" t="s">
        <v>55</v>
      </c>
      <c r="M332" s="14" t="str">
        <f ca="1">IF(AND(بيانات_العملاء[[#This Row],[السجل التجارى]]="موجود",TODAY()+'[1]Other Data'!$B$23&lt;K332,بيانات_العملاء[[#This Row],[مطابقة اسم العميل بالاسم بالسجل التجارى]]="مطابق"), "سارى", "يجب اعادة طلبه")</f>
        <v>سارى</v>
      </c>
      <c r="N332" s="14" t="s">
        <v>52</v>
      </c>
      <c r="O332" s="9" t="e" cm="1">
        <f t="array" aca="1" ref="O332" ca="1">INDEX('[1]SAP Customer Data'!$A:$AC,MATCH(بيانات_العملاء[[#This Row],[رمز شريك الأعمال]],'[1]SAP Customer Data'!$B:$B,0),CELL("col",[1]!Table_Customer_Data[[#Headers],[LicTradNum]]))</f>
        <v>#REF!</v>
      </c>
      <c r="P33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2" s="14" t="s">
        <v>54</v>
      </c>
      <c r="R332" s="15"/>
      <c r="S33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2" s="14" t="s">
        <v>52</v>
      </c>
      <c r="U332" s="16">
        <v>5000</v>
      </c>
      <c r="V332" s="17"/>
      <c r="W33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</v>
      </c>
      <c r="Y332" s="14" t="e" cm="1">
        <f t="array" aca="1" ref="Y332" ca="1">INDEX('[1]SAP Customer Data'!$A:$AC,MATCH(بيانات_العملاء[[#This Row],[رمز شريك الأعمال]],'[1]SAP Customer Data'!$B:$B,0),CELL("col",[1]!Table_Customer_Data[[#Headers],[CreditLine]]))</f>
        <v>#REF!</v>
      </c>
      <c r="Z33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2" s="14" t="s">
        <v>55</v>
      </c>
      <c r="AB33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2" s="14" t="s">
        <v>54</v>
      </c>
      <c r="AD332" s="51"/>
      <c r="AE33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2" s="14" t="s">
        <v>54</v>
      </c>
      <c r="AG332" s="14"/>
      <c r="AH33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2" s="14" t="s">
        <v>54</v>
      </c>
      <c r="AJ332" s="14"/>
      <c r="AK33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2" s="14" t="s">
        <v>54</v>
      </c>
      <c r="AM332" s="15"/>
      <c r="AN33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2" s="14" t="s">
        <v>54</v>
      </c>
      <c r="AP332" s="17"/>
      <c r="AQ33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2" s="14" t="s">
        <v>54</v>
      </c>
      <c r="AS332" s="14"/>
      <c r="AT33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2" s="17" t="e" cm="1">
        <f t="array" aca="1" ref="AU332" ca="1">INDEX('[1]SAP Customer Data'!A:Z,MATCH(بيانات_العملاء[[#This Row],[رمز شريك الأعمال]],'[1]SAP Customer Data'!B:B,0),CELL("col",[1]!Table_Customer_Data[[#Headers],[CreateDate]]))</f>
        <v>#REF!</v>
      </c>
      <c r="AV332" s="14"/>
      <c r="AW332" s="17"/>
      <c r="AX332" s="14" t="s">
        <v>57</v>
      </c>
      <c r="AY332" s="14"/>
    </row>
    <row r="333" spans="1:51" x14ac:dyDescent="0.25">
      <c r="A333" s="12" t="e" cm="1">
        <f t="array" aca="1" ref="A333" ca="1">INDEX('[1]SAP Customer Data'!$A:$AC,MATCH(بيانات_العملاء[[#This Row],[رمز شريك الأعمال]],'[1]SAP Customer Data'!$B:$B,0),CELL("col",[1]!Table_Customer_Data[[#Headers],[GroupName]]))</f>
        <v>#REF!</v>
      </c>
      <c r="B333" s="19" t="s">
        <v>553</v>
      </c>
      <c r="C333" s="77" t="s">
        <v>882</v>
      </c>
      <c r="D333" s="14" t="e" cm="1">
        <f t="array" aca="1" ref="D333" ca="1">INDEX('[1]SAP Customer Data'!$A:$AC,MATCH(بيانات_العملاء[[#This Row],[رمز شريك الأعمال]],'[1]SAP Customer Data'!$B:$B,0),CELL("col",[1]!Table_Customer_Data[[#Headers],[CardName]]))</f>
        <v>#REF!</v>
      </c>
      <c r="E333" s="14" t="e">
        <f ca="1">IF(بيانات_العملاء[[#This Row],[حد الائتمان على SAP]]&gt;0,"آجل","نقدى")</f>
        <v>#REF!</v>
      </c>
      <c r="F333" s="14"/>
      <c r="G333" s="14" t="s">
        <v>62</v>
      </c>
      <c r="H333" s="14" t="s">
        <v>54</v>
      </c>
      <c r="I33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3" s="14" t="s">
        <v>52</v>
      </c>
      <c r="K333" s="15">
        <v>44940</v>
      </c>
      <c r="L333" s="14" t="s">
        <v>55</v>
      </c>
      <c r="M333" s="14" t="str">
        <f ca="1">IF(AND(بيانات_العملاء[[#This Row],[السجل التجارى]]="موجود",TODAY()+'[1]Other Data'!$B$23&lt;K333,بيانات_العملاء[[#This Row],[مطابقة اسم العميل بالاسم بالسجل التجارى]]="مطابق"), "سارى", "يجب اعادة طلبه")</f>
        <v>يجب اعادة طلبه</v>
      </c>
      <c r="N333" s="14" t="s">
        <v>52</v>
      </c>
      <c r="O333" s="9" t="e" cm="1">
        <f t="array" aca="1" ref="O333" ca="1">INDEX('[1]SAP Customer Data'!$A:$AC,MATCH(بيانات_العملاء[[#This Row],[رمز شريك الأعمال]],'[1]SAP Customer Data'!$B:$B,0),CELL("col",[1]!Table_Customer_Data[[#Headers],[LicTradNum]]))</f>
        <v>#REF!</v>
      </c>
      <c r="P33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3" s="14" t="s">
        <v>54</v>
      </c>
      <c r="R333" s="15"/>
      <c r="S33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3" s="14" t="s">
        <v>72</v>
      </c>
      <c r="U333" s="16"/>
      <c r="V333" s="17"/>
      <c r="W33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3" s="14" t="e" cm="1">
        <f t="array" aca="1" ref="Y333" ca="1">INDEX('[1]SAP Customer Data'!$A:$AC,MATCH(بيانات_العملاء[[#This Row],[رمز شريك الأعمال]],'[1]SAP Customer Data'!$B:$B,0),CELL("col",[1]!Table_Customer_Data[[#Headers],[CreditLine]]))</f>
        <v>#REF!</v>
      </c>
      <c r="Z33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3" s="14"/>
      <c r="AB33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3" s="14" t="s">
        <v>54</v>
      </c>
      <c r="AD333" s="51"/>
      <c r="AE33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3" s="14" t="s">
        <v>54</v>
      </c>
      <c r="AG333" s="14"/>
      <c r="AH33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3" s="14" t="s">
        <v>54</v>
      </c>
      <c r="AJ333" s="14"/>
      <c r="AK33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3" s="14"/>
      <c r="AM333" s="15"/>
      <c r="AN33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3" s="14" t="s">
        <v>54</v>
      </c>
      <c r="AP333" s="17"/>
      <c r="AQ33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3" s="14" t="s">
        <v>54</v>
      </c>
      <c r="AS333" s="14"/>
      <c r="AT33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3" s="17" t="e" cm="1">
        <f t="array" aca="1" ref="AU333" ca="1">INDEX('[1]SAP Customer Data'!A:Z,MATCH(بيانات_العملاء[[#This Row],[رمز شريك الأعمال]],'[1]SAP Customer Data'!B:B,0),CELL("col",[1]!Table_Customer_Data[[#Headers],[CreateDate]]))</f>
        <v>#REF!</v>
      </c>
      <c r="AV333" s="14"/>
      <c r="AW333" s="17"/>
      <c r="AX333" s="14" t="s">
        <v>57</v>
      </c>
      <c r="AY333" s="14"/>
    </row>
    <row r="334" spans="1:51" x14ac:dyDescent="0.25">
      <c r="A334" s="12" t="e" cm="1">
        <f t="array" aca="1" ref="A334" ca="1">INDEX('[1]SAP Customer Data'!$A:$AC,MATCH(بيانات_العملاء[[#This Row],[رمز شريك الأعمال]],'[1]SAP Customer Data'!$B:$B,0),CELL("col",[1]!Table_Customer_Data[[#Headers],[GroupName]]))</f>
        <v>#REF!</v>
      </c>
      <c r="B334" s="19" t="s">
        <v>554</v>
      </c>
      <c r="C334" s="77" t="s">
        <v>882</v>
      </c>
      <c r="D334" s="14" t="e" cm="1">
        <f t="array" aca="1" ref="D334" ca="1">INDEX('[1]SAP Customer Data'!$A:$AC,MATCH(بيانات_العملاء[[#This Row],[رمز شريك الأعمال]],'[1]SAP Customer Data'!$B:$B,0),CELL("col",[1]!Table_Customer_Data[[#Headers],[CardName]]))</f>
        <v>#REF!</v>
      </c>
      <c r="E334" s="14" t="e">
        <f ca="1">IF(بيانات_العملاء[[#This Row],[حد الائتمان على SAP]]&gt;0,"آجل","نقدى")</f>
        <v>#REF!</v>
      </c>
      <c r="F334" s="14"/>
      <c r="G334" s="14" t="s">
        <v>255</v>
      </c>
      <c r="H334" s="14" t="s">
        <v>54</v>
      </c>
      <c r="I33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4" s="14" t="s">
        <v>52</v>
      </c>
      <c r="K334" s="15">
        <v>45317</v>
      </c>
      <c r="L334" s="14" t="s">
        <v>55</v>
      </c>
      <c r="M334" s="14" t="str">
        <f ca="1">IF(AND(بيانات_العملاء[[#This Row],[السجل التجارى]]="موجود",TODAY()+'[1]Other Data'!$B$23&lt;K334,بيانات_العملاء[[#This Row],[مطابقة اسم العميل بالاسم بالسجل التجارى]]="مطابق"), "سارى", "يجب اعادة طلبه")</f>
        <v>سارى</v>
      </c>
      <c r="N334" s="14" t="s">
        <v>52</v>
      </c>
      <c r="O334" s="9" t="e" cm="1">
        <f t="array" aca="1" ref="O334" ca="1">INDEX('[1]SAP Customer Data'!$A:$AC,MATCH(بيانات_العملاء[[#This Row],[رمز شريك الأعمال]],'[1]SAP Customer Data'!$B:$B,0),CELL("col",[1]!Table_Customer_Data[[#Headers],[LicTradNum]]))</f>
        <v>#REF!</v>
      </c>
      <c r="P33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4" s="14" t="s">
        <v>54</v>
      </c>
      <c r="R334" s="15"/>
      <c r="S33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4" s="14" t="s">
        <v>72</v>
      </c>
      <c r="U334" s="16"/>
      <c r="V334" s="17"/>
      <c r="W33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4" s="14" t="e" cm="1">
        <f t="array" aca="1" ref="Y334" ca="1">INDEX('[1]SAP Customer Data'!$A:$AC,MATCH(بيانات_العملاء[[#This Row],[رمز شريك الأعمال]],'[1]SAP Customer Data'!$B:$B,0),CELL("col",[1]!Table_Customer_Data[[#Headers],[CreditLine]]))</f>
        <v>#REF!</v>
      </c>
      <c r="Z33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4" s="14"/>
      <c r="AB33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4" s="14" t="s">
        <v>54</v>
      </c>
      <c r="AD334" s="51"/>
      <c r="AE33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4" s="14" t="s">
        <v>54</v>
      </c>
      <c r="AG334" s="14"/>
      <c r="AH33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4" s="14" t="s">
        <v>54</v>
      </c>
      <c r="AJ334" s="14"/>
      <c r="AK33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4" s="14" t="s">
        <v>54</v>
      </c>
      <c r="AM334" s="15"/>
      <c r="AN33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4" s="14" t="s">
        <v>54</v>
      </c>
      <c r="AP334" s="17"/>
      <c r="AQ33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4" s="14" t="s">
        <v>54</v>
      </c>
      <c r="AS334" s="14"/>
      <c r="AT33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4" s="17" t="e" cm="1">
        <f t="array" aca="1" ref="AU334" ca="1">INDEX('[1]SAP Customer Data'!A:Z,MATCH(بيانات_العملاء[[#This Row],[رمز شريك الأعمال]],'[1]SAP Customer Data'!B:B,0),CELL("col",[1]!Table_Customer_Data[[#Headers],[CreateDate]]))</f>
        <v>#REF!</v>
      </c>
      <c r="AV334" s="14"/>
      <c r="AW334" s="17"/>
      <c r="AX334" s="14" t="s">
        <v>57</v>
      </c>
      <c r="AY334" s="14"/>
    </row>
    <row r="335" spans="1:51" x14ac:dyDescent="0.25">
      <c r="A335" s="12" t="e" cm="1">
        <f t="array" aca="1" ref="A335" ca="1">INDEX('[1]SAP Customer Data'!$A:$AC,MATCH(بيانات_العملاء[[#This Row],[رمز شريك الأعمال]],'[1]SAP Customer Data'!$B:$B,0),CELL("col",[1]!Table_Customer_Data[[#Headers],[GroupName]]))</f>
        <v>#REF!</v>
      </c>
      <c r="B335" s="19" t="s">
        <v>555</v>
      </c>
      <c r="C335" s="77" t="s">
        <v>882</v>
      </c>
      <c r="D335" s="14" t="e" cm="1">
        <f t="array" aca="1" ref="D335" ca="1">INDEX('[1]SAP Customer Data'!$A:$AC,MATCH(بيانات_العملاء[[#This Row],[رمز شريك الأعمال]],'[1]SAP Customer Data'!$B:$B,0),CELL("col",[1]!Table_Customer_Data[[#Headers],[CardName]]))</f>
        <v>#REF!</v>
      </c>
      <c r="E335" s="14" t="e">
        <f ca="1">IF(بيانات_العملاء[[#This Row],[حد الائتمان على SAP]]&gt;0,"آجل","نقدى")</f>
        <v>#REF!</v>
      </c>
      <c r="F335" s="14" t="s">
        <v>556</v>
      </c>
      <c r="G335" s="14" t="s">
        <v>51</v>
      </c>
      <c r="H335" s="14" t="s">
        <v>54</v>
      </c>
      <c r="I33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5" s="14" t="s">
        <v>52</v>
      </c>
      <c r="K335" s="15">
        <v>45050</v>
      </c>
      <c r="L335" s="17" t="s">
        <v>55</v>
      </c>
      <c r="M335" s="14" t="str">
        <f ca="1">IF(AND(بيانات_العملاء[[#This Row],[السجل التجارى]]="موجود",TODAY()+'[1]Other Data'!$B$23&lt;K335,بيانات_العملاء[[#This Row],[مطابقة اسم العميل بالاسم بالسجل التجارى]]="مطابق"), "سارى", "يجب اعادة طلبه")</f>
        <v>يجب اعادة طلبه</v>
      </c>
      <c r="N335" s="14" t="s">
        <v>52</v>
      </c>
      <c r="O335" s="9" t="e" cm="1">
        <f t="array" aca="1" ref="O335" ca="1">INDEX('[1]SAP Customer Data'!$A:$AC,MATCH(بيانات_العملاء[[#This Row],[رمز شريك الأعمال]],'[1]SAP Customer Data'!$B:$B,0),CELL("col",[1]!Table_Customer_Data[[#Headers],[LicTradNum]]))</f>
        <v>#REF!</v>
      </c>
      <c r="P33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5" s="14" t="s">
        <v>52</v>
      </c>
      <c r="R335" s="15">
        <v>45241</v>
      </c>
      <c r="S335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335" s="14" t="s">
        <v>72</v>
      </c>
      <c r="U335" s="16"/>
      <c r="V335" s="17"/>
      <c r="W33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5" s="14" t="e" cm="1">
        <f t="array" aca="1" ref="Y335" ca="1">INDEX('[1]SAP Customer Data'!$A:$AC,MATCH(بيانات_العملاء[[#This Row],[رمز شريك الأعمال]],'[1]SAP Customer Data'!$B:$B,0),CELL("col",[1]!Table_Customer_Data[[#Headers],[CreditLine]]))</f>
        <v>#REF!</v>
      </c>
      <c r="Z33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5" s="14"/>
      <c r="AB33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5" s="14" t="s">
        <v>52</v>
      </c>
      <c r="AD335" s="51">
        <v>45367</v>
      </c>
      <c r="AE335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35" s="14" t="s">
        <v>54</v>
      </c>
      <c r="AG335" s="14"/>
      <c r="AH33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335" s="14" t="s">
        <v>54</v>
      </c>
      <c r="AJ335" s="14"/>
      <c r="AK33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335" s="14"/>
      <c r="AM335" s="15"/>
      <c r="AN33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5" s="14" t="s">
        <v>52</v>
      </c>
      <c r="AP335" s="17">
        <v>45094</v>
      </c>
      <c r="AQ33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5" s="14" t="s">
        <v>54</v>
      </c>
      <c r="AS335" s="14"/>
      <c r="AT33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335" s="17" t="e" cm="1">
        <f t="array" aca="1" ref="AU335" ca="1">INDEX('[1]SAP Customer Data'!A:Z,MATCH(بيانات_العملاء[[#This Row],[رمز شريك الأعمال]],'[1]SAP Customer Data'!B:B,0),CELL("col",[1]!Table_Customer_Data[[#Headers],[CreateDate]]))</f>
        <v>#REF!</v>
      </c>
      <c r="AV335" s="14"/>
      <c r="AW335" s="17"/>
      <c r="AX335" s="14" t="s">
        <v>57</v>
      </c>
      <c r="AY335" s="14"/>
    </row>
    <row r="336" spans="1:51" x14ac:dyDescent="0.25">
      <c r="A336" s="12" t="e" cm="1">
        <f t="array" aca="1" ref="A336" ca="1">INDEX('[1]SAP Customer Data'!$A:$AC,MATCH(بيانات_العملاء[[#This Row],[رمز شريك الأعمال]],'[1]SAP Customer Data'!$B:$B,0),CELL("col",[1]!Table_Customer_Data[[#Headers],[GroupName]]))</f>
        <v>#REF!</v>
      </c>
      <c r="B336" s="19" t="s">
        <v>557</v>
      </c>
      <c r="C336" s="77" t="s">
        <v>882</v>
      </c>
      <c r="D336" s="14" t="e" cm="1">
        <f t="array" aca="1" ref="D336" ca="1">INDEX('[1]SAP Customer Data'!$A:$AC,MATCH(بيانات_العملاء[[#This Row],[رمز شريك الأعمال]],'[1]SAP Customer Data'!$B:$B,0),CELL("col",[1]!Table_Customer_Data[[#Headers],[CardName]]))</f>
        <v>#REF!</v>
      </c>
      <c r="E336" s="14" t="e">
        <f ca="1">IF(بيانات_العملاء[[#This Row],[حد الائتمان على SAP]]&gt;0,"آجل","نقدى")</f>
        <v>#REF!</v>
      </c>
      <c r="F336" s="14"/>
      <c r="G336" s="14" t="s">
        <v>255</v>
      </c>
      <c r="H336" s="14" t="s">
        <v>52</v>
      </c>
      <c r="I33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36" s="14" t="s">
        <v>52</v>
      </c>
      <c r="K336" s="15">
        <v>45026</v>
      </c>
      <c r="L336" s="14" t="s">
        <v>55</v>
      </c>
      <c r="M336" s="14" t="str">
        <f ca="1">IF(AND(بيانات_العملاء[[#This Row],[السجل التجارى]]="موجود",TODAY()+'[1]Other Data'!$B$23&lt;K336,بيانات_العملاء[[#This Row],[مطابقة اسم العميل بالاسم بالسجل التجارى]]="مطابق"), "سارى", "يجب اعادة طلبه")</f>
        <v>يجب اعادة طلبه</v>
      </c>
      <c r="N336" s="14" t="s">
        <v>52</v>
      </c>
      <c r="O336" s="9" t="e" cm="1">
        <f t="array" aca="1" ref="O336" ca="1">INDEX('[1]SAP Customer Data'!$A:$AC,MATCH(بيانات_العملاء[[#This Row],[رمز شريك الأعمال]],'[1]SAP Customer Data'!$B:$B,0),CELL("col",[1]!Table_Customer_Data[[#Headers],[LicTradNum]]))</f>
        <v>#REF!</v>
      </c>
      <c r="P33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6" s="14" t="s">
        <v>54</v>
      </c>
      <c r="R336" s="15"/>
      <c r="S33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6" s="14" t="s">
        <v>52</v>
      </c>
      <c r="U336" s="16">
        <v>100000</v>
      </c>
      <c r="V336" s="17"/>
      <c r="W33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336" s="14" t="e" cm="1">
        <f t="array" aca="1" ref="Y336" ca="1">INDEX('[1]SAP Customer Data'!$A:$AC,MATCH(بيانات_العملاء[[#This Row],[رمز شريك الأعمال]],'[1]SAP Customer Data'!$B:$B,0),CELL("col",[1]!Table_Customer_Data[[#Headers],[CreditLine]]))</f>
        <v>#REF!</v>
      </c>
      <c r="Z33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6" s="14" t="s">
        <v>55</v>
      </c>
      <c r="AB33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6" s="14" t="s">
        <v>54</v>
      </c>
      <c r="AD336" s="51"/>
      <c r="AE33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6" s="14" t="s">
        <v>54</v>
      </c>
      <c r="AG336" s="14"/>
      <c r="AH33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6" s="14" t="s">
        <v>54</v>
      </c>
      <c r="AJ336" s="14"/>
      <c r="AK33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6" s="14" t="s">
        <v>54</v>
      </c>
      <c r="AM336" s="15"/>
      <c r="AN33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6" s="14" t="s">
        <v>52</v>
      </c>
      <c r="AP336" s="17">
        <v>44925</v>
      </c>
      <c r="AQ33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6" s="14" t="s">
        <v>54</v>
      </c>
      <c r="AS336" s="14"/>
      <c r="AT33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6" s="17" t="e" cm="1">
        <f t="array" aca="1" ref="AU336" ca="1">INDEX('[1]SAP Customer Data'!A:Z,MATCH(بيانات_العملاء[[#This Row],[رمز شريك الأعمال]],'[1]SAP Customer Data'!B:B,0),CELL("col",[1]!Table_Customer_Data[[#Headers],[CreateDate]]))</f>
        <v>#REF!</v>
      </c>
      <c r="AV336" s="14"/>
      <c r="AW336" s="17"/>
      <c r="AX336" s="14" t="s">
        <v>57</v>
      </c>
      <c r="AY336" s="14"/>
    </row>
    <row r="337" spans="1:51" x14ac:dyDescent="0.25">
      <c r="A337" s="12" t="e" cm="1">
        <f t="array" aca="1" ref="A337" ca="1">INDEX('[1]SAP Customer Data'!$A:$AC,MATCH(بيانات_العملاء[[#This Row],[رمز شريك الأعمال]],'[1]SAP Customer Data'!$B:$B,0),CELL("col",[1]!Table_Customer_Data[[#Headers],[GroupName]]))</f>
        <v>#REF!</v>
      </c>
      <c r="B337" s="19" t="s">
        <v>558</v>
      </c>
      <c r="C337" s="77" t="s">
        <v>882</v>
      </c>
      <c r="D337" s="14" t="e" cm="1">
        <f t="array" aca="1" ref="D337" ca="1">INDEX('[1]SAP Customer Data'!$A:$AC,MATCH(بيانات_العملاء[[#This Row],[رمز شريك الأعمال]],'[1]SAP Customer Data'!$B:$B,0),CELL("col",[1]!Table_Customer_Data[[#Headers],[CardName]]))</f>
        <v>#REF!</v>
      </c>
      <c r="E337" s="14" t="e">
        <f ca="1">IF(بيانات_العملاء[[#This Row],[حد الائتمان على SAP]]&gt;0,"آجل","نقدى")</f>
        <v>#REF!</v>
      </c>
      <c r="F337" s="14"/>
      <c r="G337" s="14" t="s">
        <v>71</v>
      </c>
      <c r="H337" s="14" t="s">
        <v>54</v>
      </c>
      <c r="I33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7" s="14" t="s">
        <v>54</v>
      </c>
      <c r="K337" s="15"/>
      <c r="L337" s="14"/>
      <c r="M337" s="14" t="str">
        <f ca="1">IF(AND(بيانات_العملاء[[#This Row],[السجل التجارى]]="موجود",TODAY()+'[1]Other Data'!$B$23&lt;K337,بيانات_العملاء[[#This Row],[مطابقة اسم العميل بالاسم بالسجل التجارى]]="مطابق"), "سارى", "يجب اعادة طلبه")</f>
        <v>يجب اعادة طلبه</v>
      </c>
      <c r="N337" s="14" t="s">
        <v>52</v>
      </c>
      <c r="O337" s="9" t="e" cm="1">
        <f t="array" aca="1" ref="O337" ca="1">INDEX('[1]SAP Customer Data'!$A:$AC,MATCH(بيانات_العملاء[[#This Row],[رمز شريك الأعمال]],'[1]SAP Customer Data'!$B:$B,0),CELL("col",[1]!Table_Customer_Data[[#Headers],[LicTradNum]]))</f>
        <v>#REF!</v>
      </c>
      <c r="P33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7" s="14" t="s">
        <v>54</v>
      </c>
      <c r="R337" s="15"/>
      <c r="S33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7" s="14" t="s">
        <v>72</v>
      </c>
      <c r="U337" s="16"/>
      <c r="V337" s="17"/>
      <c r="W33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7" s="14" t="e" cm="1">
        <f t="array" aca="1" ref="Y337" ca="1">INDEX('[1]SAP Customer Data'!$A:$AC,MATCH(بيانات_العملاء[[#This Row],[رمز شريك الأعمال]],'[1]SAP Customer Data'!$B:$B,0),CELL("col",[1]!Table_Customer_Data[[#Headers],[CreditLine]]))</f>
        <v>#REF!</v>
      </c>
      <c r="Z33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7" s="14"/>
      <c r="AB33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7" s="14" t="s">
        <v>54</v>
      </c>
      <c r="AD337" s="51"/>
      <c r="AE33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7" s="14" t="s">
        <v>54</v>
      </c>
      <c r="AG337" s="14"/>
      <c r="AH33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7" s="14" t="s">
        <v>54</v>
      </c>
      <c r="AJ337" s="14"/>
      <c r="AK33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7" s="14" t="s">
        <v>54</v>
      </c>
      <c r="AM337" s="15"/>
      <c r="AN33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7" s="14" t="s">
        <v>54</v>
      </c>
      <c r="AP337" s="17"/>
      <c r="AQ33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7" s="14" t="s">
        <v>54</v>
      </c>
      <c r="AS337" s="14"/>
      <c r="AT33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7" s="17" t="e" cm="1">
        <f t="array" aca="1" ref="AU337" ca="1">INDEX('[1]SAP Customer Data'!A:Z,MATCH(بيانات_العملاء[[#This Row],[رمز شريك الأعمال]],'[1]SAP Customer Data'!B:B,0),CELL("col",[1]!Table_Customer_Data[[#Headers],[CreateDate]]))</f>
        <v>#REF!</v>
      </c>
      <c r="AV337" s="14"/>
      <c r="AW337" s="17"/>
      <c r="AX337" s="14" t="s">
        <v>57</v>
      </c>
      <c r="AY337" s="14"/>
    </row>
    <row r="338" spans="1:51" x14ac:dyDescent="0.25">
      <c r="A338" s="12" t="e" cm="1">
        <f t="array" aca="1" ref="A338" ca="1">INDEX('[1]SAP Customer Data'!$A:$AC,MATCH(بيانات_العملاء[[#This Row],[رمز شريك الأعمال]],'[1]SAP Customer Data'!$B:$B,0),CELL("col",[1]!Table_Customer_Data[[#Headers],[GroupName]]))</f>
        <v>#REF!</v>
      </c>
      <c r="B338" s="19" t="s">
        <v>559</v>
      </c>
      <c r="C338" s="77" t="s">
        <v>882</v>
      </c>
      <c r="D338" s="14" t="e" cm="1">
        <f t="array" aca="1" ref="D338" ca="1">INDEX('[1]SAP Customer Data'!$A:$AC,MATCH(بيانات_العملاء[[#This Row],[رمز شريك الأعمال]],'[1]SAP Customer Data'!$B:$B,0),CELL("col",[1]!Table_Customer_Data[[#Headers],[CardName]]))</f>
        <v>#REF!</v>
      </c>
      <c r="E338" s="14" t="e">
        <f ca="1">IF(بيانات_العملاء[[#This Row],[حد الائتمان على SAP]]&gt;0,"آجل","نقدى")</f>
        <v>#REF!</v>
      </c>
      <c r="F338" s="14" t="s">
        <v>560</v>
      </c>
      <c r="G338" s="14" t="s">
        <v>51</v>
      </c>
      <c r="H338" s="14" t="s">
        <v>54</v>
      </c>
      <c r="I33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8" s="14" t="s">
        <v>52</v>
      </c>
      <c r="K338" s="15">
        <v>45129</v>
      </c>
      <c r="L338" s="17" t="s">
        <v>55</v>
      </c>
      <c r="M338" s="14" t="str">
        <f ca="1">IF(AND(بيانات_العملاء[[#This Row],[السجل التجارى]]="موجود",TODAY()+'[1]Other Data'!$B$23&lt;K338,بيانات_العملاء[[#This Row],[مطابقة اسم العميل بالاسم بالسجل التجارى]]="مطابق"), "سارى", "يجب اعادة طلبه")</f>
        <v>يجب اعادة طلبه</v>
      </c>
      <c r="N338" s="14" t="s">
        <v>52</v>
      </c>
      <c r="O338" s="9" t="e" cm="1">
        <f t="array" aca="1" ref="O338" ca="1">INDEX('[1]SAP Customer Data'!$A:$AC,MATCH(بيانات_العملاء[[#This Row],[رمز شريك الأعمال]],'[1]SAP Customer Data'!$B:$B,0),CELL("col",[1]!Table_Customer_Data[[#Headers],[LicTradNum]]))</f>
        <v>#REF!</v>
      </c>
      <c r="P33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8" s="14" t="s">
        <v>52</v>
      </c>
      <c r="R338" s="15">
        <v>45352</v>
      </c>
      <c r="S338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338" s="14" t="s">
        <v>72</v>
      </c>
      <c r="U338" s="16"/>
      <c r="V338" s="17"/>
      <c r="W33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8" s="14" t="e" cm="1">
        <f t="array" aca="1" ref="Y338" ca="1">INDEX('[1]SAP Customer Data'!$A:$AC,MATCH(بيانات_العملاء[[#This Row],[رمز شريك الأعمال]],'[1]SAP Customer Data'!$B:$B,0),CELL("col",[1]!Table_Customer_Data[[#Headers],[CreditLine]]))</f>
        <v>#REF!</v>
      </c>
      <c r="Z33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8" s="14"/>
      <c r="AB33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8" s="14" t="s">
        <v>54</v>
      </c>
      <c r="AD338" s="51"/>
      <c r="AE338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8" s="14" t="s">
        <v>54</v>
      </c>
      <c r="AG338" s="14"/>
      <c r="AH33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338" s="14" t="s">
        <v>54</v>
      </c>
      <c r="AJ338" s="14"/>
      <c r="AK33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338" s="14"/>
      <c r="AM338" s="15"/>
      <c r="AN33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8" s="14" t="s">
        <v>54</v>
      </c>
      <c r="AP338" s="17"/>
      <c r="AQ33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8" s="14" t="s">
        <v>54</v>
      </c>
      <c r="AS338" s="14"/>
      <c r="AT33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338" s="17" t="e" cm="1">
        <f t="array" aca="1" ref="AU338" ca="1">INDEX('[1]SAP Customer Data'!A:Z,MATCH(بيانات_العملاء[[#This Row],[رمز شريك الأعمال]],'[1]SAP Customer Data'!B:B,0),CELL("col",[1]!Table_Customer_Data[[#Headers],[CreateDate]]))</f>
        <v>#REF!</v>
      </c>
      <c r="AV338" s="14" t="s">
        <v>561</v>
      </c>
      <c r="AW338" s="17"/>
      <c r="AX338" s="14" t="s">
        <v>57</v>
      </c>
      <c r="AY338" s="14"/>
    </row>
    <row r="339" spans="1:51" x14ac:dyDescent="0.25">
      <c r="A339" s="12" t="e" cm="1">
        <f t="array" aca="1" ref="A339" ca="1">INDEX('[1]SAP Customer Data'!$A:$AC,MATCH(بيانات_العملاء[[#This Row],[رمز شريك الأعمال]],'[1]SAP Customer Data'!$B:$B,0),CELL("col",[1]!Table_Customer_Data[[#Headers],[GroupName]]))</f>
        <v>#REF!</v>
      </c>
      <c r="B339" s="18" t="s">
        <v>562</v>
      </c>
      <c r="C339" s="77" t="s">
        <v>882</v>
      </c>
      <c r="D339" s="14" t="e" cm="1">
        <f t="array" aca="1" ref="D339" ca="1">INDEX('[1]SAP Customer Data'!$A:$AC,MATCH(بيانات_العملاء[[#This Row],[رمز شريك الأعمال]],'[1]SAP Customer Data'!$B:$B,0),CELL("col",[1]!Table_Customer_Data[[#Headers],[CardName]]))</f>
        <v>#REF!</v>
      </c>
      <c r="E339" s="14" t="e">
        <f ca="1">IF(بيانات_العملاء[[#This Row],[حد الائتمان على SAP]]&gt;0,"آجل","نقدى")</f>
        <v>#REF!</v>
      </c>
      <c r="F339" s="14"/>
      <c r="G339" s="14" t="s">
        <v>71</v>
      </c>
      <c r="H339" s="14"/>
      <c r="I33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39" s="14" t="s">
        <v>54</v>
      </c>
      <c r="K339" s="15"/>
      <c r="L339" s="14"/>
      <c r="M339" s="14" t="str">
        <f ca="1">IF(AND(بيانات_العملاء[[#This Row],[السجل التجارى]]="موجود",TODAY()+'[1]Other Data'!$B$23&lt;K339,بيانات_العملاء[[#This Row],[مطابقة اسم العميل بالاسم بالسجل التجارى]]="مطابق"), "سارى", "يجب اعادة طلبه")</f>
        <v>يجب اعادة طلبه</v>
      </c>
      <c r="N339" s="14" t="s">
        <v>52</v>
      </c>
      <c r="O339" s="9" t="e" cm="1">
        <f t="array" aca="1" ref="O339" ca="1">INDEX('[1]SAP Customer Data'!$A:$AC,MATCH(بيانات_العملاء[[#This Row],[رمز شريك الأعمال]],'[1]SAP Customer Data'!$B:$B,0),CELL("col",[1]!Table_Customer_Data[[#Headers],[LicTradNum]]))</f>
        <v>#REF!</v>
      </c>
      <c r="P33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39" s="14"/>
      <c r="R339" s="15"/>
      <c r="S33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39" s="14" t="s">
        <v>72</v>
      </c>
      <c r="U339" s="16"/>
      <c r="V339" s="17"/>
      <c r="W33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3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39" s="14" t="e" cm="1">
        <f t="array" aca="1" ref="Y339" ca="1">INDEX('[1]SAP Customer Data'!$A:$AC,MATCH(بيانات_العملاء[[#This Row],[رمز شريك الأعمال]],'[1]SAP Customer Data'!$B:$B,0),CELL("col",[1]!Table_Customer_Data[[#Headers],[CreditLine]]))</f>
        <v>#REF!</v>
      </c>
      <c r="Z33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39" s="14"/>
      <c r="AB33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39" s="14"/>
      <c r="AD339" s="14"/>
      <c r="AE33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39" s="14"/>
      <c r="AG339" s="14"/>
      <c r="AH33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39" s="14"/>
      <c r="AJ339" s="14"/>
      <c r="AK33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39" s="14"/>
      <c r="AM339" s="15"/>
      <c r="AN33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39" s="14"/>
      <c r="AP339" s="17"/>
      <c r="AQ33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39" s="14"/>
      <c r="AS339" s="14"/>
      <c r="AT33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39" s="17" t="e" cm="1">
        <f t="array" aca="1" ref="AU339" ca="1">INDEX('[1]SAP Customer Data'!A:Z,MATCH(بيانات_العملاء[[#This Row],[رمز شريك الأعمال]],'[1]SAP Customer Data'!B:B,0),CELL("col",[1]!Table_Customer_Data[[#Headers],[CreateDate]]))</f>
        <v>#REF!</v>
      </c>
      <c r="AV339" s="14"/>
      <c r="AW339" s="17"/>
      <c r="AX339" s="14" t="s">
        <v>57</v>
      </c>
      <c r="AY339" s="14"/>
    </row>
    <row r="340" spans="1:51" x14ac:dyDescent="0.25">
      <c r="A340" s="12" t="e" cm="1">
        <f t="array" aca="1" ref="A340" ca="1">INDEX('[1]SAP Customer Data'!$A:$AC,MATCH(بيانات_العملاء[[#This Row],[رمز شريك الأعمال]],'[1]SAP Customer Data'!$B:$B,0),CELL("col",[1]!Table_Customer_Data[[#Headers],[GroupName]]))</f>
        <v>#REF!</v>
      </c>
      <c r="B340" s="19" t="s">
        <v>563</v>
      </c>
      <c r="C340" s="77" t="s">
        <v>882</v>
      </c>
      <c r="D340" s="14" t="e" cm="1">
        <f t="array" aca="1" ref="D340" ca="1">INDEX('[1]SAP Customer Data'!$A:$AC,MATCH(بيانات_العملاء[[#This Row],[رمز شريك الأعمال]],'[1]SAP Customer Data'!$B:$B,0),CELL("col",[1]!Table_Customer_Data[[#Headers],[CardName]]))</f>
        <v>#REF!</v>
      </c>
      <c r="E340" s="14" t="e">
        <f ca="1">IF(بيانات_العملاء[[#This Row],[حد الائتمان على SAP]]&gt;0,"آجل","نقدى")</f>
        <v>#REF!</v>
      </c>
      <c r="F340" s="14" t="s">
        <v>564</v>
      </c>
      <c r="G340" s="14" t="s">
        <v>51</v>
      </c>
      <c r="H340" s="14" t="s">
        <v>54</v>
      </c>
      <c r="I34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0" s="14" t="s">
        <v>52</v>
      </c>
      <c r="K340" s="15">
        <v>45060</v>
      </c>
      <c r="L340" s="17" t="s">
        <v>55</v>
      </c>
      <c r="M340" s="14" t="str">
        <f ca="1">IF(AND(بيانات_العملاء[[#This Row],[السجل التجارى]]="موجود",TODAY()+'[1]Other Data'!$B$23&lt;K340,بيانات_العملاء[[#This Row],[مطابقة اسم العميل بالاسم بالسجل التجارى]]="مطابق"), "سارى", "يجب اعادة طلبه")</f>
        <v>يجب اعادة طلبه</v>
      </c>
      <c r="N340" s="14" t="s">
        <v>52</v>
      </c>
      <c r="O340" s="9" t="e" cm="1">
        <f t="array" aca="1" ref="O340" ca="1">INDEX('[1]SAP Customer Data'!$A:$AC,MATCH(بيانات_العملاء[[#This Row],[رمز شريك الأعمال]],'[1]SAP Customer Data'!$B:$B,0),CELL("col",[1]!Table_Customer_Data[[#Headers],[LicTradNum]]))</f>
        <v>#REF!</v>
      </c>
      <c r="P34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0" s="14" t="s">
        <v>52</v>
      </c>
      <c r="R340" s="15">
        <v>45553</v>
      </c>
      <c r="S340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340" s="14" t="s">
        <v>72</v>
      </c>
      <c r="U340" s="16"/>
      <c r="V340" s="17"/>
      <c r="W34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0" s="14" t="e" cm="1">
        <f t="array" aca="1" ref="Y340" ca="1">INDEX('[1]SAP Customer Data'!$A:$AC,MATCH(بيانات_العملاء[[#This Row],[رمز شريك الأعمال]],'[1]SAP Customer Data'!$B:$B,0),CELL("col",[1]!Table_Customer_Data[[#Headers],[CreditLine]]))</f>
        <v>#REF!</v>
      </c>
      <c r="Z34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0" s="14"/>
      <c r="AB34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0" s="14" t="s">
        <v>54</v>
      </c>
      <c r="AD340" s="14"/>
      <c r="AE340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0" s="14" t="s">
        <v>54</v>
      </c>
      <c r="AG340" s="14"/>
      <c r="AH34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340" s="14" t="s">
        <v>54</v>
      </c>
      <c r="AJ340" s="14"/>
      <c r="AK34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340" s="14" t="s">
        <v>54</v>
      </c>
      <c r="AM340" s="15"/>
      <c r="AN34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0" s="14" t="s">
        <v>52</v>
      </c>
      <c r="AP340" s="17">
        <v>45228</v>
      </c>
      <c r="AQ34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سارى</v>
      </c>
      <c r="AR340" s="14" t="s">
        <v>54</v>
      </c>
      <c r="AS340" s="14"/>
      <c r="AT34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340" s="17" t="e" cm="1">
        <f t="array" aca="1" ref="AU340" ca="1">INDEX('[1]SAP Customer Data'!A:Z,MATCH(بيانات_العملاء[[#This Row],[رمز شريك الأعمال]],'[1]SAP Customer Data'!B:B,0),CELL("col",[1]!Table_Customer_Data[[#Headers],[CreateDate]]))</f>
        <v>#REF!</v>
      </c>
      <c r="AV340" s="17"/>
      <c r="AW340" s="17"/>
      <c r="AX340" s="14"/>
      <c r="AY340" s="14"/>
    </row>
    <row r="341" spans="1:51" x14ac:dyDescent="0.25">
      <c r="A341" s="12" t="e" cm="1">
        <f t="array" aca="1" ref="A341" ca="1">INDEX('[1]SAP Customer Data'!$A:$AC,MATCH(بيانات_العملاء[[#This Row],[رمز شريك الأعمال]],'[1]SAP Customer Data'!$B:$B,0),CELL("col",[1]!Table_Customer_Data[[#Headers],[GroupName]]))</f>
        <v>#REF!</v>
      </c>
      <c r="B341" s="19" t="s">
        <v>565</v>
      </c>
      <c r="C341" s="77" t="s">
        <v>882</v>
      </c>
      <c r="D341" s="14" t="e" cm="1">
        <f t="array" aca="1" ref="D341" ca="1">INDEX('[1]SAP Customer Data'!$A:$AC,MATCH(بيانات_العملاء[[#This Row],[رمز شريك الأعمال]],'[1]SAP Customer Data'!$B:$B,0),CELL("col",[1]!Table_Customer_Data[[#Headers],[CardName]]))</f>
        <v>#REF!</v>
      </c>
      <c r="E341" s="14" t="e">
        <f ca="1">IF(بيانات_العملاء[[#This Row],[حد الائتمان على SAP]]&gt;0,"آجل","نقدى")</f>
        <v>#REF!</v>
      </c>
      <c r="F341" s="14"/>
      <c r="G341" s="14"/>
      <c r="H341" s="14"/>
      <c r="I34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1" s="14"/>
      <c r="K341" s="15"/>
      <c r="L341" s="17" t="str">
        <f>IF(بيانات_العملاء[[#This Row],[السجل التجارى]]="غير موجود", "غير مطابق", "")</f>
        <v/>
      </c>
      <c r="M341" s="14" t="str">
        <f ca="1">IF(AND(بيانات_العملاء[[#This Row],[السجل التجارى]]="موجود",TODAY()+'[1]Other Data'!$B$23&lt;K341,بيانات_العملاء[[#This Row],[مطابقة اسم العميل بالاسم بالسجل التجارى]]="مطابق"), "سارى", "يجب اعادة طلبه")</f>
        <v>يجب اعادة طلبه</v>
      </c>
      <c r="N341" s="14"/>
      <c r="O341" s="9" t="e" cm="1">
        <f t="array" aca="1" ref="O341" ca="1">INDEX('[1]SAP Customer Data'!$A:$AC,MATCH(بيانات_العملاء[[#This Row],[رمز شريك الأعمال]],'[1]SAP Customer Data'!$B:$B,0),CELL("col",[1]!Table_Customer_Data[[#Headers],[LicTradNum]]))</f>
        <v>#REF!</v>
      </c>
      <c r="P34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1" s="14"/>
      <c r="R341" s="15"/>
      <c r="S341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341" s="14" t="s">
        <v>72</v>
      </c>
      <c r="U341" s="16"/>
      <c r="V341" s="17"/>
      <c r="W34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1" s="14" t="e" cm="1">
        <f t="array" aca="1" ref="Y341" ca="1">INDEX('[1]SAP Customer Data'!$A:$AC,MATCH(بيانات_العملاء[[#This Row],[رمز شريك الأعمال]],'[1]SAP Customer Data'!$B:$B,0),CELL("col",[1]!Table_Customer_Data[[#Headers],[CreditLine]]))</f>
        <v>#REF!</v>
      </c>
      <c r="Z34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1" s="14"/>
      <c r="AB34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1" s="14"/>
      <c r="AD341" s="51"/>
      <c r="AE341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1" s="14"/>
      <c r="AG341" s="14"/>
      <c r="AH34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341" s="14"/>
      <c r="AJ341" s="14"/>
      <c r="AK34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341" s="14" t="s">
        <v>54</v>
      </c>
      <c r="AM341" s="15"/>
      <c r="AN34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1" s="14"/>
      <c r="AP341" s="17"/>
      <c r="AQ34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1" s="14"/>
      <c r="AS341" s="14"/>
      <c r="AT34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341" s="17" t="e" cm="1">
        <f t="array" aca="1" ref="AU341" ca="1">INDEX('[1]SAP Customer Data'!A:Z,MATCH(بيانات_العملاء[[#This Row],[رمز شريك الأعمال]],'[1]SAP Customer Data'!B:B,0),CELL("col",[1]!Table_Customer_Data[[#Headers],[CreateDate]]))</f>
        <v>#REF!</v>
      </c>
      <c r="AV341" s="17"/>
      <c r="AW341" s="17"/>
      <c r="AX341" s="14" t="s">
        <v>57</v>
      </c>
      <c r="AY341" s="14"/>
    </row>
    <row r="342" spans="1:51" x14ac:dyDescent="0.25">
      <c r="A342" s="12" t="e" cm="1">
        <f t="array" aca="1" ref="A342" ca="1">INDEX('[1]SAP Customer Data'!$A:$AC,MATCH(بيانات_العملاء[[#This Row],[رمز شريك الأعمال]],'[1]SAP Customer Data'!$B:$B,0),CELL("col",[1]!Table_Customer_Data[[#Headers],[GroupName]]))</f>
        <v>#REF!</v>
      </c>
      <c r="B342" s="19" t="s">
        <v>566</v>
      </c>
      <c r="C342" s="77" t="s">
        <v>882</v>
      </c>
      <c r="D342" s="14" t="e" cm="1">
        <f t="array" aca="1" ref="D342" ca="1">INDEX('[1]SAP Customer Data'!$A:$AC,MATCH(بيانات_العملاء[[#This Row],[رمز شريك الأعمال]],'[1]SAP Customer Data'!$B:$B,0),CELL("col",[1]!Table_Customer_Data[[#Headers],[CardName]]))</f>
        <v>#REF!</v>
      </c>
      <c r="E342" s="14" t="e">
        <f ca="1">IF(بيانات_العملاء[[#This Row],[حد الائتمان على SAP]]&gt;0,"آجل","نقدى")</f>
        <v>#REF!</v>
      </c>
      <c r="F342" s="14" t="s">
        <v>567</v>
      </c>
      <c r="G342" s="14" t="s">
        <v>51</v>
      </c>
      <c r="H342" s="14" t="s">
        <v>54</v>
      </c>
      <c r="I34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2" s="14" t="s">
        <v>52</v>
      </c>
      <c r="K342" s="15">
        <v>43888</v>
      </c>
      <c r="L342" s="14" t="s">
        <v>55</v>
      </c>
      <c r="M342" s="14" t="str">
        <f ca="1">IF(AND(بيانات_العملاء[[#This Row],[السجل التجارى]]="موجود",TODAY()+'[1]Other Data'!$B$23&lt;K342,بيانات_العملاء[[#This Row],[مطابقة اسم العميل بالاسم بالسجل التجارى]]="مطابق"), "سارى", "يجب اعادة طلبه")</f>
        <v>يجب اعادة طلبه</v>
      </c>
      <c r="N342" s="14" t="s">
        <v>54</v>
      </c>
      <c r="O342" s="9" t="e" cm="1">
        <f t="array" aca="1" ref="O342" ca="1">INDEX('[1]SAP Customer Data'!$A:$AC,MATCH(بيانات_العملاء[[#This Row],[رمز شريك الأعمال]],'[1]SAP Customer Data'!$B:$B,0),CELL("col",[1]!Table_Customer_Data[[#Headers],[LicTradNum]]))</f>
        <v>#REF!</v>
      </c>
      <c r="P34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2" s="14" t="s">
        <v>54</v>
      </c>
      <c r="R342" s="15"/>
      <c r="S34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2" s="14" t="s">
        <v>72</v>
      </c>
      <c r="U342" s="16"/>
      <c r="V342" s="17"/>
      <c r="W34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2" s="14" t="e" cm="1">
        <f t="array" aca="1" ref="Y342" ca="1">INDEX('[1]SAP Customer Data'!$A:$AC,MATCH(بيانات_العملاء[[#This Row],[رمز شريك الأعمال]],'[1]SAP Customer Data'!$B:$B,0),CELL("col",[1]!Table_Customer_Data[[#Headers],[CreditLine]]))</f>
        <v>#REF!</v>
      </c>
      <c r="Z34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2" s="14"/>
      <c r="AB34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2" s="14" t="s">
        <v>54</v>
      </c>
      <c r="AD342" s="14"/>
      <c r="AE34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2" s="14"/>
      <c r="AG342" s="14"/>
      <c r="AH34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2" s="14"/>
      <c r="AJ342" s="14"/>
      <c r="AK34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2" s="14"/>
      <c r="AM342" s="15"/>
      <c r="AN34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2" s="14" t="s">
        <v>54</v>
      </c>
      <c r="AP342" s="17"/>
      <c r="AQ34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2" s="14"/>
      <c r="AS342" s="14"/>
      <c r="AT34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2" s="17" t="e" cm="1">
        <f t="array" aca="1" ref="AU342" ca="1">INDEX('[1]SAP Customer Data'!A:Z,MATCH(بيانات_العملاء[[#This Row],[رمز شريك الأعمال]],'[1]SAP Customer Data'!B:B,0),CELL("col",[1]!Table_Customer_Data[[#Headers],[CreateDate]]))</f>
        <v>#REF!</v>
      </c>
      <c r="AV342" s="14"/>
      <c r="AW342" s="17"/>
      <c r="AX342" s="14" t="s">
        <v>57</v>
      </c>
      <c r="AY342" s="14"/>
    </row>
    <row r="343" spans="1:51" x14ac:dyDescent="0.25">
      <c r="A343" s="12" t="e" cm="1">
        <f t="array" aca="1" ref="A343" ca="1">INDEX('[1]SAP Customer Data'!$A:$AC,MATCH(بيانات_العملاء[[#This Row],[رمز شريك الأعمال]],'[1]SAP Customer Data'!$B:$B,0),CELL("col",[1]!Table_Customer_Data[[#Headers],[GroupName]]))</f>
        <v>#REF!</v>
      </c>
      <c r="B343" s="19" t="s">
        <v>568</v>
      </c>
      <c r="C343" s="77" t="s">
        <v>882</v>
      </c>
      <c r="D343" s="14" t="e" cm="1">
        <f t="array" aca="1" ref="D343" ca="1">INDEX('[1]SAP Customer Data'!$A:$AC,MATCH(بيانات_العملاء[[#This Row],[رمز شريك الأعمال]],'[1]SAP Customer Data'!$B:$B,0),CELL("col",[1]!Table_Customer_Data[[#Headers],[CardName]]))</f>
        <v>#REF!</v>
      </c>
      <c r="E343" s="14" t="e">
        <f ca="1">IF(بيانات_العملاء[[#This Row],[حد الائتمان على SAP]]&gt;0,"آجل","نقدى")</f>
        <v>#REF!</v>
      </c>
      <c r="F343" s="14"/>
      <c r="G343" s="14" t="s">
        <v>115</v>
      </c>
      <c r="H343" s="14" t="s">
        <v>54</v>
      </c>
      <c r="I34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3" s="14" t="s">
        <v>52</v>
      </c>
      <c r="K343" s="15">
        <v>44700</v>
      </c>
      <c r="L343" s="14" t="s">
        <v>55</v>
      </c>
      <c r="M343" s="14" t="str">
        <f ca="1">IF(AND(بيانات_العملاء[[#This Row],[السجل التجارى]]="موجود",TODAY()+'[1]Other Data'!$B$23&lt;K343,بيانات_العملاء[[#This Row],[مطابقة اسم العميل بالاسم بالسجل التجارى]]="مطابق"), "سارى", "يجب اعادة طلبه")</f>
        <v>يجب اعادة طلبه</v>
      </c>
      <c r="N343" s="14" t="s">
        <v>52</v>
      </c>
      <c r="O343" s="9" t="e" cm="1">
        <f t="array" aca="1" ref="O343" ca="1">INDEX('[1]SAP Customer Data'!$A:$AC,MATCH(بيانات_العملاء[[#This Row],[رمز شريك الأعمال]],'[1]SAP Customer Data'!$B:$B,0),CELL("col",[1]!Table_Customer_Data[[#Headers],[LicTradNum]]))</f>
        <v>#REF!</v>
      </c>
      <c r="P34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3" s="14" t="s">
        <v>54</v>
      </c>
      <c r="R343" s="15"/>
      <c r="S34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3" s="14" t="s">
        <v>72</v>
      </c>
      <c r="U343" s="16"/>
      <c r="V343" s="17"/>
      <c r="W34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3" s="14" t="e" cm="1">
        <f t="array" aca="1" ref="Y343" ca="1">INDEX('[1]SAP Customer Data'!$A:$AC,MATCH(بيانات_العملاء[[#This Row],[رمز شريك الأعمال]],'[1]SAP Customer Data'!$B:$B,0),CELL("col",[1]!Table_Customer_Data[[#Headers],[CreditLine]]))</f>
        <v>#REF!</v>
      </c>
      <c r="Z34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3" s="14"/>
      <c r="AB34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3" s="14" t="s">
        <v>54</v>
      </c>
      <c r="AD343" s="14"/>
      <c r="AE34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3" s="14"/>
      <c r="AG343" s="14"/>
      <c r="AH34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3" s="14"/>
      <c r="AJ343" s="14"/>
      <c r="AK34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3" s="14"/>
      <c r="AM343" s="15"/>
      <c r="AN34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3" s="14" t="s">
        <v>52</v>
      </c>
      <c r="AP343" s="17">
        <v>43889</v>
      </c>
      <c r="AQ34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3" s="14"/>
      <c r="AS343" s="14"/>
      <c r="AT34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3" s="17" t="e" cm="1">
        <f t="array" aca="1" ref="AU343" ca="1">INDEX('[1]SAP Customer Data'!A:Z,MATCH(بيانات_العملاء[[#This Row],[رمز شريك الأعمال]],'[1]SAP Customer Data'!B:B,0),CELL("col",[1]!Table_Customer_Data[[#Headers],[CreateDate]]))</f>
        <v>#REF!</v>
      </c>
      <c r="AV343" s="14"/>
      <c r="AW343" s="17"/>
      <c r="AX343" s="14" t="s">
        <v>57</v>
      </c>
      <c r="AY343" s="14"/>
    </row>
    <row r="344" spans="1:51" x14ac:dyDescent="0.25">
      <c r="A344" s="12" t="e" cm="1">
        <f t="array" aca="1" ref="A344" ca="1">INDEX('[1]SAP Customer Data'!$A:$AC,MATCH(بيانات_العملاء[[#This Row],[رمز شريك الأعمال]],'[1]SAP Customer Data'!$B:$B,0),CELL("col",[1]!Table_Customer_Data[[#Headers],[GroupName]]))</f>
        <v>#REF!</v>
      </c>
      <c r="B344" s="18" t="s">
        <v>569</v>
      </c>
      <c r="C344" s="77" t="s">
        <v>882</v>
      </c>
      <c r="D344" s="14" t="e" cm="1">
        <f t="array" aca="1" ref="D344" ca="1">INDEX('[1]SAP Customer Data'!$A:$AC,MATCH(بيانات_العملاء[[#This Row],[رمز شريك الأعمال]],'[1]SAP Customer Data'!$B:$B,0),CELL("col",[1]!Table_Customer_Data[[#Headers],[CardName]]))</f>
        <v>#REF!</v>
      </c>
      <c r="E344" s="14" t="e">
        <f ca="1">IF(بيانات_العملاء[[#This Row],[حد الائتمان على SAP]]&gt;0,"آجل","نقدى")</f>
        <v>#REF!</v>
      </c>
      <c r="F344" s="14"/>
      <c r="G344" s="14" t="s">
        <v>71</v>
      </c>
      <c r="H344" s="14"/>
      <c r="I34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4" s="14" t="s">
        <v>54</v>
      </c>
      <c r="K344" s="15"/>
      <c r="L344" s="14"/>
      <c r="M344" s="14" t="str">
        <f ca="1">IF(AND(بيانات_العملاء[[#This Row],[السجل التجارى]]="موجود",TODAY()+'[1]Other Data'!$B$23&lt;K344,بيانات_العملاء[[#This Row],[مطابقة اسم العميل بالاسم بالسجل التجارى]]="مطابق"), "سارى", "يجب اعادة طلبه")</f>
        <v>يجب اعادة طلبه</v>
      </c>
      <c r="N344" s="14" t="s">
        <v>52</v>
      </c>
      <c r="O344" s="9" t="e" cm="1">
        <f t="array" aca="1" ref="O344" ca="1">INDEX('[1]SAP Customer Data'!$A:$AC,MATCH(بيانات_العملاء[[#This Row],[رمز شريك الأعمال]],'[1]SAP Customer Data'!$B:$B,0),CELL("col",[1]!Table_Customer_Data[[#Headers],[LicTradNum]]))</f>
        <v>#REF!</v>
      </c>
      <c r="P34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4" s="14"/>
      <c r="R344" s="15"/>
      <c r="S34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4" s="14" t="s">
        <v>72</v>
      </c>
      <c r="U344" s="16"/>
      <c r="V344" s="17"/>
      <c r="W34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4" s="14" t="e" cm="1">
        <f t="array" aca="1" ref="Y344" ca="1">INDEX('[1]SAP Customer Data'!$A:$AC,MATCH(بيانات_العملاء[[#This Row],[رمز شريك الأعمال]],'[1]SAP Customer Data'!$B:$B,0),CELL("col",[1]!Table_Customer_Data[[#Headers],[CreditLine]]))</f>
        <v>#REF!</v>
      </c>
      <c r="Z34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4" s="14"/>
      <c r="AB34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4" s="14"/>
      <c r="AD344" s="14"/>
      <c r="AE34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4" s="14"/>
      <c r="AG344" s="14"/>
      <c r="AH34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4" s="14"/>
      <c r="AJ344" s="14"/>
      <c r="AK34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4" s="14"/>
      <c r="AM344" s="15"/>
      <c r="AN34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4" s="14"/>
      <c r="AP344" s="17"/>
      <c r="AQ34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4" s="14"/>
      <c r="AS344" s="14"/>
      <c r="AT34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4" s="17" t="e" cm="1">
        <f t="array" aca="1" ref="AU344" ca="1">INDEX('[1]SAP Customer Data'!A:Z,MATCH(بيانات_العملاء[[#This Row],[رمز شريك الأعمال]],'[1]SAP Customer Data'!B:B,0),CELL("col",[1]!Table_Customer_Data[[#Headers],[CreateDate]]))</f>
        <v>#REF!</v>
      </c>
      <c r="AV344" s="14"/>
      <c r="AW344" s="17"/>
      <c r="AX344" s="14" t="s">
        <v>57</v>
      </c>
      <c r="AY344" s="14"/>
    </row>
    <row r="345" spans="1:51" x14ac:dyDescent="0.25">
      <c r="A345" s="12" t="e" cm="1">
        <f t="array" aca="1" ref="A345" ca="1">INDEX('[1]SAP Customer Data'!$A:$AC,MATCH(بيانات_العملاء[[#This Row],[رمز شريك الأعمال]],'[1]SAP Customer Data'!$B:$B,0),CELL("col",[1]!Table_Customer_Data[[#Headers],[GroupName]]))</f>
        <v>#REF!</v>
      </c>
      <c r="B345" s="19" t="s">
        <v>570</v>
      </c>
      <c r="C345" s="77" t="s">
        <v>882</v>
      </c>
      <c r="D345" s="14" t="e" cm="1">
        <f t="array" aca="1" ref="D345" ca="1">INDEX('[1]SAP Customer Data'!$A:$AC,MATCH(بيانات_العملاء[[#This Row],[رمز شريك الأعمال]],'[1]SAP Customer Data'!$B:$B,0),CELL("col",[1]!Table_Customer_Data[[#Headers],[CardName]]))</f>
        <v>#REF!</v>
      </c>
      <c r="E345" s="14" t="e">
        <f ca="1">IF(بيانات_العملاء[[#This Row],[حد الائتمان على SAP]]&gt;0,"آجل","نقدى")</f>
        <v>#REF!</v>
      </c>
      <c r="F345" s="14" t="s">
        <v>571</v>
      </c>
      <c r="G345" s="14" t="s">
        <v>51</v>
      </c>
      <c r="H345" s="14" t="s">
        <v>54</v>
      </c>
      <c r="I34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5" s="14" t="s">
        <v>52</v>
      </c>
      <c r="K345" s="15">
        <v>45241</v>
      </c>
      <c r="L345" s="14" t="s">
        <v>55</v>
      </c>
      <c r="M345" s="14" t="str">
        <f ca="1">IF(AND(بيانات_العملاء[[#This Row],[السجل التجارى]]="موجود",TODAY()+'[1]Other Data'!$B$23&lt;K345,بيانات_العملاء[[#This Row],[مطابقة اسم العميل بالاسم بالسجل التجارى]]="مطابق"), "سارى", "يجب اعادة طلبه")</f>
        <v>سارى</v>
      </c>
      <c r="N345" s="14" t="s">
        <v>54</v>
      </c>
      <c r="O345" s="9" t="e" cm="1">
        <f t="array" aca="1" ref="O345" ca="1">INDEX('[1]SAP Customer Data'!$A:$AC,MATCH(بيانات_العملاء[[#This Row],[رمز شريك الأعمال]],'[1]SAP Customer Data'!$B:$B,0),CELL("col",[1]!Table_Customer_Data[[#Headers],[LicTradNum]]))</f>
        <v>#REF!</v>
      </c>
      <c r="P34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5" s="14" t="s">
        <v>54</v>
      </c>
      <c r="R345" s="15"/>
      <c r="S34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5" s="14" t="s">
        <v>72</v>
      </c>
      <c r="U345" s="16"/>
      <c r="V345" s="17"/>
      <c r="W34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5" s="14" t="e" cm="1">
        <f t="array" aca="1" ref="Y345" ca="1">INDEX('[1]SAP Customer Data'!$A:$AC,MATCH(بيانات_العملاء[[#This Row],[رمز شريك الأعمال]],'[1]SAP Customer Data'!$B:$B,0),CELL("col",[1]!Table_Customer_Data[[#Headers],[CreditLine]]))</f>
        <v>#REF!</v>
      </c>
      <c r="Z34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5" s="14"/>
      <c r="AB34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5" s="14" t="s">
        <v>54</v>
      </c>
      <c r="AD345" s="14"/>
      <c r="AE34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5" s="14"/>
      <c r="AG345" s="14"/>
      <c r="AH34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5" s="14"/>
      <c r="AJ345" s="14"/>
      <c r="AK34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5" s="14"/>
      <c r="AM345" s="15"/>
      <c r="AN34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5" s="14" t="s">
        <v>54</v>
      </c>
      <c r="AP345" s="17"/>
      <c r="AQ34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5" s="14"/>
      <c r="AS345" s="14"/>
      <c r="AT34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5" s="17" t="e" cm="1">
        <f t="array" aca="1" ref="AU345" ca="1">INDEX('[1]SAP Customer Data'!A:Z,MATCH(بيانات_العملاء[[#This Row],[رمز شريك الأعمال]],'[1]SAP Customer Data'!B:B,0),CELL("col",[1]!Table_Customer_Data[[#Headers],[CreateDate]]))</f>
        <v>#REF!</v>
      </c>
      <c r="AV345" s="14"/>
      <c r="AW345" s="17"/>
      <c r="AX345" s="14" t="s">
        <v>57</v>
      </c>
      <c r="AY345" s="14"/>
    </row>
    <row r="346" spans="1:51" x14ac:dyDescent="0.25">
      <c r="A346" s="22" t="e" cm="1">
        <f t="array" aca="1" ref="A346" ca="1">INDEX('[1]SAP Customer Data'!$A:$AC,MATCH(بيانات_العملاء[[#This Row],[رمز شريك الأعمال]],'[1]SAP Customer Data'!$B:$B,0),CELL("col",[1]!Table_Customer_Data[[#Headers],[GroupName]]))</f>
        <v>#REF!</v>
      </c>
      <c r="B346" s="55" t="s">
        <v>572</v>
      </c>
      <c r="C346" s="77" t="s">
        <v>882</v>
      </c>
      <c r="D346" s="24" t="e" cm="1">
        <f t="array" aca="1" ref="D346" ca="1">INDEX('[1]SAP Customer Data'!$A:$AC,MATCH(بيانات_العملاء[[#This Row],[رمز شريك الأعمال]],'[1]SAP Customer Data'!$B:$B,0),CELL("col",[1]!Table_Customer_Data[[#Headers],[CardName]]))</f>
        <v>#REF!</v>
      </c>
      <c r="E346" s="24" t="e">
        <f ca="1">IF(بيانات_العملاء[[#This Row],[حد الائتمان على SAP]]&gt;0,"آجل","نقدى")</f>
        <v>#REF!</v>
      </c>
      <c r="F346" s="24"/>
      <c r="G346" s="24" t="s">
        <v>71</v>
      </c>
      <c r="H346" s="33" t="s">
        <v>54</v>
      </c>
      <c r="I346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6" s="24" t="s">
        <v>54</v>
      </c>
      <c r="K346" s="25"/>
      <c r="L346" s="24"/>
      <c r="M346" s="24" t="str">
        <f ca="1">IF(AND(بيانات_العملاء[[#This Row],[السجل التجارى]]="موجود",TODAY()+'[1]Other Data'!$B$23&lt;K346,بيانات_العملاء[[#This Row],[مطابقة اسم العميل بالاسم بالسجل التجارى]]="مطابق"), "سارى", "يجب اعادة طلبه")</f>
        <v>يجب اعادة طلبه</v>
      </c>
      <c r="N346" s="24" t="s">
        <v>54</v>
      </c>
      <c r="O346" s="26" t="e" cm="1">
        <f t="array" aca="1" ref="O346" ca="1">INDEX('[1]SAP Customer Data'!$A:$AC,MATCH(بيانات_العملاء[[#This Row],[رمز شريك الأعمال]],'[1]SAP Customer Data'!$B:$B,0),CELL("col",[1]!Table_Customer_Data[[#Headers],[LicTradNum]]))</f>
        <v>#REF!</v>
      </c>
      <c r="P346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6" s="24" t="s">
        <v>54</v>
      </c>
      <c r="R346" s="25"/>
      <c r="S346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6" s="24" t="s">
        <v>54</v>
      </c>
      <c r="U346" s="27"/>
      <c r="V346" s="28"/>
      <c r="W346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6" s="24" t="e" cm="1">
        <f t="array" aca="1" ref="Y346" ca="1">INDEX('[1]SAP Customer Data'!$A:$AC,MATCH(بيانات_العملاء[[#This Row],[رمز شريك الأعمال]],'[1]SAP Customer Data'!$B:$B,0),CELL("col",[1]!Table_Customer_Data[[#Headers],[CreditLine]]))</f>
        <v>#REF!</v>
      </c>
      <c r="Z34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6" s="14"/>
      <c r="AB34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6" s="24" t="s">
        <v>54</v>
      </c>
      <c r="AD346" s="24"/>
      <c r="AE346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6" s="24" t="s">
        <v>54</v>
      </c>
      <c r="AG346" s="24"/>
      <c r="AH346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6" s="24" t="s">
        <v>54</v>
      </c>
      <c r="AJ346" s="24"/>
      <c r="AK346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6" s="24"/>
      <c r="AM346" s="25"/>
      <c r="AN346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6" s="24" t="s">
        <v>54</v>
      </c>
      <c r="AP346" s="28"/>
      <c r="AQ346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6" s="24" t="s">
        <v>54</v>
      </c>
      <c r="AS346" s="24"/>
      <c r="AT346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6" s="28" t="e" cm="1">
        <f t="array" aca="1" ref="AU346" ca="1">INDEX('[1]SAP Customer Data'!A:Z,MATCH(بيانات_العملاء[[#This Row],[رمز شريك الأعمال]],'[1]SAP Customer Data'!B:B,0),CELL("col",[1]!Table_Customer_Data[[#Headers],[CreateDate]]))</f>
        <v>#REF!</v>
      </c>
      <c r="AV346" s="24"/>
      <c r="AW346" s="11" t="s">
        <v>103</v>
      </c>
      <c r="AX346" s="24" t="s">
        <v>57</v>
      </c>
      <c r="AY346" s="24"/>
    </row>
    <row r="347" spans="1:51" x14ac:dyDescent="0.25">
      <c r="A347" s="12" t="e" cm="1">
        <f t="array" aca="1" ref="A347" ca="1">INDEX('[1]SAP Customer Data'!$A:$AC,MATCH(بيانات_العملاء[[#This Row],[رمز شريك الأعمال]],'[1]SAP Customer Data'!$B:$B,0),CELL("col",[1]!Table_Customer_Data[[#Headers],[GroupName]]))</f>
        <v>#REF!</v>
      </c>
      <c r="B347" s="19" t="s">
        <v>573</v>
      </c>
      <c r="C347" s="77" t="s">
        <v>882</v>
      </c>
      <c r="D347" s="14" t="e" cm="1">
        <f t="array" aca="1" ref="D347" ca="1">INDEX('[1]SAP Customer Data'!$A:$AC,MATCH(بيانات_العملاء[[#This Row],[رمز شريك الأعمال]],'[1]SAP Customer Data'!$B:$B,0),CELL("col",[1]!Table_Customer_Data[[#Headers],[CardName]]))</f>
        <v>#REF!</v>
      </c>
      <c r="E347" s="14" t="e">
        <f ca="1">IF(بيانات_العملاء[[#This Row],[حد الائتمان على SAP]]&gt;0,"آجل","نقدى")</f>
        <v>#REF!</v>
      </c>
      <c r="F347" s="14" t="s">
        <v>574</v>
      </c>
      <c r="G347" s="14" t="s">
        <v>51</v>
      </c>
      <c r="H347" s="14" t="s">
        <v>54</v>
      </c>
      <c r="I34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7" s="14" t="s">
        <v>52</v>
      </c>
      <c r="K347" s="15">
        <v>44616</v>
      </c>
      <c r="L347" s="14" t="s">
        <v>55</v>
      </c>
      <c r="M347" s="14" t="str">
        <f ca="1">IF(AND(بيانات_العملاء[[#This Row],[السجل التجارى]]="موجود",TODAY()+'[1]Other Data'!$B$23&lt;K347,بيانات_العملاء[[#This Row],[مطابقة اسم العميل بالاسم بالسجل التجارى]]="مطابق"), "سارى", "يجب اعادة طلبه")</f>
        <v>يجب اعادة طلبه</v>
      </c>
      <c r="N347" s="14" t="s">
        <v>52</v>
      </c>
      <c r="O347" s="9" t="e" cm="1">
        <f t="array" aca="1" ref="O347" ca="1">INDEX('[1]SAP Customer Data'!$A:$AC,MATCH(بيانات_العملاء[[#This Row],[رمز شريك الأعمال]],'[1]SAP Customer Data'!$B:$B,0),CELL("col",[1]!Table_Customer_Data[[#Headers],[LicTradNum]]))</f>
        <v>#REF!</v>
      </c>
      <c r="P34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7" s="14" t="s">
        <v>54</v>
      </c>
      <c r="R347" s="15"/>
      <c r="S34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7" s="14" t="s">
        <v>72</v>
      </c>
      <c r="U347" s="16"/>
      <c r="V347" s="17"/>
      <c r="W34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7" s="14" t="e" cm="1">
        <f t="array" aca="1" ref="Y347" ca="1">INDEX('[1]SAP Customer Data'!$A:$AC,MATCH(بيانات_العملاء[[#This Row],[رمز شريك الأعمال]],'[1]SAP Customer Data'!$B:$B,0),CELL("col",[1]!Table_Customer_Data[[#Headers],[CreditLine]]))</f>
        <v>#REF!</v>
      </c>
      <c r="Z34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7" s="14"/>
      <c r="AB34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7" s="14" t="s">
        <v>54</v>
      </c>
      <c r="AD347" s="14"/>
      <c r="AE34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7" s="14"/>
      <c r="AG347" s="14"/>
      <c r="AH34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7" s="14"/>
      <c r="AJ347" s="14"/>
      <c r="AK34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7" s="14"/>
      <c r="AM347" s="15"/>
      <c r="AN34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7" s="14" t="s">
        <v>52</v>
      </c>
      <c r="AP347" s="17">
        <v>44616</v>
      </c>
      <c r="AQ34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7" s="14"/>
      <c r="AS347" s="14"/>
      <c r="AT34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7" s="17" t="e" cm="1">
        <f t="array" aca="1" ref="AU347" ca="1">INDEX('[1]SAP Customer Data'!A:Z,MATCH(بيانات_العملاء[[#This Row],[رمز شريك الأعمال]],'[1]SAP Customer Data'!B:B,0),CELL("col",[1]!Table_Customer_Data[[#Headers],[CreateDate]]))</f>
        <v>#REF!</v>
      </c>
      <c r="AV347" s="14"/>
      <c r="AW347" s="17"/>
      <c r="AX347" s="14" t="s">
        <v>57</v>
      </c>
      <c r="AY347" s="14"/>
    </row>
    <row r="348" spans="1:51" x14ac:dyDescent="0.25">
      <c r="A348" s="12" t="e" cm="1">
        <f t="array" aca="1" ref="A348" ca="1">INDEX('[1]SAP Customer Data'!$A:$AC,MATCH(بيانات_العملاء[[#This Row],[رمز شريك الأعمال]],'[1]SAP Customer Data'!$B:$B,0),CELL("col",[1]!Table_Customer_Data[[#Headers],[GroupName]]))</f>
        <v>#REF!</v>
      </c>
      <c r="B348" s="18" t="s">
        <v>575</v>
      </c>
      <c r="C348" s="77" t="s">
        <v>882</v>
      </c>
      <c r="D348" s="14" t="e" cm="1">
        <f t="array" aca="1" ref="D348" ca="1">INDEX('[1]SAP Customer Data'!$A:$AC,MATCH(بيانات_العملاء[[#This Row],[رمز شريك الأعمال]],'[1]SAP Customer Data'!$B:$B,0),CELL("col",[1]!Table_Customer_Data[[#Headers],[CardName]]))</f>
        <v>#REF!</v>
      </c>
      <c r="E348" s="14" t="e">
        <f ca="1">IF(بيانات_العملاء[[#This Row],[حد الائتمان على SAP]]&gt;0,"آجل","نقدى")</f>
        <v>#REF!</v>
      </c>
      <c r="F348" s="14"/>
      <c r="G348" s="14" t="s">
        <v>71</v>
      </c>
      <c r="H348" s="14"/>
      <c r="I34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8" s="14" t="s">
        <v>54</v>
      </c>
      <c r="K348" s="15"/>
      <c r="L348" s="14"/>
      <c r="M348" s="14" t="str">
        <f ca="1">IF(AND(بيانات_العملاء[[#This Row],[السجل التجارى]]="موجود",TODAY()+'[1]Other Data'!$B$23&lt;K348,بيانات_العملاء[[#This Row],[مطابقة اسم العميل بالاسم بالسجل التجارى]]="مطابق"), "سارى", "يجب اعادة طلبه")</f>
        <v>يجب اعادة طلبه</v>
      </c>
      <c r="N348" s="14" t="s">
        <v>52</v>
      </c>
      <c r="O348" s="9" t="e" cm="1">
        <f t="array" aca="1" ref="O348" ca="1">INDEX('[1]SAP Customer Data'!$A:$AC,MATCH(بيانات_العملاء[[#This Row],[رمز شريك الأعمال]],'[1]SAP Customer Data'!$B:$B,0),CELL("col",[1]!Table_Customer_Data[[#Headers],[LicTradNum]]))</f>
        <v>#REF!</v>
      </c>
      <c r="P34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8" s="14"/>
      <c r="R348" s="15"/>
      <c r="S34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8" s="14" t="s">
        <v>72</v>
      </c>
      <c r="U348" s="16"/>
      <c r="V348" s="17"/>
      <c r="W34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8" s="14" t="e" cm="1">
        <f t="array" aca="1" ref="Y348" ca="1">INDEX('[1]SAP Customer Data'!$A:$AC,MATCH(بيانات_العملاء[[#This Row],[رمز شريك الأعمال]],'[1]SAP Customer Data'!$B:$B,0),CELL("col",[1]!Table_Customer_Data[[#Headers],[CreditLine]]))</f>
        <v>#REF!</v>
      </c>
      <c r="Z34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8" s="14"/>
      <c r="AB34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8" s="14"/>
      <c r="AD348" s="14"/>
      <c r="AE34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8" s="14"/>
      <c r="AG348" s="14"/>
      <c r="AH34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8" s="14"/>
      <c r="AJ348" s="14"/>
      <c r="AK34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8" s="14"/>
      <c r="AM348" s="15"/>
      <c r="AN34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8" s="14"/>
      <c r="AP348" s="17"/>
      <c r="AQ34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8" s="14"/>
      <c r="AS348" s="14"/>
      <c r="AT34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8" s="17" t="e" cm="1">
        <f t="array" aca="1" ref="AU348" ca="1">INDEX('[1]SAP Customer Data'!A:Z,MATCH(بيانات_العملاء[[#This Row],[رمز شريك الأعمال]],'[1]SAP Customer Data'!B:B,0),CELL("col",[1]!Table_Customer_Data[[#Headers],[CreateDate]]))</f>
        <v>#REF!</v>
      </c>
      <c r="AV348" s="14"/>
      <c r="AW348" s="17"/>
      <c r="AX348" s="14" t="s">
        <v>57</v>
      </c>
      <c r="AY348" s="14"/>
    </row>
    <row r="349" spans="1:51" x14ac:dyDescent="0.25">
      <c r="A349" s="12" t="e" cm="1">
        <f t="array" aca="1" ref="A349" ca="1">INDEX('[1]SAP Customer Data'!$A:$AC,MATCH(بيانات_العملاء[[#This Row],[رمز شريك الأعمال]],'[1]SAP Customer Data'!$B:$B,0),CELL("col",[1]!Table_Customer_Data[[#Headers],[GroupName]]))</f>
        <v>#REF!</v>
      </c>
      <c r="B349" s="19" t="s">
        <v>576</v>
      </c>
      <c r="C349" s="77" t="s">
        <v>882</v>
      </c>
      <c r="D349" s="14" t="e" cm="1">
        <f t="array" aca="1" ref="D349" ca="1">INDEX('[1]SAP Customer Data'!$A:$AC,MATCH(بيانات_العملاء[[#This Row],[رمز شريك الأعمال]],'[1]SAP Customer Data'!$B:$B,0),CELL("col",[1]!Table_Customer_Data[[#Headers],[CardName]]))</f>
        <v>#REF!</v>
      </c>
      <c r="E349" s="14" t="e">
        <f ca="1">IF(بيانات_العملاء[[#This Row],[حد الائتمان على SAP]]&gt;0,"آجل","نقدى")</f>
        <v>#REF!</v>
      </c>
      <c r="F349" s="14" t="s">
        <v>577</v>
      </c>
      <c r="G349" s="14" t="s">
        <v>51</v>
      </c>
      <c r="H349" s="14" t="s">
        <v>54</v>
      </c>
      <c r="I34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49" s="14" t="s">
        <v>52</v>
      </c>
      <c r="K349" s="15">
        <v>44538</v>
      </c>
      <c r="L349" s="14" t="s">
        <v>55</v>
      </c>
      <c r="M349" s="14" t="str">
        <f ca="1">IF(AND(بيانات_العملاء[[#This Row],[السجل التجارى]]="موجود",TODAY()+'[1]Other Data'!$B$23&lt;K349,بيانات_العملاء[[#This Row],[مطابقة اسم العميل بالاسم بالسجل التجارى]]="مطابق"), "سارى", "يجب اعادة طلبه")</f>
        <v>يجب اعادة طلبه</v>
      </c>
      <c r="N349" s="14" t="s">
        <v>52</v>
      </c>
      <c r="O349" s="9" t="e" cm="1">
        <f t="array" aca="1" ref="O349" ca="1">INDEX('[1]SAP Customer Data'!$A:$AC,MATCH(بيانات_العملاء[[#This Row],[رمز شريك الأعمال]],'[1]SAP Customer Data'!$B:$B,0),CELL("col",[1]!Table_Customer_Data[[#Headers],[LicTradNum]]))</f>
        <v>#REF!</v>
      </c>
      <c r="P34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49" s="14" t="s">
        <v>54</v>
      </c>
      <c r="R349" s="15"/>
      <c r="S34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49" s="14" t="s">
        <v>72</v>
      </c>
      <c r="U349" s="16"/>
      <c r="V349" s="17"/>
      <c r="W34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4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49" s="14" t="e" cm="1">
        <f t="array" aca="1" ref="Y349" ca="1">INDEX('[1]SAP Customer Data'!$A:$AC,MATCH(بيانات_العملاء[[#This Row],[رمز شريك الأعمال]],'[1]SAP Customer Data'!$B:$B,0),CELL("col",[1]!Table_Customer_Data[[#Headers],[CreditLine]]))</f>
        <v>#REF!</v>
      </c>
      <c r="Z34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49" s="14"/>
      <c r="AB34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49" s="14" t="s">
        <v>54</v>
      </c>
      <c r="AD349" s="14"/>
      <c r="AE34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49" s="14"/>
      <c r="AG349" s="14"/>
      <c r="AH34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49" s="14"/>
      <c r="AJ349" s="14"/>
      <c r="AK34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49" s="14"/>
      <c r="AM349" s="15"/>
      <c r="AN34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49" s="14" t="s">
        <v>54</v>
      </c>
      <c r="AP349" s="17"/>
      <c r="AQ34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49" s="14"/>
      <c r="AS349" s="14"/>
      <c r="AT34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49" s="17" t="e" cm="1">
        <f t="array" aca="1" ref="AU349" ca="1">INDEX('[1]SAP Customer Data'!A:Z,MATCH(بيانات_العملاء[[#This Row],[رمز شريك الأعمال]],'[1]SAP Customer Data'!B:B,0),CELL("col",[1]!Table_Customer_Data[[#Headers],[CreateDate]]))</f>
        <v>#REF!</v>
      </c>
      <c r="AV349" s="14"/>
      <c r="AW349" s="17"/>
      <c r="AX349" s="14" t="s">
        <v>57</v>
      </c>
      <c r="AY349" s="14"/>
    </row>
    <row r="350" spans="1:51" x14ac:dyDescent="0.25">
      <c r="A350" s="12" t="e" cm="1">
        <f t="array" aca="1" ref="A350" ca="1">INDEX('[1]SAP Customer Data'!$A:$AC,MATCH(بيانات_العملاء[[#This Row],[رمز شريك الأعمال]],'[1]SAP Customer Data'!$B:$B,0),CELL("col",[1]!Table_Customer_Data[[#Headers],[GroupName]]))</f>
        <v>#REF!</v>
      </c>
      <c r="B350" s="19" t="s">
        <v>578</v>
      </c>
      <c r="C350" s="77" t="s">
        <v>882</v>
      </c>
      <c r="D350" s="14" t="e" cm="1">
        <f t="array" aca="1" ref="D350" ca="1">INDEX('[1]SAP Customer Data'!$A:$AC,MATCH(بيانات_العملاء[[#This Row],[رمز شريك الأعمال]],'[1]SAP Customer Data'!$B:$B,0),CELL("col",[1]!Table_Customer_Data[[#Headers],[CardName]]))</f>
        <v>#REF!</v>
      </c>
      <c r="E350" s="14" t="e">
        <f ca="1">IF(بيانات_العملاء[[#This Row],[حد الائتمان على SAP]]&gt;0,"آجل","نقدى")</f>
        <v>#REF!</v>
      </c>
      <c r="F350" s="14"/>
      <c r="G350" s="14" t="s">
        <v>62</v>
      </c>
      <c r="H350" s="14" t="s">
        <v>54</v>
      </c>
      <c r="I35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0" s="14" t="s">
        <v>52</v>
      </c>
      <c r="K350" s="15">
        <v>44834</v>
      </c>
      <c r="L350" s="14" t="s">
        <v>55</v>
      </c>
      <c r="M350" s="14" t="str">
        <f ca="1">IF(AND(بيانات_العملاء[[#This Row],[السجل التجارى]]="موجود",TODAY()+'[1]Other Data'!$B$23&lt;K350,بيانات_العملاء[[#This Row],[مطابقة اسم العميل بالاسم بالسجل التجارى]]="مطابق"), "سارى", "يجب اعادة طلبه")</f>
        <v>يجب اعادة طلبه</v>
      </c>
      <c r="N350" s="14" t="s">
        <v>52</v>
      </c>
      <c r="O350" s="9" t="e" cm="1">
        <f t="array" aca="1" ref="O350" ca="1">INDEX('[1]SAP Customer Data'!$A:$AC,MATCH(بيانات_العملاء[[#This Row],[رمز شريك الأعمال]],'[1]SAP Customer Data'!$B:$B,0),CELL("col",[1]!Table_Customer_Data[[#Headers],[LicTradNum]]))</f>
        <v>#REF!</v>
      </c>
      <c r="P35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0" s="14" t="s">
        <v>54</v>
      </c>
      <c r="R350" s="15"/>
      <c r="S35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0" s="14" t="s">
        <v>72</v>
      </c>
      <c r="U350" s="16"/>
      <c r="V350" s="17"/>
      <c r="W35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0" s="14" t="e" cm="1">
        <f t="array" aca="1" ref="Y350" ca="1">INDEX('[1]SAP Customer Data'!$A:$AC,MATCH(بيانات_العملاء[[#This Row],[رمز شريك الأعمال]],'[1]SAP Customer Data'!$B:$B,0),CELL("col",[1]!Table_Customer_Data[[#Headers],[CreditLine]]))</f>
        <v>#REF!</v>
      </c>
      <c r="Z35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0" s="14"/>
      <c r="AB35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0" s="14" t="s">
        <v>54</v>
      </c>
      <c r="AD350" s="14"/>
      <c r="AE35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0" s="14"/>
      <c r="AG350" s="14"/>
      <c r="AH35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0" s="14"/>
      <c r="AJ350" s="14"/>
      <c r="AK35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0" s="14"/>
      <c r="AM350" s="15"/>
      <c r="AN35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0" s="14" t="s">
        <v>54</v>
      </c>
      <c r="AP350" s="17"/>
      <c r="AQ35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0" s="14"/>
      <c r="AS350" s="14"/>
      <c r="AT35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0" s="17" t="e" cm="1">
        <f t="array" aca="1" ref="AU350" ca="1">INDEX('[1]SAP Customer Data'!A:Z,MATCH(بيانات_العملاء[[#This Row],[رمز شريك الأعمال]],'[1]SAP Customer Data'!B:B,0),CELL("col",[1]!Table_Customer_Data[[#Headers],[CreateDate]]))</f>
        <v>#REF!</v>
      </c>
      <c r="AV350" s="14"/>
      <c r="AW350" s="17"/>
      <c r="AX350" s="14" t="s">
        <v>57</v>
      </c>
      <c r="AY350" s="14"/>
    </row>
    <row r="351" spans="1:51" x14ac:dyDescent="0.25">
      <c r="A351" s="12" t="e" cm="1">
        <f t="array" aca="1" ref="A351" ca="1">INDEX('[1]SAP Customer Data'!$A:$AC,MATCH(بيانات_العملاء[[#This Row],[رمز شريك الأعمال]],'[1]SAP Customer Data'!$B:$B,0),CELL("col",[1]!Table_Customer_Data[[#Headers],[GroupName]]))</f>
        <v>#REF!</v>
      </c>
      <c r="B351" s="18" t="s">
        <v>579</v>
      </c>
      <c r="C351" s="77" t="s">
        <v>882</v>
      </c>
      <c r="D351" s="14" t="e" cm="1">
        <f t="array" aca="1" ref="D351" ca="1">INDEX('[1]SAP Customer Data'!$A:$AC,MATCH(بيانات_العملاء[[#This Row],[رمز شريك الأعمال]],'[1]SAP Customer Data'!$B:$B,0),CELL("col",[1]!Table_Customer_Data[[#Headers],[CardName]]))</f>
        <v>#REF!</v>
      </c>
      <c r="E351" s="14" t="e">
        <f ca="1">IF(بيانات_العملاء[[#This Row],[حد الائتمان على SAP]]&gt;0,"آجل","نقدى")</f>
        <v>#REF!</v>
      </c>
      <c r="F351" s="14"/>
      <c r="G351" s="14" t="s">
        <v>71</v>
      </c>
      <c r="H351" s="14"/>
      <c r="I35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1" s="14" t="s">
        <v>54</v>
      </c>
      <c r="K351" s="15"/>
      <c r="L351" s="14"/>
      <c r="M351" s="14" t="str">
        <f ca="1">IF(AND(بيانات_العملاء[[#This Row],[السجل التجارى]]="موجود",TODAY()+'[1]Other Data'!$B$23&lt;K351,بيانات_العملاء[[#This Row],[مطابقة اسم العميل بالاسم بالسجل التجارى]]="مطابق"), "سارى", "يجب اعادة طلبه")</f>
        <v>يجب اعادة طلبه</v>
      </c>
      <c r="N351" s="14" t="s">
        <v>52</v>
      </c>
      <c r="O351" s="9" t="e" cm="1">
        <f t="array" aca="1" ref="O351" ca="1">INDEX('[1]SAP Customer Data'!$A:$AC,MATCH(بيانات_العملاء[[#This Row],[رمز شريك الأعمال]],'[1]SAP Customer Data'!$B:$B,0),CELL("col",[1]!Table_Customer_Data[[#Headers],[LicTradNum]]))</f>
        <v>#REF!</v>
      </c>
      <c r="P35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1" s="14"/>
      <c r="R351" s="15"/>
      <c r="S35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1" s="14" t="s">
        <v>72</v>
      </c>
      <c r="U351" s="16"/>
      <c r="V351" s="17"/>
      <c r="W35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1" s="14" t="e" cm="1">
        <f t="array" aca="1" ref="Y351" ca="1">INDEX('[1]SAP Customer Data'!$A:$AC,MATCH(بيانات_العملاء[[#This Row],[رمز شريك الأعمال]],'[1]SAP Customer Data'!$B:$B,0),CELL("col",[1]!Table_Customer_Data[[#Headers],[CreditLine]]))</f>
        <v>#REF!</v>
      </c>
      <c r="Z35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1" s="14"/>
      <c r="AB35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1" s="14"/>
      <c r="AD351" s="14"/>
      <c r="AE35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1" s="14"/>
      <c r="AG351" s="14"/>
      <c r="AH35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1" s="14"/>
      <c r="AJ351" s="14"/>
      <c r="AK35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1" s="14"/>
      <c r="AM351" s="15"/>
      <c r="AN35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1" s="14"/>
      <c r="AP351" s="17"/>
      <c r="AQ35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1" s="14"/>
      <c r="AS351" s="14"/>
      <c r="AT35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1" s="17" t="e" cm="1">
        <f t="array" aca="1" ref="AU351" ca="1">INDEX('[1]SAP Customer Data'!A:Z,MATCH(بيانات_العملاء[[#This Row],[رمز شريك الأعمال]],'[1]SAP Customer Data'!B:B,0),CELL("col",[1]!Table_Customer_Data[[#Headers],[CreateDate]]))</f>
        <v>#REF!</v>
      </c>
      <c r="AV351" s="14"/>
      <c r="AW351" s="17"/>
      <c r="AX351" s="14" t="s">
        <v>57</v>
      </c>
      <c r="AY351" s="14"/>
    </row>
    <row r="352" spans="1:51" x14ac:dyDescent="0.25">
      <c r="A352" s="12" t="e" cm="1">
        <f t="array" aca="1" ref="A352" ca="1">INDEX('[1]SAP Customer Data'!$A:$AC,MATCH(بيانات_العملاء[[#This Row],[رمز شريك الأعمال]],'[1]SAP Customer Data'!$B:$B,0),CELL("col",[1]!Table_Customer_Data[[#Headers],[GroupName]]))</f>
        <v>#REF!</v>
      </c>
      <c r="B352" s="18" t="s">
        <v>580</v>
      </c>
      <c r="C352" s="77" t="s">
        <v>882</v>
      </c>
      <c r="D352" s="14" t="e" cm="1">
        <f t="array" aca="1" ref="D352" ca="1">INDEX('[1]SAP Customer Data'!$A:$AC,MATCH(بيانات_العملاء[[#This Row],[رمز شريك الأعمال]],'[1]SAP Customer Data'!$B:$B,0),CELL("col",[1]!Table_Customer_Data[[#Headers],[CardName]]))</f>
        <v>#REF!</v>
      </c>
      <c r="E352" s="14" t="e">
        <f ca="1">IF(بيانات_العملاء[[#This Row],[حد الائتمان على SAP]]&gt;0,"آجل","نقدى")</f>
        <v>#REF!</v>
      </c>
      <c r="F352" s="14"/>
      <c r="G352" s="14" t="s">
        <v>71</v>
      </c>
      <c r="H352" s="14"/>
      <c r="I35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2" s="14" t="s">
        <v>54</v>
      </c>
      <c r="K352" s="15"/>
      <c r="L352" s="14"/>
      <c r="M352" s="14" t="str">
        <f ca="1">IF(AND(بيانات_العملاء[[#This Row],[السجل التجارى]]="موجود",TODAY()+'[1]Other Data'!$B$23&lt;K352,بيانات_العملاء[[#This Row],[مطابقة اسم العميل بالاسم بالسجل التجارى]]="مطابق"), "سارى", "يجب اعادة طلبه")</f>
        <v>يجب اعادة طلبه</v>
      </c>
      <c r="N352" s="14" t="s">
        <v>52</v>
      </c>
      <c r="O352" s="9" t="e" cm="1">
        <f t="array" aca="1" ref="O352" ca="1">INDEX('[1]SAP Customer Data'!$A:$AC,MATCH(بيانات_العملاء[[#This Row],[رمز شريك الأعمال]],'[1]SAP Customer Data'!$B:$B,0),CELL("col",[1]!Table_Customer_Data[[#Headers],[LicTradNum]]))</f>
        <v>#REF!</v>
      </c>
      <c r="P35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2" s="14"/>
      <c r="R352" s="15"/>
      <c r="S35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2" s="14" t="s">
        <v>72</v>
      </c>
      <c r="U352" s="16"/>
      <c r="V352" s="17"/>
      <c r="W35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2" s="14" t="e" cm="1">
        <f t="array" aca="1" ref="Y352" ca="1">INDEX('[1]SAP Customer Data'!$A:$AC,MATCH(بيانات_العملاء[[#This Row],[رمز شريك الأعمال]],'[1]SAP Customer Data'!$B:$B,0),CELL("col",[1]!Table_Customer_Data[[#Headers],[CreditLine]]))</f>
        <v>#REF!</v>
      </c>
      <c r="Z35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2" s="14"/>
      <c r="AB35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2" s="14"/>
      <c r="AD352" s="14"/>
      <c r="AE35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2" s="14"/>
      <c r="AG352" s="14"/>
      <c r="AH35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2" s="14"/>
      <c r="AJ352" s="14"/>
      <c r="AK35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2" s="14"/>
      <c r="AM352" s="15"/>
      <c r="AN35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2" s="14"/>
      <c r="AP352" s="17"/>
      <c r="AQ35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2" s="14"/>
      <c r="AS352" s="14"/>
      <c r="AT35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2" s="17" t="e" cm="1">
        <f t="array" aca="1" ref="AU352" ca="1">INDEX('[1]SAP Customer Data'!A:Z,MATCH(بيانات_العملاء[[#This Row],[رمز شريك الأعمال]],'[1]SAP Customer Data'!B:B,0),CELL("col",[1]!Table_Customer_Data[[#Headers],[CreateDate]]))</f>
        <v>#REF!</v>
      </c>
      <c r="AV352" s="14"/>
      <c r="AW352" s="17"/>
      <c r="AX352" s="14" t="s">
        <v>57</v>
      </c>
      <c r="AY352" s="14"/>
    </row>
    <row r="353" spans="1:51" x14ac:dyDescent="0.25">
      <c r="A353" s="12" t="e" cm="1">
        <f t="array" aca="1" ref="A353" ca="1">INDEX('[1]SAP Customer Data'!$A:$AC,MATCH(بيانات_العملاء[[#This Row],[رمز شريك الأعمال]],'[1]SAP Customer Data'!$B:$B,0),CELL("col",[1]!Table_Customer_Data[[#Headers],[GroupName]]))</f>
        <v>#REF!</v>
      </c>
      <c r="B353" s="18" t="s">
        <v>581</v>
      </c>
      <c r="C353" s="77" t="s">
        <v>882</v>
      </c>
      <c r="D353" s="14" t="e" cm="1">
        <f t="array" aca="1" ref="D353" ca="1">INDEX('[1]SAP Customer Data'!$A:$AC,MATCH(بيانات_العملاء[[#This Row],[رمز شريك الأعمال]],'[1]SAP Customer Data'!$B:$B,0),CELL("col",[1]!Table_Customer_Data[[#Headers],[CardName]]))</f>
        <v>#REF!</v>
      </c>
      <c r="E353" s="14" t="e">
        <f ca="1">IF(بيانات_العملاء[[#This Row],[حد الائتمان على SAP]]&gt;0,"آجل","نقدى")</f>
        <v>#REF!</v>
      </c>
      <c r="F353" s="14"/>
      <c r="G353" s="14" t="s">
        <v>71</v>
      </c>
      <c r="H353" s="14"/>
      <c r="I35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3" s="14" t="s">
        <v>54</v>
      </c>
      <c r="K353" s="15"/>
      <c r="L353" s="14"/>
      <c r="M353" s="14" t="str">
        <f ca="1">IF(AND(بيانات_العملاء[[#This Row],[السجل التجارى]]="موجود",TODAY()+'[1]Other Data'!$B$23&lt;K353,بيانات_العملاء[[#This Row],[مطابقة اسم العميل بالاسم بالسجل التجارى]]="مطابق"), "سارى", "يجب اعادة طلبه")</f>
        <v>يجب اعادة طلبه</v>
      </c>
      <c r="N353" s="14" t="s">
        <v>52</v>
      </c>
      <c r="O353" s="9" t="e" cm="1">
        <f t="array" aca="1" ref="O353" ca="1">INDEX('[1]SAP Customer Data'!$A:$AC,MATCH(بيانات_العملاء[[#This Row],[رمز شريك الأعمال]],'[1]SAP Customer Data'!$B:$B,0),CELL("col",[1]!Table_Customer_Data[[#Headers],[LicTradNum]]))</f>
        <v>#REF!</v>
      </c>
      <c r="P35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3" s="14"/>
      <c r="R353" s="15"/>
      <c r="S35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3" s="14" t="s">
        <v>72</v>
      </c>
      <c r="U353" s="16"/>
      <c r="V353" s="17"/>
      <c r="W35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3" s="14" t="e" cm="1">
        <f t="array" aca="1" ref="Y353" ca="1">INDEX('[1]SAP Customer Data'!$A:$AC,MATCH(بيانات_العملاء[[#This Row],[رمز شريك الأعمال]],'[1]SAP Customer Data'!$B:$B,0),CELL("col",[1]!Table_Customer_Data[[#Headers],[CreditLine]]))</f>
        <v>#REF!</v>
      </c>
      <c r="Z35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3" s="14"/>
      <c r="AB35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3" s="14"/>
      <c r="AD353" s="14"/>
      <c r="AE35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3" s="14"/>
      <c r="AG353" s="14"/>
      <c r="AH35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3" s="14"/>
      <c r="AJ353" s="14"/>
      <c r="AK35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3" s="14"/>
      <c r="AM353" s="15"/>
      <c r="AN35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3" s="14"/>
      <c r="AP353" s="17"/>
      <c r="AQ35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3" s="14"/>
      <c r="AS353" s="14"/>
      <c r="AT35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3" s="17" t="e" cm="1">
        <f t="array" aca="1" ref="AU353" ca="1">INDEX('[1]SAP Customer Data'!A:Z,MATCH(بيانات_العملاء[[#This Row],[رمز شريك الأعمال]],'[1]SAP Customer Data'!B:B,0),CELL("col",[1]!Table_Customer_Data[[#Headers],[CreateDate]]))</f>
        <v>#REF!</v>
      </c>
      <c r="AV353" s="14"/>
      <c r="AW353" s="17"/>
      <c r="AX353" s="14" t="s">
        <v>57</v>
      </c>
      <c r="AY353" s="14"/>
    </row>
    <row r="354" spans="1:51" x14ac:dyDescent="0.25">
      <c r="A354" s="12" t="e" cm="1">
        <f t="array" aca="1" ref="A354" ca="1">INDEX('[1]SAP Customer Data'!$A:$AC,MATCH(بيانات_العملاء[[#This Row],[رمز شريك الأعمال]],'[1]SAP Customer Data'!$B:$B,0),CELL("col",[1]!Table_Customer_Data[[#Headers],[GroupName]]))</f>
        <v>#REF!</v>
      </c>
      <c r="B354" s="18" t="s">
        <v>582</v>
      </c>
      <c r="C354" s="77" t="s">
        <v>882</v>
      </c>
      <c r="D354" s="14" t="e" cm="1">
        <f t="array" aca="1" ref="D354" ca="1">INDEX('[1]SAP Customer Data'!$A:$AC,MATCH(بيانات_العملاء[[#This Row],[رمز شريك الأعمال]],'[1]SAP Customer Data'!$B:$B,0),CELL("col",[1]!Table_Customer_Data[[#Headers],[CardName]]))</f>
        <v>#REF!</v>
      </c>
      <c r="E354" s="14" t="e">
        <f ca="1">IF(بيانات_العملاء[[#This Row],[حد الائتمان على SAP]]&gt;0,"آجل","نقدى")</f>
        <v>#REF!</v>
      </c>
      <c r="F354" s="14"/>
      <c r="G354" s="14" t="s">
        <v>71</v>
      </c>
      <c r="H354" s="14"/>
      <c r="I35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4" s="14" t="s">
        <v>54</v>
      </c>
      <c r="K354" s="15"/>
      <c r="L354" s="14"/>
      <c r="M354" s="14" t="str">
        <f ca="1">IF(AND(بيانات_العملاء[[#This Row],[السجل التجارى]]="موجود",TODAY()+'[1]Other Data'!$B$23&lt;K354,بيانات_العملاء[[#This Row],[مطابقة اسم العميل بالاسم بالسجل التجارى]]="مطابق"), "سارى", "يجب اعادة طلبه")</f>
        <v>يجب اعادة طلبه</v>
      </c>
      <c r="N354" s="14" t="s">
        <v>52</v>
      </c>
      <c r="O354" s="9" t="e" cm="1">
        <f t="array" aca="1" ref="O354" ca="1">INDEX('[1]SAP Customer Data'!$A:$AC,MATCH(بيانات_العملاء[[#This Row],[رمز شريك الأعمال]],'[1]SAP Customer Data'!$B:$B,0),CELL("col",[1]!Table_Customer_Data[[#Headers],[LicTradNum]]))</f>
        <v>#REF!</v>
      </c>
      <c r="P35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4" s="14"/>
      <c r="R354" s="15"/>
      <c r="S35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4" s="14" t="s">
        <v>72</v>
      </c>
      <c r="U354" s="16"/>
      <c r="V354" s="17"/>
      <c r="W35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4" s="14" t="e" cm="1">
        <f t="array" aca="1" ref="Y354" ca="1">INDEX('[1]SAP Customer Data'!$A:$AC,MATCH(بيانات_العملاء[[#This Row],[رمز شريك الأعمال]],'[1]SAP Customer Data'!$B:$B,0),CELL("col",[1]!Table_Customer_Data[[#Headers],[CreditLine]]))</f>
        <v>#REF!</v>
      </c>
      <c r="Z35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4" s="14"/>
      <c r="AB35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4" s="14"/>
      <c r="AD354" s="14"/>
      <c r="AE35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4" s="14"/>
      <c r="AG354" s="14"/>
      <c r="AH35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4" s="14"/>
      <c r="AJ354" s="14"/>
      <c r="AK35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4" s="14"/>
      <c r="AM354" s="15"/>
      <c r="AN35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4" s="14"/>
      <c r="AP354" s="17"/>
      <c r="AQ35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4" s="14"/>
      <c r="AS354" s="14"/>
      <c r="AT35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4" s="17" t="e" cm="1">
        <f t="array" aca="1" ref="AU354" ca="1">INDEX('[1]SAP Customer Data'!A:Z,MATCH(بيانات_العملاء[[#This Row],[رمز شريك الأعمال]],'[1]SAP Customer Data'!B:B,0),CELL("col",[1]!Table_Customer_Data[[#Headers],[CreateDate]]))</f>
        <v>#REF!</v>
      </c>
      <c r="AV354" s="14"/>
      <c r="AW354" s="17"/>
      <c r="AX354" s="14" t="s">
        <v>57</v>
      </c>
      <c r="AY354" s="14"/>
    </row>
    <row r="355" spans="1:51" x14ac:dyDescent="0.25">
      <c r="A355" s="12" t="e" cm="1">
        <f t="array" aca="1" ref="A355" ca="1">INDEX('[1]SAP Customer Data'!$A:$AC,MATCH(بيانات_العملاء[[#This Row],[رمز شريك الأعمال]],'[1]SAP Customer Data'!$B:$B,0),CELL("col",[1]!Table_Customer_Data[[#Headers],[GroupName]]))</f>
        <v>#REF!</v>
      </c>
      <c r="B355" s="18" t="s">
        <v>583</v>
      </c>
      <c r="C355" s="77" t="s">
        <v>882</v>
      </c>
      <c r="D355" s="14" t="e" cm="1">
        <f t="array" aca="1" ref="D355" ca="1">INDEX('[1]SAP Customer Data'!$A:$AC,MATCH(بيانات_العملاء[[#This Row],[رمز شريك الأعمال]],'[1]SAP Customer Data'!$B:$B,0),CELL("col",[1]!Table_Customer_Data[[#Headers],[CardName]]))</f>
        <v>#REF!</v>
      </c>
      <c r="E355" s="14" t="e">
        <f ca="1">IF(بيانات_العملاء[[#This Row],[حد الائتمان على SAP]]&gt;0,"آجل","نقدى")</f>
        <v>#REF!</v>
      </c>
      <c r="F355" s="14"/>
      <c r="G355" s="14" t="s">
        <v>71</v>
      </c>
      <c r="H355" s="14"/>
      <c r="I35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5" s="14" t="s">
        <v>54</v>
      </c>
      <c r="K355" s="15"/>
      <c r="L355" s="14"/>
      <c r="M355" s="14" t="str">
        <f ca="1">IF(AND(بيانات_العملاء[[#This Row],[السجل التجارى]]="موجود",TODAY()+'[1]Other Data'!$B$23&lt;K355,بيانات_العملاء[[#This Row],[مطابقة اسم العميل بالاسم بالسجل التجارى]]="مطابق"), "سارى", "يجب اعادة طلبه")</f>
        <v>يجب اعادة طلبه</v>
      </c>
      <c r="N355" s="14" t="s">
        <v>52</v>
      </c>
      <c r="O355" s="9" t="e" cm="1">
        <f t="array" aca="1" ref="O355" ca="1">INDEX('[1]SAP Customer Data'!$A:$AC,MATCH(بيانات_العملاء[[#This Row],[رمز شريك الأعمال]],'[1]SAP Customer Data'!$B:$B,0),CELL("col",[1]!Table_Customer_Data[[#Headers],[LicTradNum]]))</f>
        <v>#REF!</v>
      </c>
      <c r="P35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5" s="14"/>
      <c r="R355" s="15"/>
      <c r="S35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5" s="14" t="s">
        <v>72</v>
      </c>
      <c r="U355" s="16"/>
      <c r="V355" s="17"/>
      <c r="W35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5" s="14" t="e" cm="1">
        <f t="array" aca="1" ref="Y355" ca="1">INDEX('[1]SAP Customer Data'!$A:$AC,MATCH(بيانات_العملاء[[#This Row],[رمز شريك الأعمال]],'[1]SAP Customer Data'!$B:$B,0),CELL("col",[1]!Table_Customer_Data[[#Headers],[CreditLine]]))</f>
        <v>#REF!</v>
      </c>
      <c r="Z35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5" s="14"/>
      <c r="AB35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5" s="14"/>
      <c r="AD355" s="14"/>
      <c r="AE35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5" s="14"/>
      <c r="AG355" s="14"/>
      <c r="AH35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5" s="14"/>
      <c r="AJ355" s="14"/>
      <c r="AK35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5" s="14"/>
      <c r="AM355" s="15"/>
      <c r="AN35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5" s="14"/>
      <c r="AP355" s="17"/>
      <c r="AQ35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5" s="14"/>
      <c r="AS355" s="14"/>
      <c r="AT35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5" s="17" t="e" cm="1">
        <f t="array" aca="1" ref="AU355" ca="1">INDEX('[1]SAP Customer Data'!A:Z,MATCH(بيانات_العملاء[[#This Row],[رمز شريك الأعمال]],'[1]SAP Customer Data'!B:B,0),CELL("col",[1]!Table_Customer_Data[[#Headers],[CreateDate]]))</f>
        <v>#REF!</v>
      </c>
      <c r="AV355" s="14"/>
      <c r="AW355" s="17"/>
      <c r="AX355" s="14" t="s">
        <v>57</v>
      </c>
      <c r="AY355" s="14"/>
    </row>
    <row r="356" spans="1:51" x14ac:dyDescent="0.25">
      <c r="A356" s="12" t="e" cm="1">
        <f t="array" aca="1" ref="A356" ca="1">INDEX('[1]SAP Customer Data'!$A:$AC,MATCH(بيانات_العملاء[[#This Row],[رمز شريك الأعمال]],'[1]SAP Customer Data'!$B:$B,0),CELL("col",[1]!Table_Customer_Data[[#Headers],[GroupName]]))</f>
        <v>#REF!</v>
      </c>
      <c r="B356" s="18" t="s">
        <v>584</v>
      </c>
      <c r="C356" s="77" t="s">
        <v>882</v>
      </c>
      <c r="D356" s="14" t="e" cm="1">
        <f t="array" aca="1" ref="D356" ca="1">INDEX('[1]SAP Customer Data'!$A:$AC,MATCH(بيانات_العملاء[[#This Row],[رمز شريك الأعمال]],'[1]SAP Customer Data'!$B:$B,0),CELL("col",[1]!Table_Customer_Data[[#Headers],[CardName]]))</f>
        <v>#REF!</v>
      </c>
      <c r="E356" s="14" t="e">
        <f ca="1">IF(بيانات_العملاء[[#This Row],[حد الائتمان على SAP]]&gt;0,"آجل","نقدى")</f>
        <v>#REF!</v>
      </c>
      <c r="F356" s="14"/>
      <c r="G356" s="14" t="s">
        <v>71</v>
      </c>
      <c r="H356" s="14"/>
      <c r="I35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6" s="14" t="s">
        <v>54</v>
      </c>
      <c r="K356" s="15"/>
      <c r="L356" s="14"/>
      <c r="M356" s="14" t="str">
        <f ca="1">IF(AND(بيانات_العملاء[[#This Row],[السجل التجارى]]="موجود",TODAY()+'[1]Other Data'!$B$23&lt;K356,بيانات_العملاء[[#This Row],[مطابقة اسم العميل بالاسم بالسجل التجارى]]="مطابق"), "سارى", "يجب اعادة طلبه")</f>
        <v>يجب اعادة طلبه</v>
      </c>
      <c r="N356" s="14" t="s">
        <v>52</v>
      </c>
      <c r="O356" s="9" t="e" cm="1">
        <f t="array" aca="1" ref="O356" ca="1">INDEX('[1]SAP Customer Data'!$A:$AC,MATCH(بيانات_العملاء[[#This Row],[رمز شريك الأعمال]],'[1]SAP Customer Data'!$B:$B,0),CELL("col",[1]!Table_Customer_Data[[#Headers],[LicTradNum]]))</f>
        <v>#REF!</v>
      </c>
      <c r="P35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6" s="14"/>
      <c r="R356" s="15"/>
      <c r="S35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6" s="14" t="s">
        <v>72</v>
      </c>
      <c r="U356" s="16"/>
      <c r="V356" s="17"/>
      <c r="W35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6" s="14" t="e" cm="1">
        <f t="array" aca="1" ref="Y356" ca="1">INDEX('[1]SAP Customer Data'!$A:$AC,MATCH(بيانات_العملاء[[#This Row],[رمز شريك الأعمال]],'[1]SAP Customer Data'!$B:$B,0),CELL("col",[1]!Table_Customer_Data[[#Headers],[CreditLine]]))</f>
        <v>#REF!</v>
      </c>
      <c r="Z35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6" s="14"/>
      <c r="AB35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6" s="14"/>
      <c r="AD356" s="14"/>
      <c r="AE35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6" s="14"/>
      <c r="AG356" s="14"/>
      <c r="AH35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6" s="14"/>
      <c r="AJ356" s="14"/>
      <c r="AK35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6" s="14"/>
      <c r="AM356" s="15"/>
      <c r="AN35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6" s="14"/>
      <c r="AP356" s="17"/>
      <c r="AQ35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6" s="14"/>
      <c r="AS356" s="14"/>
      <c r="AT35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6" s="17" t="e" cm="1">
        <f t="array" aca="1" ref="AU356" ca="1">INDEX('[1]SAP Customer Data'!A:Z,MATCH(بيانات_العملاء[[#This Row],[رمز شريك الأعمال]],'[1]SAP Customer Data'!B:B,0),CELL("col",[1]!Table_Customer_Data[[#Headers],[CreateDate]]))</f>
        <v>#REF!</v>
      </c>
      <c r="AV356" s="14"/>
      <c r="AW356" s="17"/>
      <c r="AX356" s="14" t="s">
        <v>57</v>
      </c>
      <c r="AY356" s="14"/>
    </row>
    <row r="357" spans="1:51" x14ac:dyDescent="0.25">
      <c r="A357" s="12" t="e" cm="1">
        <f t="array" aca="1" ref="A357" ca="1">INDEX('[1]SAP Customer Data'!$A:$AC,MATCH(بيانات_العملاء[[#This Row],[رمز شريك الأعمال]],'[1]SAP Customer Data'!$B:$B,0),CELL("col",[1]!Table_Customer_Data[[#Headers],[GroupName]]))</f>
        <v>#REF!</v>
      </c>
      <c r="B357" s="18" t="s">
        <v>585</v>
      </c>
      <c r="C357" s="77" t="s">
        <v>882</v>
      </c>
      <c r="D357" s="14" t="e" cm="1">
        <f t="array" aca="1" ref="D357" ca="1">INDEX('[1]SAP Customer Data'!$A:$AC,MATCH(بيانات_العملاء[[#This Row],[رمز شريك الأعمال]],'[1]SAP Customer Data'!$B:$B,0),CELL("col",[1]!Table_Customer_Data[[#Headers],[CardName]]))</f>
        <v>#REF!</v>
      </c>
      <c r="E357" s="14" t="e">
        <f ca="1">IF(بيانات_العملاء[[#This Row],[حد الائتمان على SAP]]&gt;0,"آجل","نقدى")</f>
        <v>#REF!</v>
      </c>
      <c r="F357" s="14"/>
      <c r="G357" s="14" t="s">
        <v>71</v>
      </c>
      <c r="H357" s="14"/>
      <c r="I35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7" s="14" t="s">
        <v>54</v>
      </c>
      <c r="K357" s="15"/>
      <c r="L357" s="14"/>
      <c r="M357" s="14" t="str">
        <f ca="1">IF(AND(بيانات_العملاء[[#This Row],[السجل التجارى]]="موجود",TODAY()+'[1]Other Data'!$B$23&lt;K357,بيانات_العملاء[[#This Row],[مطابقة اسم العميل بالاسم بالسجل التجارى]]="مطابق"), "سارى", "يجب اعادة طلبه")</f>
        <v>يجب اعادة طلبه</v>
      </c>
      <c r="N357" s="14" t="s">
        <v>52</v>
      </c>
      <c r="O357" s="9" t="e" cm="1">
        <f t="array" aca="1" ref="O357" ca="1">INDEX('[1]SAP Customer Data'!$A:$AC,MATCH(بيانات_العملاء[[#This Row],[رمز شريك الأعمال]],'[1]SAP Customer Data'!$B:$B,0),CELL("col",[1]!Table_Customer_Data[[#Headers],[LicTradNum]]))</f>
        <v>#REF!</v>
      </c>
      <c r="P35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7" s="14"/>
      <c r="R357" s="15"/>
      <c r="S35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7" s="14" t="s">
        <v>72</v>
      </c>
      <c r="U357" s="16"/>
      <c r="V357" s="17"/>
      <c r="W35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7" s="14" t="e" cm="1">
        <f t="array" aca="1" ref="Y357" ca="1">INDEX('[1]SAP Customer Data'!$A:$AC,MATCH(بيانات_العملاء[[#This Row],[رمز شريك الأعمال]],'[1]SAP Customer Data'!$B:$B,0),CELL("col",[1]!Table_Customer_Data[[#Headers],[CreditLine]]))</f>
        <v>#REF!</v>
      </c>
      <c r="Z35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7" s="14"/>
      <c r="AB35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7" s="14"/>
      <c r="AD357" s="14"/>
      <c r="AE35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7" s="14"/>
      <c r="AG357" s="14"/>
      <c r="AH35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7" s="14"/>
      <c r="AJ357" s="14"/>
      <c r="AK35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7" s="14"/>
      <c r="AM357" s="15"/>
      <c r="AN35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7" s="14"/>
      <c r="AP357" s="17"/>
      <c r="AQ35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7" s="14"/>
      <c r="AS357" s="14"/>
      <c r="AT35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7" s="17" t="e" cm="1">
        <f t="array" aca="1" ref="AU357" ca="1">INDEX('[1]SAP Customer Data'!A:Z,MATCH(بيانات_العملاء[[#This Row],[رمز شريك الأعمال]],'[1]SAP Customer Data'!B:B,0),CELL("col",[1]!Table_Customer_Data[[#Headers],[CreateDate]]))</f>
        <v>#REF!</v>
      </c>
      <c r="AV357" s="14"/>
      <c r="AW357" s="17"/>
      <c r="AX357" s="14" t="s">
        <v>57</v>
      </c>
      <c r="AY357" s="14"/>
    </row>
    <row r="358" spans="1:51" x14ac:dyDescent="0.25">
      <c r="A358" s="31" t="e" cm="1">
        <f t="array" aca="1" ref="A358" ca="1">INDEX('[1]SAP Customer Data'!$A:$AC,MATCH(بيانات_العملاء[[#This Row],[رمز شريك الأعمال]],'[1]SAP Customer Data'!$B:$B,0),CELL("col",[1]!Table_Customer_Data[[#Headers],[GroupName]]))</f>
        <v>#REF!</v>
      </c>
      <c r="B358" s="38" t="s">
        <v>586</v>
      </c>
      <c r="C358" s="77" t="s">
        <v>882</v>
      </c>
      <c r="D358" s="33" t="e" cm="1">
        <f t="array" aca="1" ref="D358" ca="1">INDEX('[1]SAP Customer Data'!$A:$AC,MATCH(بيانات_العملاء[[#This Row],[رمز شريك الأعمال]],'[1]SAP Customer Data'!$B:$B,0),CELL("col",[1]!Table_Customer_Data[[#Headers],[CardName]]))</f>
        <v>#REF!</v>
      </c>
      <c r="E358" s="33" t="e">
        <f ca="1">IF(بيانات_العملاء[[#This Row],[حد الائتمان على SAP]]&gt;0,"آجل","نقدى")</f>
        <v>#REF!</v>
      </c>
      <c r="F358" s="33"/>
      <c r="G358" s="33" t="s">
        <v>71</v>
      </c>
      <c r="H358" s="33" t="s">
        <v>54</v>
      </c>
      <c r="I358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8" s="33" t="s">
        <v>54</v>
      </c>
      <c r="K358" s="34"/>
      <c r="L358" s="33"/>
      <c r="M358" s="33" t="str">
        <f ca="1">IF(AND(بيانات_العملاء[[#This Row],[السجل التجارى]]="موجود",TODAY()+'[1]Other Data'!$B$23&lt;K358,بيانات_العملاء[[#This Row],[مطابقة اسم العميل بالاسم بالسجل التجارى]]="مطابق"), "سارى", "يجب اعادة طلبه")</f>
        <v>يجب اعادة طلبه</v>
      </c>
      <c r="N358" s="33" t="s">
        <v>52</v>
      </c>
      <c r="O358" s="35" t="e" cm="1">
        <f t="array" aca="1" ref="O358" ca="1">INDEX('[1]SAP Customer Data'!$A:$AC,MATCH(بيانات_العملاء[[#This Row],[رمز شريك الأعمال]],'[1]SAP Customer Data'!$B:$B,0),CELL("col",[1]!Table_Customer_Data[[#Headers],[LicTradNum]]))</f>
        <v>#REF!</v>
      </c>
      <c r="P358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8" s="24" t="s">
        <v>54</v>
      </c>
      <c r="R358" s="34"/>
      <c r="S358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8" s="24" t="s">
        <v>54</v>
      </c>
      <c r="U358" s="36"/>
      <c r="V358" s="37"/>
      <c r="W358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8" s="33" t="e" cm="1">
        <f t="array" aca="1" ref="Y358" ca="1">INDEX('[1]SAP Customer Data'!$A:$AC,MATCH(بيانات_العملاء[[#This Row],[رمز شريك الأعمال]],'[1]SAP Customer Data'!$B:$B,0),CELL("col",[1]!Table_Customer_Data[[#Headers],[CreditLine]]))</f>
        <v>#REF!</v>
      </c>
      <c r="Z35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8" s="14"/>
      <c r="AB35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8" s="24" t="s">
        <v>54</v>
      </c>
      <c r="AD358" s="33"/>
      <c r="AE358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8" s="24" t="s">
        <v>54</v>
      </c>
      <c r="AG358" s="33"/>
      <c r="AH358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8" s="24" t="s">
        <v>54</v>
      </c>
      <c r="AJ358" s="33"/>
      <c r="AK358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8" s="33"/>
      <c r="AM358" s="34"/>
      <c r="AN358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8" s="24" t="s">
        <v>54</v>
      </c>
      <c r="AP358" s="37"/>
      <c r="AQ358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8" s="24" t="s">
        <v>54</v>
      </c>
      <c r="AS358" s="33"/>
      <c r="AT358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8" s="37" t="e" cm="1">
        <f t="array" aca="1" ref="AU358" ca="1">INDEX('[1]SAP Customer Data'!A:Z,MATCH(بيانات_العملاء[[#This Row],[رمز شريك الأعمال]],'[1]SAP Customer Data'!B:B,0),CELL("col",[1]!Table_Customer_Data[[#Headers],[CreateDate]]))</f>
        <v>#REF!</v>
      </c>
      <c r="AV358" s="33"/>
      <c r="AW358" s="11" t="s">
        <v>103</v>
      </c>
      <c r="AX358" s="33" t="s">
        <v>67</v>
      </c>
      <c r="AY358" s="33"/>
    </row>
    <row r="359" spans="1:51" x14ac:dyDescent="0.25">
      <c r="A359" s="12" t="e" cm="1">
        <f t="array" aca="1" ref="A359" ca="1">INDEX('[1]SAP Customer Data'!$A:$AC,MATCH(بيانات_العملاء[[#This Row],[رمز شريك الأعمال]],'[1]SAP Customer Data'!$B:$B,0),CELL("col",[1]!Table_Customer_Data[[#Headers],[GroupName]]))</f>
        <v>#REF!</v>
      </c>
      <c r="B359" s="18" t="s">
        <v>587</v>
      </c>
      <c r="C359" s="77" t="s">
        <v>882</v>
      </c>
      <c r="D359" s="14" t="e" cm="1">
        <f t="array" aca="1" ref="D359" ca="1">INDEX('[1]SAP Customer Data'!$A:$AC,MATCH(بيانات_العملاء[[#This Row],[رمز شريك الأعمال]],'[1]SAP Customer Data'!$B:$B,0),CELL("col",[1]!Table_Customer_Data[[#Headers],[CardName]]))</f>
        <v>#REF!</v>
      </c>
      <c r="E359" s="14" t="e">
        <f ca="1">IF(بيانات_العملاء[[#This Row],[حد الائتمان على SAP]]&gt;0,"آجل","نقدى")</f>
        <v>#REF!</v>
      </c>
      <c r="F359" s="14"/>
      <c r="G359" s="14" t="s">
        <v>71</v>
      </c>
      <c r="H359" s="14"/>
      <c r="I35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59" s="14" t="s">
        <v>54</v>
      </c>
      <c r="K359" s="15"/>
      <c r="L359" s="14"/>
      <c r="M359" s="14" t="str">
        <f ca="1">IF(AND(بيانات_العملاء[[#This Row],[السجل التجارى]]="موجود",TODAY()+'[1]Other Data'!$B$23&lt;K359,بيانات_العملاء[[#This Row],[مطابقة اسم العميل بالاسم بالسجل التجارى]]="مطابق"), "سارى", "يجب اعادة طلبه")</f>
        <v>يجب اعادة طلبه</v>
      </c>
      <c r="N359" s="14" t="s">
        <v>54</v>
      </c>
      <c r="O359" s="9" t="e" cm="1">
        <f t="array" aca="1" ref="O359" ca="1">INDEX('[1]SAP Customer Data'!$A:$AC,MATCH(بيانات_العملاء[[#This Row],[رمز شريك الأعمال]],'[1]SAP Customer Data'!$B:$B,0),CELL("col",[1]!Table_Customer_Data[[#Headers],[LicTradNum]]))</f>
        <v>#REF!</v>
      </c>
      <c r="P35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59" s="14"/>
      <c r="R359" s="15"/>
      <c r="S35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59" s="14" t="s">
        <v>72</v>
      </c>
      <c r="U359" s="16"/>
      <c r="V359" s="17"/>
      <c r="W35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5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59" s="14" t="e" cm="1">
        <f t="array" aca="1" ref="Y359" ca="1">INDEX('[1]SAP Customer Data'!$A:$AC,MATCH(بيانات_العملاء[[#This Row],[رمز شريك الأعمال]],'[1]SAP Customer Data'!$B:$B,0),CELL("col",[1]!Table_Customer_Data[[#Headers],[CreditLine]]))</f>
        <v>#REF!</v>
      </c>
      <c r="Z35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59" s="14"/>
      <c r="AB35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59" s="14"/>
      <c r="AD359" s="14"/>
      <c r="AE35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59" s="14"/>
      <c r="AG359" s="14"/>
      <c r="AH35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59" s="14"/>
      <c r="AJ359" s="14"/>
      <c r="AK35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59" s="14"/>
      <c r="AM359" s="15"/>
      <c r="AN35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59" s="14"/>
      <c r="AP359" s="17"/>
      <c r="AQ35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59" s="14"/>
      <c r="AS359" s="14"/>
      <c r="AT35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59" s="17" t="e" cm="1">
        <f t="array" aca="1" ref="AU359" ca="1">INDEX('[1]SAP Customer Data'!A:Z,MATCH(بيانات_العملاء[[#This Row],[رمز شريك الأعمال]],'[1]SAP Customer Data'!B:B,0),CELL("col",[1]!Table_Customer_Data[[#Headers],[CreateDate]]))</f>
        <v>#REF!</v>
      </c>
      <c r="AV359" s="14"/>
      <c r="AW359" s="17"/>
      <c r="AX359" s="14" t="s">
        <v>57</v>
      </c>
      <c r="AY359" s="14"/>
    </row>
    <row r="360" spans="1:51" x14ac:dyDescent="0.25">
      <c r="A360" s="12" t="e" cm="1">
        <f t="array" aca="1" ref="A360" ca="1">INDEX('[1]SAP Customer Data'!$A:$AC,MATCH(بيانات_العملاء[[#This Row],[رمز شريك الأعمال]],'[1]SAP Customer Data'!$B:$B,0),CELL("col",[1]!Table_Customer_Data[[#Headers],[GroupName]]))</f>
        <v>#REF!</v>
      </c>
      <c r="B360" s="19" t="s">
        <v>588</v>
      </c>
      <c r="C360" s="77" t="s">
        <v>882</v>
      </c>
      <c r="D360" s="14" t="e" cm="1">
        <f t="array" aca="1" ref="D360" ca="1">INDEX('[1]SAP Customer Data'!$A:$AC,MATCH(بيانات_العملاء[[#This Row],[رمز شريك الأعمال]],'[1]SAP Customer Data'!$B:$B,0),CELL("col",[1]!Table_Customer_Data[[#Headers],[CardName]]))</f>
        <v>#REF!</v>
      </c>
      <c r="E360" s="14" t="e">
        <f ca="1">IF(بيانات_العملاء[[#This Row],[حد الائتمان على SAP]]&gt;0,"آجل","نقدى")</f>
        <v>#REF!</v>
      </c>
      <c r="F360" s="14"/>
      <c r="G360" s="14" t="s">
        <v>62</v>
      </c>
      <c r="H360" s="14" t="s">
        <v>54</v>
      </c>
      <c r="I36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0" s="14" t="s">
        <v>52</v>
      </c>
      <c r="K360" s="15">
        <v>46220</v>
      </c>
      <c r="L360" s="14" t="s">
        <v>55</v>
      </c>
      <c r="M360" s="14" t="str">
        <f ca="1">IF(AND(بيانات_العملاء[[#This Row],[السجل التجارى]]="موجود",TODAY()+'[1]Other Data'!$B$23&lt;K360,بيانات_العملاء[[#This Row],[مطابقة اسم العميل بالاسم بالسجل التجارى]]="مطابق"), "سارى", "يجب اعادة طلبه")</f>
        <v>سارى</v>
      </c>
      <c r="N360" s="14" t="s">
        <v>52</v>
      </c>
      <c r="O360" s="9" t="e" cm="1">
        <f t="array" aca="1" ref="O360" ca="1">INDEX('[1]SAP Customer Data'!$A:$AC,MATCH(بيانات_العملاء[[#This Row],[رمز شريك الأعمال]],'[1]SAP Customer Data'!$B:$B,0),CELL("col",[1]!Table_Customer_Data[[#Headers],[LicTradNum]]))</f>
        <v>#REF!</v>
      </c>
      <c r="P36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0" s="14" t="s">
        <v>54</v>
      </c>
      <c r="R360" s="15"/>
      <c r="S36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0" s="14" t="s">
        <v>72</v>
      </c>
      <c r="U360" s="16"/>
      <c r="V360" s="17"/>
      <c r="W36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0" s="14" t="e" cm="1">
        <f t="array" aca="1" ref="Y360" ca="1">INDEX('[1]SAP Customer Data'!$A:$AC,MATCH(بيانات_العملاء[[#This Row],[رمز شريك الأعمال]],'[1]SAP Customer Data'!$B:$B,0),CELL("col",[1]!Table_Customer_Data[[#Headers],[CreditLine]]))</f>
        <v>#REF!</v>
      </c>
      <c r="Z36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0" s="14"/>
      <c r="AB36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0" s="14" t="s">
        <v>54</v>
      </c>
      <c r="AD360" s="14"/>
      <c r="AE36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0" s="14"/>
      <c r="AG360" s="14"/>
      <c r="AH36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0" s="14"/>
      <c r="AJ360" s="14"/>
      <c r="AK36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0" s="14"/>
      <c r="AM360" s="15"/>
      <c r="AN36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0" s="14"/>
      <c r="AP360" s="17"/>
      <c r="AQ36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0" s="14"/>
      <c r="AS360" s="14"/>
      <c r="AT36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0" s="17" t="e" cm="1">
        <f t="array" aca="1" ref="AU360" ca="1">INDEX('[1]SAP Customer Data'!A:Z,MATCH(بيانات_العملاء[[#This Row],[رمز شريك الأعمال]],'[1]SAP Customer Data'!B:B,0),CELL("col",[1]!Table_Customer_Data[[#Headers],[CreateDate]]))</f>
        <v>#REF!</v>
      </c>
      <c r="AV360" s="14"/>
      <c r="AW360" s="17"/>
      <c r="AX360" s="14" t="s">
        <v>57</v>
      </c>
      <c r="AY360" s="14"/>
    </row>
    <row r="361" spans="1:51" x14ac:dyDescent="0.25">
      <c r="A361" s="12" t="e" cm="1">
        <f t="array" aca="1" ref="A361" ca="1">INDEX('[1]SAP Customer Data'!$A:$AC,MATCH(بيانات_العملاء[[#This Row],[رمز شريك الأعمال]],'[1]SAP Customer Data'!$B:$B,0),CELL("col",[1]!Table_Customer_Data[[#Headers],[GroupName]]))</f>
        <v>#REF!</v>
      </c>
      <c r="B361" s="18" t="s">
        <v>589</v>
      </c>
      <c r="C361" s="77" t="s">
        <v>882</v>
      </c>
      <c r="D361" s="14" t="e" cm="1">
        <f t="array" aca="1" ref="D361" ca="1">INDEX('[1]SAP Customer Data'!$A:$AC,MATCH(بيانات_العملاء[[#This Row],[رمز شريك الأعمال]],'[1]SAP Customer Data'!$B:$B,0),CELL("col",[1]!Table_Customer_Data[[#Headers],[CardName]]))</f>
        <v>#REF!</v>
      </c>
      <c r="E361" s="14" t="e">
        <f ca="1">IF(بيانات_العملاء[[#This Row],[حد الائتمان على SAP]]&gt;0,"آجل","نقدى")</f>
        <v>#REF!</v>
      </c>
      <c r="F361" s="14"/>
      <c r="G361" s="14" t="s">
        <v>71</v>
      </c>
      <c r="H361" s="14"/>
      <c r="I36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1" s="14" t="s">
        <v>54</v>
      </c>
      <c r="K361" s="15"/>
      <c r="L361" s="14"/>
      <c r="M361" s="14" t="str">
        <f ca="1">IF(AND(بيانات_العملاء[[#This Row],[السجل التجارى]]="موجود",TODAY()+'[1]Other Data'!$B$23&lt;K361,بيانات_العملاء[[#This Row],[مطابقة اسم العميل بالاسم بالسجل التجارى]]="مطابق"), "سارى", "يجب اعادة طلبه")</f>
        <v>يجب اعادة طلبه</v>
      </c>
      <c r="N361" s="14" t="s">
        <v>52</v>
      </c>
      <c r="O361" s="9" t="e" cm="1">
        <f t="array" aca="1" ref="O361" ca="1">INDEX('[1]SAP Customer Data'!$A:$AC,MATCH(بيانات_العملاء[[#This Row],[رمز شريك الأعمال]],'[1]SAP Customer Data'!$B:$B,0),CELL("col",[1]!Table_Customer_Data[[#Headers],[LicTradNum]]))</f>
        <v>#REF!</v>
      </c>
      <c r="P36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1" s="14"/>
      <c r="R361" s="15"/>
      <c r="S36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1" s="14" t="s">
        <v>72</v>
      </c>
      <c r="U361" s="16"/>
      <c r="V361" s="17"/>
      <c r="W36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1" s="14" t="e" cm="1">
        <f t="array" aca="1" ref="Y361" ca="1">INDEX('[1]SAP Customer Data'!$A:$AC,MATCH(بيانات_العملاء[[#This Row],[رمز شريك الأعمال]],'[1]SAP Customer Data'!$B:$B,0),CELL("col",[1]!Table_Customer_Data[[#Headers],[CreditLine]]))</f>
        <v>#REF!</v>
      </c>
      <c r="Z36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1" s="14"/>
      <c r="AB36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1" s="14"/>
      <c r="AD361" s="14"/>
      <c r="AE36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1" s="14"/>
      <c r="AG361" s="14"/>
      <c r="AH36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1" s="14"/>
      <c r="AJ361" s="14"/>
      <c r="AK36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1" s="14"/>
      <c r="AM361" s="15"/>
      <c r="AN36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1" s="14"/>
      <c r="AP361" s="17"/>
      <c r="AQ36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1" s="14"/>
      <c r="AS361" s="14"/>
      <c r="AT36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1" s="17" t="e" cm="1">
        <f t="array" aca="1" ref="AU361" ca="1">INDEX('[1]SAP Customer Data'!A:Z,MATCH(بيانات_العملاء[[#This Row],[رمز شريك الأعمال]],'[1]SAP Customer Data'!B:B,0),CELL("col",[1]!Table_Customer_Data[[#Headers],[CreateDate]]))</f>
        <v>#REF!</v>
      </c>
      <c r="AV361" s="14"/>
      <c r="AW361" s="17"/>
      <c r="AX361" s="14" t="s">
        <v>57</v>
      </c>
      <c r="AY361" s="14"/>
    </row>
    <row r="362" spans="1:51" x14ac:dyDescent="0.25">
      <c r="A362" s="12" t="e" cm="1">
        <f t="array" aca="1" ref="A362" ca="1">INDEX('[1]SAP Customer Data'!$A:$AC,MATCH(بيانات_العملاء[[#This Row],[رمز شريك الأعمال]],'[1]SAP Customer Data'!$B:$B,0),CELL("col",[1]!Table_Customer_Data[[#Headers],[GroupName]]))</f>
        <v>#REF!</v>
      </c>
      <c r="B362" s="18" t="s">
        <v>590</v>
      </c>
      <c r="C362" s="77" t="s">
        <v>882</v>
      </c>
      <c r="D362" s="14" t="e" cm="1">
        <f t="array" aca="1" ref="D362" ca="1">INDEX('[1]SAP Customer Data'!$A:$AC,MATCH(بيانات_العملاء[[#This Row],[رمز شريك الأعمال]],'[1]SAP Customer Data'!$B:$B,0),CELL("col",[1]!Table_Customer_Data[[#Headers],[CardName]]))</f>
        <v>#REF!</v>
      </c>
      <c r="E362" s="14" t="e">
        <f ca="1">IF(بيانات_العملاء[[#This Row],[حد الائتمان على SAP]]&gt;0,"آجل","نقدى")</f>
        <v>#REF!</v>
      </c>
      <c r="F362" s="14"/>
      <c r="G362" s="14" t="s">
        <v>71</v>
      </c>
      <c r="H362" s="14"/>
      <c r="I36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2" s="14" t="s">
        <v>54</v>
      </c>
      <c r="K362" s="15"/>
      <c r="L362" s="14"/>
      <c r="M362" s="14" t="str">
        <f ca="1">IF(AND(بيانات_العملاء[[#This Row],[السجل التجارى]]="موجود",TODAY()+'[1]Other Data'!$B$23&lt;K362,بيانات_العملاء[[#This Row],[مطابقة اسم العميل بالاسم بالسجل التجارى]]="مطابق"), "سارى", "يجب اعادة طلبه")</f>
        <v>يجب اعادة طلبه</v>
      </c>
      <c r="N362" s="14" t="s">
        <v>52</v>
      </c>
      <c r="O362" s="9" t="e" cm="1">
        <f t="array" aca="1" ref="O362" ca="1">INDEX('[1]SAP Customer Data'!$A:$AC,MATCH(بيانات_العملاء[[#This Row],[رمز شريك الأعمال]],'[1]SAP Customer Data'!$B:$B,0),CELL("col",[1]!Table_Customer_Data[[#Headers],[LicTradNum]]))</f>
        <v>#REF!</v>
      </c>
      <c r="P36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2" s="14"/>
      <c r="R362" s="15"/>
      <c r="S36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2" s="14" t="s">
        <v>72</v>
      </c>
      <c r="U362" s="16"/>
      <c r="V362" s="17"/>
      <c r="W36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2" s="14" t="e" cm="1">
        <f t="array" aca="1" ref="Y362" ca="1">INDEX('[1]SAP Customer Data'!$A:$AC,MATCH(بيانات_العملاء[[#This Row],[رمز شريك الأعمال]],'[1]SAP Customer Data'!$B:$B,0),CELL("col",[1]!Table_Customer_Data[[#Headers],[CreditLine]]))</f>
        <v>#REF!</v>
      </c>
      <c r="Z36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2" s="14"/>
      <c r="AB36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2" s="14"/>
      <c r="AD362" s="14"/>
      <c r="AE36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2" s="14"/>
      <c r="AG362" s="14"/>
      <c r="AH36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2" s="14"/>
      <c r="AJ362" s="14"/>
      <c r="AK36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2" s="14"/>
      <c r="AM362" s="15"/>
      <c r="AN36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2" s="14"/>
      <c r="AP362" s="17"/>
      <c r="AQ36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2" s="14"/>
      <c r="AS362" s="14"/>
      <c r="AT36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2" s="17" t="e" cm="1">
        <f t="array" aca="1" ref="AU362" ca="1">INDEX('[1]SAP Customer Data'!A:Z,MATCH(بيانات_العملاء[[#This Row],[رمز شريك الأعمال]],'[1]SAP Customer Data'!B:B,0),CELL("col",[1]!Table_Customer_Data[[#Headers],[CreateDate]]))</f>
        <v>#REF!</v>
      </c>
      <c r="AV362" s="14"/>
      <c r="AW362" s="17"/>
      <c r="AX362" s="14" t="s">
        <v>57</v>
      </c>
      <c r="AY362" s="14"/>
    </row>
    <row r="363" spans="1:51" x14ac:dyDescent="0.25">
      <c r="A363" s="12" t="e" cm="1">
        <f t="array" aca="1" ref="A363" ca="1">INDEX('[1]SAP Customer Data'!$A:$AC,MATCH(بيانات_العملاء[[#This Row],[رمز شريك الأعمال]],'[1]SAP Customer Data'!$B:$B,0),CELL("col",[1]!Table_Customer_Data[[#Headers],[GroupName]]))</f>
        <v>#REF!</v>
      </c>
      <c r="B363" s="18" t="s">
        <v>591</v>
      </c>
      <c r="C363" s="77" t="s">
        <v>882</v>
      </c>
      <c r="D363" s="14" t="e" cm="1">
        <f t="array" aca="1" ref="D363" ca="1">INDEX('[1]SAP Customer Data'!$A:$AC,MATCH(بيانات_العملاء[[#This Row],[رمز شريك الأعمال]],'[1]SAP Customer Data'!$B:$B,0),CELL("col",[1]!Table_Customer_Data[[#Headers],[CardName]]))</f>
        <v>#REF!</v>
      </c>
      <c r="E363" s="14" t="e">
        <f ca="1">IF(بيانات_العملاء[[#This Row],[حد الائتمان على SAP]]&gt;0,"آجل","نقدى")</f>
        <v>#REF!</v>
      </c>
      <c r="F363" s="14"/>
      <c r="G363" s="14" t="s">
        <v>71</v>
      </c>
      <c r="H363" s="14"/>
      <c r="I36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3" s="14" t="s">
        <v>54</v>
      </c>
      <c r="K363" s="15"/>
      <c r="L363" s="14"/>
      <c r="M363" s="14" t="str">
        <f ca="1">IF(AND(بيانات_العملاء[[#This Row],[السجل التجارى]]="موجود",TODAY()+'[1]Other Data'!$B$23&lt;K363,بيانات_العملاء[[#This Row],[مطابقة اسم العميل بالاسم بالسجل التجارى]]="مطابق"), "سارى", "يجب اعادة طلبه")</f>
        <v>يجب اعادة طلبه</v>
      </c>
      <c r="N363" s="14" t="s">
        <v>52</v>
      </c>
      <c r="O363" s="9" t="e" cm="1">
        <f t="array" aca="1" ref="O363" ca="1">INDEX('[1]SAP Customer Data'!$A:$AC,MATCH(بيانات_العملاء[[#This Row],[رمز شريك الأعمال]],'[1]SAP Customer Data'!$B:$B,0),CELL("col",[1]!Table_Customer_Data[[#Headers],[LicTradNum]]))</f>
        <v>#REF!</v>
      </c>
      <c r="P36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3" s="14"/>
      <c r="R363" s="15"/>
      <c r="S36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3" s="14" t="s">
        <v>72</v>
      </c>
      <c r="U363" s="16"/>
      <c r="V363" s="17"/>
      <c r="W36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3" s="14" t="e" cm="1">
        <f t="array" aca="1" ref="Y363" ca="1">INDEX('[1]SAP Customer Data'!$A:$AC,MATCH(بيانات_العملاء[[#This Row],[رمز شريك الأعمال]],'[1]SAP Customer Data'!$B:$B,0),CELL("col",[1]!Table_Customer_Data[[#Headers],[CreditLine]]))</f>
        <v>#REF!</v>
      </c>
      <c r="Z36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3" s="14"/>
      <c r="AB36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3" s="14"/>
      <c r="AD363" s="14"/>
      <c r="AE36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3" s="14"/>
      <c r="AG363" s="14"/>
      <c r="AH36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3" s="14"/>
      <c r="AJ363" s="14"/>
      <c r="AK36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3" s="14"/>
      <c r="AM363" s="15"/>
      <c r="AN36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3" s="14"/>
      <c r="AP363" s="17"/>
      <c r="AQ36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3" s="14"/>
      <c r="AS363" s="14"/>
      <c r="AT36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3" s="17" t="e" cm="1">
        <f t="array" aca="1" ref="AU363" ca="1">INDEX('[1]SAP Customer Data'!A:Z,MATCH(بيانات_العملاء[[#This Row],[رمز شريك الأعمال]],'[1]SAP Customer Data'!B:B,0),CELL("col",[1]!Table_Customer_Data[[#Headers],[CreateDate]]))</f>
        <v>#REF!</v>
      </c>
      <c r="AV363" s="14"/>
      <c r="AW363" s="17"/>
      <c r="AX363" s="14" t="s">
        <v>57</v>
      </c>
      <c r="AY363" s="14"/>
    </row>
    <row r="364" spans="1:51" x14ac:dyDescent="0.25">
      <c r="A364" s="12" t="e" cm="1">
        <f t="array" aca="1" ref="A364" ca="1">INDEX('[1]SAP Customer Data'!$A:$AC,MATCH(بيانات_العملاء[[#This Row],[رمز شريك الأعمال]],'[1]SAP Customer Data'!$B:$B,0),CELL("col",[1]!Table_Customer_Data[[#Headers],[GroupName]]))</f>
        <v>#REF!</v>
      </c>
      <c r="B364" s="18" t="s">
        <v>592</v>
      </c>
      <c r="C364" s="77" t="s">
        <v>882</v>
      </c>
      <c r="D364" s="14" t="e" cm="1">
        <f t="array" aca="1" ref="D364" ca="1">INDEX('[1]SAP Customer Data'!$A:$AC,MATCH(بيانات_العملاء[[#This Row],[رمز شريك الأعمال]],'[1]SAP Customer Data'!$B:$B,0),CELL("col",[1]!Table_Customer_Data[[#Headers],[CardName]]))</f>
        <v>#REF!</v>
      </c>
      <c r="E364" s="14" t="e">
        <f ca="1">IF(بيانات_العملاء[[#This Row],[حد الائتمان على SAP]]&gt;0,"آجل","نقدى")</f>
        <v>#REF!</v>
      </c>
      <c r="F364" s="14"/>
      <c r="G364" s="14" t="s">
        <v>71</v>
      </c>
      <c r="H364" s="14"/>
      <c r="I36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4" s="14" t="s">
        <v>54</v>
      </c>
      <c r="K364" s="15"/>
      <c r="L364" s="14"/>
      <c r="M364" s="14" t="str">
        <f ca="1">IF(AND(بيانات_العملاء[[#This Row],[السجل التجارى]]="موجود",TODAY()+'[1]Other Data'!$B$23&lt;K364,بيانات_العملاء[[#This Row],[مطابقة اسم العميل بالاسم بالسجل التجارى]]="مطابق"), "سارى", "يجب اعادة طلبه")</f>
        <v>يجب اعادة طلبه</v>
      </c>
      <c r="N364" s="14" t="s">
        <v>52</v>
      </c>
      <c r="O364" s="9" t="e" cm="1">
        <f t="array" aca="1" ref="O364" ca="1">INDEX('[1]SAP Customer Data'!$A:$AC,MATCH(بيانات_العملاء[[#This Row],[رمز شريك الأعمال]],'[1]SAP Customer Data'!$B:$B,0),CELL("col",[1]!Table_Customer_Data[[#Headers],[LicTradNum]]))</f>
        <v>#REF!</v>
      </c>
      <c r="P36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4" s="14"/>
      <c r="R364" s="15"/>
      <c r="S36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4" s="14" t="s">
        <v>72</v>
      </c>
      <c r="U364" s="16"/>
      <c r="V364" s="17"/>
      <c r="W36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4" s="14" t="e" cm="1">
        <f t="array" aca="1" ref="Y364" ca="1">INDEX('[1]SAP Customer Data'!$A:$AC,MATCH(بيانات_العملاء[[#This Row],[رمز شريك الأعمال]],'[1]SAP Customer Data'!$B:$B,0),CELL("col",[1]!Table_Customer_Data[[#Headers],[CreditLine]]))</f>
        <v>#REF!</v>
      </c>
      <c r="Z36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4" s="14"/>
      <c r="AB36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4" s="14"/>
      <c r="AD364" s="14"/>
      <c r="AE36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4" s="14"/>
      <c r="AG364" s="14"/>
      <c r="AH36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4" s="14"/>
      <c r="AJ364" s="14"/>
      <c r="AK36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4" s="14"/>
      <c r="AM364" s="15"/>
      <c r="AN36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4" s="14"/>
      <c r="AP364" s="17"/>
      <c r="AQ36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4" s="14"/>
      <c r="AS364" s="14"/>
      <c r="AT36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4" s="17" t="e" cm="1">
        <f t="array" aca="1" ref="AU364" ca="1">INDEX('[1]SAP Customer Data'!A:Z,MATCH(بيانات_العملاء[[#This Row],[رمز شريك الأعمال]],'[1]SAP Customer Data'!B:B,0),CELL("col",[1]!Table_Customer_Data[[#Headers],[CreateDate]]))</f>
        <v>#REF!</v>
      </c>
      <c r="AV364" s="14"/>
      <c r="AW364" s="17"/>
      <c r="AX364" s="14" t="s">
        <v>57</v>
      </c>
      <c r="AY364" s="14"/>
    </row>
    <row r="365" spans="1:51" x14ac:dyDescent="0.25">
      <c r="A365" s="12" t="e" cm="1">
        <f t="array" aca="1" ref="A365" ca="1">INDEX('[1]SAP Customer Data'!$A:$AC,MATCH(بيانات_العملاء[[#This Row],[رمز شريك الأعمال]],'[1]SAP Customer Data'!$B:$B,0),CELL("col",[1]!Table_Customer_Data[[#Headers],[GroupName]]))</f>
        <v>#REF!</v>
      </c>
      <c r="B365" s="18" t="s">
        <v>593</v>
      </c>
      <c r="C365" s="77" t="s">
        <v>882</v>
      </c>
      <c r="D365" s="14" t="e" cm="1">
        <f t="array" aca="1" ref="D365" ca="1">INDEX('[1]SAP Customer Data'!$A:$AC,MATCH(بيانات_العملاء[[#This Row],[رمز شريك الأعمال]],'[1]SAP Customer Data'!$B:$B,0),CELL("col",[1]!Table_Customer_Data[[#Headers],[CardName]]))</f>
        <v>#REF!</v>
      </c>
      <c r="E365" s="14" t="e">
        <f ca="1">IF(بيانات_العملاء[[#This Row],[حد الائتمان على SAP]]&gt;0,"آجل","نقدى")</f>
        <v>#REF!</v>
      </c>
      <c r="F365" s="14"/>
      <c r="G365" s="14" t="s">
        <v>71</v>
      </c>
      <c r="H365" s="14"/>
      <c r="I36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5" s="14" t="s">
        <v>54</v>
      </c>
      <c r="K365" s="15"/>
      <c r="L365" s="14"/>
      <c r="M365" s="14" t="str">
        <f ca="1">IF(AND(بيانات_العملاء[[#This Row],[السجل التجارى]]="موجود",TODAY()+'[1]Other Data'!$B$23&lt;K365,بيانات_العملاء[[#This Row],[مطابقة اسم العميل بالاسم بالسجل التجارى]]="مطابق"), "سارى", "يجب اعادة طلبه")</f>
        <v>يجب اعادة طلبه</v>
      </c>
      <c r="N365" s="14" t="s">
        <v>52</v>
      </c>
      <c r="O365" s="9" t="e" cm="1">
        <f t="array" aca="1" ref="O365" ca="1">INDEX('[1]SAP Customer Data'!$A:$AC,MATCH(بيانات_العملاء[[#This Row],[رمز شريك الأعمال]],'[1]SAP Customer Data'!$B:$B,0),CELL("col",[1]!Table_Customer_Data[[#Headers],[LicTradNum]]))</f>
        <v>#REF!</v>
      </c>
      <c r="P36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5" s="14"/>
      <c r="R365" s="15"/>
      <c r="S36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5" s="14" t="s">
        <v>72</v>
      </c>
      <c r="U365" s="16"/>
      <c r="V365" s="17"/>
      <c r="W36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5" s="14" t="e" cm="1">
        <f t="array" aca="1" ref="Y365" ca="1">INDEX('[1]SAP Customer Data'!$A:$AC,MATCH(بيانات_العملاء[[#This Row],[رمز شريك الأعمال]],'[1]SAP Customer Data'!$B:$B,0),CELL("col",[1]!Table_Customer_Data[[#Headers],[CreditLine]]))</f>
        <v>#REF!</v>
      </c>
      <c r="Z36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5" s="14"/>
      <c r="AB36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5" s="14"/>
      <c r="AD365" s="14"/>
      <c r="AE36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5" s="14"/>
      <c r="AG365" s="14"/>
      <c r="AH36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5" s="14"/>
      <c r="AJ365" s="14"/>
      <c r="AK36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5" s="14"/>
      <c r="AM365" s="15"/>
      <c r="AN36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5" s="14"/>
      <c r="AP365" s="17"/>
      <c r="AQ36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5" s="14"/>
      <c r="AS365" s="14"/>
      <c r="AT36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5" s="17" t="e" cm="1">
        <f t="array" aca="1" ref="AU365" ca="1">INDEX('[1]SAP Customer Data'!A:Z,MATCH(بيانات_العملاء[[#This Row],[رمز شريك الأعمال]],'[1]SAP Customer Data'!B:B,0),CELL("col",[1]!Table_Customer_Data[[#Headers],[CreateDate]]))</f>
        <v>#REF!</v>
      </c>
      <c r="AV365" s="14"/>
      <c r="AW365" s="17"/>
      <c r="AX365" s="14" t="s">
        <v>57</v>
      </c>
      <c r="AY365" s="14"/>
    </row>
    <row r="366" spans="1:51" x14ac:dyDescent="0.25">
      <c r="A366" s="12" t="e" cm="1">
        <f t="array" aca="1" ref="A366" ca="1">INDEX('[1]SAP Customer Data'!$A:$AC,MATCH(بيانات_العملاء[[#This Row],[رمز شريك الأعمال]],'[1]SAP Customer Data'!$B:$B,0),CELL("col",[1]!Table_Customer_Data[[#Headers],[GroupName]]))</f>
        <v>#REF!</v>
      </c>
      <c r="B366" s="18" t="s">
        <v>594</v>
      </c>
      <c r="C366" s="77" t="s">
        <v>882</v>
      </c>
      <c r="D366" s="14" t="e" cm="1">
        <f t="array" aca="1" ref="D366" ca="1">INDEX('[1]SAP Customer Data'!$A:$AC,MATCH(بيانات_العملاء[[#This Row],[رمز شريك الأعمال]],'[1]SAP Customer Data'!$B:$B,0),CELL("col",[1]!Table_Customer_Data[[#Headers],[CardName]]))</f>
        <v>#REF!</v>
      </c>
      <c r="E366" s="14" t="e">
        <f ca="1">IF(بيانات_العملاء[[#This Row],[حد الائتمان على SAP]]&gt;0,"آجل","نقدى")</f>
        <v>#REF!</v>
      </c>
      <c r="F366" s="14"/>
      <c r="G366" s="14" t="s">
        <v>71</v>
      </c>
      <c r="H366" s="14"/>
      <c r="I36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6" s="14" t="s">
        <v>54</v>
      </c>
      <c r="K366" s="15"/>
      <c r="L366" s="14"/>
      <c r="M366" s="14" t="str">
        <f ca="1">IF(AND(بيانات_العملاء[[#This Row],[السجل التجارى]]="موجود",TODAY()+'[1]Other Data'!$B$23&lt;K366,بيانات_العملاء[[#This Row],[مطابقة اسم العميل بالاسم بالسجل التجارى]]="مطابق"), "سارى", "يجب اعادة طلبه")</f>
        <v>يجب اعادة طلبه</v>
      </c>
      <c r="N366" s="14" t="s">
        <v>52</v>
      </c>
      <c r="O366" s="9" t="e" cm="1">
        <f t="array" aca="1" ref="O366" ca="1">INDEX('[1]SAP Customer Data'!$A:$AC,MATCH(بيانات_العملاء[[#This Row],[رمز شريك الأعمال]],'[1]SAP Customer Data'!$B:$B,0),CELL("col",[1]!Table_Customer_Data[[#Headers],[LicTradNum]]))</f>
        <v>#REF!</v>
      </c>
      <c r="P36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6" s="14"/>
      <c r="R366" s="15"/>
      <c r="S36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6" s="14" t="s">
        <v>72</v>
      </c>
      <c r="U366" s="16"/>
      <c r="V366" s="17"/>
      <c r="W36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6" s="14" t="e" cm="1">
        <f t="array" aca="1" ref="Y366" ca="1">INDEX('[1]SAP Customer Data'!$A:$AC,MATCH(بيانات_العملاء[[#This Row],[رمز شريك الأعمال]],'[1]SAP Customer Data'!$B:$B,0),CELL("col",[1]!Table_Customer_Data[[#Headers],[CreditLine]]))</f>
        <v>#REF!</v>
      </c>
      <c r="Z36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6" s="14"/>
      <c r="AB36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6" s="14"/>
      <c r="AD366" s="14"/>
      <c r="AE36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6" s="14"/>
      <c r="AG366" s="14"/>
      <c r="AH36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6" s="14"/>
      <c r="AJ366" s="14"/>
      <c r="AK36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6" s="14"/>
      <c r="AM366" s="15"/>
      <c r="AN36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6" s="14"/>
      <c r="AP366" s="17"/>
      <c r="AQ36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6" s="14"/>
      <c r="AS366" s="14"/>
      <c r="AT36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6" s="17" t="e" cm="1">
        <f t="array" aca="1" ref="AU366" ca="1">INDEX('[1]SAP Customer Data'!A:Z,MATCH(بيانات_العملاء[[#This Row],[رمز شريك الأعمال]],'[1]SAP Customer Data'!B:B,0),CELL("col",[1]!Table_Customer_Data[[#Headers],[CreateDate]]))</f>
        <v>#REF!</v>
      </c>
      <c r="AV366" s="14"/>
      <c r="AW366" s="17"/>
      <c r="AX366" s="14" t="s">
        <v>57</v>
      </c>
      <c r="AY366" s="14"/>
    </row>
    <row r="367" spans="1:51" x14ac:dyDescent="0.25">
      <c r="A367" s="12" t="e" cm="1">
        <f t="array" aca="1" ref="A367" ca="1">INDEX('[1]SAP Customer Data'!$A:$AC,MATCH(بيانات_العملاء[[#This Row],[رمز شريك الأعمال]],'[1]SAP Customer Data'!$B:$B,0),CELL("col",[1]!Table_Customer_Data[[#Headers],[GroupName]]))</f>
        <v>#REF!</v>
      </c>
      <c r="B367" s="18" t="s">
        <v>595</v>
      </c>
      <c r="C367" s="77" t="s">
        <v>882</v>
      </c>
      <c r="D367" s="14" t="e" cm="1">
        <f t="array" aca="1" ref="D367" ca="1">INDEX('[1]SAP Customer Data'!$A:$AC,MATCH(بيانات_العملاء[[#This Row],[رمز شريك الأعمال]],'[1]SAP Customer Data'!$B:$B,0),CELL("col",[1]!Table_Customer_Data[[#Headers],[CardName]]))</f>
        <v>#REF!</v>
      </c>
      <c r="E367" s="14" t="e">
        <f ca="1">IF(بيانات_العملاء[[#This Row],[حد الائتمان على SAP]]&gt;0,"آجل","نقدى")</f>
        <v>#REF!</v>
      </c>
      <c r="F367" s="14"/>
      <c r="G367" s="14" t="s">
        <v>71</v>
      </c>
      <c r="H367" s="14"/>
      <c r="I36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7" s="14" t="s">
        <v>54</v>
      </c>
      <c r="K367" s="15"/>
      <c r="L367" s="14"/>
      <c r="M367" s="14" t="str">
        <f ca="1">IF(AND(بيانات_العملاء[[#This Row],[السجل التجارى]]="موجود",TODAY()+'[1]Other Data'!$B$23&lt;K367,بيانات_العملاء[[#This Row],[مطابقة اسم العميل بالاسم بالسجل التجارى]]="مطابق"), "سارى", "يجب اعادة طلبه")</f>
        <v>يجب اعادة طلبه</v>
      </c>
      <c r="N367" s="14" t="s">
        <v>52</v>
      </c>
      <c r="O367" s="9" t="e" cm="1">
        <f t="array" aca="1" ref="O367" ca="1">INDEX('[1]SAP Customer Data'!$A:$AC,MATCH(بيانات_العملاء[[#This Row],[رمز شريك الأعمال]],'[1]SAP Customer Data'!$B:$B,0),CELL("col",[1]!Table_Customer_Data[[#Headers],[LicTradNum]]))</f>
        <v>#REF!</v>
      </c>
      <c r="P36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7" s="14"/>
      <c r="R367" s="15"/>
      <c r="S36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7" s="14" t="s">
        <v>72</v>
      </c>
      <c r="U367" s="16"/>
      <c r="V367" s="17"/>
      <c r="W36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7" s="14" t="e" cm="1">
        <f t="array" aca="1" ref="Y367" ca="1">INDEX('[1]SAP Customer Data'!$A:$AC,MATCH(بيانات_العملاء[[#This Row],[رمز شريك الأعمال]],'[1]SAP Customer Data'!$B:$B,0),CELL("col",[1]!Table_Customer_Data[[#Headers],[CreditLine]]))</f>
        <v>#REF!</v>
      </c>
      <c r="Z36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7" s="14"/>
      <c r="AB36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7" s="14"/>
      <c r="AD367" s="14"/>
      <c r="AE36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7" s="14"/>
      <c r="AG367" s="14"/>
      <c r="AH36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7" s="14"/>
      <c r="AJ367" s="14"/>
      <c r="AK36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7" s="14"/>
      <c r="AM367" s="15"/>
      <c r="AN36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7" s="14"/>
      <c r="AP367" s="17"/>
      <c r="AQ36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7" s="14"/>
      <c r="AS367" s="14"/>
      <c r="AT36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7" s="17" t="e" cm="1">
        <f t="array" aca="1" ref="AU367" ca="1">INDEX('[1]SAP Customer Data'!A:Z,MATCH(بيانات_العملاء[[#This Row],[رمز شريك الأعمال]],'[1]SAP Customer Data'!B:B,0),CELL("col",[1]!Table_Customer_Data[[#Headers],[CreateDate]]))</f>
        <v>#REF!</v>
      </c>
      <c r="AV367" s="14"/>
      <c r="AW367" s="17"/>
      <c r="AX367" s="14" t="s">
        <v>57</v>
      </c>
      <c r="AY367" s="14"/>
    </row>
    <row r="368" spans="1:51" x14ac:dyDescent="0.25">
      <c r="A368" s="12" t="e" cm="1">
        <f t="array" aca="1" ref="A368" ca="1">INDEX('[1]SAP Customer Data'!$A:$AC,MATCH(بيانات_العملاء[[#This Row],[رمز شريك الأعمال]],'[1]SAP Customer Data'!$B:$B,0),CELL("col",[1]!Table_Customer_Data[[#Headers],[GroupName]]))</f>
        <v>#REF!</v>
      </c>
      <c r="B368" s="18" t="s">
        <v>596</v>
      </c>
      <c r="C368" s="77" t="s">
        <v>882</v>
      </c>
      <c r="D368" s="14" t="e" cm="1">
        <f t="array" aca="1" ref="D368" ca="1">INDEX('[1]SAP Customer Data'!$A:$AC,MATCH(بيانات_العملاء[[#This Row],[رمز شريك الأعمال]],'[1]SAP Customer Data'!$B:$B,0),CELL("col",[1]!Table_Customer_Data[[#Headers],[CardName]]))</f>
        <v>#REF!</v>
      </c>
      <c r="E368" s="14" t="e">
        <f ca="1">IF(بيانات_العملاء[[#This Row],[حد الائتمان على SAP]]&gt;0,"آجل","نقدى")</f>
        <v>#REF!</v>
      </c>
      <c r="F368" s="14"/>
      <c r="G368" s="14" t="s">
        <v>71</v>
      </c>
      <c r="H368" s="14"/>
      <c r="I36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8" s="14" t="s">
        <v>54</v>
      </c>
      <c r="K368" s="15"/>
      <c r="L368" s="14"/>
      <c r="M368" s="14" t="str">
        <f ca="1">IF(AND(بيانات_العملاء[[#This Row],[السجل التجارى]]="موجود",TODAY()+'[1]Other Data'!$B$23&lt;K368,بيانات_العملاء[[#This Row],[مطابقة اسم العميل بالاسم بالسجل التجارى]]="مطابق"), "سارى", "يجب اعادة طلبه")</f>
        <v>يجب اعادة طلبه</v>
      </c>
      <c r="N368" s="14" t="s">
        <v>52</v>
      </c>
      <c r="O368" s="9" t="e" cm="1">
        <f t="array" aca="1" ref="O368" ca="1">INDEX('[1]SAP Customer Data'!$A:$AC,MATCH(بيانات_العملاء[[#This Row],[رمز شريك الأعمال]],'[1]SAP Customer Data'!$B:$B,0),CELL("col",[1]!Table_Customer_Data[[#Headers],[LicTradNum]]))</f>
        <v>#REF!</v>
      </c>
      <c r="P36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8" s="14"/>
      <c r="R368" s="15"/>
      <c r="S36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8" s="14" t="s">
        <v>72</v>
      </c>
      <c r="U368" s="16"/>
      <c r="V368" s="17"/>
      <c r="W36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8" s="14" t="e" cm="1">
        <f t="array" aca="1" ref="Y368" ca="1">INDEX('[1]SAP Customer Data'!$A:$AC,MATCH(بيانات_العملاء[[#This Row],[رمز شريك الأعمال]],'[1]SAP Customer Data'!$B:$B,0),CELL("col",[1]!Table_Customer_Data[[#Headers],[CreditLine]]))</f>
        <v>#REF!</v>
      </c>
      <c r="Z36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8" s="14"/>
      <c r="AB36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8" s="14"/>
      <c r="AD368" s="14"/>
      <c r="AE36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8" s="14"/>
      <c r="AG368" s="14"/>
      <c r="AH36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8" s="14"/>
      <c r="AJ368" s="14"/>
      <c r="AK36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8" s="14"/>
      <c r="AM368" s="15"/>
      <c r="AN36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8" s="14"/>
      <c r="AP368" s="17"/>
      <c r="AQ36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8" s="14"/>
      <c r="AS368" s="14"/>
      <c r="AT36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8" s="17" t="e" cm="1">
        <f t="array" aca="1" ref="AU368" ca="1">INDEX('[1]SAP Customer Data'!A:Z,MATCH(بيانات_العملاء[[#This Row],[رمز شريك الأعمال]],'[1]SAP Customer Data'!B:B,0),CELL("col",[1]!Table_Customer_Data[[#Headers],[CreateDate]]))</f>
        <v>#REF!</v>
      </c>
      <c r="AV368" s="14"/>
      <c r="AW368" s="17"/>
      <c r="AX368" s="14" t="s">
        <v>57</v>
      </c>
      <c r="AY368" s="14"/>
    </row>
    <row r="369" spans="1:51" x14ac:dyDescent="0.25">
      <c r="A369" s="12" t="e" cm="1">
        <f t="array" aca="1" ref="A369" ca="1">INDEX('[1]SAP Customer Data'!$A:$AC,MATCH(بيانات_العملاء[[#This Row],[رمز شريك الأعمال]],'[1]SAP Customer Data'!$B:$B,0),CELL("col",[1]!Table_Customer_Data[[#Headers],[GroupName]]))</f>
        <v>#REF!</v>
      </c>
      <c r="B369" s="18" t="s">
        <v>597</v>
      </c>
      <c r="C369" s="77" t="s">
        <v>882</v>
      </c>
      <c r="D369" s="14" t="e" cm="1">
        <f t="array" aca="1" ref="D369" ca="1">INDEX('[1]SAP Customer Data'!$A:$AC,MATCH(بيانات_العملاء[[#This Row],[رمز شريك الأعمال]],'[1]SAP Customer Data'!$B:$B,0),CELL("col",[1]!Table_Customer_Data[[#Headers],[CardName]]))</f>
        <v>#REF!</v>
      </c>
      <c r="E369" s="14" t="e">
        <f ca="1">IF(بيانات_العملاء[[#This Row],[حد الائتمان على SAP]]&gt;0,"آجل","نقدى")</f>
        <v>#REF!</v>
      </c>
      <c r="F369" s="14"/>
      <c r="G369" s="14" t="s">
        <v>71</v>
      </c>
      <c r="H369" s="14"/>
      <c r="I36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69" s="14" t="s">
        <v>54</v>
      </c>
      <c r="K369" s="15"/>
      <c r="L369" s="14"/>
      <c r="M369" s="14" t="str">
        <f ca="1">IF(AND(بيانات_العملاء[[#This Row],[السجل التجارى]]="موجود",TODAY()+'[1]Other Data'!$B$23&lt;K369,بيانات_العملاء[[#This Row],[مطابقة اسم العميل بالاسم بالسجل التجارى]]="مطابق"), "سارى", "يجب اعادة طلبه")</f>
        <v>يجب اعادة طلبه</v>
      </c>
      <c r="N369" s="14" t="s">
        <v>52</v>
      </c>
      <c r="O369" s="9" t="e" cm="1">
        <f t="array" aca="1" ref="O369" ca="1">INDEX('[1]SAP Customer Data'!$A:$AC,MATCH(بيانات_العملاء[[#This Row],[رمز شريك الأعمال]],'[1]SAP Customer Data'!$B:$B,0),CELL("col",[1]!Table_Customer_Data[[#Headers],[LicTradNum]]))</f>
        <v>#REF!</v>
      </c>
      <c r="P36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69" s="14"/>
      <c r="R369" s="15"/>
      <c r="S36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69" s="14" t="s">
        <v>72</v>
      </c>
      <c r="U369" s="16"/>
      <c r="V369" s="17"/>
      <c r="W36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6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69" s="14" t="e" cm="1">
        <f t="array" aca="1" ref="Y369" ca="1">INDEX('[1]SAP Customer Data'!$A:$AC,MATCH(بيانات_العملاء[[#This Row],[رمز شريك الأعمال]],'[1]SAP Customer Data'!$B:$B,0),CELL("col",[1]!Table_Customer_Data[[#Headers],[CreditLine]]))</f>
        <v>#REF!</v>
      </c>
      <c r="Z36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69" s="14"/>
      <c r="AB36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69" s="14"/>
      <c r="AD369" s="14"/>
      <c r="AE36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69" s="14"/>
      <c r="AG369" s="14"/>
      <c r="AH36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69" s="14"/>
      <c r="AJ369" s="14"/>
      <c r="AK36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69" s="14"/>
      <c r="AM369" s="15"/>
      <c r="AN36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69" s="14"/>
      <c r="AP369" s="17"/>
      <c r="AQ36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69" s="14"/>
      <c r="AS369" s="14"/>
      <c r="AT36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69" s="17" t="e" cm="1">
        <f t="array" aca="1" ref="AU369" ca="1">INDEX('[1]SAP Customer Data'!A:Z,MATCH(بيانات_العملاء[[#This Row],[رمز شريك الأعمال]],'[1]SAP Customer Data'!B:B,0),CELL("col",[1]!Table_Customer_Data[[#Headers],[CreateDate]]))</f>
        <v>#REF!</v>
      </c>
      <c r="AV369" s="14"/>
      <c r="AW369" s="17"/>
      <c r="AX369" s="14" t="s">
        <v>57</v>
      </c>
      <c r="AY369" s="14"/>
    </row>
    <row r="370" spans="1:51" x14ac:dyDescent="0.25">
      <c r="A370" s="12" t="e" cm="1">
        <f t="array" aca="1" ref="A370" ca="1">INDEX('[1]SAP Customer Data'!$A:$AC,MATCH(بيانات_العملاء[[#This Row],[رمز شريك الأعمال]],'[1]SAP Customer Data'!$B:$B,0),CELL("col",[1]!Table_Customer_Data[[#Headers],[GroupName]]))</f>
        <v>#REF!</v>
      </c>
      <c r="B370" s="18" t="s">
        <v>598</v>
      </c>
      <c r="C370" s="77" t="s">
        <v>882</v>
      </c>
      <c r="D370" s="14" t="e" cm="1">
        <f t="array" aca="1" ref="D370" ca="1">INDEX('[1]SAP Customer Data'!$A:$AC,MATCH(بيانات_العملاء[[#This Row],[رمز شريك الأعمال]],'[1]SAP Customer Data'!$B:$B,0),CELL("col",[1]!Table_Customer_Data[[#Headers],[CardName]]))</f>
        <v>#REF!</v>
      </c>
      <c r="E370" s="14" t="e">
        <f ca="1">IF(بيانات_العملاء[[#This Row],[حد الائتمان على SAP]]&gt;0,"آجل","نقدى")</f>
        <v>#REF!</v>
      </c>
      <c r="F370" s="14"/>
      <c r="G370" s="14" t="s">
        <v>71</v>
      </c>
      <c r="H370" s="14"/>
      <c r="I37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0" s="14" t="s">
        <v>54</v>
      </c>
      <c r="K370" s="15"/>
      <c r="L370" s="14"/>
      <c r="M370" s="14" t="str">
        <f ca="1">IF(AND(بيانات_العملاء[[#This Row],[السجل التجارى]]="موجود",TODAY()+'[1]Other Data'!$B$23&lt;K370,بيانات_العملاء[[#This Row],[مطابقة اسم العميل بالاسم بالسجل التجارى]]="مطابق"), "سارى", "يجب اعادة طلبه")</f>
        <v>يجب اعادة طلبه</v>
      </c>
      <c r="N370" s="14" t="s">
        <v>52</v>
      </c>
      <c r="O370" s="9" t="e" cm="1">
        <f t="array" aca="1" ref="O370" ca="1">INDEX('[1]SAP Customer Data'!$A:$AC,MATCH(بيانات_العملاء[[#This Row],[رمز شريك الأعمال]],'[1]SAP Customer Data'!$B:$B,0),CELL("col",[1]!Table_Customer_Data[[#Headers],[LicTradNum]]))</f>
        <v>#REF!</v>
      </c>
      <c r="P37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0" s="14"/>
      <c r="R370" s="15"/>
      <c r="S37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0" s="14" t="s">
        <v>72</v>
      </c>
      <c r="U370" s="16"/>
      <c r="V370" s="17"/>
      <c r="W37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0" s="14" t="e" cm="1">
        <f t="array" aca="1" ref="Y370" ca="1">INDEX('[1]SAP Customer Data'!$A:$AC,MATCH(بيانات_العملاء[[#This Row],[رمز شريك الأعمال]],'[1]SAP Customer Data'!$B:$B,0),CELL("col",[1]!Table_Customer_Data[[#Headers],[CreditLine]]))</f>
        <v>#REF!</v>
      </c>
      <c r="Z37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0" s="14"/>
      <c r="AB37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0" s="14"/>
      <c r="AD370" s="14"/>
      <c r="AE37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0" s="14"/>
      <c r="AG370" s="14"/>
      <c r="AH37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0" s="14"/>
      <c r="AJ370" s="14"/>
      <c r="AK37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0" s="14"/>
      <c r="AM370" s="15"/>
      <c r="AN37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0" s="14"/>
      <c r="AP370" s="17"/>
      <c r="AQ37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0" s="14"/>
      <c r="AS370" s="14"/>
      <c r="AT37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0" s="17" t="e" cm="1">
        <f t="array" aca="1" ref="AU370" ca="1">INDEX('[1]SAP Customer Data'!A:Z,MATCH(بيانات_العملاء[[#This Row],[رمز شريك الأعمال]],'[1]SAP Customer Data'!B:B,0),CELL("col",[1]!Table_Customer_Data[[#Headers],[CreateDate]]))</f>
        <v>#REF!</v>
      </c>
      <c r="AV370" s="14"/>
      <c r="AW370" s="17"/>
      <c r="AX370" s="14" t="s">
        <v>57</v>
      </c>
      <c r="AY370" s="14"/>
    </row>
    <row r="371" spans="1:51" x14ac:dyDescent="0.25">
      <c r="A371" s="12" t="e" cm="1">
        <f t="array" aca="1" ref="A371" ca="1">INDEX('[1]SAP Customer Data'!$A:$AC,MATCH(بيانات_العملاء[[#This Row],[رمز شريك الأعمال]],'[1]SAP Customer Data'!$B:$B,0),CELL("col",[1]!Table_Customer_Data[[#Headers],[GroupName]]))</f>
        <v>#REF!</v>
      </c>
      <c r="B371" s="19" t="s">
        <v>599</v>
      </c>
      <c r="C371" s="77" t="s">
        <v>882</v>
      </c>
      <c r="D371" s="14" t="e" cm="1">
        <f t="array" aca="1" ref="D371" ca="1">INDEX('[1]SAP Customer Data'!$A:$AC,MATCH(بيانات_العملاء[[#This Row],[رمز شريك الأعمال]],'[1]SAP Customer Data'!$B:$B,0),CELL("col",[1]!Table_Customer_Data[[#Headers],[CardName]]))</f>
        <v>#REF!</v>
      </c>
      <c r="E371" s="14" t="e">
        <f ca="1">IF(بيانات_العملاء[[#This Row],[حد الائتمان على SAP]]&gt;0,"آجل","نقدى")</f>
        <v>#REF!</v>
      </c>
      <c r="F371" s="14" t="s">
        <v>600</v>
      </c>
      <c r="G371" s="14" t="s">
        <v>51</v>
      </c>
      <c r="H371" s="14" t="s">
        <v>54</v>
      </c>
      <c r="I37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1" s="14" t="s">
        <v>52</v>
      </c>
      <c r="K371" s="15">
        <v>45183</v>
      </c>
      <c r="L371" s="14" t="s">
        <v>55</v>
      </c>
      <c r="M371" s="14" t="str">
        <f ca="1">IF(AND(بيانات_العملاء[[#This Row],[السجل التجارى]]="موجود",TODAY()+'[1]Other Data'!$B$23&lt;K371,بيانات_العملاء[[#This Row],[مطابقة اسم العميل بالاسم بالسجل التجارى]]="مطابق"), "سارى", "يجب اعادة طلبه")</f>
        <v>سارى</v>
      </c>
      <c r="N371" s="14" t="s">
        <v>52</v>
      </c>
      <c r="O371" s="9" t="e" cm="1">
        <f t="array" aca="1" ref="O371" ca="1">INDEX('[1]SAP Customer Data'!$A:$AC,MATCH(بيانات_العملاء[[#This Row],[رمز شريك الأعمال]],'[1]SAP Customer Data'!$B:$B,0),CELL("col",[1]!Table_Customer_Data[[#Headers],[LicTradNum]]))</f>
        <v>#REF!</v>
      </c>
      <c r="P37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1" s="14" t="s">
        <v>54</v>
      </c>
      <c r="R371" s="15"/>
      <c r="S37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1" s="14" t="s">
        <v>72</v>
      </c>
      <c r="U371" s="16"/>
      <c r="V371" s="17"/>
      <c r="W37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1" s="14" t="e" cm="1">
        <f t="array" aca="1" ref="Y371" ca="1">INDEX('[1]SAP Customer Data'!$A:$AC,MATCH(بيانات_العملاء[[#This Row],[رمز شريك الأعمال]],'[1]SAP Customer Data'!$B:$B,0),CELL("col",[1]!Table_Customer_Data[[#Headers],[CreditLine]]))</f>
        <v>#REF!</v>
      </c>
      <c r="Z37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1" s="14"/>
      <c r="AB37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1" s="14"/>
      <c r="AD371" s="14"/>
      <c r="AE37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1" s="14"/>
      <c r="AG371" s="14"/>
      <c r="AH37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1" s="14"/>
      <c r="AJ371" s="14"/>
      <c r="AK37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1" s="14"/>
      <c r="AM371" s="15"/>
      <c r="AN37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1" s="14"/>
      <c r="AP371" s="17"/>
      <c r="AQ37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1" s="14"/>
      <c r="AS371" s="14"/>
      <c r="AT37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1" s="17" t="e" cm="1">
        <f t="array" aca="1" ref="AU371" ca="1">INDEX('[1]SAP Customer Data'!A:Z,MATCH(بيانات_العملاء[[#This Row],[رمز شريك الأعمال]],'[1]SAP Customer Data'!B:B,0),CELL("col",[1]!Table_Customer_Data[[#Headers],[CreateDate]]))</f>
        <v>#REF!</v>
      </c>
      <c r="AV371" s="14"/>
      <c r="AW371" s="17"/>
      <c r="AX371" s="14" t="s">
        <v>57</v>
      </c>
      <c r="AY371" s="14"/>
    </row>
    <row r="372" spans="1:51" x14ac:dyDescent="0.25">
      <c r="A372" s="12" t="e" cm="1">
        <f t="array" aca="1" ref="A372" ca="1">INDEX('[1]SAP Customer Data'!$A:$AC,MATCH(بيانات_العملاء[[#This Row],[رمز شريك الأعمال]],'[1]SAP Customer Data'!$B:$B,0),CELL("col",[1]!Table_Customer_Data[[#Headers],[GroupName]]))</f>
        <v>#REF!</v>
      </c>
      <c r="B372" s="19" t="s">
        <v>601</v>
      </c>
      <c r="C372" s="77" t="s">
        <v>882</v>
      </c>
      <c r="D372" s="14" t="e" cm="1">
        <f t="array" aca="1" ref="D372" ca="1">INDEX('[1]SAP Customer Data'!$A:$AC,MATCH(بيانات_العملاء[[#This Row],[رمز شريك الأعمال]],'[1]SAP Customer Data'!$B:$B,0),CELL("col",[1]!Table_Customer_Data[[#Headers],[CardName]]))</f>
        <v>#REF!</v>
      </c>
      <c r="E372" s="14" t="e">
        <f ca="1">IF(بيانات_العملاء[[#This Row],[حد الائتمان على SAP]]&gt;0,"آجل","نقدى")</f>
        <v>#REF!</v>
      </c>
      <c r="F372" s="14" t="s">
        <v>602</v>
      </c>
      <c r="G372" s="14" t="s">
        <v>51</v>
      </c>
      <c r="H372" s="14" t="s">
        <v>54</v>
      </c>
      <c r="I37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2" s="14" t="s">
        <v>52</v>
      </c>
      <c r="K372" s="15">
        <v>45615</v>
      </c>
      <c r="L372" s="14" t="s">
        <v>55</v>
      </c>
      <c r="M372" s="14" t="str">
        <f ca="1">IF(AND(بيانات_العملاء[[#This Row],[السجل التجارى]]="موجود",TODAY()+'[1]Other Data'!$B$23&lt;K372,بيانات_العملاء[[#This Row],[مطابقة اسم العميل بالاسم بالسجل التجارى]]="مطابق"), "سارى", "يجب اعادة طلبه")</f>
        <v>سارى</v>
      </c>
      <c r="N372" s="14" t="s">
        <v>52</v>
      </c>
      <c r="O372" s="9" t="e" cm="1">
        <f t="array" aca="1" ref="O372" ca="1">INDEX('[1]SAP Customer Data'!$A:$AC,MATCH(بيانات_العملاء[[#This Row],[رمز شريك الأعمال]],'[1]SAP Customer Data'!$B:$B,0),CELL("col",[1]!Table_Customer_Data[[#Headers],[LicTradNum]]))</f>
        <v>#REF!</v>
      </c>
      <c r="P37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2" s="14" t="s">
        <v>52</v>
      </c>
      <c r="R372" s="15">
        <v>44983</v>
      </c>
      <c r="S37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2" s="14" t="s">
        <v>72</v>
      </c>
      <c r="U372" s="16"/>
      <c r="V372" s="17"/>
      <c r="W37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2" s="14" t="e" cm="1">
        <f t="array" aca="1" ref="Y372" ca="1">INDEX('[1]SAP Customer Data'!$A:$AC,MATCH(بيانات_العملاء[[#This Row],[رمز شريك الأعمال]],'[1]SAP Customer Data'!$B:$B,0),CELL("col",[1]!Table_Customer_Data[[#Headers],[CreditLine]]))</f>
        <v>#REF!</v>
      </c>
      <c r="Z37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2" s="14"/>
      <c r="AB37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2" s="14" t="s">
        <v>54</v>
      </c>
      <c r="AD372" s="14"/>
      <c r="AE37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2" s="14" t="s">
        <v>54</v>
      </c>
      <c r="AG372" s="14"/>
      <c r="AH37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2" s="14" t="s">
        <v>54</v>
      </c>
      <c r="AJ372" s="14"/>
      <c r="AK37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2" s="14" t="s">
        <v>54</v>
      </c>
      <c r="AM372" s="15"/>
      <c r="AN37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2" s="14" t="s">
        <v>54</v>
      </c>
      <c r="AP372" s="17"/>
      <c r="AQ37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2" s="14" t="s">
        <v>54</v>
      </c>
      <c r="AS372" s="14"/>
      <c r="AT37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2" s="17" t="e" cm="1">
        <f t="array" aca="1" ref="AU372" ca="1">INDEX('[1]SAP Customer Data'!A:Z,MATCH(بيانات_العملاء[[#This Row],[رمز شريك الأعمال]],'[1]SAP Customer Data'!B:B,0),CELL("col",[1]!Table_Customer_Data[[#Headers],[CreateDate]]))</f>
        <v>#REF!</v>
      </c>
      <c r="AV372" s="14"/>
      <c r="AW372" s="17"/>
      <c r="AX372" s="14" t="s">
        <v>67</v>
      </c>
      <c r="AY372" s="14"/>
    </row>
    <row r="373" spans="1:51" x14ac:dyDescent="0.25">
      <c r="A373" s="31" t="e" cm="1">
        <f t="array" aca="1" ref="A373" ca="1">INDEX('[1]SAP Customer Data'!$A:$AC,MATCH(بيانات_العملاء[[#This Row],[رمز شريك الأعمال]],'[1]SAP Customer Data'!$B:$B,0),CELL("col",[1]!Table_Customer_Data[[#Headers],[GroupName]]))</f>
        <v>#REF!</v>
      </c>
      <c r="B373" s="38" t="s">
        <v>603</v>
      </c>
      <c r="C373" s="77" t="s">
        <v>882</v>
      </c>
      <c r="D373" s="33" t="e" cm="1">
        <f t="array" aca="1" ref="D373" ca="1">INDEX('[1]SAP Customer Data'!$A:$AC,MATCH(بيانات_العملاء[[#This Row],[رمز شريك الأعمال]],'[1]SAP Customer Data'!$B:$B,0),CELL("col",[1]!Table_Customer_Data[[#Headers],[CardName]]))</f>
        <v>#REF!</v>
      </c>
      <c r="E373" s="33" t="e">
        <f ca="1">IF(بيانات_العملاء[[#This Row],[حد الائتمان على SAP]]&gt;0,"آجل","نقدى")</f>
        <v>#REF!</v>
      </c>
      <c r="F373" s="33"/>
      <c r="G373" s="33" t="s">
        <v>71</v>
      </c>
      <c r="H373" s="33" t="s">
        <v>54</v>
      </c>
      <c r="I373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3" s="33" t="s">
        <v>54</v>
      </c>
      <c r="K373" s="34"/>
      <c r="L373" s="33"/>
      <c r="M373" s="33" t="str">
        <f ca="1">IF(AND(بيانات_العملاء[[#This Row],[السجل التجارى]]="موجود",TODAY()+'[1]Other Data'!$B$23&lt;K373,بيانات_العملاء[[#This Row],[مطابقة اسم العميل بالاسم بالسجل التجارى]]="مطابق"), "سارى", "يجب اعادة طلبه")</f>
        <v>يجب اعادة طلبه</v>
      </c>
      <c r="N373" s="33" t="s">
        <v>54</v>
      </c>
      <c r="O373" s="41" t="e" cm="1">
        <f t="array" aca="1" ref="O373" ca="1">INDEX('[1]SAP Customer Data'!$A:$AC,MATCH(بيانات_العملاء[[#This Row],[رمز شريك الأعمال]],'[1]SAP Customer Data'!$B:$B,0),CELL("col",[1]!Table_Customer_Data[[#Headers],[LicTradNum]]))</f>
        <v>#REF!</v>
      </c>
      <c r="P373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3" s="33" t="s">
        <v>54</v>
      </c>
      <c r="R373" s="34"/>
      <c r="S373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3" s="33" t="s">
        <v>72</v>
      </c>
      <c r="U373" s="36"/>
      <c r="V373" s="37"/>
      <c r="W373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3" s="33" t="e" cm="1">
        <f t="array" aca="1" ref="Y373" ca="1">INDEX('[1]SAP Customer Data'!$A:$AC,MATCH(بيانات_العملاء[[#This Row],[رمز شريك الأعمال]],'[1]SAP Customer Data'!$B:$B,0),CELL("col",[1]!Table_Customer_Data[[#Headers],[CreditLine]]))</f>
        <v>#REF!</v>
      </c>
      <c r="Z37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3" s="14"/>
      <c r="AB37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3" s="33" t="s">
        <v>54</v>
      </c>
      <c r="AD373" s="33"/>
      <c r="AE373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3" s="33" t="s">
        <v>54</v>
      </c>
      <c r="AG373" s="33"/>
      <c r="AH373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3" s="33" t="s">
        <v>54</v>
      </c>
      <c r="AJ373" s="33"/>
      <c r="AK373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3" s="33" t="s">
        <v>54</v>
      </c>
      <c r="AM373" s="34"/>
      <c r="AN373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3" s="33" t="s">
        <v>54</v>
      </c>
      <c r="AP373" s="37"/>
      <c r="AQ373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3" s="33" t="s">
        <v>54</v>
      </c>
      <c r="AS373" s="33"/>
      <c r="AT373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3" s="37" t="e" cm="1">
        <f t="array" aca="1" ref="AU373" ca="1">INDEX('[1]SAP Customer Data'!A:Z,MATCH(بيانات_العملاء[[#This Row],[رمز شريك الأعمال]],'[1]SAP Customer Data'!B:B,0),CELL("col",[1]!Table_Customer_Data[[#Headers],[CreateDate]]))</f>
        <v>#REF!</v>
      </c>
      <c r="AV373" s="33"/>
      <c r="AW373" s="37" t="s">
        <v>604</v>
      </c>
      <c r="AX373" s="33" t="s">
        <v>67</v>
      </c>
      <c r="AY373" s="33"/>
    </row>
    <row r="374" spans="1:51" x14ac:dyDescent="0.25">
      <c r="A374" s="12" t="e" cm="1">
        <f t="array" aca="1" ref="A374" ca="1">INDEX('[1]SAP Customer Data'!$A:$AC,MATCH(بيانات_العملاء[[#This Row],[رمز شريك الأعمال]],'[1]SAP Customer Data'!$B:$B,0),CELL("col",[1]!Table_Customer_Data[[#Headers],[GroupName]]))</f>
        <v>#REF!</v>
      </c>
      <c r="B374" s="19" t="s">
        <v>605</v>
      </c>
      <c r="C374" s="77" t="s">
        <v>882</v>
      </c>
      <c r="D374" s="14" t="e" cm="1">
        <f t="array" aca="1" ref="D374" ca="1">INDEX('[1]SAP Customer Data'!$A:$AC,MATCH(بيانات_العملاء[[#This Row],[رمز شريك الأعمال]],'[1]SAP Customer Data'!$B:$B,0),CELL("col",[1]!Table_Customer_Data[[#Headers],[CardName]]))</f>
        <v>#REF!</v>
      </c>
      <c r="E374" s="14" t="e">
        <f ca="1">IF(بيانات_العملاء[[#This Row],[حد الائتمان على SAP]]&gt;0,"آجل","نقدى")</f>
        <v>#REF!</v>
      </c>
      <c r="F374" s="14"/>
      <c r="G374" s="14" t="s">
        <v>255</v>
      </c>
      <c r="H374" s="14" t="s">
        <v>54</v>
      </c>
      <c r="I37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4" s="14" t="s">
        <v>54</v>
      </c>
      <c r="K374" s="15"/>
      <c r="L374" s="14"/>
      <c r="M374" s="14" t="str">
        <f ca="1">IF(AND(بيانات_العملاء[[#This Row],[السجل التجارى]]="موجود",TODAY()+'[1]Other Data'!$B$23&lt;K374,بيانات_العملاء[[#This Row],[مطابقة اسم العميل بالاسم بالسجل التجارى]]="مطابق"), "سارى", "يجب اعادة طلبه")</f>
        <v>يجب اعادة طلبه</v>
      </c>
      <c r="N374" s="14" t="s">
        <v>52</v>
      </c>
      <c r="O374" s="9" t="e" cm="1">
        <f t="array" aca="1" ref="O374" ca="1">INDEX('[1]SAP Customer Data'!$A:$AC,MATCH(بيانات_العملاء[[#This Row],[رمز شريك الأعمال]],'[1]SAP Customer Data'!$B:$B,0),CELL("col",[1]!Table_Customer_Data[[#Headers],[LicTradNum]]))</f>
        <v>#REF!</v>
      </c>
      <c r="P37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4" s="14" t="s">
        <v>54</v>
      </c>
      <c r="R374" s="15"/>
      <c r="S37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4" s="14" t="s">
        <v>72</v>
      </c>
      <c r="U374" s="16"/>
      <c r="V374" s="17"/>
      <c r="W37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4" s="14" t="e" cm="1">
        <f t="array" aca="1" ref="Y374" ca="1">INDEX('[1]SAP Customer Data'!$A:$AC,MATCH(بيانات_العملاء[[#This Row],[رمز شريك الأعمال]],'[1]SAP Customer Data'!$B:$B,0),CELL("col",[1]!Table_Customer_Data[[#Headers],[CreditLine]]))</f>
        <v>#REF!</v>
      </c>
      <c r="Z37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4" s="14"/>
      <c r="AB37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4" s="14" t="s">
        <v>54</v>
      </c>
      <c r="AD374" s="14"/>
      <c r="AE37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4" s="14" t="s">
        <v>54</v>
      </c>
      <c r="AG374" s="14"/>
      <c r="AH37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4" s="14" t="s">
        <v>54</v>
      </c>
      <c r="AJ374" s="14"/>
      <c r="AK37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4" s="14" t="s">
        <v>54</v>
      </c>
      <c r="AM374" s="15"/>
      <c r="AN37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4" s="14" t="s">
        <v>54</v>
      </c>
      <c r="AP374" s="17"/>
      <c r="AQ37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4" s="14" t="s">
        <v>54</v>
      </c>
      <c r="AS374" s="14"/>
      <c r="AT37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4" s="17" t="e" cm="1">
        <f t="array" aca="1" ref="AU374" ca="1">INDEX('[1]SAP Customer Data'!A:Z,MATCH(بيانات_العملاء[[#This Row],[رمز شريك الأعمال]],'[1]SAP Customer Data'!B:B,0),CELL("col",[1]!Table_Customer_Data[[#Headers],[CreateDate]]))</f>
        <v>#REF!</v>
      </c>
      <c r="AV374" s="14"/>
      <c r="AW374" s="17"/>
      <c r="AX374" s="14" t="s">
        <v>67</v>
      </c>
      <c r="AY374" s="14"/>
    </row>
    <row r="375" spans="1:51" x14ac:dyDescent="0.25">
      <c r="A375" s="12" t="e" cm="1">
        <f t="array" aca="1" ref="A375" ca="1">INDEX('[1]SAP Customer Data'!$A:$AC,MATCH(بيانات_العملاء[[#This Row],[رمز شريك الأعمال]],'[1]SAP Customer Data'!$B:$B,0),CELL("col",[1]!Table_Customer_Data[[#Headers],[GroupName]]))</f>
        <v>#REF!</v>
      </c>
      <c r="B375" s="19" t="s">
        <v>606</v>
      </c>
      <c r="C375" s="77" t="s">
        <v>882</v>
      </c>
      <c r="D375" s="14" t="e" cm="1">
        <f t="array" aca="1" ref="D375" ca="1">INDEX('[1]SAP Customer Data'!$A:$AC,MATCH(بيانات_العملاء[[#This Row],[رمز شريك الأعمال]],'[1]SAP Customer Data'!$B:$B,0),CELL("col",[1]!Table_Customer_Data[[#Headers],[CardName]]))</f>
        <v>#REF!</v>
      </c>
      <c r="E375" s="14" t="e">
        <f ca="1">IF(بيانات_العملاء[[#This Row],[حد الائتمان على SAP]]&gt;0,"آجل","نقدى")</f>
        <v>#REF!</v>
      </c>
      <c r="F375" s="14"/>
      <c r="G375" s="14" t="s">
        <v>255</v>
      </c>
      <c r="H375" s="14" t="s">
        <v>54</v>
      </c>
      <c r="I37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5" s="14" t="s">
        <v>52</v>
      </c>
      <c r="K375" s="15">
        <v>44990</v>
      </c>
      <c r="L375" s="14" t="s">
        <v>55</v>
      </c>
      <c r="M375" s="14" t="str">
        <f ca="1">IF(AND(بيانات_العملاء[[#This Row],[السجل التجارى]]="موجود",TODAY()+'[1]Other Data'!$B$23&lt;K375,بيانات_العملاء[[#This Row],[مطابقة اسم العميل بالاسم بالسجل التجارى]]="مطابق"), "سارى", "يجب اعادة طلبه")</f>
        <v>يجب اعادة طلبه</v>
      </c>
      <c r="N375" s="14" t="s">
        <v>52</v>
      </c>
      <c r="O375" s="9" t="e" cm="1">
        <f t="array" aca="1" ref="O375" ca="1">INDEX('[1]SAP Customer Data'!$A:$AC,MATCH(بيانات_العملاء[[#This Row],[رمز شريك الأعمال]],'[1]SAP Customer Data'!$B:$B,0),CELL("col",[1]!Table_Customer_Data[[#Headers],[LicTradNum]]))</f>
        <v>#REF!</v>
      </c>
      <c r="P37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5" s="14" t="s">
        <v>54</v>
      </c>
      <c r="R375" s="15"/>
      <c r="S37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5" s="14" t="s">
        <v>72</v>
      </c>
      <c r="U375" s="16"/>
      <c r="V375" s="17"/>
      <c r="W37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5" s="14" t="e" cm="1">
        <f t="array" aca="1" ref="Y375" ca="1">INDEX('[1]SAP Customer Data'!$A:$AC,MATCH(بيانات_العملاء[[#This Row],[رمز شريك الأعمال]],'[1]SAP Customer Data'!$B:$B,0),CELL("col",[1]!Table_Customer_Data[[#Headers],[CreditLine]]))</f>
        <v>#REF!</v>
      </c>
      <c r="Z37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5" s="14"/>
      <c r="AB37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5" s="14" t="s">
        <v>54</v>
      </c>
      <c r="AD375" s="14"/>
      <c r="AE37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5" s="14" t="s">
        <v>54</v>
      </c>
      <c r="AG375" s="14"/>
      <c r="AH37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5" s="14" t="s">
        <v>54</v>
      </c>
      <c r="AJ375" s="14"/>
      <c r="AK37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5" s="14" t="s">
        <v>54</v>
      </c>
      <c r="AM375" s="15"/>
      <c r="AN37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5" s="14" t="s">
        <v>54</v>
      </c>
      <c r="AP375" s="17"/>
      <c r="AQ37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5" s="14" t="s">
        <v>54</v>
      </c>
      <c r="AS375" s="14"/>
      <c r="AT37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5" s="17" t="e" cm="1">
        <f t="array" aca="1" ref="AU375" ca="1">INDEX('[1]SAP Customer Data'!A:Z,MATCH(بيانات_العملاء[[#This Row],[رمز شريك الأعمال]],'[1]SAP Customer Data'!B:B,0),CELL("col",[1]!Table_Customer_Data[[#Headers],[CreateDate]]))</f>
        <v>#REF!</v>
      </c>
      <c r="AV375" s="14"/>
      <c r="AW375" s="17" t="s">
        <v>607</v>
      </c>
      <c r="AX375" s="14" t="s">
        <v>67</v>
      </c>
      <c r="AY375" s="14"/>
    </row>
    <row r="376" spans="1:51" x14ac:dyDescent="0.25">
      <c r="A376" s="12" t="e" cm="1">
        <f t="array" aca="1" ref="A376" ca="1">INDEX('[1]SAP Customer Data'!$A:$AC,MATCH(بيانات_العملاء[[#This Row],[رمز شريك الأعمال]],'[1]SAP Customer Data'!$B:$B,0),CELL("col",[1]!Table_Customer_Data[[#Headers],[GroupName]]))</f>
        <v>#REF!</v>
      </c>
      <c r="B376" s="19" t="s">
        <v>608</v>
      </c>
      <c r="C376" s="77" t="s">
        <v>882</v>
      </c>
      <c r="D376" s="14" t="e" cm="1">
        <f t="array" aca="1" ref="D376" ca="1">INDEX('[1]SAP Customer Data'!$A:$AC,MATCH(بيانات_العملاء[[#This Row],[رمز شريك الأعمال]],'[1]SAP Customer Data'!$B:$B,0),CELL("col",[1]!Table_Customer_Data[[#Headers],[CardName]]))</f>
        <v>#REF!</v>
      </c>
      <c r="E376" s="14" t="e">
        <f ca="1">IF(بيانات_العملاء[[#This Row],[حد الائتمان على SAP]]&gt;0,"آجل","نقدى")</f>
        <v>#REF!</v>
      </c>
      <c r="F376" s="14"/>
      <c r="G376" s="14" t="s">
        <v>207</v>
      </c>
      <c r="H376" s="14" t="s">
        <v>54</v>
      </c>
      <c r="I37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6" s="14" t="s">
        <v>52</v>
      </c>
      <c r="K376" s="15">
        <v>45084</v>
      </c>
      <c r="L376" s="14" t="s">
        <v>55</v>
      </c>
      <c r="M376" s="14" t="str">
        <f ca="1">IF(AND(بيانات_العملاء[[#This Row],[السجل التجارى]]="موجود",TODAY()+'[1]Other Data'!$B$23&lt;K376,بيانات_العملاء[[#This Row],[مطابقة اسم العميل بالاسم بالسجل التجارى]]="مطابق"), "سارى", "يجب اعادة طلبه")</f>
        <v>يجب اعادة طلبه</v>
      </c>
      <c r="N376" s="14" t="s">
        <v>52</v>
      </c>
      <c r="O376" s="9" t="e" cm="1">
        <f t="array" aca="1" ref="O376" ca="1">INDEX('[1]SAP Customer Data'!$A:$AC,MATCH(بيانات_العملاء[[#This Row],[رمز شريك الأعمال]],'[1]SAP Customer Data'!$B:$B,0),CELL("col",[1]!Table_Customer_Data[[#Headers],[LicTradNum]]))</f>
        <v>#REF!</v>
      </c>
      <c r="P37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6" s="14" t="s">
        <v>54</v>
      </c>
      <c r="R376" s="15"/>
      <c r="S37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6" s="14" t="s">
        <v>72</v>
      </c>
      <c r="U376" s="16"/>
      <c r="V376" s="17"/>
      <c r="W37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6" s="14" t="e" cm="1">
        <f t="array" aca="1" ref="Y376" ca="1">INDEX('[1]SAP Customer Data'!$A:$AC,MATCH(بيانات_العملاء[[#This Row],[رمز شريك الأعمال]],'[1]SAP Customer Data'!$B:$B,0),CELL("col",[1]!Table_Customer_Data[[#Headers],[CreditLine]]))</f>
        <v>#REF!</v>
      </c>
      <c r="Z37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6" s="14"/>
      <c r="AB37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6" s="14" t="s">
        <v>54</v>
      </c>
      <c r="AD376" s="14"/>
      <c r="AE37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6" s="14" t="s">
        <v>54</v>
      </c>
      <c r="AG376" s="14"/>
      <c r="AH37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6" s="14" t="s">
        <v>54</v>
      </c>
      <c r="AJ376" s="14"/>
      <c r="AK37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6" s="14" t="s">
        <v>54</v>
      </c>
      <c r="AM376" s="15"/>
      <c r="AN37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6" s="14" t="s">
        <v>54</v>
      </c>
      <c r="AP376" s="17"/>
      <c r="AQ37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6" s="14" t="s">
        <v>54</v>
      </c>
      <c r="AS376" s="14"/>
      <c r="AT37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6" s="17" t="e" cm="1">
        <f t="array" aca="1" ref="AU376" ca="1">INDEX('[1]SAP Customer Data'!A:Z,MATCH(بيانات_العملاء[[#This Row],[رمز شريك الأعمال]],'[1]SAP Customer Data'!B:B,0),CELL("col",[1]!Table_Customer_Data[[#Headers],[CreateDate]]))</f>
        <v>#REF!</v>
      </c>
      <c r="AV376" s="14"/>
      <c r="AW376" s="17"/>
      <c r="AX376" s="14" t="s">
        <v>67</v>
      </c>
      <c r="AY376" s="14"/>
    </row>
    <row r="377" spans="1:51" x14ac:dyDescent="0.25">
      <c r="A377" s="12" t="e" cm="1">
        <f t="array" aca="1" ref="A377" ca="1">INDEX('[1]SAP Customer Data'!$A:$AC,MATCH(بيانات_العملاء[[#This Row],[رمز شريك الأعمال]],'[1]SAP Customer Data'!$B:$B,0),CELL("col",[1]!Table_Customer_Data[[#Headers],[GroupName]]))</f>
        <v>#REF!</v>
      </c>
      <c r="B377" s="19" t="s">
        <v>609</v>
      </c>
      <c r="C377" s="77" t="s">
        <v>882</v>
      </c>
      <c r="D377" s="14" t="e" cm="1">
        <f t="array" aca="1" ref="D377" ca="1">INDEX('[1]SAP Customer Data'!$A:$AC,MATCH(بيانات_العملاء[[#This Row],[رمز شريك الأعمال]],'[1]SAP Customer Data'!$B:$B,0),CELL("col",[1]!Table_Customer_Data[[#Headers],[CardName]]))</f>
        <v>#REF!</v>
      </c>
      <c r="E377" s="14" t="e">
        <f ca="1">IF(بيانات_العملاء[[#This Row],[حد الائتمان على SAP]]&gt;0,"آجل","نقدى")</f>
        <v>#REF!</v>
      </c>
      <c r="F377" s="14"/>
      <c r="G377" s="14" t="s">
        <v>207</v>
      </c>
      <c r="H377" s="14" t="s">
        <v>54</v>
      </c>
      <c r="I37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7" s="14" t="s">
        <v>52</v>
      </c>
      <c r="K377" s="15">
        <v>45070</v>
      </c>
      <c r="L377" s="14" t="s">
        <v>55</v>
      </c>
      <c r="M377" s="14" t="str">
        <f ca="1">IF(AND(بيانات_العملاء[[#This Row],[السجل التجارى]]="موجود",TODAY()+'[1]Other Data'!$B$23&lt;K377,بيانات_العملاء[[#This Row],[مطابقة اسم العميل بالاسم بالسجل التجارى]]="مطابق"), "سارى", "يجب اعادة طلبه")</f>
        <v>يجب اعادة طلبه</v>
      </c>
      <c r="N377" s="14" t="s">
        <v>52</v>
      </c>
      <c r="O377" s="9" t="e" cm="1">
        <f t="array" aca="1" ref="O377" ca="1">INDEX('[1]SAP Customer Data'!$A:$AC,MATCH(بيانات_العملاء[[#This Row],[رمز شريك الأعمال]],'[1]SAP Customer Data'!$B:$B,0),CELL("col",[1]!Table_Customer_Data[[#Headers],[LicTradNum]]))</f>
        <v>#REF!</v>
      </c>
      <c r="P37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7" s="14" t="s">
        <v>54</v>
      </c>
      <c r="R377" s="15"/>
      <c r="S37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7" s="14" t="s">
        <v>72</v>
      </c>
      <c r="U377" s="16"/>
      <c r="V377" s="17"/>
      <c r="W37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7" s="14" t="e" cm="1">
        <f t="array" aca="1" ref="Y377" ca="1">INDEX('[1]SAP Customer Data'!$A:$AC,MATCH(بيانات_العملاء[[#This Row],[رمز شريك الأعمال]],'[1]SAP Customer Data'!$B:$B,0),CELL("col",[1]!Table_Customer_Data[[#Headers],[CreditLine]]))</f>
        <v>#REF!</v>
      </c>
      <c r="Z37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7" s="14"/>
      <c r="AB37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7" s="14" t="s">
        <v>54</v>
      </c>
      <c r="AD377" s="14"/>
      <c r="AE37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7" s="14" t="s">
        <v>54</v>
      </c>
      <c r="AG377" s="14"/>
      <c r="AH37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7" s="14" t="s">
        <v>54</v>
      </c>
      <c r="AJ377" s="14"/>
      <c r="AK37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7" s="14" t="s">
        <v>54</v>
      </c>
      <c r="AM377" s="15"/>
      <c r="AN37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7" s="14" t="s">
        <v>54</v>
      </c>
      <c r="AP377" s="17"/>
      <c r="AQ37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7" s="14" t="s">
        <v>54</v>
      </c>
      <c r="AS377" s="14"/>
      <c r="AT37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7" s="17" t="e" cm="1">
        <f t="array" aca="1" ref="AU377" ca="1">INDEX('[1]SAP Customer Data'!A:Z,MATCH(بيانات_العملاء[[#This Row],[رمز شريك الأعمال]],'[1]SAP Customer Data'!B:B,0),CELL("col",[1]!Table_Customer_Data[[#Headers],[CreateDate]]))</f>
        <v>#REF!</v>
      </c>
      <c r="AV377" s="14"/>
      <c r="AW377" s="17"/>
      <c r="AX377" s="14" t="s">
        <v>67</v>
      </c>
      <c r="AY377" s="14"/>
    </row>
    <row r="378" spans="1:51" s="20" customFormat="1" x14ac:dyDescent="0.25">
      <c r="A378" s="12" t="e" cm="1">
        <f t="array" aca="1" ref="A378" ca="1">INDEX('[1]SAP Customer Data'!$A:$AC,MATCH(بيانات_العملاء[[#This Row],[رمز شريك الأعمال]],'[1]SAP Customer Data'!$B:$B,0),CELL("col",[1]!Table_Customer_Data[[#Headers],[GroupName]]))</f>
        <v>#REF!</v>
      </c>
      <c r="B378" s="19" t="s">
        <v>610</v>
      </c>
      <c r="C378" s="77" t="s">
        <v>882</v>
      </c>
      <c r="D378" s="14" t="e" cm="1">
        <f t="array" aca="1" ref="D378" ca="1">INDEX('[1]SAP Customer Data'!$A:$AC,MATCH(بيانات_العملاء[[#This Row],[رمز شريك الأعمال]],'[1]SAP Customer Data'!$B:$B,0),CELL("col",[1]!Table_Customer_Data[[#Headers],[CardName]]))</f>
        <v>#REF!</v>
      </c>
      <c r="E378" s="14" t="e">
        <f ca="1">IF(بيانات_العملاء[[#This Row],[حد الائتمان على SAP]]&gt;0,"آجل","نقدى")</f>
        <v>#REF!</v>
      </c>
      <c r="F378" s="14" t="s">
        <v>611</v>
      </c>
      <c r="G378" s="14" t="s">
        <v>51</v>
      </c>
      <c r="H378" s="14" t="s">
        <v>54</v>
      </c>
      <c r="I37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8" s="14" t="s">
        <v>52</v>
      </c>
      <c r="K378" s="15">
        <v>45084</v>
      </c>
      <c r="L378" s="14" t="s">
        <v>53</v>
      </c>
      <c r="M378" s="14" t="str">
        <f ca="1">IF(AND(بيانات_العملاء[[#This Row],[السجل التجارى]]="موجود",TODAY()+'[1]Other Data'!$B$23&lt;K378,بيانات_العملاء[[#This Row],[مطابقة اسم العميل بالاسم بالسجل التجارى]]="مطابق"), "سارى", "يجب اعادة طلبه")</f>
        <v>يجب اعادة طلبه</v>
      </c>
      <c r="N378" s="14" t="s">
        <v>52</v>
      </c>
      <c r="O378" s="9" t="e" cm="1">
        <f t="array" aca="1" ref="O378" ca="1">INDEX('[1]SAP Customer Data'!$A:$AC,MATCH(بيانات_العملاء[[#This Row],[رمز شريك الأعمال]],'[1]SAP Customer Data'!$B:$B,0),CELL("col",[1]!Table_Customer_Data[[#Headers],[LicTradNum]]))</f>
        <v>#REF!</v>
      </c>
      <c r="P37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8" s="14" t="s">
        <v>52</v>
      </c>
      <c r="R378" s="15">
        <v>45199</v>
      </c>
      <c r="S37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78" s="14" t="s">
        <v>72</v>
      </c>
      <c r="U378" s="16"/>
      <c r="V378" s="17"/>
      <c r="W37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8" s="14" t="e" cm="1">
        <f t="array" aca="1" ref="Y378" ca="1">INDEX('[1]SAP Customer Data'!$A:$AC,MATCH(بيانات_العملاء[[#This Row],[رمز شريك الأعمال]],'[1]SAP Customer Data'!$B:$B,0),CELL("col",[1]!Table_Customer_Data[[#Headers],[CreditLine]]))</f>
        <v>#REF!</v>
      </c>
      <c r="Z37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8" s="14"/>
      <c r="AB37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8" s="14" t="s">
        <v>52</v>
      </c>
      <c r="AD378" s="17">
        <v>49821</v>
      </c>
      <c r="AE37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78" s="14" t="s">
        <v>54</v>
      </c>
      <c r="AG378" s="14"/>
      <c r="AH37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8" s="14" t="s">
        <v>54</v>
      </c>
      <c r="AJ378" s="14"/>
      <c r="AK37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8" s="14" t="s">
        <v>54</v>
      </c>
      <c r="AM378" s="15"/>
      <c r="AN37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8" s="14" t="s">
        <v>54</v>
      </c>
      <c r="AP378" s="17"/>
      <c r="AQ37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8" s="14" t="s">
        <v>54</v>
      </c>
      <c r="AS378" s="14"/>
      <c r="AT37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8" s="17" t="e" cm="1">
        <f t="array" aca="1" ref="AU378" ca="1">INDEX('[1]SAP Customer Data'!A:Z,MATCH(بيانات_العملاء[[#This Row],[رمز شريك الأعمال]],'[1]SAP Customer Data'!B:B,0),CELL("col",[1]!Table_Customer_Data[[#Headers],[CreateDate]]))</f>
        <v>#REF!</v>
      </c>
      <c r="AV378" s="14"/>
      <c r="AW378" s="17"/>
      <c r="AX378" s="14" t="s">
        <v>67</v>
      </c>
      <c r="AY378" s="14"/>
    </row>
    <row r="379" spans="1:51" x14ac:dyDescent="0.25">
      <c r="A379" s="12" t="e" cm="1">
        <f t="array" aca="1" ref="A379" ca="1">INDEX('[1]SAP Customer Data'!$A:$AC,MATCH(بيانات_العملاء[[#This Row],[رمز شريك الأعمال]],'[1]SAP Customer Data'!$B:$B,0),CELL("col",[1]!Table_Customer_Data[[#Headers],[GroupName]]))</f>
        <v>#REF!</v>
      </c>
      <c r="B379" s="19" t="s">
        <v>612</v>
      </c>
      <c r="C379" s="77" t="s">
        <v>882</v>
      </c>
      <c r="D379" s="14" t="e" cm="1">
        <f t="array" aca="1" ref="D379" ca="1">INDEX('[1]SAP Customer Data'!$A:$AC,MATCH(بيانات_العملاء[[#This Row],[رمز شريك الأعمال]],'[1]SAP Customer Data'!$B:$B,0),CELL("col",[1]!Table_Customer_Data[[#Headers],[CardName]]))</f>
        <v>#REF!</v>
      </c>
      <c r="E379" s="14" t="e">
        <f ca="1">IF(بيانات_العملاء[[#This Row],[حد الائتمان على SAP]]&gt;0,"آجل","نقدى")</f>
        <v>#REF!</v>
      </c>
      <c r="F379" s="14"/>
      <c r="G379" s="14"/>
      <c r="H379" s="14" t="s">
        <v>197</v>
      </c>
      <c r="I37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79" s="14" t="s">
        <v>54</v>
      </c>
      <c r="K379" s="15"/>
      <c r="L379" s="14"/>
      <c r="M379" s="14" t="str">
        <f ca="1">IF(AND(بيانات_العملاء[[#This Row],[السجل التجارى]]="موجود",TODAY()+'[1]Other Data'!$B$23&lt;K379,بيانات_العملاء[[#This Row],[مطابقة اسم العميل بالاسم بالسجل التجارى]]="مطابق"), "سارى", "يجب اعادة طلبه")</f>
        <v>يجب اعادة طلبه</v>
      </c>
      <c r="N379" s="14" t="s">
        <v>52</v>
      </c>
      <c r="O379" s="9" t="e" cm="1">
        <f t="array" aca="1" ref="O379" ca="1">INDEX('[1]SAP Customer Data'!$A:$AC,MATCH(بيانات_العملاء[[#This Row],[رمز شريك الأعمال]],'[1]SAP Customer Data'!$B:$B,0),CELL("col",[1]!Table_Customer_Data[[#Headers],[LicTradNum]]))</f>
        <v>#REF!</v>
      </c>
      <c r="P37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79" s="14" t="s">
        <v>54</v>
      </c>
      <c r="R379" s="15"/>
      <c r="S37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79" s="14" t="s">
        <v>72</v>
      </c>
      <c r="U379" s="16"/>
      <c r="V379" s="17"/>
      <c r="W37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7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79" s="14" t="e" cm="1">
        <f t="array" aca="1" ref="Y379" ca="1">INDEX('[1]SAP Customer Data'!$A:$AC,MATCH(بيانات_العملاء[[#This Row],[رمز شريك الأعمال]],'[1]SAP Customer Data'!$B:$B,0),CELL("col",[1]!Table_Customer_Data[[#Headers],[CreditLine]]))</f>
        <v>#REF!</v>
      </c>
      <c r="Z37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79" s="14"/>
      <c r="AB37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79" s="14" t="s">
        <v>54</v>
      </c>
      <c r="AD379" s="14"/>
      <c r="AE37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79" s="14" t="s">
        <v>54</v>
      </c>
      <c r="AG379" s="14"/>
      <c r="AH37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79" s="14" t="s">
        <v>54</v>
      </c>
      <c r="AJ379" s="14"/>
      <c r="AK37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79" s="14"/>
      <c r="AM379" s="15"/>
      <c r="AN37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79" s="14" t="s">
        <v>54</v>
      </c>
      <c r="AP379" s="17"/>
      <c r="AQ37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79" s="14" t="s">
        <v>54</v>
      </c>
      <c r="AS379" s="14"/>
      <c r="AT37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79" s="17" t="e" cm="1">
        <f t="array" aca="1" ref="AU379" ca="1">INDEX('[1]SAP Customer Data'!A:Z,MATCH(بيانات_العملاء[[#This Row],[رمز شريك الأعمال]],'[1]SAP Customer Data'!B:B,0),CELL("col",[1]!Table_Customer_Data[[#Headers],[CreateDate]]))</f>
        <v>#REF!</v>
      </c>
      <c r="AV379" s="14"/>
      <c r="AW379" s="17"/>
      <c r="AX379" s="14" t="s">
        <v>67</v>
      </c>
      <c r="AY379" s="14"/>
    </row>
    <row r="380" spans="1:51" x14ac:dyDescent="0.25">
      <c r="A380" s="56" t="e" cm="1">
        <f t="array" aca="1" ref="A380" ca="1">INDEX('[1]SAP Customer Data'!$A:$AC,MATCH(بيانات_العملاء[[#This Row],[رمز شريك الأعمال]],'[1]SAP Customer Data'!$B:$B,0),CELL("col",[1]!Table_Customer_Data[[#Headers],[GroupName]]))</f>
        <v>#REF!</v>
      </c>
      <c r="B380" s="57" t="s">
        <v>613</v>
      </c>
      <c r="C380" s="77" t="s">
        <v>882</v>
      </c>
      <c r="D380" s="58" t="e" cm="1">
        <f t="array" aca="1" ref="D380" ca="1">INDEX('[1]SAP Customer Data'!$A:$AC,MATCH(بيانات_العملاء[[#This Row],[رمز شريك الأعمال]],'[1]SAP Customer Data'!$B:$B,0),CELL("col",[1]!Table_Customer_Data[[#Headers],[CardName]]))</f>
        <v>#REF!</v>
      </c>
      <c r="E380" s="58" t="e">
        <f ca="1">IF(بيانات_العملاء[[#This Row],[حد الائتمان على SAP]]&gt;0,"آجل","نقدى")</f>
        <v>#REF!</v>
      </c>
      <c r="F380" s="58" t="s">
        <v>614</v>
      </c>
      <c r="G380" s="58" t="s">
        <v>51</v>
      </c>
      <c r="H380" s="58" t="s">
        <v>197</v>
      </c>
      <c r="I380" s="58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0" s="58" t="s">
        <v>52</v>
      </c>
      <c r="K380" s="59">
        <v>44363</v>
      </c>
      <c r="L380" s="58" t="s">
        <v>55</v>
      </c>
      <c r="M380" s="58" t="str">
        <f ca="1">IF(AND(بيانات_العملاء[[#This Row],[السجل التجارى]]="موجود",TODAY()+'[1]Other Data'!$B$23&lt;K380,بيانات_العملاء[[#This Row],[مطابقة اسم العميل بالاسم بالسجل التجارى]]="مطابق"), "سارى", "يجب اعادة طلبه")</f>
        <v>يجب اعادة طلبه</v>
      </c>
      <c r="N380" s="58" t="s">
        <v>52</v>
      </c>
      <c r="O380" s="60" t="e" cm="1">
        <f t="array" aca="1" ref="O380" ca="1">INDEX('[1]SAP Customer Data'!$A:$AC,MATCH(بيانات_العملاء[[#This Row],[رمز شريك الأعمال]],'[1]SAP Customer Data'!$B:$B,0),CELL("col",[1]!Table_Customer_Data[[#Headers],[LicTradNum]]))</f>
        <v>#REF!</v>
      </c>
      <c r="P380" s="58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0" s="58" t="s">
        <v>54</v>
      </c>
      <c r="R380" s="59"/>
      <c r="S380" s="58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0" s="58" t="s">
        <v>52</v>
      </c>
      <c r="U380" s="61">
        <v>40000</v>
      </c>
      <c r="V380" s="62"/>
      <c r="W380" s="58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32000</v>
      </c>
      <c r="Y380" s="58" t="e" cm="1">
        <f t="array" aca="1" ref="Y380" ca="1">INDEX('[1]SAP Customer Data'!$A:$AC,MATCH(بيانات_العملاء[[#This Row],[رمز شريك الأعمال]],'[1]SAP Customer Data'!$B:$B,0),CELL("col",[1]!Table_Customer_Data[[#Headers],[CreditLine]]))</f>
        <v>#REF!</v>
      </c>
      <c r="Z38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0" s="58" t="s">
        <v>55</v>
      </c>
      <c r="AB38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0" s="58" t="s">
        <v>52</v>
      </c>
      <c r="AD380" s="58">
        <v>45731</v>
      </c>
      <c r="AE380" s="58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80" s="58" t="s">
        <v>54</v>
      </c>
      <c r="AG380" s="58"/>
      <c r="AH380" s="58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0" s="58" t="s">
        <v>54</v>
      </c>
      <c r="AJ380" s="58"/>
      <c r="AK380" s="58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0" s="58" t="s">
        <v>54</v>
      </c>
      <c r="AM380" s="59"/>
      <c r="AN380" s="58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0" s="58" t="s">
        <v>54</v>
      </c>
      <c r="AP380" s="62"/>
      <c r="AQ380" s="58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0" s="58" t="s">
        <v>54</v>
      </c>
      <c r="AS380" s="58"/>
      <c r="AT380" s="58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0" s="62" t="e" cm="1">
        <f t="array" aca="1" ref="AU380" ca="1">INDEX('[1]SAP Customer Data'!A:Z,MATCH(بيانات_العملاء[[#This Row],[رمز شريك الأعمال]],'[1]SAP Customer Data'!B:B,0),CELL("col",[1]!Table_Customer_Data[[#Headers],[CreateDate]]))</f>
        <v>#REF!</v>
      </c>
      <c r="AV380" s="58"/>
      <c r="AW380" s="62" t="s">
        <v>615</v>
      </c>
      <c r="AX380" s="58" t="s">
        <v>57</v>
      </c>
      <c r="AY380" s="58"/>
    </row>
    <row r="381" spans="1:51" x14ac:dyDescent="0.25">
      <c r="A381" s="12" t="e" cm="1">
        <f t="array" aca="1" ref="A381" ca="1">INDEX('[1]SAP Customer Data'!$A:$AC,MATCH(بيانات_العملاء[[#This Row],[رمز شريك الأعمال]],'[1]SAP Customer Data'!$B:$B,0),CELL("col",[1]!Table_Customer_Data[[#Headers],[GroupName]]))</f>
        <v>#REF!</v>
      </c>
      <c r="B381" s="19" t="s">
        <v>616</v>
      </c>
      <c r="C381" s="77" t="s">
        <v>882</v>
      </c>
      <c r="D381" s="14" t="e" cm="1">
        <f t="array" aca="1" ref="D381" ca="1">INDEX('[1]SAP Customer Data'!$A:$AC,MATCH(بيانات_العملاء[[#This Row],[رمز شريك الأعمال]],'[1]SAP Customer Data'!$B:$B,0),CELL("col",[1]!Table_Customer_Data[[#Headers],[CardName]]))</f>
        <v>#REF!</v>
      </c>
      <c r="E381" s="14" t="e">
        <f ca="1">IF(بيانات_العملاء[[#This Row],[حد الائتمان على SAP]]&gt;0,"آجل","نقدى")</f>
        <v>#REF!</v>
      </c>
      <c r="F381" s="14"/>
      <c r="G381" s="14" t="s">
        <v>62</v>
      </c>
      <c r="H381" s="14" t="s">
        <v>197</v>
      </c>
      <c r="I38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1" s="14" t="s">
        <v>52</v>
      </c>
      <c r="K381" s="15">
        <v>44888</v>
      </c>
      <c r="L381" s="14" t="s">
        <v>55</v>
      </c>
      <c r="M381" s="14" t="str">
        <f ca="1">IF(AND(بيانات_العملاء[[#This Row],[السجل التجارى]]="موجود",TODAY()+'[1]Other Data'!$B$23&lt;K381,بيانات_العملاء[[#This Row],[مطابقة اسم العميل بالاسم بالسجل التجارى]]="مطابق"), "سارى", "يجب اعادة طلبه")</f>
        <v>يجب اعادة طلبه</v>
      </c>
      <c r="N381" s="14" t="s">
        <v>52</v>
      </c>
      <c r="O381" s="9" t="e" cm="1">
        <f t="array" aca="1" ref="O381" ca="1">INDEX('[1]SAP Customer Data'!$A:$AC,MATCH(بيانات_العملاء[[#This Row],[رمز شريك الأعمال]],'[1]SAP Customer Data'!$B:$B,0),CELL("col",[1]!Table_Customer_Data[[#Headers],[LicTradNum]]))</f>
        <v>#REF!</v>
      </c>
      <c r="P38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1" s="14" t="s">
        <v>54</v>
      </c>
      <c r="R381" s="15"/>
      <c r="S38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1" s="14" t="s">
        <v>52</v>
      </c>
      <c r="U381" s="16">
        <v>100000</v>
      </c>
      <c r="V381" s="17">
        <v>44404</v>
      </c>
      <c r="W381" s="17">
        <f>IF(بيانات_العملاء[[#This Row],[تاريخ انشاء سند الامر او الاستثناء]]="",0,بيانات_العملاء[[#This Row],[تاريخ انشاء سند الامر او الاستثناء]]+365*3)</f>
        <v>45499</v>
      </c>
      <c r="X38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381" s="14" t="e" cm="1">
        <f t="array" aca="1" ref="Y381" ca="1">INDEX('[1]SAP Customer Data'!$A:$AC,MATCH(بيانات_العملاء[[#This Row],[رمز شريك الأعمال]],'[1]SAP Customer Data'!$B:$B,0),CELL("col",[1]!Table_Customer_Data[[#Headers],[CreditLine]]))</f>
        <v>#REF!</v>
      </c>
      <c r="Z38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1" s="14" t="s">
        <v>55</v>
      </c>
      <c r="AB38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1" s="14" t="s">
        <v>54</v>
      </c>
      <c r="AD381" s="14"/>
      <c r="AE38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1" s="14" t="s">
        <v>54</v>
      </c>
      <c r="AG381" s="14"/>
      <c r="AH38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1" s="14" t="s">
        <v>54</v>
      </c>
      <c r="AJ381" s="14"/>
      <c r="AK38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1" s="14" t="s">
        <v>54</v>
      </c>
      <c r="AM381" s="15"/>
      <c r="AN38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1" s="14" t="s">
        <v>52</v>
      </c>
      <c r="AP381" s="17"/>
      <c r="AQ38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1" s="14" t="s">
        <v>54</v>
      </c>
      <c r="AS381" s="14"/>
      <c r="AT38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1" s="17" t="e" cm="1">
        <f t="array" aca="1" ref="AU381" ca="1">INDEX('[1]SAP Customer Data'!A:Z,MATCH(بيانات_العملاء[[#This Row],[رمز شريك الأعمال]],'[1]SAP Customer Data'!B:B,0),CELL("col",[1]!Table_Customer_Data[[#Headers],[CreateDate]]))</f>
        <v>#REF!</v>
      </c>
      <c r="AV381" s="14"/>
      <c r="AW381" s="17"/>
      <c r="AX381" s="14" t="s">
        <v>57</v>
      </c>
      <c r="AY381" s="14"/>
    </row>
    <row r="382" spans="1:51" x14ac:dyDescent="0.25">
      <c r="A382" s="12" t="e" cm="1">
        <f t="array" aca="1" ref="A382" ca="1">INDEX('[1]SAP Customer Data'!$A:$AC,MATCH(بيانات_العملاء[[#This Row],[رمز شريك الأعمال]],'[1]SAP Customer Data'!$B:$B,0),CELL("col",[1]!Table_Customer_Data[[#Headers],[GroupName]]))</f>
        <v>#REF!</v>
      </c>
      <c r="B382" s="19" t="s">
        <v>617</v>
      </c>
      <c r="C382" s="77" t="s">
        <v>882</v>
      </c>
      <c r="D382" s="14" t="e" cm="1">
        <f t="array" aca="1" ref="D382" ca="1">INDEX('[1]SAP Customer Data'!$A:$AC,MATCH(بيانات_العملاء[[#This Row],[رمز شريك الأعمال]],'[1]SAP Customer Data'!$B:$B,0),CELL("col",[1]!Table_Customer_Data[[#Headers],[CardName]]))</f>
        <v>#REF!</v>
      </c>
      <c r="E382" s="14" t="e">
        <f ca="1">IF(بيانات_العملاء[[#This Row],[حد الائتمان على SAP]]&gt;0,"آجل","نقدى")</f>
        <v>#REF!</v>
      </c>
      <c r="F382" s="14" t="s">
        <v>618</v>
      </c>
      <c r="G382" s="14" t="s">
        <v>51</v>
      </c>
      <c r="H382" s="14" t="s">
        <v>197</v>
      </c>
      <c r="I38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2" s="14" t="s">
        <v>52</v>
      </c>
      <c r="K382" s="15">
        <v>46087</v>
      </c>
      <c r="L382" s="14" t="s">
        <v>55</v>
      </c>
      <c r="M382" s="14" t="str">
        <f ca="1">IF(AND(بيانات_العملاء[[#This Row],[السجل التجارى]]="موجود",TODAY()+'[1]Other Data'!$B$23&lt;K382,بيانات_العملاء[[#This Row],[مطابقة اسم العميل بالاسم بالسجل التجارى]]="مطابق"), "سارى", "يجب اعادة طلبه")</f>
        <v>سارى</v>
      </c>
      <c r="N382" s="14" t="s">
        <v>52</v>
      </c>
      <c r="O382" s="9" t="e" cm="1">
        <f t="array" aca="1" ref="O382" ca="1">INDEX('[1]SAP Customer Data'!$A:$AC,MATCH(بيانات_العملاء[[#This Row],[رمز شريك الأعمال]],'[1]SAP Customer Data'!$B:$B,0),CELL("col",[1]!Table_Customer_Data[[#Headers],[LicTradNum]]))</f>
        <v>#REF!</v>
      </c>
      <c r="P38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2" s="14" t="s">
        <v>54</v>
      </c>
      <c r="R382" s="15"/>
      <c r="S38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2" s="14" t="s">
        <v>52</v>
      </c>
      <c r="U382" s="16">
        <v>150000</v>
      </c>
      <c r="V382" s="17"/>
      <c r="W38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120000</v>
      </c>
      <c r="Y382" s="14" t="e" cm="1">
        <f t="array" aca="1" ref="Y382" ca="1">INDEX('[1]SAP Customer Data'!$A:$AC,MATCH(بيانات_العملاء[[#This Row],[رمز شريك الأعمال]],'[1]SAP Customer Data'!$B:$B,0),CELL("col",[1]!Table_Customer_Data[[#Headers],[CreditLine]]))</f>
        <v>#REF!</v>
      </c>
      <c r="Z38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2" s="14" t="s">
        <v>55</v>
      </c>
      <c r="AB38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2" s="14" t="s">
        <v>54</v>
      </c>
      <c r="AD382" s="14"/>
      <c r="AE38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2" s="14" t="s">
        <v>54</v>
      </c>
      <c r="AG382" s="14"/>
      <c r="AH38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2" s="14" t="s">
        <v>54</v>
      </c>
      <c r="AJ382" s="14"/>
      <c r="AK38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2" s="14" t="s">
        <v>54</v>
      </c>
      <c r="AM382" s="15"/>
      <c r="AN38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2" s="14" t="s">
        <v>54</v>
      </c>
      <c r="AP382" s="17"/>
      <c r="AQ38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2" s="14" t="s">
        <v>54</v>
      </c>
      <c r="AS382" s="14"/>
      <c r="AT38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2" s="17" t="e" cm="1">
        <f t="array" aca="1" ref="AU382" ca="1">INDEX('[1]SAP Customer Data'!A:Z,MATCH(بيانات_العملاء[[#This Row],[رمز شريك الأعمال]],'[1]SAP Customer Data'!B:B,0),CELL("col",[1]!Table_Customer_Data[[#Headers],[CreateDate]]))</f>
        <v>#REF!</v>
      </c>
      <c r="AV382" s="14"/>
      <c r="AW382" s="17"/>
      <c r="AX382" s="14" t="s">
        <v>57</v>
      </c>
      <c r="AY382" s="14"/>
    </row>
    <row r="383" spans="1:51" x14ac:dyDescent="0.25">
      <c r="A383" s="12" t="e" cm="1">
        <f t="array" aca="1" ref="A383" ca="1">INDEX('[1]SAP Customer Data'!$A:$AC,MATCH(بيانات_العملاء[[#This Row],[رمز شريك الأعمال]],'[1]SAP Customer Data'!$B:$B,0),CELL("col",[1]!Table_Customer_Data[[#Headers],[GroupName]]))</f>
        <v>#REF!</v>
      </c>
      <c r="B383" s="19" t="s">
        <v>619</v>
      </c>
      <c r="C383" s="77" t="s">
        <v>882</v>
      </c>
      <c r="D383" s="14" t="e" cm="1">
        <f t="array" aca="1" ref="D383" ca="1">INDEX('[1]SAP Customer Data'!$A:$AC,MATCH(بيانات_العملاء[[#This Row],[رمز شريك الأعمال]],'[1]SAP Customer Data'!$B:$B,0),CELL("col",[1]!Table_Customer_Data[[#Headers],[CardName]]))</f>
        <v>#REF!</v>
      </c>
      <c r="E383" s="14" t="e">
        <f ca="1">IF(بيانات_العملاء[[#This Row],[حد الائتمان على SAP]]&gt;0,"آجل","نقدى")</f>
        <v>#REF!</v>
      </c>
      <c r="F383" s="14" t="s">
        <v>620</v>
      </c>
      <c r="G383" s="14" t="s">
        <v>51</v>
      </c>
      <c r="H383" s="14" t="s">
        <v>54</v>
      </c>
      <c r="I38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3" s="14" t="s">
        <v>52</v>
      </c>
      <c r="K383" s="15">
        <v>46009</v>
      </c>
      <c r="L383" s="14" t="s">
        <v>55</v>
      </c>
      <c r="M383" s="14" t="str">
        <f ca="1">IF(AND(بيانات_العملاء[[#This Row],[السجل التجارى]]="موجود",TODAY()+'[1]Other Data'!$B$23&lt;K383,بيانات_العملاء[[#This Row],[مطابقة اسم العميل بالاسم بالسجل التجارى]]="مطابق"), "سارى", "يجب اعادة طلبه")</f>
        <v>سارى</v>
      </c>
      <c r="N383" s="14" t="s">
        <v>52</v>
      </c>
      <c r="O383" s="9" t="e" cm="1">
        <f t="array" aca="1" ref="O383" ca="1">INDEX('[1]SAP Customer Data'!$A:$AC,MATCH(بيانات_العملاء[[#This Row],[رمز شريك الأعمال]],'[1]SAP Customer Data'!$B:$B,0),CELL("col",[1]!Table_Customer_Data[[#Headers],[LicTradNum]]))</f>
        <v>#REF!</v>
      </c>
      <c r="P38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3" s="14" t="s">
        <v>54</v>
      </c>
      <c r="R383" s="15"/>
      <c r="S38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3" s="14" t="s">
        <v>72</v>
      </c>
      <c r="U383" s="16"/>
      <c r="V383" s="17"/>
      <c r="W38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83" s="14" t="e" cm="1">
        <f t="array" aca="1" ref="Y383" ca="1">INDEX('[1]SAP Customer Data'!$A:$AC,MATCH(بيانات_العملاء[[#This Row],[رمز شريك الأعمال]],'[1]SAP Customer Data'!$B:$B,0),CELL("col",[1]!Table_Customer_Data[[#Headers],[CreditLine]]))</f>
        <v>#REF!</v>
      </c>
      <c r="Z38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3" s="14"/>
      <c r="AB38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3" s="14" t="s">
        <v>54</v>
      </c>
      <c r="AD383" s="14"/>
      <c r="AE38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3" s="14" t="s">
        <v>54</v>
      </c>
      <c r="AG383" s="14"/>
      <c r="AH38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3" s="14" t="s">
        <v>54</v>
      </c>
      <c r="AJ383" s="14"/>
      <c r="AK38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3" s="14" t="s">
        <v>54</v>
      </c>
      <c r="AM383" s="15"/>
      <c r="AN38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3" s="14" t="s">
        <v>54</v>
      </c>
      <c r="AP383" s="17"/>
      <c r="AQ38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3" s="14" t="s">
        <v>54</v>
      </c>
      <c r="AS383" s="14"/>
      <c r="AT38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3" s="17" t="e" cm="1">
        <f t="array" aca="1" ref="AU383" ca="1">INDEX('[1]SAP Customer Data'!A:Z,MATCH(بيانات_العملاء[[#This Row],[رمز شريك الأعمال]],'[1]SAP Customer Data'!B:B,0),CELL("col",[1]!Table_Customer_Data[[#Headers],[CreateDate]]))</f>
        <v>#REF!</v>
      </c>
      <c r="AV383" s="14"/>
      <c r="AW383" s="17"/>
      <c r="AX383" s="14" t="s">
        <v>57</v>
      </c>
      <c r="AY383" s="14"/>
    </row>
    <row r="384" spans="1:51" x14ac:dyDescent="0.25">
      <c r="A384" s="12" t="e" cm="1">
        <f t="array" aca="1" ref="A384" ca="1">INDEX('[1]SAP Customer Data'!$A:$AC,MATCH(بيانات_العملاء[[#This Row],[رمز شريك الأعمال]],'[1]SAP Customer Data'!$B:$B,0),CELL("col",[1]!Table_Customer_Data[[#Headers],[GroupName]]))</f>
        <v>#REF!</v>
      </c>
      <c r="B384" s="19" t="s">
        <v>621</v>
      </c>
      <c r="C384" s="77" t="s">
        <v>882</v>
      </c>
      <c r="D384" s="14" t="e" cm="1">
        <f t="array" aca="1" ref="D384" ca="1">INDEX('[1]SAP Customer Data'!$A:$AC,MATCH(بيانات_العملاء[[#This Row],[رمز شريك الأعمال]],'[1]SAP Customer Data'!$B:$B,0),CELL("col",[1]!Table_Customer_Data[[#Headers],[CardName]]))</f>
        <v>#REF!</v>
      </c>
      <c r="E384" s="14" t="e">
        <f ca="1">IF(بيانات_العملاء[[#This Row],[حد الائتمان على SAP]]&gt;0,"آجل","نقدى")</f>
        <v>#REF!</v>
      </c>
      <c r="F384" s="14" t="s">
        <v>622</v>
      </c>
      <c r="G384" s="14" t="s">
        <v>51</v>
      </c>
      <c r="H384" s="14" t="s">
        <v>197</v>
      </c>
      <c r="I38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4" s="14" t="s">
        <v>52</v>
      </c>
      <c r="K384" s="15">
        <v>44775</v>
      </c>
      <c r="L384" s="14" t="s">
        <v>55</v>
      </c>
      <c r="M384" s="14" t="str">
        <f ca="1">IF(AND(بيانات_العملاء[[#This Row],[السجل التجارى]]="موجود",TODAY()+'[1]Other Data'!$B$23&lt;K384,بيانات_العملاء[[#This Row],[مطابقة اسم العميل بالاسم بالسجل التجارى]]="مطابق"), "سارى", "يجب اعادة طلبه")</f>
        <v>يجب اعادة طلبه</v>
      </c>
      <c r="N384" s="14" t="s">
        <v>52</v>
      </c>
      <c r="O384" s="9" t="e" cm="1">
        <f t="array" aca="1" ref="O384" ca="1">INDEX('[1]SAP Customer Data'!$A:$AC,MATCH(بيانات_العملاء[[#This Row],[رمز شريك الأعمال]],'[1]SAP Customer Data'!$B:$B,0),CELL("col",[1]!Table_Customer_Data[[#Headers],[LicTradNum]]))</f>
        <v>#REF!</v>
      </c>
      <c r="P38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4" s="14" t="s">
        <v>54</v>
      </c>
      <c r="R384" s="15"/>
      <c r="S38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4" s="14" t="s">
        <v>72</v>
      </c>
      <c r="U384" s="16"/>
      <c r="V384" s="17"/>
      <c r="W38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84" s="14" t="e" cm="1">
        <f t="array" aca="1" ref="Y384" ca="1">INDEX('[1]SAP Customer Data'!$A:$AC,MATCH(بيانات_العملاء[[#This Row],[رمز شريك الأعمال]],'[1]SAP Customer Data'!$B:$B,0),CELL("col",[1]!Table_Customer_Data[[#Headers],[CreditLine]]))</f>
        <v>#REF!</v>
      </c>
      <c r="Z38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4" s="14"/>
      <c r="AB38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4" s="14" t="s">
        <v>52</v>
      </c>
      <c r="AD384" s="17">
        <v>46856</v>
      </c>
      <c r="AE38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84" s="14" t="s">
        <v>54</v>
      </c>
      <c r="AG384" s="14"/>
      <c r="AH38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4" s="14" t="s">
        <v>54</v>
      </c>
      <c r="AJ384" s="14"/>
      <c r="AK38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4" s="14" t="s">
        <v>54</v>
      </c>
      <c r="AM384" s="15"/>
      <c r="AN38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4" s="14" t="s">
        <v>54</v>
      </c>
      <c r="AP384" s="17"/>
      <c r="AQ38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4" s="14" t="s">
        <v>54</v>
      </c>
      <c r="AS384" s="14"/>
      <c r="AT38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4" s="17" t="e" cm="1">
        <f t="array" aca="1" ref="AU384" ca="1">INDEX('[1]SAP Customer Data'!A:Z,MATCH(بيانات_العملاء[[#This Row],[رمز شريك الأعمال]],'[1]SAP Customer Data'!B:B,0),CELL("col",[1]!Table_Customer_Data[[#Headers],[CreateDate]]))</f>
        <v>#REF!</v>
      </c>
      <c r="AV384" s="14"/>
      <c r="AW384" s="17"/>
      <c r="AX384" s="14" t="s">
        <v>57</v>
      </c>
      <c r="AY384" s="14"/>
    </row>
    <row r="385" spans="1:51" x14ac:dyDescent="0.25">
      <c r="A385" s="12" t="e" cm="1">
        <f t="array" aca="1" ref="A385" ca="1">INDEX('[1]SAP Customer Data'!$A:$AC,MATCH(بيانات_العملاء[[#This Row],[رمز شريك الأعمال]],'[1]SAP Customer Data'!$B:$B,0),CELL("col",[1]!Table_Customer_Data[[#Headers],[GroupName]]))</f>
        <v>#REF!</v>
      </c>
      <c r="B385" s="19" t="s">
        <v>623</v>
      </c>
      <c r="C385" s="77" t="s">
        <v>882</v>
      </c>
      <c r="D385" s="14" t="e" cm="1">
        <f t="array" aca="1" ref="D385" ca="1">INDEX('[1]SAP Customer Data'!$A:$AC,MATCH(بيانات_العملاء[[#This Row],[رمز شريك الأعمال]],'[1]SAP Customer Data'!$B:$B,0),CELL("col",[1]!Table_Customer_Data[[#Headers],[CardName]]))</f>
        <v>#REF!</v>
      </c>
      <c r="E385" s="14" t="e">
        <f ca="1">IF(بيانات_العملاء[[#This Row],[حد الائتمان على SAP]]&gt;0,"آجل","نقدى")</f>
        <v>#REF!</v>
      </c>
      <c r="F385" s="14" t="s">
        <v>624</v>
      </c>
      <c r="G385" s="14" t="s">
        <v>51</v>
      </c>
      <c r="H385" s="14" t="s">
        <v>197</v>
      </c>
      <c r="I38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5" s="14" t="s">
        <v>52</v>
      </c>
      <c r="K385" s="15">
        <v>44493</v>
      </c>
      <c r="L385" s="14" t="s">
        <v>55</v>
      </c>
      <c r="M385" s="14" t="str">
        <f ca="1">IF(AND(بيانات_العملاء[[#This Row],[السجل التجارى]]="موجود",TODAY()+'[1]Other Data'!$B$23&lt;K385,بيانات_العملاء[[#This Row],[مطابقة اسم العميل بالاسم بالسجل التجارى]]="مطابق"), "سارى", "يجب اعادة طلبه")</f>
        <v>يجب اعادة طلبه</v>
      </c>
      <c r="N385" s="14" t="s">
        <v>52</v>
      </c>
      <c r="O385" s="9" t="e" cm="1">
        <f t="array" aca="1" ref="O385" ca="1">INDEX('[1]SAP Customer Data'!$A:$AC,MATCH(بيانات_العملاء[[#This Row],[رمز شريك الأعمال]],'[1]SAP Customer Data'!$B:$B,0),CELL("col",[1]!Table_Customer_Data[[#Headers],[LicTradNum]]))</f>
        <v>#REF!</v>
      </c>
      <c r="P38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5" s="14" t="s">
        <v>54</v>
      </c>
      <c r="R385" s="15"/>
      <c r="S38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5" s="14" t="s">
        <v>72</v>
      </c>
      <c r="U385" s="16"/>
      <c r="V385" s="17"/>
      <c r="W38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85" s="14" t="e" cm="1">
        <f t="array" aca="1" ref="Y385" ca="1">INDEX('[1]SAP Customer Data'!$A:$AC,MATCH(بيانات_العملاء[[#This Row],[رمز شريك الأعمال]],'[1]SAP Customer Data'!$B:$B,0),CELL("col",[1]!Table_Customer_Data[[#Headers],[CreditLine]]))</f>
        <v>#REF!</v>
      </c>
      <c r="Z38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5" s="14"/>
      <c r="AB38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5" s="14" t="s">
        <v>54</v>
      </c>
      <c r="AD385" s="14"/>
      <c r="AE38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5" s="14" t="s">
        <v>54</v>
      </c>
      <c r="AG385" s="14"/>
      <c r="AH38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5" s="14" t="s">
        <v>54</v>
      </c>
      <c r="AJ385" s="14"/>
      <c r="AK38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5" s="14" t="s">
        <v>54</v>
      </c>
      <c r="AM385" s="15"/>
      <c r="AN38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5" s="14" t="s">
        <v>54</v>
      </c>
      <c r="AP385" s="17"/>
      <c r="AQ38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5" s="14" t="s">
        <v>54</v>
      </c>
      <c r="AS385" s="14"/>
      <c r="AT38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5" s="17" t="e" cm="1">
        <f t="array" aca="1" ref="AU385" ca="1">INDEX('[1]SAP Customer Data'!A:Z,MATCH(بيانات_العملاء[[#This Row],[رمز شريك الأعمال]],'[1]SAP Customer Data'!B:B,0),CELL("col",[1]!Table_Customer_Data[[#Headers],[CreateDate]]))</f>
        <v>#REF!</v>
      </c>
      <c r="AV385" s="14"/>
      <c r="AW385" s="17"/>
      <c r="AX385" s="14" t="s">
        <v>57</v>
      </c>
      <c r="AY385" s="14"/>
    </row>
    <row r="386" spans="1:51" x14ac:dyDescent="0.25">
      <c r="A386" s="12" t="e" cm="1">
        <f t="array" aca="1" ref="A386" ca="1">INDEX('[1]SAP Customer Data'!$A:$AC,MATCH(بيانات_العملاء[[#This Row],[رمز شريك الأعمال]],'[1]SAP Customer Data'!$B:$B,0),CELL("col",[1]!Table_Customer_Data[[#Headers],[GroupName]]))</f>
        <v>#REF!</v>
      </c>
      <c r="B386" s="19" t="s">
        <v>625</v>
      </c>
      <c r="C386" s="77" t="s">
        <v>882</v>
      </c>
      <c r="D386" s="14" t="e" cm="1">
        <f t="array" aca="1" ref="D386" ca="1">INDEX('[1]SAP Customer Data'!$A:$AC,MATCH(بيانات_العملاء[[#This Row],[رمز شريك الأعمال]],'[1]SAP Customer Data'!$B:$B,0),CELL("col",[1]!Table_Customer_Data[[#Headers],[CardName]]))</f>
        <v>#REF!</v>
      </c>
      <c r="E386" s="14" t="str">
        <f>IF(بيانات_العملاء[[#This Row],[حد الائتمان على SAP]]&gt;0,"آجل","نقدى")</f>
        <v>آجل</v>
      </c>
      <c r="F386" s="14" t="s">
        <v>626</v>
      </c>
      <c r="G386" s="14" t="s">
        <v>51</v>
      </c>
      <c r="H386" s="14" t="s">
        <v>197</v>
      </c>
      <c r="I38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6" s="14" t="s">
        <v>52</v>
      </c>
      <c r="K386" s="15">
        <v>44985</v>
      </c>
      <c r="L386" s="14" t="s">
        <v>55</v>
      </c>
      <c r="M386" s="14" t="str">
        <f ca="1">IF(AND(بيانات_العملاء[[#This Row],[السجل التجارى]]="موجود",TODAY()+'[1]Other Data'!$B$23&lt;K386,بيانات_العملاء[[#This Row],[مطابقة اسم العميل بالاسم بالسجل التجارى]]="مطابق"), "سارى", "يجب اعادة طلبه")</f>
        <v>يجب اعادة طلبه</v>
      </c>
      <c r="N386" s="14" t="s">
        <v>52</v>
      </c>
      <c r="O386" s="9" t="e" cm="1">
        <f t="array" aca="1" ref="O386" ca="1">INDEX('[1]SAP Customer Data'!$A:$AC,MATCH(بيانات_العملاء[[#This Row],[رمز شريك الأعمال]],'[1]SAP Customer Data'!$B:$B,0),CELL("col",[1]!Table_Customer_Data[[#Headers],[LicTradNum]]))</f>
        <v>#REF!</v>
      </c>
      <c r="P38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6" s="14" t="s">
        <v>52</v>
      </c>
      <c r="R386" s="15">
        <v>44767</v>
      </c>
      <c r="S38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6" s="14" t="s">
        <v>52</v>
      </c>
      <c r="U386" s="16">
        <v>50000</v>
      </c>
      <c r="V386" s="17"/>
      <c r="W38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386" s="14">
        <v>40000</v>
      </c>
      <c r="Z386" s="14" t="str">
        <f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مطابق</v>
      </c>
      <c r="AA386" s="14" t="s">
        <v>55</v>
      </c>
      <c r="AB386" s="14" t="str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يجب اعادة طلبه</v>
      </c>
      <c r="AC386" s="14" t="s">
        <v>52</v>
      </c>
      <c r="AD386" s="14">
        <v>45009</v>
      </c>
      <c r="AE38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6" s="14" t="s">
        <v>54</v>
      </c>
      <c r="AG386" s="14"/>
      <c r="AH38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6" s="14" t="s">
        <v>54</v>
      </c>
      <c r="AJ386" s="14"/>
      <c r="AK38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6" s="14" t="s">
        <v>54</v>
      </c>
      <c r="AM386" s="15"/>
      <c r="AN38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6" s="14" t="s">
        <v>54</v>
      </c>
      <c r="AP386" s="17"/>
      <c r="AQ38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6" s="14" t="s">
        <v>54</v>
      </c>
      <c r="AS386" s="14"/>
      <c r="AT38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6" s="17" t="e" cm="1">
        <f t="array" aca="1" ref="AU386" ca="1">INDEX('[1]SAP Customer Data'!A:Z,MATCH(بيانات_العملاء[[#This Row],[رمز شريك الأعمال]],'[1]SAP Customer Data'!B:B,0),CELL("col",[1]!Table_Customer_Data[[#Headers],[CreateDate]]))</f>
        <v>#REF!</v>
      </c>
      <c r="AV386" s="14"/>
      <c r="AW386" s="17"/>
      <c r="AX386" s="14" t="s">
        <v>57</v>
      </c>
      <c r="AY386" s="14"/>
    </row>
    <row r="387" spans="1:51" x14ac:dyDescent="0.25">
      <c r="A387" s="12" t="e" cm="1">
        <f t="array" aca="1" ref="A387" ca="1">INDEX('[1]SAP Customer Data'!$A:$AC,MATCH(بيانات_العملاء[[#This Row],[رمز شريك الأعمال]],'[1]SAP Customer Data'!$B:$B,0),CELL("col",[1]!Table_Customer_Data[[#Headers],[GroupName]]))</f>
        <v>#REF!</v>
      </c>
      <c r="B387" s="19" t="s">
        <v>627</v>
      </c>
      <c r="C387" s="77" t="s">
        <v>882</v>
      </c>
      <c r="D387" s="14" t="e" cm="1">
        <f t="array" aca="1" ref="D387" ca="1">INDEX('[1]SAP Customer Data'!$A:$AC,MATCH(بيانات_العملاء[[#This Row],[رمز شريك الأعمال]],'[1]SAP Customer Data'!$B:$B,0),CELL("col",[1]!Table_Customer_Data[[#Headers],[CardName]]))</f>
        <v>#REF!</v>
      </c>
      <c r="E387" s="14" t="str">
        <f>IF(بيانات_العملاء[[#This Row],[حد الائتمان على SAP]]&gt;0,"آجل","نقدى")</f>
        <v>آجل</v>
      </c>
      <c r="F387" s="14"/>
      <c r="G387" s="14" t="s">
        <v>62</v>
      </c>
      <c r="H387" s="14" t="s">
        <v>197</v>
      </c>
      <c r="I38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7" s="14" t="s">
        <v>52</v>
      </c>
      <c r="K387" s="15">
        <v>44725</v>
      </c>
      <c r="L387" s="14" t="s">
        <v>55</v>
      </c>
      <c r="M387" s="14" t="str">
        <f ca="1">IF(AND(بيانات_العملاء[[#This Row],[السجل التجارى]]="موجود",TODAY()+'[1]Other Data'!$B$23&lt;K387,بيانات_العملاء[[#This Row],[مطابقة اسم العميل بالاسم بالسجل التجارى]]="مطابق"), "سارى", "يجب اعادة طلبه")</f>
        <v>يجب اعادة طلبه</v>
      </c>
      <c r="N387" s="14" t="s">
        <v>52</v>
      </c>
      <c r="O387" s="9" t="e" cm="1">
        <f t="array" aca="1" ref="O387" ca="1">INDEX('[1]SAP Customer Data'!$A:$AC,MATCH(بيانات_العملاء[[#This Row],[رمز شريك الأعمال]],'[1]SAP Customer Data'!$B:$B,0),CELL("col",[1]!Table_Customer_Data[[#Headers],[LicTradNum]]))</f>
        <v>#REF!</v>
      </c>
      <c r="P38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7" s="14" t="s">
        <v>54</v>
      </c>
      <c r="R387" s="15"/>
      <c r="S38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7" s="14" t="s">
        <v>52</v>
      </c>
      <c r="U387" s="16">
        <v>20000</v>
      </c>
      <c r="V387" s="17"/>
      <c r="W38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87" s="14">
        <v>16000</v>
      </c>
      <c r="Z387" s="14" t="str">
        <f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مطابق</v>
      </c>
      <c r="AA387" s="14" t="s">
        <v>55</v>
      </c>
      <c r="AB387" s="14" t="str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يجب اعادة طلبه</v>
      </c>
      <c r="AC387" s="14" t="s">
        <v>54</v>
      </c>
      <c r="AD387" s="14"/>
      <c r="AE38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7" s="14" t="s">
        <v>54</v>
      </c>
      <c r="AG387" s="14"/>
      <c r="AH38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7" s="14" t="s">
        <v>54</v>
      </c>
      <c r="AJ387" s="14"/>
      <c r="AK38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7" s="14" t="s">
        <v>54</v>
      </c>
      <c r="AM387" s="15"/>
      <c r="AN38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7" s="14" t="s">
        <v>54</v>
      </c>
      <c r="AP387" s="17"/>
      <c r="AQ38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7" s="14" t="s">
        <v>54</v>
      </c>
      <c r="AS387" s="14"/>
      <c r="AT38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7" s="17" t="e" cm="1">
        <f t="array" aca="1" ref="AU387" ca="1">INDEX('[1]SAP Customer Data'!A:Z,MATCH(بيانات_العملاء[[#This Row],[رمز شريك الأعمال]],'[1]SAP Customer Data'!B:B,0),CELL("col",[1]!Table_Customer_Data[[#Headers],[CreateDate]]))</f>
        <v>#REF!</v>
      </c>
      <c r="AV387" s="14"/>
      <c r="AW387" s="17"/>
      <c r="AX387" s="14" t="s">
        <v>57</v>
      </c>
      <c r="AY387" s="14"/>
    </row>
    <row r="388" spans="1:51" x14ac:dyDescent="0.25">
      <c r="A388" s="12" t="e" cm="1">
        <f t="array" aca="1" ref="A388" ca="1">INDEX('[1]SAP Customer Data'!$A:$AC,MATCH(بيانات_العملاء[[#This Row],[رمز شريك الأعمال]],'[1]SAP Customer Data'!$B:$B,0),CELL("col",[1]!Table_Customer_Data[[#Headers],[GroupName]]))</f>
        <v>#REF!</v>
      </c>
      <c r="B388" s="19" t="s">
        <v>628</v>
      </c>
      <c r="C388" s="77" t="s">
        <v>882</v>
      </c>
      <c r="D388" s="14" t="e" cm="1">
        <f t="array" aca="1" ref="D388" ca="1">INDEX('[1]SAP Customer Data'!$A:$AC,MATCH(بيانات_العملاء[[#This Row],[رمز شريك الأعمال]],'[1]SAP Customer Data'!$B:$B,0),CELL("col",[1]!Table_Customer_Data[[#Headers],[CardName]]))</f>
        <v>#REF!</v>
      </c>
      <c r="E388" s="14" t="str">
        <f>IF(بيانات_العملاء[[#This Row],[حد الائتمان على SAP]]&gt;0,"آجل","نقدى")</f>
        <v>آجل</v>
      </c>
      <c r="F388" s="14" t="s">
        <v>629</v>
      </c>
      <c r="G388" s="14" t="s">
        <v>51</v>
      </c>
      <c r="H388" s="14" t="s">
        <v>52</v>
      </c>
      <c r="I38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388" s="14" t="s">
        <v>52</v>
      </c>
      <c r="K388" s="15">
        <v>44978</v>
      </c>
      <c r="L388" s="14" t="s">
        <v>55</v>
      </c>
      <c r="M388" s="14" t="str">
        <f ca="1">IF(AND(بيانات_العملاء[[#This Row],[السجل التجارى]]="موجود",TODAY()+'[1]Other Data'!$B$23&lt;K388,بيانات_العملاء[[#This Row],[مطابقة اسم العميل بالاسم بالسجل التجارى]]="مطابق"), "سارى", "يجب اعادة طلبه")</f>
        <v>يجب اعادة طلبه</v>
      </c>
      <c r="N388" s="14" t="s">
        <v>52</v>
      </c>
      <c r="O388" s="9" t="e" cm="1">
        <f t="array" aca="1" ref="O388" ca="1">INDEX('[1]SAP Customer Data'!$A:$AC,MATCH(بيانات_العملاء[[#This Row],[رمز شريك الأعمال]],'[1]SAP Customer Data'!$B:$B,0),CELL("col",[1]!Table_Customer_Data[[#Headers],[LicTradNum]]))</f>
        <v>#REF!</v>
      </c>
      <c r="P38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8" s="14" t="s">
        <v>52</v>
      </c>
      <c r="R388" s="15">
        <v>45019</v>
      </c>
      <c r="S38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8" s="14" t="s">
        <v>52</v>
      </c>
      <c r="U388" s="16">
        <v>20000</v>
      </c>
      <c r="V388" s="17"/>
      <c r="W38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388" s="14">
        <v>16000</v>
      </c>
      <c r="Z388" s="14" t="str">
        <f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مطابق</v>
      </c>
      <c r="AA388" s="14" t="s">
        <v>55</v>
      </c>
      <c r="AB388" s="14" t="str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يجب اعادة طلبه</v>
      </c>
      <c r="AC388" s="14" t="s">
        <v>52</v>
      </c>
      <c r="AD388" s="14">
        <v>49806</v>
      </c>
      <c r="AE38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388" s="14" t="s">
        <v>54</v>
      </c>
      <c r="AG388" s="14"/>
      <c r="AH38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8" s="14" t="s">
        <v>54</v>
      </c>
      <c r="AJ388" s="14"/>
      <c r="AK38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8" s="14" t="s">
        <v>54</v>
      </c>
      <c r="AM388" s="15"/>
      <c r="AN38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8" s="14" t="s">
        <v>52</v>
      </c>
      <c r="AP388" s="17">
        <v>45020</v>
      </c>
      <c r="AQ38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8" s="14" t="s">
        <v>54</v>
      </c>
      <c r="AS388" s="14"/>
      <c r="AT38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8" s="17" t="e" cm="1">
        <f t="array" aca="1" ref="AU388" ca="1">INDEX('[1]SAP Customer Data'!A:Z,MATCH(بيانات_العملاء[[#This Row],[رمز شريك الأعمال]],'[1]SAP Customer Data'!B:B,0),CELL("col",[1]!Table_Customer_Data[[#Headers],[CreateDate]]))</f>
        <v>#REF!</v>
      </c>
      <c r="AV388" s="14"/>
      <c r="AW388" s="17"/>
      <c r="AX388" s="14" t="s">
        <v>57</v>
      </c>
      <c r="AY388" s="14"/>
    </row>
    <row r="389" spans="1:51" x14ac:dyDescent="0.25">
      <c r="A389" s="12" t="e" cm="1">
        <f t="array" aca="1" ref="A389" ca="1">INDEX('[1]SAP Customer Data'!$A:$AC,MATCH(بيانات_العملاء[[#This Row],[رمز شريك الأعمال]],'[1]SAP Customer Data'!$B:$B,0),CELL("col",[1]!Table_Customer_Data[[#Headers],[GroupName]]))</f>
        <v>#REF!</v>
      </c>
      <c r="B389" s="19" t="s">
        <v>630</v>
      </c>
      <c r="C389" s="77" t="s">
        <v>882</v>
      </c>
      <c r="D389" s="14" t="e" cm="1">
        <f t="array" aca="1" ref="D389" ca="1">INDEX('[1]SAP Customer Data'!$A:$AC,MATCH(بيانات_العملاء[[#This Row],[رمز شريك الأعمال]],'[1]SAP Customer Data'!$B:$B,0),CELL("col",[1]!Table_Customer_Data[[#Headers],[CardName]]))</f>
        <v>#REF!</v>
      </c>
      <c r="E389" s="14" t="e">
        <f ca="1">IF(بيانات_العملاء[[#This Row],[حد الائتمان على SAP]]&gt;0,"آجل","نقدى")</f>
        <v>#REF!</v>
      </c>
      <c r="F389" s="14" t="s">
        <v>631</v>
      </c>
      <c r="G389" s="14" t="s">
        <v>51</v>
      </c>
      <c r="H389" s="14" t="s">
        <v>54</v>
      </c>
      <c r="I38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89" s="14" t="s">
        <v>52</v>
      </c>
      <c r="K389" s="15">
        <v>46083</v>
      </c>
      <c r="L389" s="14" t="s">
        <v>55</v>
      </c>
      <c r="M389" s="14" t="str">
        <f ca="1">IF(AND(بيانات_العملاء[[#This Row],[السجل التجارى]]="موجود",TODAY()+'[1]Other Data'!$B$23&lt;K389,بيانات_العملاء[[#This Row],[مطابقة اسم العميل بالاسم بالسجل التجارى]]="مطابق"), "سارى", "يجب اعادة طلبه")</f>
        <v>سارى</v>
      </c>
      <c r="N389" s="14" t="s">
        <v>52</v>
      </c>
      <c r="O389" s="9" t="e" cm="1">
        <f t="array" aca="1" ref="O389" ca="1">INDEX('[1]SAP Customer Data'!$A:$AC,MATCH(بيانات_العملاء[[#This Row],[رمز شريك الأعمال]],'[1]SAP Customer Data'!$B:$B,0),CELL("col",[1]!Table_Customer_Data[[#Headers],[LicTradNum]]))</f>
        <v>#REF!</v>
      </c>
      <c r="P38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89" s="14" t="s">
        <v>54</v>
      </c>
      <c r="R389" s="15"/>
      <c r="S38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89" s="14" t="s">
        <v>72</v>
      </c>
      <c r="U389" s="16"/>
      <c r="V389" s="17"/>
      <c r="W38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8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89" s="14" t="e" cm="1">
        <f t="array" aca="1" ref="Y389" ca="1">INDEX('[1]SAP Customer Data'!$A:$AC,MATCH(بيانات_العملاء[[#This Row],[رمز شريك الأعمال]],'[1]SAP Customer Data'!$B:$B,0),CELL("col",[1]!Table_Customer_Data[[#Headers],[CreditLine]]))</f>
        <v>#REF!</v>
      </c>
      <c r="Z38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89" s="14"/>
      <c r="AB38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89" s="14" t="s">
        <v>54</v>
      </c>
      <c r="AD389" s="14"/>
      <c r="AE38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89" s="14" t="s">
        <v>54</v>
      </c>
      <c r="AG389" s="14"/>
      <c r="AH38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89" s="14" t="s">
        <v>54</v>
      </c>
      <c r="AJ389" s="14"/>
      <c r="AK38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89" s="14" t="s">
        <v>54</v>
      </c>
      <c r="AM389" s="15"/>
      <c r="AN38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89" s="14" t="s">
        <v>52</v>
      </c>
      <c r="AP389" s="17">
        <v>44703</v>
      </c>
      <c r="AQ38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89" s="14" t="s">
        <v>54</v>
      </c>
      <c r="AS389" s="14"/>
      <c r="AT38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89" s="17" t="e" cm="1">
        <f t="array" aca="1" ref="AU389" ca="1">INDEX('[1]SAP Customer Data'!A:Z,MATCH(بيانات_العملاء[[#This Row],[رمز شريك الأعمال]],'[1]SAP Customer Data'!B:B,0),CELL("col",[1]!Table_Customer_Data[[#Headers],[CreateDate]]))</f>
        <v>#REF!</v>
      </c>
      <c r="AV389" s="14"/>
      <c r="AW389" s="17"/>
      <c r="AX389" s="14" t="s">
        <v>57</v>
      </c>
      <c r="AY389" s="14"/>
    </row>
    <row r="390" spans="1:51" x14ac:dyDescent="0.25">
      <c r="A390" s="12" t="e" cm="1">
        <f t="array" aca="1" ref="A390" ca="1">INDEX('[1]SAP Customer Data'!$A:$AC,MATCH(بيانات_العملاء[[#This Row],[رمز شريك الأعمال]],'[1]SAP Customer Data'!$B:$B,0),CELL("col",[1]!Table_Customer_Data[[#Headers],[GroupName]]))</f>
        <v>#REF!</v>
      </c>
      <c r="B390" s="19" t="s">
        <v>632</v>
      </c>
      <c r="C390" s="77" t="s">
        <v>882</v>
      </c>
      <c r="D390" s="14" t="e" cm="1">
        <f t="array" aca="1" ref="D390" ca="1">INDEX('[1]SAP Customer Data'!$A:$AC,MATCH(بيانات_العملاء[[#This Row],[رمز شريك الأعمال]],'[1]SAP Customer Data'!$B:$B,0),CELL("col",[1]!Table_Customer_Data[[#Headers],[CardName]]))</f>
        <v>#REF!</v>
      </c>
      <c r="E390" s="14" t="e">
        <f ca="1">IF(بيانات_العملاء[[#This Row],[حد الائتمان على SAP]]&gt;0,"آجل","نقدى")</f>
        <v>#REF!</v>
      </c>
      <c r="F390" s="14"/>
      <c r="G390" s="14" t="s">
        <v>71</v>
      </c>
      <c r="H390" s="14" t="s">
        <v>197</v>
      </c>
      <c r="I39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0" s="14" t="s">
        <v>54</v>
      </c>
      <c r="K390" s="15"/>
      <c r="L390" s="14"/>
      <c r="M390" s="14" t="str">
        <f ca="1">IF(AND(بيانات_العملاء[[#This Row],[السجل التجارى]]="موجود",TODAY()+'[1]Other Data'!$B$23&lt;K390,بيانات_العملاء[[#This Row],[مطابقة اسم العميل بالاسم بالسجل التجارى]]="مطابق"), "سارى", "يجب اعادة طلبه")</f>
        <v>يجب اعادة طلبه</v>
      </c>
      <c r="N390" s="14" t="s">
        <v>52</v>
      </c>
      <c r="O390" s="9" t="e" cm="1">
        <f t="array" aca="1" ref="O390" ca="1">INDEX('[1]SAP Customer Data'!$A:$AC,MATCH(بيانات_العملاء[[#This Row],[رمز شريك الأعمال]],'[1]SAP Customer Data'!$B:$B,0),CELL("col",[1]!Table_Customer_Data[[#Headers],[LicTradNum]]))</f>
        <v>#REF!</v>
      </c>
      <c r="P39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0" s="14" t="s">
        <v>54</v>
      </c>
      <c r="R390" s="15"/>
      <c r="S39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0" s="14" t="s">
        <v>72</v>
      </c>
      <c r="U390" s="16"/>
      <c r="V390" s="17"/>
      <c r="W39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0" s="14" t="e" cm="1">
        <f t="array" aca="1" ref="Y390" ca="1">INDEX('[1]SAP Customer Data'!$A:$AC,MATCH(بيانات_العملاء[[#This Row],[رمز شريك الأعمال]],'[1]SAP Customer Data'!$B:$B,0),CELL("col",[1]!Table_Customer_Data[[#Headers],[CreditLine]]))</f>
        <v>#REF!</v>
      </c>
      <c r="Z39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0" s="14"/>
      <c r="AB39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0" s="14" t="s">
        <v>54</v>
      </c>
      <c r="AD390" s="14"/>
      <c r="AE39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0" s="14" t="s">
        <v>54</v>
      </c>
      <c r="AG390" s="14"/>
      <c r="AH39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0" s="14" t="s">
        <v>54</v>
      </c>
      <c r="AJ390" s="14"/>
      <c r="AK39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0" s="14" t="s">
        <v>54</v>
      </c>
      <c r="AM390" s="15"/>
      <c r="AN39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0" s="14" t="s">
        <v>54</v>
      </c>
      <c r="AP390" s="17"/>
      <c r="AQ39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0" s="14" t="s">
        <v>54</v>
      </c>
      <c r="AS390" s="14"/>
      <c r="AT39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0" s="17" t="e" cm="1">
        <f t="array" aca="1" ref="AU390" ca="1">INDEX('[1]SAP Customer Data'!A:Z,MATCH(بيانات_العملاء[[#This Row],[رمز شريك الأعمال]],'[1]SAP Customer Data'!B:B,0),CELL("col",[1]!Table_Customer_Data[[#Headers],[CreateDate]]))</f>
        <v>#REF!</v>
      </c>
      <c r="AV390" s="14"/>
      <c r="AW390" s="17"/>
      <c r="AX390" s="14" t="s">
        <v>57</v>
      </c>
      <c r="AY390" s="14"/>
    </row>
    <row r="391" spans="1:51" x14ac:dyDescent="0.25">
      <c r="A391" s="12" t="e" cm="1">
        <f t="array" aca="1" ref="A391" ca="1">INDEX('[1]SAP Customer Data'!$A:$AC,MATCH(بيانات_العملاء[[#This Row],[رمز شريك الأعمال]],'[1]SAP Customer Data'!$B:$B,0),CELL("col",[1]!Table_Customer_Data[[#Headers],[GroupName]]))</f>
        <v>#REF!</v>
      </c>
      <c r="B391" s="18" t="s">
        <v>633</v>
      </c>
      <c r="C391" s="77" t="s">
        <v>882</v>
      </c>
      <c r="D391" s="14" t="e" cm="1">
        <f t="array" aca="1" ref="D391" ca="1">INDEX('[1]SAP Customer Data'!$A:$AC,MATCH(بيانات_العملاء[[#This Row],[رمز شريك الأعمال]],'[1]SAP Customer Data'!$B:$B,0),CELL("col",[1]!Table_Customer_Data[[#Headers],[CardName]]))</f>
        <v>#REF!</v>
      </c>
      <c r="E391" s="14" t="e">
        <f ca="1">IF(بيانات_العملاء[[#This Row],[حد الائتمان على SAP]]&gt;0,"آجل","نقدى")</f>
        <v>#REF!</v>
      </c>
      <c r="F391" s="14"/>
      <c r="G391" s="14" t="s">
        <v>71</v>
      </c>
      <c r="H391" s="14"/>
      <c r="I39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1" s="14" t="s">
        <v>54</v>
      </c>
      <c r="K391" s="15"/>
      <c r="L391" s="14"/>
      <c r="M391" s="14" t="str">
        <f ca="1">IF(AND(بيانات_العملاء[[#This Row],[السجل التجارى]]="موجود",TODAY()+'[1]Other Data'!$B$23&lt;K391,بيانات_العملاء[[#This Row],[مطابقة اسم العميل بالاسم بالسجل التجارى]]="مطابق"), "سارى", "يجب اعادة طلبه")</f>
        <v>يجب اعادة طلبه</v>
      </c>
      <c r="N391" s="14" t="s">
        <v>52</v>
      </c>
      <c r="O391" s="9" t="e" cm="1">
        <f t="array" aca="1" ref="O391" ca="1">INDEX('[1]SAP Customer Data'!$A:$AC,MATCH(بيانات_العملاء[[#This Row],[رمز شريك الأعمال]],'[1]SAP Customer Data'!$B:$B,0),CELL("col",[1]!Table_Customer_Data[[#Headers],[LicTradNum]]))</f>
        <v>#REF!</v>
      </c>
      <c r="P39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1" s="14"/>
      <c r="R391" s="15"/>
      <c r="S39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1" s="14" t="s">
        <v>72</v>
      </c>
      <c r="U391" s="16"/>
      <c r="V391" s="17"/>
      <c r="W39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1" s="14" t="e" cm="1">
        <f t="array" aca="1" ref="Y391" ca="1">INDEX('[1]SAP Customer Data'!$A:$AC,MATCH(بيانات_العملاء[[#This Row],[رمز شريك الأعمال]],'[1]SAP Customer Data'!$B:$B,0),CELL("col",[1]!Table_Customer_Data[[#Headers],[CreditLine]]))</f>
        <v>#REF!</v>
      </c>
      <c r="Z39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1" s="14"/>
      <c r="AB39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1" s="14"/>
      <c r="AD391" s="14"/>
      <c r="AE39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1" s="14"/>
      <c r="AG391" s="14"/>
      <c r="AH39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1" s="14"/>
      <c r="AJ391" s="14"/>
      <c r="AK39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1" s="14"/>
      <c r="AM391" s="15"/>
      <c r="AN39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1" s="14"/>
      <c r="AP391" s="17"/>
      <c r="AQ39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1" s="14"/>
      <c r="AS391" s="14"/>
      <c r="AT39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1" s="17" t="e" cm="1">
        <f t="array" aca="1" ref="AU391" ca="1">INDEX('[1]SAP Customer Data'!A:Z,MATCH(بيانات_العملاء[[#This Row],[رمز شريك الأعمال]],'[1]SAP Customer Data'!B:B,0),CELL("col",[1]!Table_Customer_Data[[#Headers],[CreateDate]]))</f>
        <v>#REF!</v>
      </c>
      <c r="AV391" s="14"/>
      <c r="AW391" s="17"/>
      <c r="AX391" s="14" t="s">
        <v>57</v>
      </c>
      <c r="AY391" s="14"/>
    </row>
    <row r="392" spans="1:51" x14ac:dyDescent="0.25">
      <c r="A392" s="12" t="e" cm="1">
        <f t="array" aca="1" ref="A392" ca="1">INDEX('[1]SAP Customer Data'!$A:$AC,MATCH(بيانات_العملاء[[#This Row],[رمز شريك الأعمال]],'[1]SAP Customer Data'!$B:$B,0),CELL("col",[1]!Table_Customer_Data[[#Headers],[GroupName]]))</f>
        <v>#REF!</v>
      </c>
      <c r="B392" s="19" t="s">
        <v>634</v>
      </c>
      <c r="C392" s="77" t="s">
        <v>882</v>
      </c>
      <c r="D392" s="14" t="e" cm="1">
        <f t="array" aca="1" ref="D392" ca="1">INDEX('[1]SAP Customer Data'!$A:$AC,MATCH(بيانات_العملاء[[#This Row],[رمز شريك الأعمال]],'[1]SAP Customer Data'!$B:$B,0),CELL("col",[1]!Table_Customer_Data[[#Headers],[CardName]]))</f>
        <v>#REF!</v>
      </c>
      <c r="E392" s="14" t="str">
        <f>IF(بيانات_العملاء[[#This Row],[حد الائتمان على SAP]]&gt;0,"آجل","نقدى")</f>
        <v>آجل</v>
      </c>
      <c r="F392" s="14"/>
      <c r="G392" s="14" t="s">
        <v>62</v>
      </c>
      <c r="H392" s="14" t="s">
        <v>197</v>
      </c>
      <c r="I39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2" s="14" t="s">
        <v>52</v>
      </c>
      <c r="K392" s="15">
        <v>44908</v>
      </c>
      <c r="L392" s="14" t="s">
        <v>55</v>
      </c>
      <c r="M392" s="14" t="str">
        <f ca="1">IF(AND(بيانات_العملاء[[#This Row],[السجل التجارى]]="موجود",TODAY()+'[1]Other Data'!$B$23&lt;K392,بيانات_العملاء[[#This Row],[مطابقة اسم العميل بالاسم بالسجل التجارى]]="مطابق"), "سارى", "يجب اعادة طلبه")</f>
        <v>يجب اعادة طلبه</v>
      </c>
      <c r="N392" s="14" t="s">
        <v>52</v>
      </c>
      <c r="O392" s="9" t="e" cm="1">
        <f t="array" aca="1" ref="O392" ca="1">INDEX('[1]SAP Customer Data'!$A:$AC,MATCH(بيانات_العملاء[[#This Row],[رمز شريك الأعمال]],'[1]SAP Customer Data'!$B:$B,0),CELL("col",[1]!Table_Customer_Data[[#Headers],[LicTradNum]]))</f>
        <v>#REF!</v>
      </c>
      <c r="P39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2" s="14" t="s">
        <v>54</v>
      </c>
      <c r="R392" s="15"/>
      <c r="S39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2" s="14" t="s">
        <v>52</v>
      </c>
      <c r="U392" s="16">
        <v>100000</v>
      </c>
      <c r="V392" s="17">
        <v>44468</v>
      </c>
      <c r="W392" s="17">
        <f>IF(بيانات_العملاء[[#This Row],[تاريخ انشاء سند الامر او الاستثناء]]="",0,بيانات_العملاء[[#This Row],[تاريخ انشاء سند الامر او الاستثناء]]+365*3)</f>
        <v>45563</v>
      </c>
      <c r="X39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392" s="14">
        <v>60000</v>
      </c>
      <c r="Z392" s="14" t="str">
        <f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السند اكبر</v>
      </c>
      <c r="AA392" s="14" t="s">
        <v>55</v>
      </c>
      <c r="AB392" s="14" t="str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سارى</v>
      </c>
      <c r="AC392" s="14" t="s">
        <v>54</v>
      </c>
      <c r="AD392" s="14"/>
      <c r="AE39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2" s="14" t="s">
        <v>54</v>
      </c>
      <c r="AG392" s="14"/>
      <c r="AH39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2" s="14" t="s">
        <v>54</v>
      </c>
      <c r="AJ392" s="14"/>
      <c r="AK39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2" s="14" t="s">
        <v>54</v>
      </c>
      <c r="AM392" s="15"/>
      <c r="AN39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2" s="14" t="s">
        <v>54</v>
      </c>
      <c r="AP392" s="17"/>
      <c r="AQ39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2" s="14" t="s">
        <v>54</v>
      </c>
      <c r="AS392" s="14"/>
      <c r="AT39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2" s="17" t="e" cm="1">
        <f t="array" aca="1" ref="AU392" ca="1">INDEX('[1]SAP Customer Data'!A:Z,MATCH(بيانات_العملاء[[#This Row],[رمز شريك الأعمال]],'[1]SAP Customer Data'!B:B,0),CELL("col",[1]!Table_Customer_Data[[#Headers],[CreateDate]]))</f>
        <v>#REF!</v>
      </c>
      <c r="AV392" s="14"/>
      <c r="AW392" s="17"/>
      <c r="AX392" s="14" t="s">
        <v>57</v>
      </c>
      <c r="AY392" s="14"/>
    </row>
    <row r="393" spans="1:51" x14ac:dyDescent="0.25">
      <c r="A393" s="12" t="e" cm="1">
        <f t="array" aca="1" ref="A393" ca="1">INDEX('[1]SAP Customer Data'!$A:$AC,MATCH(بيانات_العملاء[[#This Row],[رمز شريك الأعمال]],'[1]SAP Customer Data'!$B:$B,0),CELL("col",[1]!Table_Customer_Data[[#Headers],[GroupName]]))</f>
        <v>#REF!</v>
      </c>
      <c r="B393" s="19" t="s">
        <v>635</v>
      </c>
      <c r="C393" s="77" t="s">
        <v>882</v>
      </c>
      <c r="D393" s="14" t="e" cm="1">
        <f t="array" aca="1" ref="D393" ca="1">INDEX('[1]SAP Customer Data'!$A:$AC,MATCH(بيانات_العملاء[[#This Row],[رمز شريك الأعمال]],'[1]SAP Customer Data'!$B:$B,0),CELL("col",[1]!Table_Customer_Data[[#Headers],[CardName]]))</f>
        <v>#REF!</v>
      </c>
      <c r="E393" s="14" t="e">
        <f ca="1">IF(بيانات_العملاء[[#This Row],[حد الائتمان على SAP]]&gt;0,"آجل","نقدى")</f>
        <v>#REF!</v>
      </c>
      <c r="F393" s="14"/>
      <c r="G393" s="14" t="s">
        <v>62</v>
      </c>
      <c r="H393" s="14" t="s">
        <v>197</v>
      </c>
      <c r="I39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3" s="14" t="s">
        <v>52</v>
      </c>
      <c r="K393" s="15">
        <v>44884</v>
      </c>
      <c r="L393" s="14" t="s">
        <v>55</v>
      </c>
      <c r="M393" s="14" t="str">
        <f ca="1">IF(AND(بيانات_العملاء[[#This Row],[السجل التجارى]]="موجود",TODAY()+'[1]Other Data'!$B$23&lt;K393,بيانات_العملاء[[#This Row],[مطابقة اسم العميل بالاسم بالسجل التجارى]]="مطابق"), "سارى", "يجب اعادة طلبه")</f>
        <v>يجب اعادة طلبه</v>
      </c>
      <c r="N393" s="14" t="s">
        <v>52</v>
      </c>
      <c r="O393" s="9" t="e" cm="1">
        <f t="array" aca="1" ref="O393" ca="1">INDEX('[1]SAP Customer Data'!$A:$AC,MATCH(بيانات_العملاء[[#This Row],[رمز شريك الأعمال]],'[1]SAP Customer Data'!$B:$B,0),CELL("col",[1]!Table_Customer_Data[[#Headers],[LicTradNum]]))</f>
        <v>#REF!</v>
      </c>
      <c r="P39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3" s="14" t="s">
        <v>54</v>
      </c>
      <c r="R393" s="15"/>
      <c r="S39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3" s="14" t="s">
        <v>90</v>
      </c>
      <c r="U393" s="16">
        <v>50000</v>
      </c>
      <c r="V393" s="17"/>
      <c r="W39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393" s="14" t="e" cm="1">
        <f t="array" aca="1" ref="Y393" ca="1">INDEX('[1]SAP Customer Data'!$A:$AC,MATCH(بيانات_العملاء[[#This Row],[رمز شريك الأعمال]],'[1]SAP Customer Data'!$B:$B,0),CELL("col",[1]!Table_Customer_Data[[#Headers],[CreditLine]]))</f>
        <v>#REF!</v>
      </c>
      <c r="Z39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3" s="14"/>
      <c r="AB39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3" s="14" t="s">
        <v>54</v>
      </c>
      <c r="AD393" s="14"/>
      <c r="AE39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3" s="14" t="s">
        <v>54</v>
      </c>
      <c r="AG393" s="14"/>
      <c r="AH39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3" s="14" t="s">
        <v>54</v>
      </c>
      <c r="AJ393" s="14"/>
      <c r="AK39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3" s="14" t="s">
        <v>54</v>
      </c>
      <c r="AM393" s="15"/>
      <c r="AN39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3" s="14" t="s">
        <v>54</v>
      </c>
      <c r="AP393" s="17"/>
      <c r="AQ39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3" s="14" t="s">
        <v>54</v>
      </c>
      <c r="AS393" s="14"/>
      <c r="AT39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3" s="17" t="e" cm="1">
        <f t="array" aca="1" ref="AU393" ca="1">INDEX('[1]SAP Customer Data'!A:Z,MATCH(بيانات_العملاء[[#This Row],[رمز شريك الأعمال]],'[1]SAP Customer Data'!B:B,0),CELL("col",[1]!Table_Customer_Data[[#Headers],[CreateDate]]))</f>
        <v>#REF!</v>
      </c>
      <c r="AV393" s="14"/>
      <c r="AW393" s="17"/>
      <c r="AX393" s="14" t="s">
        <v>57</v>
      </c>
      <c r="AY393" s="14"/>
    </row>
    <row r="394" spans="1:51" x14ac:dyDescent="0.25">
      <c r="A394" s="12" t="e" cm="1">
        <f t="array" aca="1" ref="A394" ca="1">INDEX('[1]SAP Customer Data'!$A:$AC,MATCH(بيانات_العملاء[[#This Row],[رمز شريك الأعمال]],'[1]SAP Customer Data'!$B:$B,0),CELL("col",[1]!Table_Customer_Data[[#Headers],[GroupName]]))</f>
        <v>#REF!</v>
      </c>
      <c r="B394" s="18" t="s">
        <v>636</v>
      </c>
      <c r="C394" s="77" t="s">
        <v>882</v>
      </c>
      <c r="D394" s="14" t="e" cm="1">
        <f t="array" aca="1" ref="D394" ca="1">INDEX('[1]SAP Customer Data'!$A:$AC,MATCH(بيانات_العملاء[[#This Row],[رمز شريك الأعمال]],'[1]SAP Customer Data'!$B:$B,0),CELL("col",[1]!Table_Customer_Data[[#Headers],[CardName]]))</f>
        <v>#REF!</v>
      </c>
      <c r="E394" s="14" t="e">
        <f ca="1">IF(بيانات_العملاء[[#This Row],[حد الائتمان على SAP]]&gt;0,"آجل","نقدى")</f>
        <v>#REF!</v>
      </c>
      <c r="F394" s="14"/>
      <c r="G394" s="14" t="s">
        <v>71</v>
      </c>
      <c r="H394" s="14"/>
      <c r="I39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4" s="14" t="s">
        <v>54</v>
      </c>
      <c r="K394" s="15"/>
      <c r="L394" s="14"/>
      <c r="M394" s="14" t="str">
        <f ca="1">IF(AND(بيانات_العملاء[[#This Row],[السجل التجارى]]="موجود",TODAY()+'[1]Other Data'!$B$23&lt;K394,بيانات_العملاء[[#This Row],[مطابقة اسم العميل بالاسم بالسجل التجارى]]="مطابق"), "سارى", "يجب اعادة طلبه")</f>
        <v>يجب اعادة طلبه</v>
      </c>
      <c r="N394" s="14" t="s">
        <v>52</v>
      </c>
      <c r="O394" s="9" t="e" cm="1">
        <f t="array" aca="1" ref="O394" ca="1">INDEX('[1]SAP Customer Data'!$A:$AC,MATCH(بيانات_العملاء[[#This Row],[رمز شريك الأعمال]],'[1]SAP Customer Data'!$B:$B,0),CELL("col",[1]!Table_Customer_Data[[#Headers],[LicTradNum]]))</f>
        <v>#REF!</v>
      </c>
      <c r="P39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4" s="14"/>
      <c r="R394" s="15"/>
      <c r="S39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4" s="14" t="s">
        <v>72</v>
      </c>
      <c r="U394" s="16"/>
      <c r="V394" s="17"/>
      <c r="W39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4" s="14" t="e" cm="1">
        <f t="array" aca="1" ref="Y394" ca="1">INDEX('[1]SAP Customer Data'!$A:$AC,MATCH(بيانات_العملاء[[#This Row],[رمز شريك الأعمال]],'[1]SAP Customer Data'!$B:$B,0),CELL("col",[1]!Table_Customer_Data[[#Headers],[CreditLine]]))</f>
        <v>#REF!</v>
      </c>
      <c r="Z39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4" s="14"/>
      <c r="AB39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4" s="14"/>
      <c r="AD394" s="14"/>
      <c r="AE39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4" s="14"/>
      <c r="AG394" s="14"/>
      <c r="AH39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4" s="14"/>
      <c r="AJ394" s="14"/>
      <c r="AK39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4" s="14"/>
      <c r="AM394" s="15"/>
      <c r="AN39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4" s="14"/>
      <c r="AP394" s="17"/>
      <c r="AQ39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4" s="14"/>
      <c r="AS394" s="14"/>
      <c r="AT39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4" s="17" t="e" cm="1">
        <f t="array" aca="1" ref="AU394" ca="1">INDEX('[1]SAP Customer Data'!A:Z,MATCH(بيانات_العملاء[[#This Row],[رمز شريك الأعمال]],'[1]SAP Customer Data'!B:B,0),CELL("col",[1]!Table_Customer_Data[[#Headers],[CreateDate]]))</f>
        <v>#REF!</v>
      </c>
      <c r="AV394" s="14"/>
      <c r="AW394" s="17"/>
      <c r="AX394" s="14" t="s">
        <v>57</v>
      </c>
      <c r="AY394" s="14"/>
    </row>
    <row r="395" spans="1:51" x14ac:dyDescent="0.25">
      <c r="A395" s="12" t="e" cm="1">
        <f t="array" aca="1" ref="A395" ca="1">INDEX('[1]SAP Customer Data'!$A:$AC,MATCH(بيانات_العملاء[[#This Row],[رمز شريك الأعمال]],'[1]SAP Customer Data'!$B:$B,0),CELL("col",[1]!Table_Customer_Data[[#Headers],[GroupName]]))</f>
        <v>#REF!</v>
      </c>
      <c r="B395" s="19" t="s">
        <v>637</v>
      </c>
      <c r="C395" s="77" t="s">
        <v>882</v>
      </c>
      <c r="D395" s="14" t="e" cm="1">
        <f t="array" aca="1" ref="D395" ca="1">INDEX('[1]SAP Customer Data'!$A:$AC,MATCH(بيانات_العملاء[[#This Row],[رمز شريك الأعمال]],'[1]SAP Customer Data'!$B:$B,0),CELL("col",[1]!Table_Customer_Data[[#Headers],[CardName]]))</f>
        <v>#REF!</v>
      </c>
      <c r="E395" s="14" t="e">
        <f ca="1">IF(بيانات_العملاء[[#This Row],[حد الائتمان على SAP]]&gt;0,"آجل","نقدى")</f>
        <v>#REF!</v>
      </c>
      <c r="F395" s="14" t="s">
        <v>638</v>
      </c>
      <c r="G395" s="14" t="s">
        <v>51</v>
      </c>
      <c r="H395" s="14" t="s">
        <v>54</v>
      </c>
      <c r="I39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5" s="14" t="s">
        <v>52</v>
      </c>
      <c r="K395" s="15">
        <v>44943</v>
      </c>
      <c r="L395" s="14" t="s">
        <v>55</v>
      </c>
      <c r="M395" s="14" t="str">
        <f ca="1">IF(AND(بيانات_العملاء[[#This Row],[السجل التجارى]]="موجود",TODAY()+'[1]Other Data'!$B$23&lt;K395,بيانات_العملاء[[#This Row],[مطابقة اسم العميل بالاسم بالسجل التجارى]]="مطابق"), "سارى", "يجب اعادة طلبه")</f>
        <v>يجب اعادة طلبه</v>
      </c>
      <c r="N395" s="14" t="s">
        <v>52</v>
      </c>
      <c r="O395" s="9" t="e" cm="1">
        <f t="array" aca="1" ref="O395" ca="1">INDEX('[1]SAP Customer Data'!$A:$AC,MATCH(بيانات_العملاء[[#This Row],[رمز شريك الأعمال]],'[1]SAP Customer Data'!$B:$B,0),CELL("col",[1]!Table_Customer_Data[[#Headers],[LicTradNum]]))</f>
        <v>#REF!</v>
      </c>
      <c r="P39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5" s="14" t="s">
        <v>54</v>
      </c>
      <c r="R395" s="15"/>
      <c r="S39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5" s="14" t="s">
        <v>72</v>
      </c>
      <c r="U395" s="16"/>
      <c r="V395" s="17"/>
      <c r="W39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5" s="14" t="e" cm="1">
        <f t="array" aca="1" ref="Y395" ca="1">INDEX('[1]SAP Customer Data'!$A:$AC,MATCH(بيانات_العملاء[[#This Row],[رمز شريك الأعمال]],'[1]SAP Customer Data'!$B:$B,0),CELL("col",[1]!Table_Customer_Data[[#Headers],[CreditLine]]))</f>
        <v>#REF!</v>
      </c>
      <c r="Z39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5" s="14"/>
      <c r="AB39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5" s="14" t="s">
        <v>54</v>
      </c>
      <c r="AD395" s="14"/>
      <c r="AE39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5" s="14" t="s">
        <v>54</v>
      </c>
      <c r="AG395" s="14"/>
      <c r="AH39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5" s="14" t="s">
        <v>54</v>
      </c>
      <c r="AJ395" s="14"/>
      <c r="AK39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5" s="14" t="s">
        <v>54</v>
      </c>
      <c r="AM395" s="15"/>
      <c r="AN39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5" s="14" t="s">
        <v>54</v>
      </c>
      <c r="AP395" s="17"/>
      <c r="AQ39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5" s="14" t="s">
        <v>54</v>
      </c>
      <c r="AS395" s="14"/>
      <c r="AT39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5" s="17" t="e" cm="1">
        <f t="array" aca="1" ref="AU395" ca="1">INDEX('[1]SAP Customer Data'!A:Z,MATCH(بيانات_العملاء[[#This Row],[رمز شريك الأعمال]],'[1]SAP Customer Data'!B:B,0),CELL("col",[1]!Table_Customer_Data[[#Headers],[CreateDate]]))</f>
        <v>#REF!</v>
      </c>
      <c r="AV395" s="14"/>
      <c r="AW395" s="17"/>
      <c r="AX395" s="14" t="s">
        <v>57</v>
      </c>
      <c r="AY395" s="14"/>
    </row>
    <row r="396" spans="1:51" x14ac:dyDescent="0.25">
      <c r="A396" s="12" t="e" cm="1">
        <f t="array" aca="1" ref="A396" ca="1">INDEX('[1]SAP Customer Data'!$A:$AC,MATCH(بيانات_العملاء[[#This Row],[رمز شريك الأعمال]],'[1]SAP Customer Data'!$B:$B,0),CELL("col",[1]!Table_Customer_Data[[#Headers],[GroupName]]))</f>
        <v>#REF!</v>
      </c>
      <c r="B396" s="18" t="s">
        <v>639</v>
      </c>
      <c r="C396" s="77" t="s">
        <v>882</v>
      </c>
      <c r="D396" s="14" t="e" cm="1">
        <f t="array" aca="1" ref="D396" ca="1">INDEX('[1]SAP Customer Data'!$A:$AC,MATCH(بيانات_العملاء[[#This Row],[رمز شريك الأعمال]],'[1]SAP Customer Data'!$B:$B,0),CELL("col",[1]!Table_Customer_Data[[#Headers],[CardName]]))</f>
        <v>#REF!</v>
      </c>
      <c r="E396" s="14" t="e">
        <f ca="1">IF(بيانات_العملاء[[#This Row],[حد الائتمان على SAP]]&gt;0,"آجل","نقدى")</f>
        <v>#REF!</v>
      </c>
      <c r="F396" s="14"/>
      <c r="G396" s="14" t="s">
        <v>71</v>
      </c>
      <c r="H396" s="14"/>
      <c r="I39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6" s="14" t="s">
        <v>54</v>
      </c>
      <c r="K396" s="15"/>
      <c r="L396" s="14"/>
      <c r="M396" s="14" t="str">
        <f ca="1">IF(AND(بيانات_العملاء[[#This Row],[السجل التجارى]]="موجود",TODAY()+'[1]Other Data'!$B$23&lt;K396,بيانات_العملاء[[#This Row],[مطابقة اسم العميل بالاسم بالسجل التجارى]]="مطابق"), "سارى", "يجب اعادة طلبه")</f>
        <v>يجب اعادة طلبه</v>
      </c>
      <c r="N396" s="14" t="s">
        <v>52</v>
      </c>
      <c r="O396" s="9" t="e" cm="1">
        <f t="array" aca="1" ref="O396" ca="1">INDEX('[1]SAP Customer Data'!$A:$AC,MATCH(بيانات_العملاء[[#This Row],[رمز شريك الأعمال]],'[1]SAP Customer Data'!$B:$B,0),CELL("col",[1]!Table_Customer_Data[[#Headers],[LicTradNum]]))</f>
        <v>#REF!</v>
      </c>
      <c r="P39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6" s="14"/>
      <c r="R396" s="15"/>
      <c r="S39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6" s="14" t="s">
        <v>72</v>
      </c>
      <c r="U396" s="16"/>
      <c r="V396" s="17"/>
      <c r="W39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6" s="14" t="e" cm="1">
        <f t="array" aca="1" ref="Y396" ca="1">INDEX('[1]SAP Customer Data'!$A:$AC,MATCH(بيانات_العملاء[[#This Row],[رمز شريك الأعمال]],'[1]SAP Customer Data'!$B:$B,0),CELL("col",[1]!Table_Customer_Data[[#Headers],[CreditLine]]))</f>
        <v>#REF!</v>
      </c>
      <c r="Z39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6" s="14"/>
      <c r="AB39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6" s="14"/>
      <c r="AD396" s="14"/>
      <c r="AE39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6" s="14"/>
      <c r="AG396" s="14"/>
      <c r="AH39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6" s="14"/>
      <c r="AJ396" s="14"/>
      <c r="AK39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6" s="14"/>
      <c r="AM396" s="15"/>
      <c r="AN39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6" s="14"/>
      <c r="AP396" s="17"/>
      <c r="AQ39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6" s="14"/>
      <c r="AS396" s="14"/>
      <c r="AT39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6" s="17" t="e" cm="1">
        <f t="array" aca="1" ref="AU396" ca="1">INDEX('[1]SAP Customer Data'!A:Z,MATCH(بيانات_العملاء[[#This Row],[رمز شريك الأعمال]],'[1]SAP Customer Data'!B:B,0),CELL("col",[1]!Table_Customer_Data[[#Headers],[CreateDate]]))</f>
        <v>#REF!</v>
      </c>
      <c r="AV396" s="14"/>
      <c r="AW396" s="17"/>
      <c r="AX396" s="14" t="s">
        <v>57</v>
      </c>
      <c r="AY396" s="14"/>
    </row>
    <row r="397" spans="1:51" s="20" customFormat="1" x14ac:dyDescent="0.25">
      <c r="A397" s="12" t="e" cm="1">
        <f t="array" aca="1" ref="A397" ca="1">INDEX('[1]SAP Customer Data'!$A:$AC,MATCH(بيانات_العملاء[[#This Row],[رمز شريك الأعمال]],'[1]SAP Customer Data'!$B:$B,0),CELL("col",[1]!Table_Customer_Data[[#Headers],[GroupName]]))</f>
        <v>#REF!</v>
      </c>
      <c r="B397" s="19" t="s">
        <v>640</v>
      </c>
      <c r="C397" s="77" t="s">
        <v>882</v>
      </c>
      <c r="D397" s="14" t="e" cm="1">
        <f t="array" aca="1" ref="D397" ca="1">INDEX('[1]SAP Customer Data'!$A:$AC,MATCH(بيانات_العملاء[[#This Row],[رمز شريك الأعمال]],'[1]SAP Customer Data'!$B:$B,0),CELL("col",[1]!Table_Customer_Data[[#Headers],[CardName]]))</f>
        <v>#REF!</v>
      </c>
      <c r="E397" s="14" t="e">
        <f ca="1">IF(بيانات_العملاء[[#This Row],[حد الائتمان على SAP]]&gt;0,"آجل","نقدى")</f>
        <v>#REF!</v>
      </c>
      <c r="F397" s="14"/>
      <c r="G397" s="14" t="s">
        <v>207</v>
      </c>
      <c r="H397" s="14" t="s">
        <v>54</v>
      </c>
      <c r="I39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7" s="14" t="s">
        <v>52</v>
      </c>
      <c r="K397" s="15">
        <v>44983</v>
      </c>
      <c r="L397" s="14" t="s">
        <v>55</v>
      </c>
      <c r="M397" s="14" t="str">
        <f ca="1">IF(AND(بيانات_العملاء[[#This Row],[السجل التجارى]]="موجود",TODAY()+'[1]Other Data'!$B$23&lt;K397,بيانات_العملاء[[#This Row],[مطابقة اسم العميل بالاسم بالسجل التجارى]]="مطابق"), "سارى", "يجب اعادة طلبه")</f>
        <v>يجب اعادة طلبه</v>
      </c>
      <c r="N397" s="14" t="s">
        <v>52</v>
      </c>
      <c r="O397" s="9" t="e" cm="1">
        <f t="array" aca="1" ref="O397" ca="1">INDEX('[1]SAP Customer Data'!$A:$AC,MATCH(بيانات_العملاء[[#This Row],[رمز شريك الأعمال]],'[1]SAP Customer Data'!$B:$B,0),CELL("col",[1]!Table_Customer_Data[[#Headers],[LicTradNum]]))</f>
        <v>#REF!</v>
      </c>
      <c r="P39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7" s="14" t="s">
        <v>52</v>
      </c>
      <c r="R397" s="15">
        <v>44854</v>
      </c>
      <c r="S39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397" s="14" t="s">
        <v>72</v>
      </c>
      <c r="U397" s="16"/>
      <c r="V397" s="17"/>
      <c r="W39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7" s="14" t="e" cm="1">
        <f t="array" aca="1" ref="Y397" ca="1">INDEX('[1]SAP Customer Data'!$A:$AC,MATCH(بيانات_العملاء[[#This Row],[رمز شريك الأعمال]],'[1]SAP Customer Data'!$B:$B,0),CELL("col",[1]!Table_Customer_Data[[#Headers],[CreditLine]]))</f>
        <v>#REF!</v>
      </c>
      <c r="Z39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7" s="14"/>
      <c r="AB39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7" s="14" t="s">
        <v>54</v>
      </c>
      <c r="AD397" s="14"/>
      <c r="AE39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7" s="14" t="s">
        <v>54</v>
      </c>
      <c r="AG397" s="14"/>
      <c r="AH39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7" s="14" t="s">
        <v>54</v>
      </c>
      <c r="AJ397" s="14"/>
      <c r="AK39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7" s="14" t="s">
        <v>54</v>
      </c>
      <c r="AM397" s="15"/>
      <c r="AN39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7" s="14" t="s">
        <v>54</v>
      </c>
      <c r="AP397" s="17"/>
      <c r="AQ39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7" s="14" t="s">
        <v>54</v>
      </c>
      <c r="AS397" s="14"/>
      <c r="AT39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7" s="17" t="e" cm="1">
        <f t="array" aca="1" ref="AU397" ca="1">INDEX('[1]SAP Customer Data'!A:Z,MATCH(بيانات_العملاء[[#This Row],[رمز شريك الأعمال]],'[1]SAP Customer Data'!B:B,0),CELL("col",[1]!Table_Customer_Data[[#Headers],[CreateDate]]))</f>
        <v>#REF!</v>
      </c>
      <c r="AV397" s="14"/>
      <c r="AW397" s="17"/>
      <c r="AX397" s="14" t="s">
        <v>57</v>
      </c>
      <c r="AY397" s="14"/>
    </row>
    <row r="398" spans="1:51" x14ac:dyDescent="0.25">
      <c r="A398" s="12" t="e" cm="1">
        <f t="array" aca="1" ref="A398" ca="1">INDEX('[1]SAP Customer Data'!$A:$AC,MATCH(بيانات_العملاء[[#This Row],[رمز شريك الأعمال]],'[1]SAP Customer Data'!$B:$B,0),CELL("col",[1]!Table_Customer_Data[[#Headers],[GroupName]]))</f>
        <v>#REF!</v>
      </c>
      <c r="B398" s="19" t="s">
        <v>641</v>
      </c>
      <c r="C398" s="77" t="s">
        <v>882</v>
      </c>
      <c r="D398" s="14" t="e" cm="1">
        <f t="array" aca="1" ref="D398" ca="1">INDEX('[1]SAP Customer Data'!$A:$AC,MATCH(بيانات_العملاء[[#This Row],[رمز شريك الأعمال]],'[1]SAP Customer Data'!$B:$B,0),CELL("col",[1]!Table_Customer_Data[[#Headers],[CardName]]))</f>
        <v>#REF!</v>
      </c>
      <c r="E398" s="14" t="e">
        <f ca="1">IF(بيانات_العملاء[[#This Row],[حد الائتمان على SAP]]&gt;0,"آجل","نقدى")</f>
        <v>#REF!</v>
      </c>
      <c r="F398" s="14" t="s">
        <v>642</v>
      </c>
      <c r="G398" s="14" t="s">
        <v>51</v>
      </c>
      <c r="H398" s="14" t="s">
        <v>54</v>
      </c>
      <c r="I39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8" s="14" t="s">
        <v>52</v>
      </c>
      <c r="K398" s="15">
        <v>44993</v>
      </c>
      <c r="L398" s="14" t="s">
        <v>53</v>
      </c>
      <c r="M398" s="14" t="str">
        <f ca="1">IF(AND(بيانات_العملاء[[#This Row],[السجل التجارى]]="موجود",TODAY()+'[1]Other Data'!$B$23&lt;K398,بيانات_العملاء[[#This Row],[مطابقة اسم العميل بالاسم بالسجل التجارى]]="مطابق"), "سارى", "يجب اعادة طلبه")</f>
        <v>يجب اعادة طلبه</v>
      </c>
      <c r="N398" s="14" t="s">
        <v>52</v>
      </c>
      <c r="O398" s="9" t="e" cm="1">
        <f t="array" aca="1" ref="O398" ca="1">INDEX('[1]SAP Customer Data'!$A:$AC,MATCH(بيانات_العملاء[[#This Row],[رمز شريك الأعمال]],'[1]SAP Customer Data'!$B:$B,0),CELL("col",[1]!Table_Customer_Data[[#Headers],[LicTradNum]]))</f>
        <v>#REF!</v>
      </c>
      <c r="P39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8" s="14" t="s">
        <v>52</v>
      </c>
      <c r="R398" s="15">
        <v>45238</v>
      </c>
      <c r="S39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398" s="14" t="s">
        <v>72</v>
      </c>
      <c r="U398" s="16"/>
      <c r="V398" s="17"/>
      <c r="W39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8" s="14" t="e" cm="1">
        <f t="array" aca="1" ref="Y398" ca="1">INDEX('[1]SAP Customer Data'!$A:$AC,MATCH(بيانات_العملاء[[#This Row],[رمز شريك الأعمال]],'[1]SAP Customer Data'!$B:$B,0),CELL("col",[1]!Table_Customer_Data[[#Headers],[CreditLine]]))</f>
        <v>#REF!</v>
      </c>
      <c r="Z39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8" s="14"/>
      <c r="AB39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8" s="14" t="s">
        <v>54</v>
      </c>
      <c r="AD398" s="14"/>
      <c r="AE39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8" s="14" t="s">
        <v>54</v>
      </c>
      <c r="AG398" s="14"/>
      <c r="AH39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398" s="14" t="s">
        <v>54</v>
      </c>
      <c r="AJ398" s="14"/>
      <c r="AK39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398" s="14" t="s">
        <v>54</v>
      </c>
      <c r="AM398" s="15"/>
      <c r="AN39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8" s="14" t="s">
        <v>54</v>
      </c>
      <c r="AP398" s="17"/>
      <c r="AQ39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8" s="14" t="s">
        <v>54</v>
      </c>
      <c r="AS398" s="14"/>
      <c r="AT39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398" s="17" t="e" cm="1">
        <f t="array" aca="1" ref="AU398" ca="1">INDEX('[1]SAP Customer Data'!A:Z,MATCH(بيانات_العملاء[[#This Row],[رمز شريك الأعمال]],'[1]SAP Customer Data'!B:B,0),CELL("col",[1]!Table_Customer_Data[[#Headers],[CreateDate]]))</f>
        <v>#REF!</v>
      </c>
      <c r="AV398" s="14"/>
      <c r="AW398" s="17" t="s">
        <v>643</v>
      </c>
      <c r="AX398" s="14" t="s">
        <v>57</v>
      </c>
      <c r="AY398" s="14"/>
    </row>
    <row r="399" spans="1:51" x14ac:dyDescent="0.25">
      <c r="A399" s="12" t="e" cm="1">
        <f t="array" aca="1" ref="A399" ca="1">INDEX('[1]SAP Customer Data'!$A:$AC,MATCH(بيانات_العملاء[[#This Row],[رمز شريك الأعمال]],'[1]SAP Customer Data'!$B:$B,0),CELL("col",[1]!Table_Customer_Data[[#Headers],[GroupName]]))</f>
        <v>#REF!</v>
      </c>
      <c r="B399" s="19" t="s">
        <v>644</v>
      </c>
      <c r="C399" s="77" t="s">
        <v>882</v>
      </c>
      <c r="D399" s="14" t="s">
        <v>645</v>
      </c>
      <c r="E399" s="14" t="e">
        <f ca="1">IF(بيانات_العملاء[[#This Row],[حد الائتمان على SAP]]&gt;0,"آجل","نقدى")</f>
        <v>#REF!</v>
      </c>
      <c r="F399" s="14" t="s">
        <v>646</v>
      </c>
      <c r="G399" s="14" t="s">
        <v>51</v>
      </c>
      <c r="H399" s="14" t="s">
        <v>54</v>
      </c>
      <c r="I39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399" s="14" t="s">
        <v>52</v>
      </c>
      <c r="K399" s="15">
        <v>44577</v>
      </c>
      <c r="L399" s="17" t="s">
        <v>55</v>
      </c>
      <c r="M399" s="14" t="str">
        <f ca="1">IF(AND(بيانات_العملاء[[#This Row],[السجل التجارى]]="موجود",TODAY()+'[1]Other Data'!$B$23&lt;K399,بيانات_العملاء[[#This Row],[مطابقة اسم العميل بالاسم بالسجل التجارى]]="مطابق"), "سارى", "يجب اعادة طلبه")</f>
        <v>يجب اعادة طلبه</v>
      </c>
      <c r="N399" s="14" t="s">
        <v>52</v>
      </c>
      <c r="O399" s="9" t="e" cm="1">
        <f t="array" aca="1" ref="O399" ca="1">INDEX('[1]SAP Customer Data'!$A:$AC,MATCH(بيانات_العملاء[[#This Row],[رمز شريك الأعمال]],'[1]SAP Customer Data'!$B:$B,0),CELL("col",[1]!Table_Customer_Data[[#Headers],[LicTradNum]]))</f>
        <v>#REF!</v>
      </c>
      <c r="P39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399" s="14" t="s">
        <v>52</v>
      </c>
      <c r="R399" s="15">
        <v>44996</v>
      </c>
      <c r="S399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399" s="14" t="s">
        <v>72</v>
      </c>
      <c r="U399" s="16"/>
      <c r="V399" s="17"/>
      <c r="W39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39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399" s="14" t="e" cm="1">
        <f t="array" aca="1" ref="Y399" ca="1">INDEX('[1]SAP Customer Data'!$A:$AC,MATCH(بيانات_العملاء[[#This Row],[رمز شريك الأعمال]],'[1]SAP Customer Data'!$B:$B,0),CELL("col",[1]!Table_Customer_Data[[#Headers],[CreditLine]]))</f>
        <v>#REF!</v>
      </c>
      <c r="Z39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399" s="14"/>
      <c r="AB39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399" s="14" t="s">
        <v>54</v>
      </c>
      <c r="AD399" s="14"/>
      <c r="AE399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399" s="14" t="s">
        <v>54</v>
      </c>
      <c r="AG399" s="14"/>
      <c r="AH39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399" s="14" t="s">
        <v>54</v>
      </c>
      <c r="AJ399" s="14"/>
      <c r="AK39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399" s="14" t="s">
        <v>54</v>
      </c>
      <c r="AM399" s="15"/>
      <c r="AN39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399" s="14" t="s">
        <v>54</v>
      </c>
      <c r="AP399" s="17"/>
      <c r="AQ39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399" s="14" t="s">
        <v>54</v>
      </c>
      <c r="AS399" s="14"/>
      <c r="AT39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399" s="17" t="e" cm="1">
        <f t="array" aca="1" ref="AU399" ca="1">INDEX('[1]SAP Customer Data'!A:Z,MATCH(بيانات_العملاء[[#This Row],[رمز شريك الأعمال]],'[1]SAP Customer Data'!B:B,0),CELL("col",[1]!Table_Customer_Data[[#Headers],[CreateDate]]))</f>
        <v>#REF!</v>
      </c>
      <c r="AV399" s="17"/>
      <c r="AW399" s="17"/>
      <c r="AX399" s="14"/>
      <c r="AY399" s="14"/>
    </row>
    <row r="400" spans="1:51" x14ac:dyDescent="0.25">
      <c r="A400" s="12" t="e" cm="1">
        <f t="array" aca="1" ref="A400" ca="1">INDEX('[1]SAP Customer Data'!$A:$AC,MATCH(بيانات_العملاء[[#This Row],[رمز شريك الأعمال]],'[1]SAP Customer Data'!$B:$B,0),CELL("col",[1]!Table_Customer_Data[[#Headers],[GroupName]]))</f>
        <v>#REF!</v>
      </c>
      <c r="B400" s="19" t="s">
        <v>647</v>
      </c>
      <c r="C400" s="77" t="s">
        <v>882</v>
      </c>
      <c r="D400" s="14" t="e" cm="1">
        <f t="array" aca="1" ref="D400" ca="1">INDEX('[1]SAP Customer Data'!$A:$AC,MATCH(بيانات_العملاء[[#This Row],[رمز شريك الأعمال]],'[1]SAP Customer Data'!$B:$B,0),CELL("col",[1]!Table_Customer_Data[[#Headers],[CardName]]))</f>
        <v>#REF!</v>
      </c>
      <c r="E400" s="14" t="e">
        <f ca="1">IF(بيانات_العملاء[[#This Row],[حد الائتمان على SAP]]&gt;0,"آجل","نقدى")</f>
        <v>#REF!</v>
      </c>
      <c r="F400" s="14"/>
      <c r="G400" s="14"/>
      <c r="H400" s="14"/>
      <c r="I40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0" s="14"/>
      <c r="K400" s="15"/>
      <c r="L400" s="17" t="str">
        <f>IF(بيانات_العملاء[[#This Row],[السجل التجارى]]="غير موجود", "غير مطابق", "")</f>
        <v/>
      </c>
      <c r="M400" s="14" t="str">
        <f ca="1">IF(AND(بيانات_العملاء[[#This Row],[السجل التجارى]]="موجود",TODAY()+'[1]Other Data'!$B$23&lt;K400,بيانات_العملاء[[#This Row],[مطابقة اسم العميل بالاسم بالسجل التجارى]]="مطابق"), "سارى", "يجب اعادة طلبه")</f>
        <v>يجب اعادة طلبه</v>
      </c>
      <c r="N400" s="14"/>
      <c r="O400" s="9" t="e" cm="1">
        <f t="array" aca="1" ref="O400" ca="1">INDEX('[1]SAP Customer Data'!$A:$AC,MATCH(بيانات_العملاء[[#This Row],[رمز شريك الأعمال]],'[1]SAP Customer Data'!$B:$B,0),CELL("col",[1]!Table_Customer_Data[[#Headers],[LicTradNum]]))</f>
        <v>#REF!</v>
      </c>
      <c r="P40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0" s="14"/>
      <c r="R400" s="15"/>
      <c r="S400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00" s="14" t="s">
        <v>72</v>
      </c>
      <c r="U400" s="16"/>
      <c r="V400" s="17"/>
      <c r="W40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0" s="14" t="e" cm="1">
        <f t="array" aca="1" ref="Y400" ca="1">INDEX('[1]SAP Customer Data'!$A:$AC,MATCH(بيانات_العملاء[[#This Row],[رمز شريك الأعمال]],'[1]SAP Customer Data'!$B:$B,0),CELL("col",[1]!Table_Customer_Data[[#Headers],[CreditLine]]))</f>
        <v>#REF!</v>
      </c>
      <c r="Z40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0" s="14"/>
      <c r="AB40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0" s="14"/>
      <c r="AD400" s="14"/>
      <c r="AE400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0" s="14"/>
      <c r="AG400" s="14"/>
      <c r="AH40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00" s="14"/>
      <c r="AJ400" s="14"/>
      <c r="AK40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00" s="14"/>
      <c r="AM400" s="15"/>
      <c r="AN40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0" s="14"/>
      <c r="AP400" s="17"/>
      <c r="AQ40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0" s="14"/>
      <c r="AS400" s="14"/>
      <c r="AT40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00" s="17" t="e" cm="1">
        <f t="array" aca="1" ref="AU400" ca="1">INDEX('[1]SAP Customer Data'!A:Z,MATCH(بيانات_العملاء[[#This Row],[رمز شريك الأعمال]],'[1]SAP Customer Data'!B:B,0),CELL("col",[1]!Table_Customer_Data[[#Headers],[CreateDate]]))</f>
        <v>#REF!</v>
      </c>
      <c r="AV400" s="17"/>
      <c r="AW400" s="17"/>
      <c r="AX400" s="14" t="s">
        <v>57</v>
      </c>
      <c r="AY400" s="14"/>
    </row>
    <row r="401" spans="1:51" x14ac:dyDescent="0.25">
      <c r="A401" s="12" t="e" cm="1">
        <f t="array" aca="1" ref="A401" ca="1">INDEX('[1]SAP Customer Data'!$A:$AC,MATCH(بيانات_العملاء[[#This Row],[رمز شريك الأعمال]],'[1]SAP Customer Data'!$B:$B,0),CELL("col",[1]!Table_Customer_Data[[#Headers],[GroupName]]))</f>
        <v>#REF!</v>
      </c>
      <c r="B401" s="19" t="s">
        <v>648</v>
      </c>
      <c r="C401" s="77" t="s">
        <v>882</v>
      </c>
      <c r="D401" s="14" t="e" cm="1">
        <f t="array" aca="1" ref="D401" ca="1">INDEX('[1]SAP Customer Data'!$A:$AC,MATCH(بيانات_العملاء[[#This Row],[رمز شريك الأعمال]],'[1]SAP Customer Data'!$B:$B,0),CELL("col",[1]!Table_Customer_Data[[#Headers],[CardName]]))</f>
        <v>#REF!</v>
      </c>
      <c r="E401" s="14" t="e">
        <f ca="1">IF(بيانات_العملاء[[#This Row],[حد الائتمان على SAP]]&gt;0,"آجل","نقدى")</f>
        <v>#REF!</v>
      </c>
      <c r="F401" s="14" t="s">
        <v>649</v>
      </c>
      <c r="G401" s="14" t="s">
        <v>51</v>
      </c>
      <c r="H401" s="14" t="s">
        <v>54</v>
      </c>
      <c r="I40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1" s="14" t="s">
        <v>52</v>
      </c>
      <c r="K401" s="15">
        <v>44875</v>
      </c>
      <c r="L401" s="14" t="s">
        <v>55</v>
      </c>
      <c r="M401" s="14" t="str">
        <f ca="1">IF(AND(بيانات_العملاء[[#This Row],[السجل التجارى]]="موجود",TODAY()+'[1]Other Data'!$B$23&lt;K401,بيانات_العملاء[[#This Row],[مطابقة اسم العميل بالاسم بالسجل التجارى]]="مطابق"), "سارى", "يجب اعادة طلبه")</f>
        <v>يجب اعادة طلبه</v>
      </c>
      <c r="N401" s="14" t="s">
        <v>52</v>
      </c>
      <c r="O401" s="9" t="e" cm="1">
        <f t="array" aca="1" ref="O401" ca="1">INDEX('[1]SAP Customer Data'!$A:$AC,MATCH(بيانات_العملاء[[#This Row],[رمز شريك الأعمال]],'[1]SAP Customer Data'!$B:$B,0),CELL("col",[1]!Table_Customer_Data[[#Headers],[LicTradNum]]))</f>
        <v>#REF!</v>
      </c>
      <c r="P40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1" s="14" t="s">
        <v>54</v>
      </c>
      <c r="R401" s="15"/>
      <c r="S40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1" s="14" t="s">
        <v>72</v>
      </c>
      <c r="U401" s="16"/>
      <c r="V401" s="17"/>
      <c r="W40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1" s="14" t="e" cm="1">
        <f t="array" aca="1" ref="Y401" ca="1">INDEX('[1]SAP Customer Data'!$A:$AC,MATCH(بيانات_العملاء[[#This Row],[رمز شريك الأعمال]],'[1]SAP Customer Data'!$B:$B,0),CELL("col",[1]!Table_Customer_Data[[#Headers],[CreditLine]]))</f>
        <v>#REF!</v>
      </c>
      <c r="Z40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1" s="14"/>
      <c r="AB40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1" s="14"/>
      <c r="AD401" s="14"/>
      <c r="AE40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1" s="14"/>
      <c r="AG401" s="14"/>
      <c r="AH40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1" s="14"/>
      <c r="AJ401" s="14"/>
      <c r="AK40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1" s="14"/>
      <c r="AM401" s="15"/>
      <c r="AN40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1" s="14" t="s">
        <v>54</v>
      </c>
      <c r="AP401" s="17"/>
      <c r="AQ40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1" s="14"/>
      <c r="AS401" s="14"/>
      <c r="AT40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1" s="17" t="e" cm="1">
        <f t="array" aca="1" ref="AU401" ca="1">INDEX('[1]SAP Customer Data'!A:Z,MATCH(بيانات_العملاء[[#This Row],[رمز شريك الأعمال]],'[1]SAP Customer Data'!B:B,0),CELL("col",[1]!Table_Customer_Data[[#Headers],[CreateDate]]))</f>
        <v>#REF!</v>
      </c>
      <c r="AV401" s="14"/>
      <c r="AW401" s="17"/>
      <c r="AX401" s="14" t="s">
        <v>57</v>
      </c>
      <c r="AY401" s="14"/>
    </row>
    <row r="402" spans="1:51" x14ac:dyDescent="0.25">
      <c r="A402" s="12" t="e" cm="1">
        <f t="array" aca="1" ref="A402" ca="1">INDEX('[1]SAP Customer Data'!$A:$AC,MATCH(بيانات_العملاء[[#This Row],[رمز شريك الأعمال]],'[1]SAP Customer Data'!$B:$B,0),CELL("col",[1]!Table_Customer_Data[[#Headers],[GroupName]]))</f>
        <v>#REF!</v>
      </c>
      <c r="B402" s="18" t="s">
        <v>650</v>
      </c>
      <c r="C402" s="77" t="s">
        <v>882</v>
      </c>
      <c r="D402" s="14" t="e" cm="1">
        <f t="array" aca="1" ref="D402" ca="1">INDEX('[1]SAP Customer Data'!$A:$AC,MATCH(بيانات_العملاء[[#This Row],[رمز شريك الأعمال]],'[1]SAP Customer Data'!$B:$B,0),CELL("col",[1]!Table_Customer_Data[[#Headers],[CardName]]))</f>
        <v>#REF!</v>
      </c>
      <c r="E402" s="14" t="e">
        <f ca="1">IF(بيانات_العملاء[[#This Row],[حد الائتمان على SAP]]&gt;0,"آجل","نقدى")</f>
        <v>#REF!</v>
      </c>
      <c r="F402" s="14"/>
      <c r="G402" s="14" t="s">
        <v>71</v>
      </c>
      <c r="H402" s="14"/>
      <c r="I40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2" s="14" t="s">
        <v>54</v>
      </c>
      <c r="K402" s="15"/>
      <c r="L402" s="14"/>
      <c r="M402" s="14" t="str">
        <f ca="1">IF(AND(بيانات_العملاء[[#This Row],[السجل التجارى]]="موجود",TODAY()+'[1]Other Data'!$B$23&lt;K402,بيانات_العملاء[[#This Row],[مطابقة اسم العميل بالاسم بالسجل التجارى]]="مطابق"), "سارى", "يجب اعادة طلبه")</f>
        <v>يجب اعادة طلبه</v>
      </c>
      <c r="N402" s="14" t="s">
        <v>52</v>
      </c>
      <c r="O402" s="9" t="e" cm="1">
        <f t="array" aca="1" ref="O402" ca="1">INDEX('[1]SAP Customer Data'!$A:$AC,MATCH(بيانات_العملاء[[#This Row],[رمز شريك الأعمال]],'[1]SAP Customer Data'!$B:$B,0),CELL("col",[1]!Table_Customer_Data[[#Headers],[LicTradNum]]))</f>
        <v>#REF!</v>
      </c>
      <c r="P40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2" s="14"/>
      <c r="R402" s="15"/>
      <c r="S40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2" s="14" t="s">
        <v>72</v>
      </c>
      <c r="U402" s="16"/>
      <c r="V402" s="17"/>
      <c r="W40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2" s="14" t="e" cm="1">
        <f t="array" aca="1" ref="Y402" ca="1">INDEX('[1]SAP Customer Data'!$A:$AC,MATCH(بيانات_العملاء[[#This Row],[رمز شريك الأعمال]],'[1]SAP Customer Data'!$B:$B,0),CELL("col",[1]!Table_Customer_Data[[#Headers],[CreditLine]]))</f>
        <v>#REF!</v>
      </c>
      <c r="Z40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2" s="14"/>
      <c r="AB40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2" s="14"/>
      <c r="AD402" s="14"/>
      <c r="AE40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2" s="14"/>
      <c r="AG402" s="14"/>
      <c r="AH40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2" s="14"/>
      <c r="AJ402" s="14"/>
      <c r="AK40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2" s="14"/>
      <c r="AM402" s="15"/>
      <c r="AN40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2" s="14"/>
      <c r="AP402" s="17"/>
      <c r="AQ40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2" s="14"/>
      <c r="AS402" s="14"/>
      <c r="AT40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2" s="17" t="e" cm="1">
        <f t="array" aca="1" ref="AU402" ca="1">INDEX('[1]SAP Customer Data'!A:Z,MATCH(بيانات_العملاء[[#This Row],[رمز شريك الأعمال]],'[1]SAP Customer Data'!B:B,0),CELL("col",[1]!Table_Customer_Data[[#Headers],[CreateDate]]))</f>
        <v>#REF!</v>
      </c>
      <c r="AV402" s="14"/>
      <c r="AW402" s="17"/>
      <c r="AX402" s="14" t="s">
        <v>57</v>
      </c>
      <c r="AY402" s="14"/>
    </row>
    <row r="403" spans="1:51" x14ac:dyDescent="0.25">
      <c r="A403" s="12" t="e" cm="1">
        <f t="array" aca="1" ref="A403" ca="1">INDEX('[1]SAP Customer Data'!$A:$AC,MATCH(بيانات_العملاء[[#This Row],[رمز شريك الأعمال]],'[1]SAP Customer Data'!$B:$B,0),CELL("col",[1]!Table_Customer_Data[[#Headers],[GroupName]]))</f>
        <v>#REF!</v>
      </c>
      <c r="B403" s="19" t="s">
        <v>651</v>
      </c>
      <c r="C403" s="77" t="s">
        <v>882</v>
      </c>
      <c r="D403" s="14" t="e" cm="1">
        <f t="array" aca="1" ref="D403" ca="1">INDEX('[1]SAP Customer Data'!$A:$AC,MATCH(بيانات_العملاء[[#This Row],[رمز شريك الأعمال]],'[1]SAP Customer Data'!$B:$B,0),CELL("col",[1]!Table_Customer_Data[[#Headers],[CardName]]))</f>
        <v>#REF!</v>
      </c>
      <c r="E403" s="14" t="e">
        <f ca="1">IF(بيانات_العملاء[[#This Row],[حد الائتمان على SAP]]&gt;0,"آجل","نقدى")</f>
        <v>#REF!</v>
      </c>
      <c r="F403" s="14" t="s">
        <v>652</v>
      </c>
      <c r="G403" s="14" t="s">
        <v>51</v>
      </c>
      <c r="H403" s="14" t="s">
        <v>54</v>
      </c>
      <c r="I40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3" s="14" t="s">
        <v>52</v>
      </c>
      <c r="K403" s="15">
        <v>44926</v>
      </c>
      <c r="L403" s="14" t="s">
        <v>55</v>
      </c>
      <c r="M403" s="14" t="str">
        <f ca="1">IF(AND(بيانات_العملاء[[#This Row],[السجل التجارى]]="موجود",TODAY()+'[1]Other Data'!$B$23&lt;K403,بيانات_العملاء[[#This Row],[مطابقة اسم العميل بالاسم بالسجل التجارى]]="مطابق"), "سارى", "يجب اعادة طلبه")</f>
        <v>يجب اعادة طلبه</v>
      </c>
      <c r="N403" s="14" t="s">
        <v>52</v>
      </c>
      <c r="O403" s="9" t="e" cm="1">
        <f t="array" aca="1" ref="O403" ca="1">INDEX('[1]SAP Customer Data'!$A:$AC,MATCH(بيانات_العملاء[[#This Row],[رمز شريك الأعمال]],'[1]SAP Customer Data'!$B:$B,0),CELL("col",[1]!Table_Customer_Data[[#Headers],[LicTradNum]]))</f>
        <v>#REF!</v>
      </c>
      <c r="P40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3" s="14" t="s">
        <v>54</v>
      </c>
      <c r="R403" s="15"/>
      <c r="S40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3" s="14" t="s">
        <v>72</v>
      </c>
      <c r="U403" s="16"/>
      <c r="V403" s="17"/>
      <c r="W40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3" s="14" t="e" cm="1">
        <f t="array" aca="1" ref="Y403" ca="1">INDEX('[1]SAP Customer Data'!$A:$AC,MATCH(بيانات_العملاء[[#This Row],[رمز شريك الأعمال]],'[1]SAP Customer Data'!$B:$B,0),CELL("col",[1]!Table_Customer_Data[[#Headers],[CreditLine]]))</f>
        <v>#REF!</v>
      </c>
      <c r="Z40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3" s="14"/>
      <c r="AB40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3" s="14"/>
      <c r="AD403" s="14"/>
      <c r="AE40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3" s="14"/>
      <c r="AG403" s="14"/>
      <c r="AH40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3" s="14"/>
      <c r="AJ403" s="14"/>
      <c r="AK40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3" s="14"/>
      <c r="AM403" s="15"/>
      <c r="AN40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3" s="14" t="s">
        <v>54</v>
      </c>
      <c r="AP403" s="17"/>
      <c r="AQ40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3" s="14"/>
      <c r="AS403" s="14"/>
      <c r="AT40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3" s="17" t="e" cm="1">
        <f t="array" aca="1" ref="AU403" ca="1">INDEX('[1]SAP Customer Data'!A:Z,MATCH(بيانات_العملاء[[#This Row],[رمز شريك الأعمال]],'[1]SAP Customer Data'!B:B,0),CELL("col",[1]!Table_Customer_Data[[#Headers],[CreateDate]]))</f>
        <v>#REF!</v>
      </c>
      <c r="AV403" s="14"/>
      <c r="AW403" s="17"/>
      <c r="AX403" s="14" t="s">
        <v>57</v>
      </c>
      <c r="AY403" s="14"/>
    </row>
    <row r="404" spans="1:51" x14ac:dyDescent="0.25">
      <c r="A404" s="12" t="e" cm="1">
        <f t="array" aca="1" ref="A404" ca="1">INDEX('[1]SAP Customer Data'!$A:$AC,MATCH(بيانات_العملاء[[#This Row],[رمز شريك الأعمال]],'[1]SAP Customer Data'!$B:$B,0),CELL("col",[1]!Table_Customer_Data[[#Headers],[GroupName]]))</f>
        <v>#REF!</v>
      </c>
      <c r="B404" s="19" t="s">
        <v>653</v>
      </c>
      <c r="C404" s="77" t="s">
        <v>882</v>
      </c>
      <c r="D404" s="14" t="e" cm="1">
        <f t="array" aca="1" ref="D404" ca="1">INDEX('[1]SAP Customer Data'!$A:$AC,MATCH(بيانات_العملاء[[#This Row],[رمز شريك الأعمال]],'[1]SAP Customer Data'!$B:$B,0),CELL("col",[1]!Table_Customer_Data[[#Headers],[CardName]]))</f>
        <v>#REF!</v>
      </c>
      <c r="E404" s="14" t="e">
        <f ca="1">IF(بيانات_العملاء[[#This Row],[حد الائتمان على SAP]]&gt;0,"آجل","نقدى")</f>
        <v>#REF!</v>
      </c>
      <c r="F404" s="14" t="s">
        <v>654</v>
      </c>
      <c r="G404" s="14" t="s">
        <v>51</v>
      </c>
      <c r="H404" s="14" t="s">
        <v>54</v>
      </c>
      <c r="I40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4" s="14" t="s">
        <v>52</v>
      </c>
      <c r="K404" s="15">
        <v>44742</v>
      </c>
      <c r="L404" s="14" t="s">
        <v>55</v>
      </c>
      <c r="M404" s="14" t="str">
        <f ca="1">IF(AND(بيانات_العملاء[[#This Row],[السجل التجارى]]="موجود",TODAY()+'[1]Other Data'!$B$23&lt;K404,بيانات_العملاء[[#This Row],[مطابقة اسم العميل بالاسم بالسجل التجارى]]="مطابق"), "سارى", "يجب اعادة طلبه")</f>
        <v>يجب اعادة طلبه</v>
      </c>
      <c r="N404" s="14" t="s">
        <v>52</v>
      </c>
      <c r="O404" s="9" t="e" cm="1">
        <f t="array" aca="1" ref="O404" ca="1">INDEX('[1]SAP Customer Data'!$A:$AC,MATCH(بيانات_العملاء[[#This Row],[رمز شريك الأعمال]],'[1]SAP Customer Data'!$B:$B,0),CELL("col",[1]!Table_Customer_Data[[#Headers],[LicTradNum]]))</f>
        <v>#REF!</v>
      </c>
      <c r="P40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4" s="14" t="s">
        <v>54</v>
      </c>
      <c r="R404" s="15"/>
      <c r="S40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4" s="14" t="s">
        <v>72</v>
      </c>
      <c r="U404" s="16"/>
      <c r="V404" s="17"/>
      <c r="W40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4" s="14" t="e" cm="1">
        <f t="array" aca="1" ref="Y404" ca="1">INDEX('[1]SAP Customer Data'!$A:$AC,MATCH(بيانات_العملاء[[#This Row],[رمز شريك الأعمال]],'[1]SAP Customer Data'!$B:$B,0),CELL("col",[1]!Table_Customer_Data[[#Headers],[CreditLine]]))</f>
        <v>#REF!</v>
      </c>
      <c r="Z40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4" s="14"/>
      <c r="AB40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4" s="14"/>
      <c r="AD404" s="14"/>
      <c r="AE40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4" s="14"/>
      <c r="AG404" s="14"/>
      <c r="AH40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4" s="14"/>
      <c r="AJ404" s="14"/>
      <c r="AK40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4" s="14"/>
      <c r="AM404" s="15"/>
      <c r="AN40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4" s="14" t="s">
        <v>54</v>
      </c>
      <c r="AP404" s="17"/>
      <c r="AQ40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4" s="14"/>
      <c r="AS404" s="14"/>
      <c r="AT40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4" s="17" t="e" cm="1">
        <f t="array" aca="1" ref="AU404" ca="1">INDEX('[1]SAP Customer Data'!A:Z,MATCH(بيانات_العملاء[[#This Row],[رمز شريك الأعمال]],'[1]SAP Customer Data'!B:B,0),CELL("col",[1]!Table_Customer_Data[[#Headers],[CreateDate]]))</f>
        <v>#REF!</v>
      </c>
      <c r="AV404" s="14"/>
      <c r="AW404" s="17"/>
      <c r="AX404" s="14" t="s">
        <v>57</v>
      </c>
      <c r="AY404" s="14"/>
    </row>
    <row r="405" spans="1:51" x14ac:dyDescent="0.25">
      <c r="A405" s="12" t="e" cm="1">
        <f t="array" aca="1" ref="A405" ca="1">INDEX('[1]SAP Customer Data'!$A:$AC,MATCH(بيانات_العملاء[[#This Row],[رمز شريك الأعمال]],'[1]SAP Customer Data'!$B:$B,0),CELL("col",[1]!Table_Customer_Data[[#Headers],[GroupName]]))</f>
        <v>#REF!</v>
      </c>
      <c r="B405" s="18" t="s">
        <v>655</v>
      </c>
      <c r="C405" s="77" t="s">
        <v>882</v>
      </c>
      <c r="D405" s="14" t="e" cm="1">
        <f t="array" aca="1" ref="D405" ca="1">INDEX('[1]SAP Customer Data'!$A:$AC,MATCH(بيانات_العملاء[[#This Row],[رمز شريك الأعمال]],'[1]SAP Customer Data'!$B:$B,0),CELL("col",[1]!Table_Customer_Data[[#Headers],[CardName]]))</f>
        <v>#REF!</v>
      </c>
      <c r="E405" s="14" t="e">
        <f ca="1">IF(بيانات_العملاء[[#This Row],[حد الائتمان على SAP]]&gt;0,"آجل","نقدى")</f>
        <v>#REF!</v>
      </c>
      <c r="F405" s="14"/>
      <c r="G405" s="14" t="s">
        <v>71</v>
      </c>
      <c r="H405" s="14"/>
      <c r="I40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5" s="14" t="s">
        <v>54</v>
      </c>
      <c r="K405" s="15"/>
      <c r="L405" s="14"/>
      <c r="M405" s="14" t="str">
        <f ca="1">IF(AND(بيانات_العملاء[[#This Row],[السجل التجارى]]="موجود",TODAY()+'[1]Other Data'!$B$23&lt;K405,بيانات_العملاء[[#This Row],[مطابقة اسم العميل بالاسم بالسجل التجارى]]="مطابق"), "سارى", "يجب اعادة طلبه")</f>
        <v>يجب اعادة طلبه</v>
      </c>
      <c r="N405" s="14" t="s">
        <v>52</v>
      </c>
      <c r="O405" s="9" t="e" cm="1">
        <f t="array" aca="1" ref="O405" ca="1">INDEX('[1]SAP Customer Data'!$A:$AC,MATCH(بيانات_العملاء[[#This Row],[رمز شريك الأعمال]],'[1]SAP Customer Data'!$B:$B,0),CELL("col",[1]!Table_Customer_Data[[#Headers],[LicTradNum]]))</f>
        <v>#REF!</v>
      </c>
      <c r="P40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5" s="14"/>
      <c r="R405" s="15"/>
      <c r="S40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5" s="14" t="s">
        <v>72</v>
      </c>
      <c r="U405" s="16"/>
      <c r="V405" s="17"/>
      <c r="W40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5" s="14" t="e" cm="1">
        <f t="array" aca="1" ref="Y405" ca="1">INDEX('[1]SAP Customer Data'!$A:$AC,MATCH(بيانات_العملاء[[#This Row],[رمز شريك الأعمال]],'[1]SAP Customer Data'!$B:$B,0),CELL("col",[1]!Table_Customer_Data[[#Headers],[CreditLine]]))</f>
        <v>#REF!</v>
      </c>
      <c r="Z40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5" s="14"/>
      <c r="AB40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5" s="14"/>
      <c r="AD405" s="14"/>
      <c r="AE40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5" s="14"/>
      <c r="AG405" s="14"/>
      <c r="AH40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5" s="14"/>
      <c r="AJ405" s="14"/>
      <c r="AK40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5" s="14"/>
      <c r="AM405" s="15"/>
      <c r="AN40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5" s="14"/>
      <c r="AP405" s="17"/>
      <c r="AQ40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5" s="14"/>
      <c r="AS405" s="14"/>
      <c r="AT40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5" s="17" t="e" cm="1">
        <f t="array" aca="1" ref="AU405" ca="1">INDEX('[1]SAP Customer Data'!A:Z,MATCH(بيانات_العملاء[[#This Row],[رمز شريك الأعمال]],'[1]SAP Customer Data'!B:B,0),CELL("col",[1]!Table_Customer_Data[[#Headers],[CreateDate]]))</f>
        <v>#REF!</v>
      </c>
      <c r="AV405" s="14"/>
      <c r="AW405" s="17"/>
      <c r="AX405" s="14" t="s">
        <v>57</v>
      </c>
      <c r="AY405" s="14"/>
    </row>
    <row r="406" spans="1:51" x14ac:dyDescent="0.25">
      <c r="A406" s="12" t="e" cm="1">
        <f t="array" aca="1" ref="A406" ca="1">INDEX('[1]SAP Customer Data'!$A:$AC,MATCH(بيانات_العملاء[[#This Row],[رمز شريك الأعمال]],'[1]SAP Customer Data'!$B:$B,0),CELL("col",[1]!Table_Customer_Data[[#Headers],[GroupName]]))</f>
        <v>#REF!</v>
      </c>
      <c r="B406" s="19" t="s">
        <v>656</v>
      </c>
      <c r="C406" s="77" t="s">
        <v>882</v>
      </c>
      <c r="D406" s="14" t="e" cm="1">
        <f t="array" aca="1" ref="D406" ca="1">INDEX('[1]SAP Customer Data'!$A:$AC,MATCH(بيانات_العملاء[[#This Row],[رمز شريك الأعمال]],'[1]SAP Customer Data'!$B:$B,0),CELL("col",[1]!Table_Customer_Data[[#Headers],[CardName]]))</f>
        <v>#REF!</v>
      </c>
      <c r="E406" s="14" t="e">
        <f ca="1">IF(بيانات_العملاء[[#This Row],[حد الائتمان على SAP]]&gt;0,"آجل","نقدى")</f>
        <v>#REF!</v>
      </c>
      <c r="F406" s="14" t="s">
        <v>657</v>
      </c>
      <c r="G406" s="14" t="s">
        <v>51</v>
      </c>
      <c r="H406" s="14" t="s">
        <v>54</v>
      </c>
      <c r="I40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6" s="14" t="s">
        <v>52</v>
      </c>
      <c r="K406" s="15">
        <v>44372</v>
      </c>
      <c r="L406" s="14" t="s">
        <v>55</v>
      </c>
      <c r="M406" s="14" t="str">
        <f ca="1">IF(AND(بيانات_العملاء[[#This Row],[السجل التجارى]]="موجود",TODAY()+'[1]Other Data'!$B$23&lt;K406,بيانات_العملاء[[#This Row],[مطابقة اسم العميل بالاسم بالسجل التجارى]]="مطابق"), "سارى", "يجب اعادة طلبه")</f>
        <v>يجب اعادة طلبه</v>
      </c>
      <c r="N406" s="14" t="s">
        <v>52</v>
      </c>
      <c r="O406" s="9" t="e" cm="1">
        <f t="array" aca="1" ref="O406" ca="1">INDEX('[1]SAP Customer Data'!$A:$AC,MATCH(بيانات_العملاء[[#This Row],[رمز شريك الأعمال]],'[1]SAP Customer Data'!$B:$B,0),CELL("col",[1]!Table_Customer_Data[[#Headers],[LicTradNum]]))</f>
        <v>#REF!</v>
      </c>
      <c r="P40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6" s="14" t="s">
        <v>54</v>
      </c>
      <c r="R406" s="15"/>
      <c r="S40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6" s="14" t="s">
        <v>72</v>
      </c>
      <c r="U406" s="16"/>
      <c r="V406" s="17"/>
      <c r="W40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6" s="14" t="e" cm="1">
        <f t="array" aca="1" ref="Y406" ca="1">INDEX('[1]SAP Customer Data'!$A:$AC,MATCH(بيانات_العملاء[[#This Row],[رمز شريك الأعمال]],'[1]SAP Customer Data'!$B:$B,0),CELL("col",[1]!Table_Customer_Data[[#Headers],[CreditLine]]))</f>
        <v>#REF!</v>
      </c>
      <c r="Z40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6" s="14"/>
      <c r="AB40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6" s="14"/>
      <c r="AD406" s="14"/>
      <c r="AE40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6" s="14"/>
      <c r="AG406" s="14"/>
      <c r="AH40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6" s="14"/>
      <c r="AJ406" s="14"/>
      <c r="AK40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6" s="14"/>
      <c r="AM406" s="15"/>
      <c r="AN40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6" s="14" t="s">
        <v>54</v>
      </c>
      <c r="AP406" s="17"/>
      <c r="AQ40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6" s="14"/>
      <c r="AS406" s="14"/>
      <c r="AT40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6" s="17" t="e" cm="1">
        <f t="array" aca="1" ref="AU406" ca="1">INDEX('[1]SAP Customer Data'!A:Z,MATCH(بيانات_العملاء[[#This Row],[رمز شريك الأعمال]],'[1]SAP Customer Data'!B:B,0),CELL("col",[1]!Table_Customer_Data[[#Headers],[CreateDate]]))</f>
        <v>#REF!</v>
      </c>
      <c r="AV406" s="14"/>
      <c r="AW406" s="17"/>
      <c r="AX406" s="14" t="s">
        <v>57</v>
      </c>
      <c r="AY406" s="14"/>
    </row>
    <row r="407" spans="1:51" x14ac:dyDescent="0.25">
      <c r="A407" s="12" t="e" cm="1">
        <f t="array" aca="1" ref="A407" ca="1">INDEX('[1]SAP Customer Data'!$A:$AC,MATCH(بيانات_العملاء[[#This Row],[رمز شريك الأعمال]],'[1]SAP Customer Data'!$B:$B,0),CELL("col",[1]!Table_Customer_Data[[#Headers],[GroupName]]))</f>
        <v>#REF!</v>
      </c>
      <c r="B407" s="18" t="s">
        <v>658</v>
      </c>
      <c r="C407" s="77" t="s">
        <v>882</v>
      </c>
      <c r="D407" s="14" t="e" cm="1">
        <f t="array" aca="1" ref="D407" ca="1">INDEX('[1]SAP Customer Data'!$A:$AC,MATCH(بيانات_العملاء[[#This Row],[رمز شريك الأعمال]],'[1]SAP Customer Data'!$B:$B,0),CELL("col",[1]!Table_Customer_Data[[#Headers],[CardName]]))</f>
        <v>#REF!</v>
      </c>
      <c r="E407" s="14" t="e">
        <f ca="1">IF(بيانات_العملاء[[#This Row],[حد الائتمان على SAP]]&gt;0,"آجل","نقدى")</f>
        <v>#REF!</v>
      </c>
      <c r="F407" s="14"/>
      <c r="G407" s="14" t="s">
        <v>71</v>
      </c>
      <c r="H407" s="14"/>
      <c r="I40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7" s="14" t="s">
        <v>54</v>
      </c>
      <c r="K407" s="15"/>
      <c r="L407" s="14"/>
      <c r="M407" s="14" t="str">
        <f ca="1">IF(AND(بيانات_العملاء[[#This Row],[السجل التجارى]]="موجود",TODAY()+'[1]Other Data'!$B$23&lt;K407,بيانات_العملاء[[#This Row],[مطابقة اسم العميل بالاسم بالسجل التجارى]]="مطابق"), "سارى", "يجب اعادة طلبه")</f>
        <v>يجب اعادة طلبه</v>
      </c>
      <c r="N407" s="14" t="s">
        <v>52</v>
      </c>
      <c r="O407" s="9" t="e" cm="1">
        <f t="array" aca="1" ref="O407" ca="1">INDEX('[1]SAP Customer Data'!$A:$AC,MATCH(بيانات_العملاء[[#This Row],[رمز شريك الأعمال]],'[1]SAP Customer Data'!$B:$B,0),CELL("col",[1]!Table_Customer_Data[[#Headers],[LicTradNum]]))</f>
        <v>#REF!</v>
      </c>
      <c r="P40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7" s="14"/>
      <c r="R407" s="15"/>
      <c r="S40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7" s="14" t="s">
        <v>72</v>
      </c>
      <c r="U407" s="16"/>
      <c r="V407" s="17"/>
      <c r="W40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7" s="14" t="e" cm="1">
        <f t="array" aca="1" ref="Y407" ca="1">INDEX('[1]SAP Customer Data'!$A:$AC,MATCH(بيانات_العملاء[[#This Row],[رمز شريك الأعمال]],'[1]SAP Customer Data'!$B:$B,0),CELL("col",[1]!Table_Customer_Data[[#Headers],[CreditLine]]))</f>
        <v>#REF!</v>
      </c>
      <c r="Z40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7" s="14"/>
      <c r="AB40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7" s="14"/>
      <c r="AD407" s="14"/>
      <c r="AE40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7" s="14"/>
      <c r="AG407" s="14"/>
      <c r="AH40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7" s="14"/>
      <c r="AJ407" s="14"/>
      <c r="AK40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7" s="14"/>
      <c r="AM407" s="15"/>
      <c r="AN40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7" s="14"/>
      <c r="AP407" s="17"/>
      <c r="AQ40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7" s="14"/>
      <c r="AS407" s="14"/>
      <c r="AT40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7" s="17" t="e" cm="1">
        <f t="array" aca="1" ref="AU407" ca="1">INDEX('[1]SAP Customer Data'!A:Z,MATCH(بيانات_العملاء[[#This Row],[رمز شريك الأعمال]],'[1]SAP Customer Data'!B:B,0),CELL("col",[1]!Table_Customer_Data[[#Headers],[CreateDate]]))</f>
        <v>#REF!</v>
      </c>
      <c r="AV407" s="14"/>
      <c r="AW407" s="17"/>
      <c r="AX407" s="14" t="s">
        <v>57</v>
      </c>
      <c r="AY407" s="14"/>
    </row>
    <row r="408" spans="1:51" x14ac:dyDescent="0.25">
      <c r="A408" s="12" t="e" cm="1">
        <f t="array" aca="1" ref="A408" ca="1">INDEX('[1]SAP Customer Data'!$A:$AC,MATCH(بيانات_العملاء[[#This Row],[رمز شريك الأعمال]],'[1]SAP Customer Data'!$B:$B,0),CELL("col",[1]!Table_Customer_Data[[#Headers],[GroupName]]))</f>
        <v>#REF!</v>
      </c>
      <c r="B408" s="18" t="s">
        <v>659</v>
      </c>
      <c r="C408" s="77" t="s">
        <v>882</v>
      </c>
      <c r="D408" s="14" t="e" cm="1">
        <f t="array" aca="1" ref="D408" ca="1">INDEX('[1]SAP Customer Data'!$A:$AC,MATCH(بيانات_العملاء[[#This Row],[رمز شريك الأعمال]],'[1]SAP Customer Data'!$B:$B,0),CELL("col",[1]!Table_Customer_Data[[#Headers],[CardName]]))</f>
        <v>#REF!</v>
      </c>
      <c r="E408" s="14" t="e">
        <f ca="1">IF(بيانات_العملاء[[#This Row],[حد الائتمان على SAP]]&gt;0,"آجل","نقدى")</f>
        <v>#REF!</v>
      </c>
      <c r="F408" s="14"/>
      <c r="G408" s="14" t="s">
        <v>71</v>
      </c>
      <c r="H408" s="14"/>
      <c r="I40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8" s="14" t="s">
        <v>54</v>
      </c>
      <c r="K408" s="15"/>
      <c r="L408" s="14"/>
      <c r="M408" s="14" t="str">
        <f ca="1">IF(AND(بيانات_العملاء[[#This Row],[السجل التجارى]]="موجود",TODAY()+'[1]Other Data'!$B$23&lt;K408,بيانات_العملاء[[#This Row],[مطابقة اسم العميل بالاسم بالسجل التجارى]]="مطابق"), "سارى", "يجب اعادة طلبه")</f>
        <v>يجب اعادة طلبه</v>
      </c>
      <c r="N408" s="14" t="s">
        <v>52</v>
      </c>
      <c r="O408" s="9" t="e" cm="1">
        <f t="array" aca="1" ref="O408" ca="1">INDEX('[1]SAP Customer Data'!$A:$AC,MATCH(بيانات_العملاء[[#This Row],[رمز شريك الأعمال]],'[1]SAP Customer Data'!$B:$B,0),CELL("col",[1]!Table_Customer_Data[[#Headers],[LicTradNum]]))</f>
        <v>#REF!</v>
      </c>
      <c r="P40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8" s="14"/>
      <c r="R408" s="15"/>
      <c r="S40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8" s="14" t="s">
        <v>72</v>
      </c>
      <c r="U408" s="16"/>
      <c r="V408" s="17"/>
      <c r="W40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8" s="14" t="e" cm="1">
        <f t="array" aca="1" ref="Y408" ca="1">INDEX('[1]SAP Customer Data'!$A:$AC,MATCH(بيانات_العملاء[[#This Row],[رمز شريك الأعمال]],'[1]SAP Customer Data'!$B:$B,0),CELL("col",[1]!Table_Customer_Data[[#Headers],[CreditLine]]))</f>
        <v>#REF!</v>
      </c>
      <c r="Z40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8" s="14"/>
      <c r="AB40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8" s="14"/>
      <c r="AD408" s="14"/>
      <c r="AE40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8" s="14"/>
      <c r="AG408" s="14"/>
      <c r="AH40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8" s="14"/>
      <c r="AJ408" s="14"/>
      <c r="AK40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8" s="14"/>
      <c r="AM408" s="15"/>
      <c r="AN40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8" s="14"/>
      <c r="AP408" s="17"/>
      <c r="AQ40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8" s="14"/>
      <c r="AS408" s="14"/>
      <c r="AT40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8" s="17" t="e" cm="1">
        <f t="array" aca="1" ref="AU408" ca="1">INDEX('[1]SAP Customer Data'!A:Z,MATCH(بيانات_العملاء[[#This Row],[رمز شريك الأعمال]],'[1]SAP Customer Data'!B:B,0),CELL("col",[1]!Table_Customer_Data[[#Headers],[CreateDate]]))</f>
        <v>#REF!</v>
      </c>
      <c r="AV408" s="14"/>
      <c r="AW408" s="17"/>
      <c r="AX408" s="14" t="s">
        <v>57</v>
      </c>
      <c r="AY408" s="14"/>
    </row>
    <row r="409" spans="1:51" x14ac:dyDescent="0.25">
      <c r="A409" s="12" t="e" cm="1">
        <f t="array" aca="1" ref="A409" ca="1">INDEX('[1]SAP Customer Data'!$A:$AC,MATCH(بيانات_العملاء[[#This Row],[رمز شريك الأعمال]],'[1]SAP Customer Data'!$B:$B,0),CELL("col",[1]!Table_Customer_Data[[#Headers],[GroupName]]))</f>
        <v>#REF!</v>
      </c>
      <c r="B409" s="19" t="s">
        <v>660</v>
      </c>
      <c r="C409" s="77" t="s">
        <v>882</v>
      </c>
      <c r="D409" s="14" t="e" cm="1">
        <f t="array" aca="1" ref="D409" ca="1">INDEX('[1]SAP Customer Data'!$A:$AC,MATCH(بيانات_العملاء[[#This Row],[رمز شريك الأعمال]],'[1]SAP Customer Data'!$B:$B,0),CELL("col",[1]!Table_Customer_Data[[#Headers],[CardName]]))</f>
        <v>#REF!</v>
      </c>
      <c r="E409" s="14" t="e">
        <f ca="1">IF(بيانات_العملاء[[#This Row],[حد الائتمان على SAP]]&gt;0,"آجل","نقدى")</f>
        <v>#REF!</v>
      </c>
      <c r="F409" s="14"/>
      <c r="G409" s="14" t="s">
        <v>71</v>
      </c>
      <c r="H409" s="14" t="s">
        <v>54</v>
      </c>
      <c r="I40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09" s="14" t="s">
        <v>54</v>
      </c>
      <c r="K409" s="15"/>
      <c r="L409" s="14"/>
      <c r="M409" s="14" t="str">
        <f ca="1">IF(AND(بيانات_العملاء[[#This Row],[السجل التجارى]]="موجود",TODAY()+'[1]Other Data'!$B$23&lt;K409,بيانات_العملاء[[#This Row],[مطابقة اسم العميل بالاسم بالسجل التجارى]]="مطابق"), "سارى", "يجب اعادة طلبه")</f>
        <v>يجب اعادة طلبه</v>
      </c>
      <c r="N409" s="14" t="s">
        <v>52</v>
      </c>
      <c r="O409" s="9" t="e" cm="1">
        <f t="array" aca="1" ref="O409" ca="1">INDEX('[1]SAP Customer Data'!$A:$AC,MATCH(بيانات_العملاء[[#This Row],[رمز شريك الأعمال]],'[1]SAP Customer Data'!$B:$B,0),CELL("col",[1]!Table_Customer_Data[[#Headers],[LicTradNum]]))</f>
        <v>#REF!</v>
      </c>
      <c r="P40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09" s="14" t="s">
        <v>52</v>
      </c>
      <c r="R409" s="15">
        <v>44146</v>
      </c>
      <c r="S40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09" s="14" t="s">
        <v>72</v>
      </c>
      <c r="U409" s="16"/>
      <c r="V409" s="17"/>
      <c r="W40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0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09" s="14" t="e" cm="1">
        <f t="array" aca="1" ref="Y409" ca="1">INDEX('[1]SAP Customer Data'!$A:$AC,MATCH(بيانات_العملاء[[#This Row],[رمز شريك الأعمال]],'[1]SAP Customer Data'!$B:$B,0),CELL("col",[1]!Table_Customer_Data[[#Headers],[CreditLine]]))</f>
        <v>#REF!</v>
      </c>
      <c r="Z40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09" s="14"/>
      <c r="AB40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09" s="14"/>
      <c r="AD409" s="14"/>
      <c r="AE40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09" s="14"/>
      <c r="AG409" s="14"/>
      <c r="AH40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09" s="14"/>
      <c r="AJ409" s="14"/>
      <c r="AK40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09" s="14"/>
      <c r="AM409" s="15"/>
      <c r="AN40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09" s="14" t="s">
        <v>54</v>
      </c>
      <c r="AP409" s="17"/>
      <c r="AQ40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09" s="14"/>
      <c r="AS409" s="14"/>
      <c r="AT40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09" s="17" t="e" cm="1">
        <f t="array" aca="1" ref="AU409" ca="1">INDEX('[1]SAP Customer Data'!A:Z,MATCH(بيانات_العملاء[[#This Row],[رمز شريك الأعمال]],'[1]SAP Customer Data'!B:B,0),CELL("col",[1]!Table_Customer_Data[[#Headers],[CreateDate]]))</f>
        <v>#REF!</v>
      </c>
      <c r="AV409" s="14"/>
      <c r="AW409" s="17"/>
      <c r="AX409" s="14" t="s">
        <v>57</v>
      </c>
      <c r="AY409" s="14"/>
    </row>
    <row r="410" spans="1:51" x14ac:dyDescent="0.25">
      <c r="A410" s="12" t="e" cm="1">
        <f t="array" aca="1" ref="A410" ca="1">INDEX('[1]SAP Customer Data'!$A:$AC,MATCH(بيانات_العملاء[[#This Row],[رمز شريك الأعمال]],'[1]SAP Customer Data'!$B:$B,0),CELL("col",[1]!Table_Customer_Data[[#Headers],[GroupName]]))</f>
        <v>#REF!</v>
      </c>
      <c r="B410" s="19" t="s">
        <v>661</v>
      </c>
      <c r="C410" s="77" t="s">
        <v>882</v>
      </c>
      <c r="D410" s="14" t="e" cm="1">
        <f t="array" aca="1" ref="D410" ca="1">INDEX('[1]SAP Customer Data'!$A:$AC,MATCH(بيانات_العملاء[[#This Row],[رمز شريك الأعمال]],'[1]SAP Customer Data'!$B:$B,0),CELL("col",[1]!Table_Customer_Data[[#Headers],[CardName]]))</f>
        <v>#REF!</v>
      </c>
      <c r="E410" s="14" t="e">
        <f ca="1">IF(بيانات_العملاء[[#This Row],[حد الائتمان على SAP]]&gt;0,"آجل","نقدى")</f>
        <v>#REF!</v>
      </c>
      <c r="F410" s="14" t="s">
        <v>662</v>
      </c>
      <c r="G410" s="14" t="s">
        <v>51</v>
      </c>
      <c r="H410" s="14" t="s">
        <v>54</v>
      </c>
      <c r="I41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0" s="14" t="s">
        <v>52</v>
      </c>
      <c r="K410" s="15">
        <v>45267</v>
      </c>
      <c r="L410" s="14" t="s">
        <v>55</v>
      </c>
      <c r="M410" s="14" t="str">
        <f ca="1">IF(AND(بيانات_العملاء[[#This Row],[السجل التجارى]]="موجود",TODAY()+'[1]Other Data'!$B$23&lt;K410,بيانات_العملاء[[#This Row],[مطابقة اسم العميل بالاسم بالسجل التجارى]]="مطابق"), "سارى", "يجب اعادة طلبه")</f>
        <v>سارى</v>
      </c>
      <c r="N410" s="14" t="s">
        <v>52</v>
      </c>
      <c r="O410" s="9" t="e" cm="1">
        <f t="array" aca="1" ref="O410" ca="1">INDEX('[1]SAP Customer Data'!$A:$AC,MATCH(بيانات_العملاء[[#This Row],[رمز شريك الأعمال]],'[1]SAP Customer Data'!$B:$B,0),CELL("col",[1]!Table_Customer_Data[[#Headers],[LicTradNum]]))</f>
        <v>#REF!</v>
      </c>
      <c r="P41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0" s="14" t="s">
        <v>54</v>
      </c>
      <c r="R410" s="15"/>
      <c r="S41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0" s="14" t="s">
        <v>72</v>
      </c>
      <c r="U410" s="16"/>
      <c r="V410" s="17"/>
      <c r="W41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0" s="14" t="e" cm="1">
        <f t="array" aca="1" ref="Y410" ca="1">INDEX('[1]SAP Customer Data'!$A:$AC,MATCH(بيانات_العملاء[[#This Row],[رمز شريك الأعمال]],'[1]SAP Customer Data'!$B:$B,0),CELL("col",[1]!Table_Customer_Data[[#Headers],[CreditLine]]))</f>
        <v>#REF!</v>
      </c>
      <c r="Z41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0" s="14"/>
      <c r="AB41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0" s="14"/>
      <c r="AD410" s="14"/>
      <c r="AE41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0" s="14"/>
      <c r="AG410" s="14"/>
      <c r="AH41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0" s="14"/>
      <c r="AJ410" s="14"/>
      <c r="AK41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0" s="14"/>
      <c r="AM410" s="15"/>
      <c r="AN41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0" s="14" t="s">
        <v>54</v>
      </c>
      <c r="AP410" s="17"/>
      <c r="AQ41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0" s="14"/>
      <c r="AS410" s="14"/>
      <c r="AT41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0" s="17" t="e" cm="1">
        <f t="array" aca="1" ref="AU410" ca="1">INDEX('[1]SAP Customer Data'!A:Z,MATCH(بيانات_العملاء[[#This Row],[رمز شريك الأعمال]],'[1]SAP Customer Data'!B:B,0),CELL("col",[1]!Table_Customer_Data[[#Headers],[CreateDate]]))</f>
        <v>#REF!</v>
      </c>
      <c r="AV410" s="14"/>
      <c r="AW410" s="17"/>
      <c r="AX410" s="14" t="s">
        <v>57</v>
      </c>
      <c r="AY410" s="14"/>
    </row>
    <row r="411" spans="1:51" x14ac:dyDescent="0.25">
      <c r="A411" s="12" t="e" cm="1">
        <f t="array" aca="1" ref="A411" ca="1">INDEX('[1]SAP Customer Data'!$A:$AC,MATCH(بيانات_العملاء[[#This Row],[رمز شريك الأعمال]],'[1]SAP Customer Data'!$B:$B,0),CELL("col",[1]!Table_Customer_Data[[#Headers],[GroupName]]))</f>
        <v>#REF!</v>
      </c>
      <c r="B411" s="19" t="s">
        <v>663</v>
      </c>
      <c r="C411" s="77" t="s">
        <v>882</v>
      </c>
      <c r="D411" s="14" t="e" cm="1">
        <f t="array" aca="1" ref="D411" ca="1">INDEX('[1]SAP Customer Data'!$A:$AC,MATCH(بيانات_العملاء[[#This Row],[رمز شريك الأعمال]],'[1]SAP Customer Data'!$B:$B,0),CELL("col",[1]!Table_Customer_Data[[#Headers],[CardName]]))</f>
        <v>#REF!</v>
      </c>
      <c r="E411" s="14" t="e">
        <f ca="1">IF(بيانات_العملاء[[#This Row],[حد الائتمان على SAP]]&gt;0,"آجل","نقدى")</f>
        <v>#REF!</v>
      </c>
      <c r="F411" s="14" t="s">
        <v>664</v>
      </c>
      <c r="G411" s="14" t="s">
        <v>51</v>
      </c>
      <c r="H411" s="14" t="s">
        <v>54</v>
      </c>
      <c r="I41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1" s="14" t="s">
        <v>52</v>
      </c>
      <c r="K411" s="15">
        <v>44830</v>
      </c>
      <c r="L411" s="14" t="s">
        <v>55</v>
      </c>
      <c r="M411" s="14" t="str">
        <f ca="1">IF(AND(بيانات_العملاء[[#This Row],[السجل التجارى]]="موجود",TODAY()+'[1]Other Data'!$B$23&lt;K411,بيانات_العملاء[[#This Row],[مطابقة اسم العميل بالاسم بالسجل التجارى]]="مطابق"), "سارى", "يجب اعادة طلبه")</f>
        <v>يجب اعادة طلبه</v>
      </c>
      <c r="N411" s="14" t="s">
        <v>52</v>
      </c>
      <c r="O411" s="9" t="e" cm="1">
        <f t="array" aca="1" ref="O411" ca="1">INDEX('[1]SAP Customer Data'!$A:$AC,MATCH(بيانات_العملاء[[#This Row],[رمز شريك الأعمال]],'[1]SAP Customer Data'!$B:$B,0),CELL("col",[1]!Table_Customer_Data[[#Headers],[LicTradNum]]))</f>
        <v>#REF!</v>
      </c>
      <c r="P41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1" s="14" t="s">
        <v>54</v>
      </c>
      <c r="R411" s="15"/>
      <c r="S41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1" s="14" t="s">
        <v>72</v>
      </c>
      <c r="U411" s="16"/>
      <c r="V411" s="17"/>
      <c r="W41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1" s="14" t="e" cm="1">
        <f t="array" aca="1" ref="Y411" ca="1">INDEX('[1]SAP Customer Data'!$A:$AC,MATCH(بيانات_العملاء[[#This Row],[رمز شريك الأعمال]],'[1]SAP Customer Data'!$B:$B,0),CELL("col",[1]!Table_Customer_Data[[#Headers],[CreditLine]]))</f>
        <v>#REF!</v>
      </c>
      <c r="Z41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1" s="14"/>
      <c r="AB41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1" s="14"/>
      <c r="AD411" s="14"/>
      <c r="AE41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1" s="14"/>
      <c r="AG411" s="14"/>
      <c r="AH41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1" s="14"/>
      <c r="AJ411" s="14"/>
      <c r="AK41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1" s="14"/>
      <c r="AM411" s="15"/>
      <c r="AN41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1" s="14" t="s">
        <v>54</v>
      </c>
      <c r="AP411" s="17"/>
      <c r="AQ41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1" s="14"/>
      <c r="AS411" s="14"/>
      <c r="AT41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1" s="17" t="e" cm="1">
        <f t="array" aca="1" ref="AU411" ca="1">INDEX('[1]SAP Customer Data'!A:Z,MATCH(بيانات_العملاء[[#This Row],[رمز شريك الأعمال]],'[1]SAP Customer Data'!B:B,0),CELL("col",[1]!Table_Customer_Data[[#Headers],[CreateDate]]))</f>
        <v>#REF!</v>
      </c>
      <c r="AV411" s="14"/>
      <c r="AW411" s="17"/>
      <c r="AX411" s="14" t="s">
        <v>57</v>
      </c>
      <c r="AY411" s="14"/>
    </row>
    <row r="412" spans="1:51" x14ac:dyDescent="0.25">
      <c r="A412" s="12" t="e" cm="1">
        <f t="array" aca="1" ref="A412" ca="1">INDEX('[1]SAP Customer Data'!$A:$AC,MATCH(بيانات_العملاء[[#This Row],[رمز شريك الأعمال]],'[1]SAP Customer Data'!$B:$B,0),CELL("col",[1]!Table_Customer_Data[[#Headers],[GroupName]]))</f>
        <v>#REF!</v>
      </c>
      <c r="B412" s="19" t="s">
        <v>665</v>
      </c>
      <c r="C412" s="77" t="s">
        <v>882</v>
      </c>
      <c r="D412" s="14" t="e" cm="1">
        <f t="array" aca="1" ref="D412" ca="1">INDEX('[1]SAP Customer Data'!$A:$AC,MATCH(بيانات_العملاء[[#This Row],[رمز شريك الأعمال]],'[1]SAP Customer Data'!$B:$B,0),CELL("col",[1]!Table_Customer_Data[[#Headers],[CardName]]))</f>
        <v>#REF!</v>
      </c>
      <c r="E412" s="14" t="e">
        <f ca="1">IF(بيانات_العملاء[[#This Row],[حد الائتمان على SAP]]&gt;0,"آجل","نقدى")</f>
        <v>#REF!</v>
      </c>
      <c r="F412" s="14" t="s">
        <v>666</v>
      </c>
      <c r="G412" s="14" t="s">
        <v>51</v>
      </c>
      <c r="H412" s="14" t="s">
        <v>54</v>
      </c>
      <c r="I41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2" s="14" t="s">
        <v>52</v>
      </c>
      <c r="K412" s="15">
        <v>45558</v>
      </c>
      <c r="L412" s="14" t="s">
        <v>55</v>
      </c>
      <c r="M412" s="14" t="str">
        <f ca="1">IF(AND(بيانات_العملاء[[#This Row],[السجل التجارى]]="موجود",TODAY()+'[1]Other Data'!$B$23&lt;K412,بيانات_العملاء[[#This Row],[مطابقة اسم العميل بالاسم بالسجل التجارى]]="مطابق"), "سارى", "يجب اعادة طلبه")</f>
        <v>سارى</v>
      </c>
      <c r="N412" s="14" t="s">
        <v>52</v>
      </c>
      <c r="O412" s="9" t="e" cm="1">
        <f t="array" aca="1" ref="O412" ca="1">INDEX('[1]SAP Customer Data'!$A:$AC,MATCH(بيانات_العملاء[[#This Row],[رمز شريك الأعمال]],'[1]SAP Customer Data'!$B:$B,0),CELL("col",[1]!Table_Customer_Data[[#Headers],[LicTradNum]]))</f>
        <v>#REF!</v>
      </c>
      <c r="P41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2" s="14" t="s">
        <v>54</v>
      </c>
      <c r="R412" s="15"/>
      <c r="S41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2" s="14" t="s">
        <v>72</v>
      </c>
      <c r="U412" s="16"/>
      <c r="V412" s="17"/>
      <c r="W41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2" s="14" t="e" cm="1">
        <f t="array" aca="1" ref="Y412" ca="1">INDEX('[1]SAP Customer Data'!$A:$AC,MATCH(بيانات_العملاء[[#This Row],[رمز شريك الأعمال]],'[1]SAP Customer Data'!$B:$B,0),CELL("col",[1]!Table_Customer_Data[[#Headers],[CreditLine]]))</f>
        <v>#REF!</v>
      </c>
      <c r="Z41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2" s="14"/>
      <c r="AB41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2" s="14"/>
      <c r="AD412" s="14"/>
      <c r="AE41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2" s="14"/>
      <c r="AG412" s="14"/>
      <c r="AH41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2" s="14"/>
      <c r="AJ412" s="14"/>
      <c r="AK41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2" s="14"/>
      <c r="AM412" s="15"/>
      <c r="AN41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2" s="14" t="s">
        <v>54</v>
      </c>
      <c r="AP412" s="17"/>
      <c r="AQ41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2" s="14"/>
      <c r="AS412" s="14"/>
      <c r="AT41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2" s="17" t="e" cm="1">
        <f t="array" aca="1" ref="AU412" ca="1">INDEX('[1]SAP Customer Data'!A:Z,MATCH(بيانات_العملاء[[#This Row],[رمز شريك الأعمال]],'[1]SAP Customer Data'!B:B,0),CELL("col",[1]!Table_Customer_Data[[#Headers],[CreateDate]]))</f>
        <v>#REF!</v>
      </c>
      <c r="AV412" s="14"/>
      <c r="AW412" s="17"/>
      <c r="AX412" s="14" t="s">
        <v>57</v>
      </c>
      <c r="AY412" s="14"/>
    </row>
    <row r="413" spans="1:51" x14ac:dyDescent="0.25">
      <c r="A413" s="12" t="e" cm="1">
        <f t="array" aca="1" ref="A413" ca="1">INDEX('[1]SAP Customer Data'!$A:$AC,MATCH(بيانات_العملاء[[#This Row],[رمز شريك الأعمال]],'[1]SAP Customer Data'!$B:$B,0),CELL("col",[1]!Table_Customer_Data[[#Headers],[GroupName]]))</f>
        <v>#REF!</v>
      </c>
      <c r="B413" s="19" t="s">
        <v>667</v>
      </c>
      <c r="C413" s="77" t="s">
        <v>882</v>
      </c>
      <c r="D413" s="14" t="e" cm="1">
        <f t="array" aca="1" ref="D413" ca="1">INDEX('[1]SAP Customer Data'!$A:$AC,MATCH(بيانات_العملاء[[#This Row],[رمز شريك الأعمال]],'[1]SAP Customer Data'!$B:$B,0),CELL("col",[1]!Table_Customer_Data[[#Headers],[CardName]]))</f>
        <v>#REF!</v>
      </c>
      <c r="E413" s="14" t="e">
        <f ca="1">IF(بيانات_العملاء[[#This Row],[حد الائتمان على SAP]]&gt;0,"آجل","نقدى")</f>
        <v>#REF!</v>
      </c>
      <c r="F413" s="14" t="s">
        <v>668</v>
      </c>
      <c r="G413" s="14" t="s">
        <v>51</v>
      </c>
      <c r="H413" s="14" t="s">
        <v>54</v>
      </c>
      <c r="I41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3" s="14" t="s">
        <v>52</v>
      </c>
      <c r="K413" s="15">
        <v>44915</v>
      </c>
      <c r="L413" s="14" t="s">
        <v>55</v>
      </c>
      <c r="M413" s="14" t="str">
        <f ca="1">IF(AND(بيانات_العملاء[[#This Row],[السجل التجارى]]="موجود",TODAY()+'[1]Other Data'!$B$23&lt;K413,بيانات_العملاء[[#This Row],[مطابقة اسم العميل بالاسم بالسجل التجارى]]="مطابق"), "سارى", "يجب اعادة طلبه")</f>
        <v>يجب اعادة طلبه</v>
      </c>
      <c r="N413" s="14" t="s">
        <v>52</v>
      </c>
      <c r="O413" s="9" t="e" cm="1">
        <f t="array" aca="1" ref="O413" ca="1">INDEX('[1]SAP Customer Data'!$A:$AC,MATCH(بيانات_العملاء[[#This Row],[رمز شريك الأعمال]],'[1]SAP Customer Data'!$B:$B,0),CELL("col",[1]!Table_Customer_Data[[#Headers],[LicTradNum]]))</f>
        <v>#REF!</v>
      </c>
      <c r="P41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3" s="14" t="s">
        <v>54</v>
      </c>
      <c r="R413" s="15"/>
      <c r="S41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3" s="14" t="s">
        <v>72</v>
      </c>
      <c r="U413" s="16"/>
      <c r="V413" s="17"/>
      <c r="W41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3" s="14" t="e" cm="1">
        <f t="array" aca="1" ref="Y413" ca="1">INDEX('[1]SAP Customer Data'!$A:$AC,MATCH(بيانات_العملاء[[#This Row],[رمز شريك الأعمال]],'[1]SAP Customer Data'!$B:$B,0),CELL("col",[1]!Table_Customer_Data[[#Headers],[CreditLine]]))</f>
        <v>#REF!</v>
      </c>
      <c r="Z41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3" s="14"/>
      <c r="AB41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3" s="14"/>
      <c r="AD413" s="14"/>
      <c r="AE41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3" s="14"/>
      <c r="AG413" s="14"/>
      <c r="AH41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3" s="14"/>
      <c r="AJ413" s="14"/>
      <c r="AK41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3" s="14"/>
      <c r="AM413" s="15"/>
      <c r="AN41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3" s="14" t="s">
        <v>52</v>
      </c>
      <c r="AP413" s="17">
        <v>44729</v>
      </c>
      <c r="AQ41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3" s="14"/>
      <c r="AS413" s="14"/>
      <c r="AT41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3" s="17" t="e" cm="1">
        <f t="array" aca="1" ref="AU413" ca="1">INDEX('[1]SAP Customer Data'!A:Z,MATCH(بيانات_العملاء[[#This Row],[رمز شريك الأعمال]],'[1]SAP Customer Data'!B:B,0),CELL("col",[1]!Table_Customer_Data[[#Headers],[CreateDate]]))</f>
        <v>#REF!</v>
      </c>
      <c r="AV413" s="14"/>
      <c r="AW413" s="17"/>
      <c r="AX413" s="14" t="s">
        <v>57</v>
      </c>
      <c r="AY413" s="14"/>
    </row>
    <row r="414" spans="1:51" x14ac:dyDescent="0.25">
      <c r="A414" s="12" t="e" cm="1">
        <f t="array" aca="1" ref="A414" ca="1">INDEX('[1]SAP Customer Data'!$A:$AC,MATCH(بيانات_العملاء[[#This Row],[رمز شريك الأعمال]],'[1]SAP Customer Data'!$B:$B,0),CELL("col",[1]!Table_Customer_Data[[#Headers],[GroupName]]))</f>
        <v>#REF!</v>
      </c>
      <c r="B414" s="18" t="s">
        <v>669</v>
      </c>
      <c r="C414" s="77" t="s">
        <v>882</v>
      </c>
      <c r="D414" s="14" t="e" cm="1">
        <f t="array" aca="1" ref="D414" ca="1">INDEX('[1]SAP Customer Data'!$A:$AC,MATCH(بيانات_العملاء[[#This Row],[رمز شريك الأعمال]],'[1]SAP Customer Data'!$B:$B,0),CELL("col",[1]!Table_Customer_Data[[#Headers],[CardName]]))</f>
        <v>#REF!</v>
      </c>
      <c r="E414" s="14" t="e">
        <f ca="1">IF(بيانات_العملاء[[#This Row],[حد الائتمان على SAP]]&gt;0,"آجل","نقدى")</f>
        <v>#REF!</v>
      </c>
      <c r="F414" s="14"/>
      <c r="G414" s="14" t="s">
        <v>71</v>
      </c>
      <c r="H414" s="14"/>
      <c r="I41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4" s="14" t="s">
        <v>54</v>
      </c>
      <c r="K414" s="15"/>
      <c r="L414" s="14"/>
      <c r="M414" s="14" t="str">
        <f ca="1">IF(AND(بيانات_العملاء[[#This Row],[السجل التجارى]]="موجود",TODAY()+'[1]Other Data'!$B$23&lt;K414,بيانات_العملاء[[#This Row],[مطابقة اسم العميل بالاسم بالسجل التجارى]]="مطابق"), "سارى", "يجب اعادة طلبه")</f>
        <v>يجب اعادة طلبه</v>
      </c>
      <c r="N414" s="14" t="s">
        <v>52</v>
      </c>
      <c r="O414" s="9" t="e" cm="1">
        <f t="array" aca="1" ref="O414" ca="1">INDEX('[1]SAP Customer Data'!$A:$AC,MATCH(بيانات_العملاء[[#This Row],[رمز شريك الأعمال]],'[1]SAP Customer Data'!$B:$B,0),CELL("col",[1]!Table_Customer_Data[[#Headers],[LicTradNum]]))</f>
        <v>#REF!</v>
      </c>
      <c r="P41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4" s="14"/>
      <c r="R414" s="15"/>
      <c r="S41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4" s="14" t="s">
        <v>72</v>
      </c>
      <c r="U414" s="16"/>
      <c r="V414" s="17"/>
      <c r="W41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4" s="14" t="e" cm="1">
        <f t="array" aca="1" ref="Y414" ca="1">INDEX('[1]SAP Customer Data'!$A:$AC,MATCH(بيانات_العملاء[[#This Row],[رمز شريك الأعمال]],'[1]SAP Customer Data'!$B:$B,0),CELL("col",[1]!Table_Customer_Data[[#Headers],[CreditLine]]))</f>
        <v>#REF!</v>
      </c>
      <c r="Z41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4" s="14"/>
      <c r="AB41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4" s="14"/>
      <c r="AD414" s="14"/>
      <c r="AE41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4" s="14"/>
      <c r="AG414" s="14"/>
      <c r="AH41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4" s="14"/>
      <c r="AJ414" s="14"/>
      <c r="AK41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4" s="14"/>
      <c r="AM414" s="15"/>
      <c r="AN41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4" s="14"/>
      <c r="AP414" s="17"/>
      <c r="AQ41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4" s="14"/>
      <c r="AS414" s="14"/>
      <c r="AT41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4" s="17" t="e" cm="1">
        <f t="array" aca="1" ref="AU414" ca="1">INDEX('[1]SAP Customer Data'!A:Z,MATCH(بيانات_العملاء[[#This Row],[رمز شريك الأعمال]],'[1]SAP Customer Data'!B:B,0),CELL("col",[1]!Table_Customer_Data[[#Headers],[CreateDate]]))</f>
        <v>#REF!</v>
      </c>
      <c r="AV414" s="14"/>
      <c r="AW414" s="17"/>
      <c r="AX414" s="14" t="s">
        <v>57</v>
      </c>
      <c r="AY414" s="14"/>
    </row>
    <row r="415" spans="1:51" x14ac:dyDescent="0.25">
      <c r="A415" s="12" t="e" cm="1">
        <f t="array" aca="1" ref="A415" ca="1">INDEX('[1]SAP Customer Data'!$A:$AC,MATCH(بيانات_العملاء[[#This Row],[رمز شريك الأعمال]],'[1]SAP Customer Data'!$B:$B,0),CELL("col",[1]!Table_Customer_Data[[#Headers],[GroupName]]))</f>
        <v>#REF!</v>
      </c>
      <c r="B415" s="19" t="s">
        <v>670</v>
      </c>
      <c r="C415" s="77" t="s">
        <v>882</v>
      </c>
      <c r="D415" s="14" t="e" cm="1">
        <f t="array" aca="1" ref="D415" ca="1">INDEX('[1]SAP Customer Data'!$A:$AC,MATCH(بيانات_العملاء[[#This Row],[رمز شريك الأعمال]],'[1]SAP Customer Data'!$B:$B,0),CELL("col",[1]!Table_Customer_Data[[#Headers],[CardName]]))</f>
        <v>#REF!</v>
      </c>
      <c r="E415" s="14" t="e">
        <f ca="1">IF(بيانات_العملاء[[#This Row],[حد الائتمان على SAP]]&gt;0,"آجل","نقدى")</f>
        <v>#REF!</v>
      </c>
      <c r="F415" s="14"/>
      <c r="G415" s="14"/>
      <c r="H415" s="14" t="s">
        <v>54</v>
      </c>
      <c r="I41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5" s="14" t="s">
        <v>54</v>
      </c>
      <c r="K415" s="15"/>
      <c r="L415" s="14"/>
      <c r="M415" s="14" t="str">
        <f ca="1">IF(AND(بيانات_العملاء[[#This Row],[السجل التجارى]]="موجود",TODAY()+'[1]Other Data'!$B$23&lt;K415,بيانات_العملاء[[#This Row],[مطابقة اسم العميل بالاسم بالسجل التجارى]]="مطابق"), "سارى", "يجب اعادة طلبه")</f>
        <v>يجب اعادة طلبه</v>
      </c>
      <c r="N415" s="14" t="s">
        <v>52</v>
      </c>
      <c r="O415" s="9" t="e" cm="1">
        <f t="array" aca="1" ref="O415" ca="1">INDEX('[1]SAP Customer Data'!$A:$AC,MATCH(بيانات_العملاء[[#This Row],[رمز شريك الأعمال]],'[1]SAP Customer Data'!$B:$B,0),CELL("col",[1]!Table_Customer_Data[[#Headers],[LicTradNum]]))</f>
        <v>#REF!</v>
      </c>
      <c r="P41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5" s="14" t="s">
        <v>52</v>
      </c>
      <c r="R415" s="15">
        <v>45023</v>
      </c>
      <c r="S41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5" s="14" t="s">
        <v>72</v>
      </c>
      <c r="U415" s="16"/>
      <c r="V415" s="17"/>
      <c r="W41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5" s="14" t="e" cm="1">
        <f t="array" aca="1" ref="Y415" ca="1">INDEX('[1]SAP Customer Data'!$A:$AC,MATCH(بيانات_العملاء[[#This Row],[رمز شريك الأعمال]],'[1]SAP Customer Data'!$B:$B,0),CELL("col",[1]!Table_Customer_Data[[#Headers],[CreditLine]]))</f>
        <v>#REF!</v>
      </c>
      <c r="Z41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5" s="14"/>
      <c r="AB41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5" s="14"/>
      <c r="AD415" s="14"/>
      <c r="AE41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5" s="14"/>
      <c r="AG415" s="14"/>
      <c r="AH41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5" s="14"/>
      <c r="AJ415" s="14"/>
      <c r="AK41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5" s="14"/>
      <c r="AM415" s="15"/>
      <c r="AN41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5" s="14" t="s">
        <v>52</v>
      </c>
      <c r="AP415" s="17">
        <v>45024</v>
      </c>
      <c r="AQ41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5" s="14"/>
      <c r="AS415" s="14"/>
      <c r="AT41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5" s="17" t="e" cm="1">
        <f t="array" aca="1" ref="AU415" ca="1">INDEX('[1]SAP Customer Data'!A:Z,MATCH(بيانات_العملاء[[#This Row],[رمز شريك الأعمال]],'[1]SAP Customer Data'!B:B,0),CELL("col",[1]!Table_Customer_Data[[#Headers],[CreateDate]]))</f>
        <v>#REF!</v>
      </c>
      <c r="AV415" s="14"/>
      <c r="AW415" s="17"/>
      <c r="AX415" s="14" t="s">
        <v>57</v>
      </c>
      <c r="AY415" s="14"/>
    </row>
    <row r="416" spans="1:51" x14ac:dyDescent="0.25">
      <c r="A416" s="12" t="e" cm="1">
        <f t="array" aca="1" ref="A416" ca="1">INDEX('[1]SAP Customer Data'!$A:$AC,MATCH(بيانات_العملاء[[#This Row],[رمز شريك الأعمال]],'[1]SAP Customer Data'!$B:$B,0),CELL("col",[1]!Table_Customer_Data[[#Headers],[GroupName]]))</f>
        <v>#REF!</v>
      </c>
      <c r="B416" s="19" t="s">
        <v>671</v>
      </c>
      <c r="C416" s="77" t="s">
        <v>882</v>
      </c>
      <c r="D416" s="14" t="e" cm="1">
        <f t="array" aca="1" ref="D416" ca="1">INDEX('[1]SAP Customer Data'!$A:$AC,MATCH(بيانات_العملاء[[#This Row],[رمز شريك الأعمال]],'[1]SAP Customer Data'!$B:$B,0),CELL("col",[1]!Table_Customer_Data[[#Headers],[CardName]]))</f>
        <v>#REF!</v>
      </c>
      <c r="E416" s="14" t="e">
        <f ca="1">IF(بيانات_العملاء[[#This Row],[حد الائتمان على SAP]]&gt;0,"آجل","نقدى")</f>
        <v>#REF!</v>
      </c>
      <c r="F416" s="14" t="s">
        <v>672</v>
      </c>
      <c r="G416" s="14" t="s">
        <v>51</v>
      </c>
      <c r="H416" s="14" t="s">
        <v>54</v>
      </c>
      <c r="I41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6" s="14" t="s">
        <v>52</v>
      </c>
      <c r="K416" s="15">
        <v>45760</v>
      </c>
      <c r="L416" s="14" t="s">
        <v>55</v>
      </c>
      <c r="M416" s="14" t="str">
        <f ca="1">IF(AND(بيانات_العملاء[[#This Row],[السجل التجارى]]="موجود",TODAY()+'[1]Other Data'!$B$23&lt;K416,بيانات_العملاء[[#This Row],[مطابقة اسم العميل بالاسم بالسجل التجارى]]="مطابق"), "سارى", "يجب اعادة طلبه")</f>
        <v>سارى</v>
      </c>
      <c r="N416" s="14" t="s">
        <v>52</v>
      </c>
      <c r="O416" s="9" t="e" cm="1">
        <f t="array" aca="1" ref="O416" ca="1">INDEX('[1]SAP Customer Data'!$A:$AC,MATCH(بيانات_العملاء[[#This Row],[رمز شريك الأعمال]],'[1]SAP Customer Data'!$B:$B,0),CELL("col",[1]!Table_Customer_Data[[#Headers],[LicTradNum]]))</f>
        <v>#REF!</v>
      </c>
      <c r="P41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6" s="14" t="s">
        <v>52</v>
      </c>
      <c r="R416" s="15">
        <v>45301</v>
      </c>
      <c r="S41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16" s="14" t="s">
        <v>72</v>
      </c>
      <c r="U416" s="16"/>
      <c r="V416" s="17"/>
      <c r="W41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6" s="14" t="e" cm="1">
        <f t="array" aca="1" ref="Y416" ca="1">INDEX('[1]SAP Customer Data'!$A:$AC,MATCH(بيانات_العملاء[[#This Row],[رمز شريك الأعمال]],'[1]SAP Customer Data'!$B:$B,0),CELL("col",[1]!Table_Customer_Data[[#Headers],[CreditLine]]))</f>
        <v>#REF!</v>
      </c>
      <c r="Z41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6" s="14"/>
      <c r="AB41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6" s="14"/>
      <c r="AD416" s="14"/>
      <c r="AE41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6" s="14"/>
      <c r="AG416" s="14"/>
      <c r="AH41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6" s="14"/>
      <c r="AJ416" s="14"/>
      <c r="AK41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6" s="14"/>
      <c r="AM416" s="15"/>
      <c r="AN41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6" s="14" t="s">
        <v>52</v>
      </c>
      <c r="AP416" s="17">
        <v>44994</v>
      </c>
      <c r="AQ41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6" s="14"/>
      <c r="AS416" s="14"/>
      <c r="AT41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6" s="17" t="e" cm="1">
        <f t="array" aca="1" ref="AU416" ca="1">INDEX('[1]SAP Customer Data'!A:Z,MATCH(بيانات_العملاء[[#This Row],[رمز شريك الأعمال]],'[1]SAP Customer Data'!B:B,0),CELL("col",[1]!Table_Customer_Data[[#Headers],[CreateDate]]))</f>
        <v>#REF!</v>
      </c>
      <c r="AV416" s="14"/>
      <c r="AW416" s="17"/>
      <c r="AX416" s="14" t="s">
        <v>57</v>
      </c>
      <c r="AY416" s="14"/>
    </row>
    <row r="417" spans="1:51" x14ac:dyDescent="0.25">
      <c r="A417" s="12" t="e" cm="1">
        <f t="array" aca="1" ref="A417" ca="1">INDEX('[1]SAP Customer Data'!$A:$AC,MATCH(بيانات_العملاء[[#This Row],[رمز شريك الأعمال]],'[1]SAP Customer Data'!$B:$B,0),CELL("col",[1]!Table_Customer_Data[[#Headers],[GroupName]]))</f>
        <v>#REF!</v>
      </c>
      <c r="B417" s="18" t="s">
        <v>673</v>
      </c>
      <c r="C417" s="77" t="s">
        <v>882</v>
      </c>
      <c r="D417" s="14" t="e" cm="1">
        <f t="array" aca="1" ref="D417" ca="1">INDEX('[1]SAP Customer Data'!$A:$AC,MATCH(بيانات_العملاء[[#This Row],[رمز شريك الأعمال]],'[1]SAP Customer Data'!$B:$B,0),CELL("col",[1]!Table_Customer_Data[[#Headers],[CardName]]))</f>
        <v>#REF!</v>
      </c>
      <c r="E417" s="14" t="e">
        <f ca="1">IF(بيانات_العملاء[[#This Row],[حد الائتمان على SAP]]&gt;0,"آجل","نقدى")</f>
        <v>#REF!</v>
      </c>
      <c r="F417" s="14"/>
      <c r="G417" s="14" t="s">
        <v>71</v>
      </c>
      <c r="H417" s="14"/>
      <c r="I41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7" s="14" t="s">
        <v>54</v>
      </c>
      <c r="K417" s="15"/>
      <c r="L417" s="14"/>
      <c r="M417" s="14" t="str">
        <f ca="1">IF(AND(بيانات_العملاء[[#This Row],[السجل التجارى]]="موجود",TODAY()+'[1]Other Data'!$B$23&lt;K417,بيانات_العملاء[[#This Row],[مطابقة اسم العميل بالاسم بالسجل التجارى]]="مطابق"), "سارى", "يجب اعادة طلبه")</f>
        <v>يجب اعادة طلبه</v>
      </c>
      <c r="N417" s="14" t="s">
        <v>52</v>
      </c>
      <c r="O417" s="9" t="e" cm="1">
        <f t="array" aca="1" ref="O417" ca="1">INDEX('[1]SAP Customer Data'!$A:$AC,MATCH(بيانات_العملاء[[#This Row],[رمز شريك الأعمال]],'[1]SAP Customer Data'!$B:$B,0),CELL("col",[1]!Table_Customer_Data[[#Headers],[LicTradNum]]))</f>
        <v>#REF!</v>
      </c>
      <c r="P41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7" s="14"/>
      <c r="R417" s="15"/>
      <c r="S41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7" s="14" t="s">
        <v>72</v>
      </c>
      <c r="U417" s="16"/>
      <c r="V417" s="17"/>
      <c r="W41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7" s="14" t="e" cm="1">
        <f t="array" aca="1" ref="Y417" ca="1">INDEX('[1]SAP Customer Data'!$A:$AC,MATCH(بيانات_العملاء[[#This Row],[رمز شريك الأعمال]],'[1]SAP Customer Data'!$B:$B,0),CELL("col",[1]!Table_Customer_Data[[#Headers],[CreditLine]]))</f>
        <v>#REF!</v>
      </c>
      <c r="Z41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7" s="14"/>
      <c r="AB41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7" s="14"/>
      <c r="AD417" s="14"/>
      <c r="AE41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7" s="14"/>
      <c r="AG417" s="14"/>
      <c r="AH41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7" s="14"/>
      <c r="AJ417" s="14"/>
      <c r="AK41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7" s="14"/>
      <c r="AM417" s="15"/>
      <c r="AN41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7" s="14"/>
      <c r="AP417" s="17"/>
      <c r="AQ41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7" s="14"/>
      <c r="AS417" s="14"/>
      <c r="AT41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7" s="17" t="e" cm="1">
        <f t="array" aca="1" ref="AU417" ca="1">INDEX('[1]SAP Customer Data'!A:Z,MATCH(بيانات_العملاء[[#This Row],[رمز شريك الأعمال]],'[1]SAP Customer Data'!B:B,0),CELL("col",[1]!Table_Customer_Data[[#Headers],[CreateDate]]))</f>
        <v>#REF!</v>
      </c>
      <c r="AV417" s="14"/>
      <c r="AW417" s="17"/>
      <c r="AX417" s="14" t="s">
        <v>57</v>
      </c>
      <c r="AY417" s="14"/>
    </row>
    <row r="418" spans="1:51" x14ac:dyDescent="0.25">
      <c r="A418" s="12" t="e" cm="1">
        <f t="array" aca="1" ref="A418" ca="1">INDEX('[1]SAP Customer Data'!$A:$AC,MATCH(بيانات_العملاء[[#This Row],[رمز شريك الأعمال]],'[1]SAP Customer Data'!$B:$B,0),CELL("col",[1]!Table_Customer_Data[[#Headers],[GroupName]]))</f>
        <v>#REF!</v>
      </c>
      <c r="B418" s="18" t="s">
        <v>674</v>
      </c>
      <c r="C418" s="77" t="s">
        <v>882</v>
      </c>
      <c r="D418" s="14" t="e" cm="1">
        <f t="array" aca="1" ref="D418" ca="1">INDEX('[1]SAP Customer Data'!$A:$AC,MATCH(بيانات_العملاء[[#This Row],[رمز شريك الأعمال]],'[1]SAP Customer Data'!$B:$B,0),CELL("col",[1]!Table_Customer_Data[[#Headers],[CardName]]))</f>
        <v>#REF!</v>
      </c>
      <c r="E418" s="14" t="e">
        <f ca="1">IF(بيانات_العملاء[[#This Row],[حد الائتمان على SAP]]&gt;0,"آجل","نقدى")</f>
        <v>#REF!</v>
      </c>
      <c r="F418" s="14"/>
      <c r="G418" s="14" t="s">
        <v>71</v>
      </c>
      <c r="H418" s="14"/>
      <c r="I41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8" s="14" t="s">
        <v>54</v>
      </c>
      <c r="K418" s="15"/>
      <c r="L418" s="14"/>
      <c r="M418" s="14" t="str">
        <f ca="1">IF(AND(بيانات_العملاء[[#This Row],[السجل التجارى]]="موجود",TODAY()+'[1]Other Data'!$B$23&lt;K418,بيانات_العملاء[[#This Row],[مطابقة اسم العميل بالاسم بالسجل التجارى]]="مطابق"), "سارى", "يجب اعادة طلبه")</f>
        <v>يجب اعادة طلبه</v>
      </c>
      <c r="N418" s="14" t="s">
        <v>52</v>
      </c>
      <c r="O418" s="9" t="e" cm="1">
        <f t="array" aca="1" ref="O418" ca="1">INDEX('[1]SAP Customer Data'!$A:$AC,MATCH(بيانات_العملاء[[#This Row],[رمز شريك الأعمال]],'[1]SAP Customer Data'!$B:$B,0),CELL("col",[1]!Table_Customer_Data[[#Headers],[LicTradNum]]))</f>
        <v>#REF!</v>
      </c>
      <c r="P41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8" s="14"/>
      <c r="R418" s="15"/>
      <c r="S41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8" s="14" t="s">
        <v>72</v>
      </c>
      <c r="U418" s="16"/>
      <c r="V418" s="17"/>
      <c r="W41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8" s="14" t="e" cm="1">
        <f t="array" aca="1" ref="Y418" ca="1">INDEX('[1]SAP Customer Data'!$A:$AC,MATCH(بيانات_العملاء[[#This Row],[رمز شريك الأعمال]],'[1]SAP Customer Data'!$B:$B,0),CELL("col",[1]!Table_Customer_Data[[#Headers],[CreditLine]]))</f>
        <v>#REF!</v>
      </c>
      <c r="Z41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8" s="14"/>
      <c r="AB41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8" s="14"/>
      <c r="AD418" s="14"/>
      <c r="AE41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8" s="14"/>
      <c r="AG418" s="14"/>
      <c r="AH41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8" s="14"/>
      <c r="AJ418" s="14"/>
      <c r="AK41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8" s="14"/>
      <c r="AM418" s="15"/>
      <c r="AN41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8" s="14"/>
      <c r="AP418" s="17"/>
      <c r="AQ41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8" s="14"/>
      <c r="AS418" s="14"/>
      <c r="AT41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8" s="17" t="e" cm="1">
        <f t="array" aca="1" ref="AU418" ca="1">INDEX('[1]SAP Customer Data'!A:Z,MATCH(بيانات_العملاء[[#This Row],[رمز شريك الأعمال]],'[1]SAP Customer Data'!B:B,0),CELL("col",[1]!Table_Customer_Data[[#Headers],[CreateDate]]))</f>
        <v>#REF!</v>
      </c>
      <c r="AV418" s="14"/>
      <c r="AW418" s="17"/>
      <c r="AX418" s="14" t="s">
        <v>57</v>
      </c>
      <c r="AY418" s="14"/>
    </row>
    <row r="419" spans="1:51" x14ac:dyDescent="0.25">
      <c r="A419" s="12" t="e" cm="1">
        <f t="array" aca="1" ref="A419" ca="1">INDEX('[1]SAP Customer Data'!$A:$AC,MATCH(بيانات_العملاء[[#This Row],[رمز شريك الأعمال]],'[1]SAP Customer Data'!$B:$B,0),CELL("col",[1]!Table_Customer_Data[[#Headers],[GroupName]]))</f>
        <v>#REF!</v>
      </c>
      <c r="B419" s="19" t="s">
        <v>675</v>
      </c>
      <c r="C419" s="77" t="s">
        <v>882</v>
      </c>
      <c r="D419" s="14" t="e" cm="1">
        <f t="array" aca="1" ref="D419" ca="1">INDEX('[1]SAP Customer Data'!$A:$AC,MATCH(بيانات_العملاء[[#This Row],[رمز شريك الأعمال]],'[1]SAP Customer Data'!$B:$B,0),CELL("col",[1]!Table_Customer_Data[[#Headers],[CardName]]))</f>
        <v>#REF!</v>
      </c>
      <c r="E419" s="14" t="e">
        <f ca="1">IF(بيانات_العملاء[[#This Row],[حد الائتمان على SAP]]&gt;0,"آجل","نقدى")</f>
        <v>#REF!</v>
      </c>
      <c r="F419" s="14"/>
      <c r="G419" s="14" t="s">
        <v>62</v>
      </c>
      <c r="H419" s="14" t="s">
        <v>54</v>
      </c>
      <c r="I41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19" s="14" t="s">
        <v>52</v>
      </c>
      <c r="K419" s="15">
        <v>44577</v>
      </c>
      <c r="L419" s="14" t="s">
        <v>55</v>
      </c>
      <c r="M419" s="14" t="str">
        <f ca="1">IF(AND(بيانات_العملاء[[#This Row],[السجل التجارى]]="موجود",TODAY()+'[1]Other Data'!$B$23&lt;K419,بيانات_العملاء[[#This Row],[مطابقة اسم العميل بالاسم بالسجل التجارى]]="مطابق"), "سارى", "يجب اعادة طلبه")</f>
        <v>يجب اعادة طلبه</v>
      </c>
      <c r="N419" s="14" t="s">
        <v>52</v>
      </c>
      <c r="O419" s="9" t="e" cm="1">
        <f t="array" aca="1" ref="O419" ca="1">INDEX('[1]SAP Customer Data'!$A:$AC,MATCH(بيانات_العملاء[[#This Row],[رمز شريك الأعمال]],'[1]SAP Customer Data'!$B:$B,0),CELL("col",[1]!Table_Customer_Data[[#Headers],[LicTradNum]]))</f>
        <v>#REF!</v>
      </c>
      <c r="P41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19" s="14" t="s">
        <v>54</v>
      </c>
      <c r="R419" s="15"/>
      <c r="S41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19" s="14" t="s">
        <v>72</v>
      </c>
      <c r="U419" s="16"/>
      <c r="V419" s="17"/>
      <c r="W41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1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19" s="14" t="e" cm="1">
        <f t="array" aca="1" ref="Y419" ca="1">INDEX('[1]SAP Customer Data'!$A:$AC,MATCH(بيانات_العملاء[[#This Row],[رمز شريك الأعمال]],'[1]SAP Customer Data'!$B:$B,0),CELL("col",[1]!Table_Customer_Data[[#Headers],[CreditLine]]))</f>
        <v>#REF!</v>
      </c>
      <c r="Z41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19" s="14"/>
      <c r="AB41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19" s="14" t="s">
        <v>54</v>
      </c>
      <c r="AD419" s="14"/>
      <c r="AE41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19" s="14" t="s">
        <v>54</v>
      </c>
      <c r="AG419" s="14"/>
      <c r="AH41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19" s="14" t="s">
        <v>54</v>
      </c>
      <c r="AJ419" s="14"/>
      <c r="AK41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19" s="14"/>
      <c r="AM419" s="15"/>
      <c r="AN41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19" s="14" t="s">
        <v>52</v>
      </c>
      <c r="AP419" s="17"/>
      <c r="AQ41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19" s="14" t="s">
        <v>54</v>
      </c>
      <c r="AS419" s="14"/>
      <c r="AT41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19" s="17" t="e" cm="1">
        <f t="array" aca="1" ref="AU419" ca="1">INDEX('[1]SAP Customer Data'!A:Z,MATCH(بيانات_العملاء[[#This Row],[رمز شريك الأعمال]],'[1]SAP Customer Data'!B:B,0),CELL("col",[1]!Table_Customer_Data[[#Headers],[CreateDate]]))</f>
        <v>#REF!</v>
      </c>
      <c r="AV419" s="14"/>
      <c r="AW419" s="17"/>
      <c r="AX419" s="14" t="s">
        <v>57</v>
      </c>
      <c r="AY419" s="14"/>
    </row>
    <row r="420" spans="1:51" x14ac:dyDescent="0.25">
      <c r="A420" s="12" t="e" cm="1">
        <f t="array" aca="1" ref="A420" ca="1">INDEX('[1]SAP Customer Data'!$A:$AC,MATCH(بيانات_العملاء[[#This Row],[رمز شريك الأعمال]],'[1]SAP Customer Data'!$B:$B,0),CELL("col",[1]!Table_Customer_Data[[#Headers],[GroupName]]))</f>
        <v>#REF!</v>
      </c>
      <c r="B420" s="19" t="s">
        <v>676</v>
      </c>
      <c r="C420" s="77" t="s">
        <v>882</v>
      </c>
      <c r="D420" s="14" t="e" cm="1">
        <f t="array" aca="1" ref="D420" ca="1">INDEX('[1]SAP Customer Data'!$A:$AC,MATCH(بيانات_العملاء[[#This Row],[رمز شريك الأعمال]],'[1]SAP Customer Data'!$B:$B,0),CELL("col",[1]!Table_Customer_Data[[#Headers],[CardName]]))</f>
        <v>#REF!</v>
      </c>
      <c r="E420" s="14" t="e">
        <f ca="1">IF(بيانات_العملاء[[#This Row],[حد الائتمان على SAP]]&gt;0,"آجل","نقدى")</f>
        <v>#REF!</v>
      </c>
      <c r="F420" s="14" t="s">
        <v>677</v>
      </c>
      <c r="G420" s="14" t="s">
        <v>51</v>
      </c>
      <c r="H420" s="14" t="s">
        <v>54</v>
      </c>
      <c r="I42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20" s="14" t="s">
        <v>52</v>
      </c>
      <c r="K420" s="15">
        <v>45216</v>
      </c>
      <c r="L420" s="14" t="s">
        <v>55</v>
      </c>
      <c r="M420" s="14" t="str">
        <f ca="1">IF(AND(بيانات_العملاء[[#This Row],[السجل التجارى]]="موجود",TODAY()+'[1]Other Data'!$B$23&lt;K420,بيانات_العملاء[[#This Row],[مطابقة اسم العميل بالاسم بالسجل التجارى]]="مطابق"), "سارى", "يجب اعادة طلبه")</f>
        <v>سارى</v>
      </c>
      <c r="N420" s="14" t="s">
        <v>52</v>
      </c>
      <c r="O420" s="9" t="e" cm="1">
        <f t="array" aca="1" ref="O420" ca="1">INDEX('[1]SAP Customer Data'!$A:$AC,MATCH(بيانات_العملاء[[#This Row],[رمز شريك الأعمال]],'[1]SAP Customer Data'!$B:$B,0),CELL("col",[1]!Table_Customer_Data[[#Headers],[LicTradNum]]))</f>
        <v>#REF!</v>
      </c>
      <c r="P42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0" s="14" t="s">
        <v>54</v>
      </c>
      <c r="R420" s="15"/>
      <c r="S42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0" s="14" t="s">
        <v>72</v>
      </c>
      <c r="U420" s="16"/>
      <c r="V420" s="17"/>
      <c r="W42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20" s="14" t="e" cm="1">
        <f t="array" aca="1" ref="Y420" ca="1">INDEX('[1]SAP Customer Data'!$A:$AC,MATCH(بيانات_العملاء[[#This Row],[رمز شريك الأعمال]],'[1]SAP Customer Data'!$B:$B,0),CELL("col",[1]!Table_Customer_Data[[#Headers],[CreditLine]]))</f>
        <v>#REF!</v>
      </c>
      <c r="Z42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0" s="14"/>
      <c r="AB42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0" s="14" t="s">
        <v>54</v>
      </c>
      <c r="AD420" s="14"/>
      <c r="AE42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0" s="14" t="s">
        <v>54</v>
      </c>
      <c r="AG420" s="14"/>
      <c r="AH42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0" s="14" t="s">
        <v>54</v>
      </c>
      <c r="AJ420" s="14"/>
      <c r="AK42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0" s="14"/>
      <c r="AM420" s="15"/>
      <c r="AN42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0" s="14" t="s">
        <v>54</v>
      </c>
      <c r="AP420" s="17"/>
      <c r="AQ42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0" s="14" t="s">
        <v>54</v>
      </c>
      <c r="AS420" s="14"/>
      <c r="AT42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0" s="17" t="e" cm="1">
        <f t="array" aca="1" ref="AU420" ca="1">INDEX('[1]SAP Customer Data'!A:Z,MATCH(بيانات_العملاء[[#This Row],[رمز شريك الأعمال]],'[1]SAP Customer Data'!B:B,0),CELL("col",[1]!Table_Customer_Data[[#Headers],[CreateDate]]))</f>
        <v>#REF!</v>
      </c>
      <c r="AV420" s="14"/>
      <c r="AW420" s="17"/>
      <c r="AX420" s="14" t="s">
        <v>57</v>
      </c>
      <c r="AY420" s="14"/>
    </row>
    <row r="421" spans="1:51" x14ac:dyDescent="0.25">
      <c r="A421" s="12" t="e" cm="1">
        <f t="array" aca="1" ref="A421" ca="1">INDEX('[1]SAP Customer Data'!$A:$AC,MATCH(بيانات_العملاء[[#This Row],[رمز شريك الأعمال]],'[1]SAP Customer Data'!$B:$B,0),CELL("col",[1]!Table_Customer_Data[[#Headers],[GroupName]]))</f>
        <v>#REF!</v>
      </c>
      <c r="B421" s="19" t="s">
        <v>678</v>
      </c>
      <c r="C421" s="77" t="s">
        <v>882</v>
      </c>
      <c r="D421" s="14" t="e" cm="1">
        <f t="array" aca="1" ref="D421" ca="1">INDEX('[1]SAP Customer Data'!$A:$AC,MATCH(بيانات_العملاء[[#This Row],[رمز شريك الأعمال]],'[1]SAP Customer Data'!$B:$B,0),CELL("col",[1]!Table_Customer_Data[[#Headers],[CardName]]))</f>
        <v>#REF!</v>
      </c>
      <c r="E421" s="14" t="e">
        <f ca="1">IF(بيانات_العملاء[[#This Row],[حد الائتمان على SAP]]&gt;0,"آجل","نقدى")</f>
        <v>#REF!</v>
      </c>
      <c r="F421" s="14" t="s">
        <v>679</v>
      </c>
      <c r="G421" s="14" t="s">
        <v>51</v>
      </c>
      <c r="H421" s="14" t="s">
        <v>54</v>
      </c>
      <c r="I42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21" s="14" t="s">
        <v>52</v>
      </c>
      <c r="K421" s="15">
        <v>45290</v>
      </c>
      <c r="L421" s="14" t="s">
        <v>55</v>
      </c>
      <c r="M421" s="14" t="str">
        <f ca="1">IF(AND(بيانات_العملاء[[#This Row],[السجل التجارى]]="موجود",TODAY()+'[1]Other Data'!$B$23&lt;K421,بيانات_العملاء[[#This Row],[مطابقة اسم العميل بالاسم بالسجل التجارى]]="مطابق"), "سارى", "يجب اعادة طلبه")</f>
        <v>سارى</v>
      </c>
      <c r="N421" s="14" t="s">
        <v>52</v>
      </c>
      <c r="O421" s="9" t="e" cm="1">
        <f t="array" aca="1" ref="O421" ca="1">INDEX('[1]SAP Customer Data'!$A:$AC,MATCH(بيانات_العملاء[[#This Row],[رمز شريك الأعمال]],'[1]SAP Customer Data'!$B:$B,0),CELL("col",[1]!Table_Customer_Data[[#Headers],[LicTradNum]]))</f>
        <v>#REF!</v>
      </c>
      <c r="P42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1" s="14" t="s">
        <v>52</v>
      </c>
      <c r="R421" s="15">
        <v>45005</v>
      </c>
      <c r="S42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1" s="14" t="s">
        <v>72</v>
      </c>
      <c r="U421" s="16"/>
      <c r="V421" s="17"/>
      <c r="W42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21" s="14" t="e" cm="1">
        <f t="array" aca="1" ref="Y421" ca="1">INDEX('[1]SAP Customer Data'!$A:$AC,MATCH(بيانات_العملاء[[#This Row],[رمز شريك الأعمال]],'[1]SAP Customer Data'!$B:$B,0),CELL("col",[1]!Table_Customer_Data[[#Headers],[CreditLine]]))</f>
        <v>#REF!</v>
      </c>
      <c r="Z42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1" s="14"/>
      <c r="AB42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1" s="14" t="s">
        <v>54</v>
      </c>
      <c r="AD421" s="14"/>
      <c r="AE42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1" s="14" t="s">
        <v>54</v>
      </c>
      <c r="AG421" s="14"/>
      <c r="AH42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1" s="14" t="s">
        <v>54</v>
      </c>
      <c r="AJ421" s="14"/>
      <c r="AK42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1" s="14"/>
      <c r="AM421" s="15"/>
      <c r="AN42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1" s="14" t="s">
        <v>54</v>
      </c>
      <c r="AP421" s="17"/>
      <c r="AQ42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1" s="14" t="s">
        <v>54</v>
      </c>
      <c r="AS421" s="14"/>
      <c r="AT42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1" s="17" t="e" cm="1">
        <f t="array" aca="1" ref="AU421" ca="1">INDEX('[1]SAP Customer Data'!A:Z,MATCH(بيانات_العملاء[[#This Row],[رمز شريك الأعمال]],'[1]SAP Customer Data'!B:B,0),CELL("col",[1]!Table_Customer_Data[[#Headers],[CreateDate]]))</f>
        <v>#REF!</v>
      </c>
      <c r="AV421" s="14"/>
      <c r="AW421" s="17"/>
      <c r="AX421" s="14" t="s">
        <v>57</v>
      </c>
      <c r="AY421" s="14"/>
    </row>
    <row r="422" spans="1:51" x14ac:dyDescent="0.25">
      <c r="A422" s="12" t="e" cm="1">
        <f t="array" aca="1" ref="A422" ca="1">INDEX('[1]SAP Customer Data'!$A:$AC,MATCH(بيانات_العملاء[[#This Row],[رمز شريك الأعمال]],'[1]SAP Customer Data'!$B:$B,0),CELL("col",[1]!Table_Customer_Data[[#Headers],[GroupName]]))</f>
        <v>#REF!</v>
      </c>
      <c r="B422" s="19" t="s">
        <v>680</v>
      </c>
      <c r="C422" s="77" t="s">
        <v>882</v>
      </c>
      <c r="D422" s="14" t="e" cm="1">
        <f t="array" aca="1" ref="D422" ca="1">INDEX('[1]SAP Customer Data'!$A:$AC,MATCH(بيانات_العملاء[[#This Row],[رمز شريك الأعمال]],'[1]SAP Customer Data'!$B:$B,0),CELL("col",[1]!Table_Customer_Data[[#Headers],[CardName]]))</f>
        <v>#REF!</v>
      </c>
      <c r="E422" s="14" t="e">
        <f ca="1">IF(بيانات_العملاء[[#This Row],[حد الائتمان على SAP]]&gt;0,"آجل","نقدى")</f>
        <v>#REF!</v>
      </c>
      <c r="F422" s="14" t="s">
        <v>681</v>
      </c>
      <c r="G422" s="14" t="s">
        <v>51</v>
      </c>
      <c r="H422" s="14" t="s">
        <v>54</v>
      </c>
      <c r="I42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22" s="14" t="s">
        <v>52</v>
      </c>
      <c r="K422" s="15">
        <v>44863</v>
      </c>
      <c r="L422" s="14" t="s">
        <v>55</v>
      </c>
      <c r="M422" s="14" t="str">
        <f ca="1">IF(AND(بيانات_العملاء[[#This Row],[السجل التجارى]]="موجود",TODAY()+'[1]Other Data'!$B$23&lt;K422,بيانات_العملاء[[#This Row],[مطابقة اسم العميل بالاسم بالسجل التجارى]]="مطابق"), "سارى", "يجب اعادة طلبه")</f>
        <v>يجب اعادة طلبه</v>
      </c>
      <c r="N422" s="14" t="s">
        <v>52</v>
      </c>
      <c r="O422" s="9" t="e" cm="1">
        <f t="array" aca="1" ref="O422" ca="1">INDEX('[1]SAP Customer Data'!$A:$AC,MATCH(بيانات_العملاء[[#This Row],[رمز شريك الأعمال]],'[1]SAP Customer Data'!$B:$B,0),CELL("col",[1]!Table_Customer_Data[[#Headers],[LicTradNum]]))</f>
        <v>#REF!</v>
      </c>
      <c r="P42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2" s="14" t="s">
        <v>54</v>
      </c>
      <c r="R422" s="15"/>
      <c r="S42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2" s="14" t="s">
        <v>72</v>
      </c>
      <c r="U422" s="16"/>
      <c r="V422" s="17"/>
      <c r="W42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22" s="14" t="e" cm="1">
        <f t="array" aca="1" ref="Y422" ca="1">INDEX('[1]SAP Customer Data'!$A:$AC,MATCH(بيانات_العملاء[[#This Row],[رمز شريك الأعمال]],'[1]SAP Customer Data'!$B:$B,0),CELL("col",[1]!Table_Customer_Data[[#Headers],[CreditLine]]))</f>
        <v>#REF!</v>
      </c>
      <c r="Z42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2" s="14"/>
      <c r="AB42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2" s="14"/>
      <c r="AD422" s="14"/>
      <c r="AE42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2" s="14"/>
      <c r="AG422" s="14"/>
      <c r="AH42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2" s="14"/>
      <c r="AJ422" s="14"/>
      <c r="AK42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2" s="14"/>
      <c r="AM422" s="15"/>
      <c r="AN42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2" s="14"/>
      <c r="AP422" s="17"/>
      <c r="AQ42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2" s="14"/>
      <c r="AS422" s="14"/>
      <c r="AT42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2" s="17" t="e" cm="1">
        <f t="array" aca="1" ref="AU422" ca="1">INDEX('[1]SAP Customer Data'!A:Z,MATCH(بيانات_العملاء[[#This Row],[رمز شريك الأعمال]],'[1]SAP Customer Data'!B:B,0),CELL("col",[1]!Table_Customer_Data[[#Headers],[CreateDate]]))</f>
        <v>#REF!</v>
      </c>
      <c r="AV422" s="14"/>
      <c r="AW422" s="17"/>
      <c r="AX422" s="14" t="s">
        <v>57</v>
      </c>
      <c r="AY422" s="14"/>
    </row>
    <row r="423" spans="1:51" x14ac:dyDescent="0.25">
      <c r="A423" s="12" t="e" cm="1">
        <f t="array" aca="1" ref="A423" ca="1">INDEX('[1]SAP Customer Data'!$A:$AC,MATCH(بيانات_العملاء[[#This Row],[رمز شريك الأعمال]],'[1]SAP Customer Data'!$B:$B,0),CELL("col",[1]!Table_Customer_Data[[#Headers],[GroupName]]))</f>
        <v>#REF!</v>
      </c>
      <c r="B423" s="19" t="s">
        <v>682</v>
      </c>
      <c r="C423" s="77" t="s">
        <v>882</v>
      </c>
      <c r="D423" s="14" t="e" cm="1">
        <f t="array" aca="1" ref="D423" ca="1">INDEX('[1]SAP Customer Data'!$A:$AC,MATCH(بيانات_العملاء[[#This Row],[رمز شريك الأعمال]],'[1]SAP Customer Data'!$B:$B,0),CELL("col",[1]!Table_Customer_Data[[#Headers],[CardName]]))</f>
        <v>#REF!</v>
      </c>
      <c r="E423" s="14" t="e">
        <f ca="1">IF(بيانات_العملاء[[#This Row],[حد الائتمان على SAP]]&gt;0,"آجل","نقدى")</f>
        <v>#REF!</v>
      </c>
      <c r="F423" s="14" t="s">
        <v>683</v>
      </c>
      <c r="G423" s="14" t="s">
        <v>51</v>
      </c>
      <c r="H423" s="14" t="s">
        <v>52</v>
      </c>
      <c r="I42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23" s="14" t="s">
        <v>52</v>
      </c>
      <c r="K423" s="15">
        <v>44919</v>
      </c>
      <c r="L423" s="14" t="s">
        <v>55</v>
      </c>
      <c r="M423" s="14" t="str">
        <f ca="1">IF(AND(بيانات_العملاء[[#This Row],[السجل التجارى]]="موجود",TODAY()+'[1]Other Data'!$B$23&lt;K423,بيانات_العملاء[[#This Row],[مطابقة اسم العميل بالاسم بالسجل التجارى]]="مطابق"), "سارى", "يجب اعادة طلبه")</f>
        <v>يجب اعادة طلبه</v>
      </c>
      <c r="N423" s="14" t="s">
        <v>54</v>
      </c>
      <c r="O423" s="9" t="e" cm="1">
        <f t="array" aca="1" ref="O423" ca="1">INDEX('[1]SAP Customer Data'!$A:$AC,MATCH(بيانات_العملاء[[#This Row],[رمز شريك الأعمال]],'[1]SAP Customer Data'!$B:$B,0),CELL("col",[1]!Table_Customer_Data[[#Headers],[LicTradNum]]))</f>
        <v>#REF!</v>
      </c>
      <c r="P42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3" s="14" t="s">
        <v>54</v>
      </c>
      <c r="R423" s="15"/>
      <c r="S42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3" s="14" t="s">
        <v>52</v>
      </c>
      <c r="U423" s="16">
        <v>100000</v>
      </c>
      <c r="V423" s="17"/>
      <c r="W42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423" s="14" t="e" cm="1">
        <f t="array" aca="1" ref="Y423" ca="1">INDEX('[1]SAP Customer Data'!$A:$AC,MATCH(بيانات_العملاء[[#This Row],[رمز شريك الأعمال]],'[1]SAP Customer Data'!$B:$B,0),CELL("col",[1]!Table_Customer_Data[[#Headers],[CreditLine]]))</f>
        <v>#REF!</v>
      </c>
      <c r="Z42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3" s="14" t="s">
        <v>55</v>
      </c>
      <c r="AB42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3" s="14" t="s">
        <v>54</v>
      </c>
      <c r="AD423" s="14"/>
      <c r="AE42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3" s="14" t="s">
        <v>54</v>
      </c>
      <c r="AG423" s="14"/>
      <c r="AH42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3" s="14" t="s">
        <v>54</v>
      </c>
      <c r="AJ423" s="14"/>
      <c r="AK42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3" s="14"/>
      <c r="AM423" s="15"/>
      <c r="AN42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3" s="14" t="s">
        <v>54</v>
      </c>
      <c r="AP423" s="17"/>
      <c r="AQ42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3" s="14" t="s">
        <v>54</v>
      </c>
      <c r="AS423" s="14"/>
      <c r="AT42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3" s="17" t="e" cm="1">
        <f t="array" aca="1" ref="AU423" ca="1">INDEX('[1]SAP Customer Data'!A:Z,MATCH(بيانات_العملاء[[#This Row],[رمز شريك الأعمال]],'[1]SAP Customer Data'!B:B,0),CELL("col",[1]!Table_Customer_Data[[#Headers],[CreateDate]]))</f>
        <v>#REF!</v>
      </c>
      <c r="AV423" s="14"/>
      <c r="AW423" s="17"/>
      <c r="AX423" s="14" t="s">
        <v>57</v>
      </c>
      <c r="AY423" s="14"/>
    </row>
    <row r="424" spans="1:51" x14ac:dyDescent="0.25">
      <c r="A424" s="12" t="e" cm="1">
        <f t="array" aca="1" ref="A424" ca="1">INDEX('[1]SAP Customer Data'!$A:$AC,MATCH(بيانات_العملاء[[#This Row],[رمز شريك الأعمال]],'[1]SAP Customer Data'!$B:$B,0),CELL("col",[1]!Table_Customer_Data[[#Headers],[GroupName]]))</f>
        <v>#REF!</v>
      </c>
      <c r="B424" s="19" t="s">
        <v>684</v>
      </c>
      <c r="C424" s="77" t="s">
        <v>882</v>
      </c>
      <c r="D424" s="14" t="e" cm="1">
        <f t="array" aca="1" ref="D424" ca="1">INDEX('[1]SAP Customer Data'!$A:$AC,MATCH(بيانات_العملاء[[#This Row],[رمز شريك الأعمال]],'[1]SAP Customer Data'!$B:$B,0),CELL("col",[1]!Table_Customer_Data[[#Headers],[CardName]]))</f>
        <v>#REF!</v>
      </c>
      <c r="E424" s="14" t="e">
        <f ca="1">IF(بيانات_العملاء[[#This Row],[حد الائتمان على SAP]]&gt;0,"آجل","نقدى")</f>
        <v>#REF!</v>
      </c>
      <c r="F424" s="14" t="s">
        <v>685</v>
      </c>
      <c r="G424" s="14" t="s">
        <v>51</v>
      </c>
      <c r="H424" s="14" t="s">
        <v>54</v>
      </c>
      <c r="I42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24" s="14" t="s">
        <v>52</v>
      </c>
      <c r="K424" s="15">
        <v>44672</v>
      </c>
      <c r="L424" s="14" t="s">
        <v>55</v>
      </c>
      <c r="M424" s="14" t="str">
        <f ca="1">IF(AND(بيانات_العملاء[[#This Row],[السجل التجارى]]="موجود",TODAY()+'[1]Other Data'!$B$23&lt;K424,بيانات_العملاء[[#This Row],[مطابقة اسم العميل بالاسم بالسجل التجارى]]="مطابق"), "سارى", "يجب اعادة طلبه")</f>
        <v>يجب اعادة طلبه</v>
      </c>
      <c r="N424" s="14" t="s">
        <v>54</v>
      </c>
      <c r="O424" s="9" t="e" cm="1">
        <f t="array" aca="1" ref="O424" ca="1">INDEX('[1]SAP Customer Data'!$A:$AC,MATCH(بيانات_العملاء[[#This Row],[رمز شريك الأعمال]],'[1]SAP Customer Data'!$B:$B,0),CELL("col",[1]!Table_Customer_Data[[#Headers],[LicTradNum]]))</f>
        <v>#REF!</v>
      </c>
      <c r="P42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4" s="14" t="s">
        <v>54</v>
      </c>
      <c r="R424" s="15"/>
      <c r="S42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4" s="14" t="s">
        <v>72</v>
      </c>
      <c r="U424" s="16"/>
      <c r="V424" s="17"/>
      <c r="W42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24" s="14" t="e" cm="1">
        <f t="array" aca="1" ref="Y424" ca="1">INDEX('[1]SAP Customer Data'!$A:$AC,MATCH(بيانات_العملاء[[#This Row],[رمز شريك الأعمال]],'[1]SAP Customer Data'!$B:$B,0),CELL("col",[1]!Table_Customer_Data[[#Headers],[CreditLine]]))</f>
        <v>#REF!</v>
      </c>
      <c r="Z42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4" s="14"/>
      <c r="AB42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4" s="14"/>
      <c r="AD424" s="14"/>
      <c r="AE42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4" s="14"/>
      <c r="AG424" s="14"/>
      <c r="AH42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4" s="14"/>
      <c r="AJ424" s="14"/>
      <c r="AK42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4" s="14"/>
      <c r="AM424" s="15"/>
      <c r="AN42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4" s="14"/>
      <c r="AP424" s="17"/>
      <c r="AQ42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4" s="14"/>
      <c r="AS424" s="14"/>
      <c r="AT42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4" s="17" t="e" cm="1">
        <f t="array" aca="1" ref="AU424" ca="1">INDEX('[1]SAP Customer Data'!A:Z,MATCH(بيانات_العملاء[[#This Row],[رمز شريك الأعمال]],'[1]SAP Customer Data'!B:B,0),CELL("col",[1]!Table_Customer_Data[[#Headers],[CreateDate]]))</f>
        <v>#REF!</v>
      </c>
      <c r="AV424" s="14"/>
      <c r="AW424" s="17"/>
      <c r="AX424" s="14" t="s">
        <v>57</v>
      </c>
      <c r="AY424" s="14"/>
    </row>
    <row r="425" spans="1:51" x14ac:dyDescent="0.25">
      <c r="A425" s="12" t="e" cm="1">
        <f t="array" aca="1" ref="A425" ca="1">INDEX('[1]SAP Customer Data'!$A:$AC,MATCH(بيانات_العملاء[[#This Row],[رمز شريك الأعمال]],'[1]SAP Customer Data'!$B:$B,0),CELL("col",[1]!Table_Customer_Data[[#Headers],[GroupName]]))</f>
        <v>#REF!</v>
      </c>
      <c r="B425" s="19" t="s">
        <v>686</v>
      </c>
      <c r="C425" s="77" t="s">
        <v>882</v>
      </c>
      <c r="D425" s="14" t="e" cm="1">
        <f t="array" aca="1" ref="D425" ca="1">INDEX('[1]SAP Customer Data'!$A:$AC,MATCH(بيانات_العملاء[[#This Row],[رمز شريك الأعمال]],'[1]SAP Customer Data'!$B:$B,0),CELL("col",[1]!Table_Customer_Data[[#Headers],[CardName]]))</f>
        <v>#REF!</v>
      </c>
      <c r="E425" s="14" t="e">
        <f ca="1">IF(بيانات_العملاء[[#This Row],[حد الائتمان على SAP]]&gt;0,"آجل","نقدى")</f>
        <v>#REF!</v>
      </c>
      <c r="F425" s="14" t="s">
        <v>687</v>
      </c>
      <c r="G425" s="14" t="s">
        <v>51</v>
      </c>
      <c r="H425" s="14" t="s">
        <v>54</v>
      </c>
      <c r="I42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25" s="14" t="s">
        <v>52</v>
      </c>
      <c r="K425" s="15">
        <v>44907</v>
      </c>
      <c r="L425" s="14" t="s">
        <v>55</v>
      </c>
      <c r="M425" s="14" t="str">
        <f ca="1">IF(AND(بيانات_العملاء[[#This Row],[السجل التجارى]]="موجود",TODAY()+'[1]Other Data'!$B$23&lt;K425,بيانات_العملاء[[#This Row],[مطابقة اسم العميل بالاسم بالسجل التجارى]]="مطابق"), "سارى", "يجب اعادة طلبه")</f>
        <v>يجب اعادة طلبه</v>
      </c>
      <c r="N425" s="14" t="s">
        <v>54</v>
      </c>
      <c r="O425" s="9" t="e" cm="1">
        <f t="array" aca="1" ref="O425" ca="1">INDEX('[1]SAP Customer Data'!$A:$AC,MATCH(بيانات_العملاء[[#This Row],[رمز شريك الأعمال]],'[1]SAP Customer Data'!$B:$B,0),CELL("col",[1]!Table_Customer_Data[[#Headers],[LicTradNum]]))</f>
        <v>#REF!</v>
      </c>
      <c r="P42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5" s="14" t="s">
        <v>54</v>
      </c>
      <c r="R425" s="15"/>
      <c r="S42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5" s="14" t="s">
        <v>72</v>
      </c>
      <c r="U425" s="16"/>
      <c r="V425" s="17"/>
      <c r="W42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25" s="14" t="e" cm="1">
        <f t="array" aca="1" ref="Y425" ca="1">INDEX('[1]SAP Customer Data'!$A:$AC,MATCH(بيانات_العملاء[[#This Row],[رمز شريك الأعمال]],'[1]SAP Customer Data'!$B:$B,0),CELL("col",[1]!Table_Customer_Data[[#Headers],[CreditLine]]))</f>
        <v>#REF!</v>
      </c>
      <c r="Z42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5" s="14"/>
      <c r="AB42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5" s="14" t="s">
        <v>54</v>
      </c>
      <c r="AD425" s="14"/>
      <c r="AE42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5" s="14" t="s">
        <v>54</v>
      </c>
      <c r="AG425" s="14"/>
      <c r="AH42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5" s="14" t="s">
        <v>54</v>
      </c>
      <c r="AJ425" s="14"/>
      <c r="AK42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5" s="14"/>
      <c r="AM425" s="15"/>
      <c r="AN42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5" s="14" t="s">
        <v>54</v>
      </c>
      <c r="AP425" s="17"/>
      <c r="AQ42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5" s="14" t="s">
        <v>54</v>
      </c>
      <c r="AS425" s="14"/>
      <c r="AT42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5" s="17" t="e" cm="1">
        <f t="array" aca="1" ref="AU425" ca="1">INDEX('[1]SAP Customer Data'!A:Z,MATCH(بيانات_العملاء[[#This Row],[رمز شريك الأعمال]],'[1]SAP Customer Data'!B:B,0),CELL("col",[1]!Table_Customer_Data[[#Headers],[CreateDate]]))</f>
        <v>#REF!</v>
      </c>
      <c r="AV425" s="14"/>
      <c r="AW425" s="17"/>
      <c r="AX425" s="14" t="s">
        <v>57</v>
      </c>
      <c r="AY425" s="14"/>
    </row>
    <row r="426" spans="1:51" x14ac:dyDescent="0.25">
      <c r="A426" s="12" t="e" cm="1">
        <f t="array" aca="1" ref="A426" ca="1">INDEX('[1]SAP Customer Data'!$A:$AC,MATCH(بيانات_العملاء[[#This Row],[رمز شريك الأعمال]],'[1]SAP Customer Data'!$B:$B,0),CELL("col",[1]!Table_Customer_Data[[#Headers],[GroupName]]))</f>
        <v>#REF!</v>
      </c>
      <c r="B426" s="19" t="s">
        <v>688</v>
      </c>
      <c r="C426" s="77" t="s">
        <v>882</v>
      </c>
      <c r="D426" s="14" t="e" cm="1">
        <f t="array" aca="1" ref="D426" ca="1">INDEX('[1]SAP Customer Data'!$A:$AC,MATCH(بيانات_العملاء[[#This Row],[رمز شريك الأعمال]],'[1]SAP Customer Data'!$B:$B,0),CELL("col",[1]!Table_Customer_Data[[#Headers],[CardName]]))</f>
        <v>#REF!</v>
      </c>
      <c r="E426" s="14" t="e">
        <f ca="1">IF(بيانات_العملاء[[#This Row],[حد الائتمان على SAP]]&gt;0,"آجل","نقدى")</f>
        <v>#REF!</v>
      </c>
      <c r="F426" s="14" t="s">
        <v>689</v>
      </c>
      <c r="G426" s="14" t="s">
        <v>51</v>
      </c>
      <c r="H426" s="14" t="s">
        <v>52</v>
      </c>
      <c r="I42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26" s="14" t="s">
        <v>52</v>
      </c>
      <c r="K426" s="15">
        <v>45037</v>
      </c>
      <c r="L426" s="14" t="s">
        <v>55</v>
      </c>
      <c r="M426" s="14" t="str">
        <f ca="1">IF(AND(بيانات_العملاء[[#This Row],[السجل التجارى]]="موجود",TODAY()+'[1]Other Data'!$B$23&lt;K426,بيانات_العملاء[[#This Row],[مطابقة اسم العميل بالاسم بالسجل التجارى]]="مطابق"), "سارى", "يجب اعادة طلبه")</f>
        <v>يجب اعادة طلبه</v>
      </c>
      <c r="N426" s="14" t="s">
        <v>52</v>
      </c>
      <c r="O426" s="9" t="e" cm="1">
        <f t="array" aca="1" ref="O426" ca="1">INDEX('[1]SAP Customer Data'!$A:$AC,MATCH(بيانات_العملاء[[#This Row],[رمز شريك الأعمال]],'[1]SAP Customer Data'!$B:$B,0),CELL("col",[1]!Table_Customer_Data[[#Headers],[LicTradNum]]))</f>
        <v>#REF!</v>
      </c>
      <c r="P42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6" s="14" t="s">
        <v>54</v>
      </c>
      <c r="R426" s="15"/>
      <c r="S42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6" s="14" t="s">
        <v>52</v>
      </c>
      <c r="U426" s="16">
        <v>50000</v>
      </c>
      <c r="V426" s="17"/>
      <c r="W42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26" s="14" t="e" cm="1">
        <f t="array" aca="1" ref="Y426" ca="1">INDEX('[1]SAP Customer Data'!$A:$AC,MATCH(بيانات_العملاء[[#This Row],[رمز شريك الأعمال]],'[1]SAP Customer Data'!$B:$B,0),CELL("col",[1]!Table_Customer_Data[[#Headers],[CreditLine]]))</f>
        <v>#REF!</v>
      </c>
      <c r="Z42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6" s="14" t="s">
        <v>55</v>
      </c>
      <c r="AB42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6" s="14" t="s">
        <v>54</v>
      </c>
      <c r="AD426" s="14"/>
      <c r="AE42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6" s="14" t="s">
        <v>54</v>
      </c>
      <c r="AG426" s="14"/>
      <c r="AH42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6" s="14" t="s">
        <v>54</v>
      </c>
      <c r="AJ426" s="14"/>
      <c r="AK42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6" s="14"/>
      <c r="AM426" s="15"/>
      <c r="AN42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6" s="14" t="s">
        <v>54</v>
      </c>
      <c r="AP426" s="17"/>
      <c r="AQ42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6" s="14" t="s">
        <v>54</v>
      </c>
      <c r="AS426" s="14"/>
      <c r="AT42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6" s="17" t="e" cm="1">
        <f t="array" aca="1" ref="AU426" ca="1">INDEX('[1]SAP Customer Data'!A:Z,MATCH(بيانات_العملاء[[#This Row],[رمز شريك الأعمال]],'[1]SAP Customer Data'!B:B,0),CELL("col",[1]!Table_Customer_Data[[#Headers],[CreateDate]]))</f>
        <v>#REF!</v>
      </c>
      <c r="AV426" s="14"/>
      <c r="AW426" s="17"/>
      <c r="AX426" s="14" t="s">
        <v>57</v>
      </c>
      <c r="AY426" s="14"/>
    </row>
    <row r="427" spans="1:51" x14ac:dyDescent="0.25">
      <c r="A427" s="12" t="e" cm="1">
        <f t="array" aca="1" ref="A427" ca="1">INDEX('[1]SAP Customer Data'!$A:$AC,MATCH(بيانات_العملاء[[#This Row],[رمز شريك الأعمال]],'[1]SAP Customer Data'!$B:$B,0),CELL("col",[1]!Table_Customer_Data[[#Headers],[GroupName]]))</f>
        <v>#REF!</v>
      </c>
      <c r="B427" s="19" t="s">
        <v>690</v>
      </c>
      <c r="C427" s="77" t="s">
        <v>882</v>
      </c>
      <c r="D427" s="14" t="e" cm="1">
        <f t="array" aca="1" ref="D427" ca="1">INDEX('[1]SAP Customer Data'!$A:$AC,MATCH(بيانات_العملاء[[#This Row],[رمز شريك الأعمال]],'[1]SAP Customer Data'!$B:$B,0),CELL("col",[1]!Table_Customer_Data[[#Headers],[CardName]]))</f>
        <v>#REF!</v>
      </c>
      <c r="E427" s="14" t="e">
        <f ca="1">IF(بيانات_العملاء[[#This Row],[حد الائتمان على SAP]]&gt;0,"آجل","نقدى")</f>
        <v>#REF!</v>
      </c>
      <c r="F427" s="14" t="s">
        <v>691</v>
      </c>
      <c r="G427" s="14" t="s">
        <v>51</v>
      </c>
      <c r="H427" s="14" t="s">
        <v>52</v>
      </c>
      <c r="I42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27" s="14" t="s">
        <v>52</v>
      </c>
      <c r="K427" s="15">
        <v>44919</v>
      </c>
      <c r="L427" s="14" t="s">
        <v>55</v>
      </c>
      <c r="M427" s="14" t="str">
        <f ca="1">IF(AND(بيانات_العملاء[[#This Row],[السجل التجارى]]="موجود",TODAY()+'[1]Other Data'!$B$23&lt;K427,بيانات_العملاء[[#This Row],[مطابقة اسم العميل بالاسم بالسجل التجارى]]="مطابق"), "سارى", "يجب اعادة طلبه")</f>
        <v>يجب اعادة طلبه</v>
      </c>
      <c r="N427" s="14" t="s">
        <v>52</v>
      </c>
      <c r="O427" s="9" t="e" cm="1">
        <f t="array" aca="1" ref="O427" ca="1">INDEX('[1]SAP Customer Data'!$A:$AC,MATCH(بيانات_العملاء[[#This Row],[رمز شريك الأعمال]],'[1]SAP Customer Data'!$B:$B,0),CELL("col",[1]!Table_Customer_Data[[#Headers],[LicTradNum]]))</f>
        <v>#REF!</v>
      </c>
      <c r="P42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7" s="14" t="s">
        <v>52</v>
      </c>
      <c r="R427" s="15">
        <v>44981</v>
      </c>
      <c r="S42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7" s="14" t="s">
        <v>52</v>
      </c>
      <c r="U427" s="16">
        <v>35000</v>
      </c>
      <c r="V427" s="17"/>
      <c r="W42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28000</v>
      </c>
      <c r="Y427" s="14" t="e" cm="1">
        <f t="array" aca="1" ref="Y427" ca="1">INDEX('[1]SAP Customer Data'!$A:$AC,MATCH(بيانات_العملاء[[#This Row],[رمز شريك الأعمال]],'[1]SAP Customer Data'!$B:$B,0),CELL("col",[1]!Table_Customer_Data[[#Headers],[CreditLine]]))</f>
        <v>#REF!</v>
      </c>
      <c r="Z42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7" s="14" t="s">
        <v>55</v>
      </c>
      <c r="AB42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7" s="14" t="s">
        <v>54</v>
      </c>
      <c r="AD427" s="14"/>
      <c r="AE42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7" s="14" t="s">
        <v>54</v>
      </c>
      <c r="AG427" s="14"/>
      <c r="AH42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7" s="14" t="s">
        <v>54</v>
      </c>
      <c r="AJ427" s="14"/>
      <c r="AK42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7" s="14"/>
      <c r="AM427" s="15"/>
      <c r="AN42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7" s="14" t="s">
        <v>54</v>
      </c>
      <c r="AP427" s="17"/>
      <c r="AQ42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7" s="14" t="s">
        <v>54</v>
      </c>
      <c r="AS427" s="14"/>
      <c r="AT42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7" s="17" t="e" cm="1">
        <f t="array" aca="1" ref="AU427" ca="1">INDEX('[1]SAP Customer Data'!A:Z,MATCH(بيانات_العملاء[[#This Row],[رمز شريك الأعمال]],'[1]SAP Customer Data'!B:B,0),CELL("col",[1]!Table_Customer_Data[[#Headers],[CreateDate]]))</f>
        <v>#REF!</v>
      </c>
      <c r="AV427" s="14"/>
      <c r="AW427" s="17"/>
      <c r="AX427" s="14" t="s">
        <v>57</v>
      </c>
      <c r="AY427" s="14"/>
    </row>
    <row r="428" spans="1:51" x14ac:dyDescent="0.25">
      <c r="A428" s="12" t="e" cm="1">
        <f t="array" aca="1" ref="A428" ca="1">INDEX('[1]SAP Customer Data'!$A:$AC,MATCH(بيانات_العملاء[[#This Row],[رمز شريك الأعمال]],'[1]SAP Customer Data'!$B:$B,0),CELL("col",[1]!Table_Customer_Data[[#Headers],[GroupName]]))</f>
        <v>#REF!</v>
      </c>
      <c r="B428" s="19" t="s">
        <v>692</v>
      </c>
      <c r="C428" s="77" t="s">
        <v>882</v>
      </c>
      <c r="D428" s="14" t="e" cm="1">
        <f t="array" aca="1" ref="D428" ca="1">INDEX('[1]SAP Customer Data'!$A:$AC,MATCH(بيانات_العملاء[[#This Row],[رمز شريك الأعمال]],'[1]SAP Customer Data'!$B:$B,0),CELL("col",[1]!Table_Customer_Data[[#Headers],[CardName]]))</f>
        <v>#REF!</v>
      </c>
      <c r="E428" s="14" t="e">
        <f ca="1">IF(بيانات_العملاء[[#This Row],[حد الائتمان على SAP]]&gt;0,"آجل","نقدى")</f>
        <v>#REF!</v>
      </c>
      <c r="F428" s="14" t="s">
        <v>693</v>
      </c>
      <c r="G428" s="14" t="s">
        <v>51</v>
      </c>
      <c r="H428" s="14" t="s">
        <v>52</v>
      </c>
      <c r="I42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28" s="14" t="s">
        <v>52</v>
      </c>
      <c r="K428" s="15">
        <v>45198</v>
      </c>
      <c r="L428" s="14" t="s">
        <v>55</v>
      </c>
      <c r="M428" s="14" t="str">
        <f ca="1">IF(AND(بيانات_العملاء[[#This Row],[السجل التجارى]]="موجود",TODAY()+'[1]Other Data'!$B$23&lt;K428,بيانات_العملاء[[#This Row],[مطابقة اسم العميل بالاسم بالسجل التجارى]]="مطابق"), "سارى", "يجب اعادة طلبه")</f>
        <v>سارى</v>
      </c>
      <c r="N428" s="14" t="s">
        <v>52</v>
      </c>
      <c r="O428" s="9" t="e" cm="1">
        <f t="array" aca="1" ref="O428" ca="1">INDEX('[1]SAP Customer Data'!$A:$AC,MATCH(بيانات_العملاء[[#This Row],[رمز شريك الأعمال]],'[1]SAP Customer Data'!$B:$B,0),CELL("col",[1]!Table_Customer_Data[[#Headers],[LicTradNum]]))</f>
        <v>#REF!</v>
      </c>
      <c r="P42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8" s="14" t="s">
        <v>52</v>
      </c>
      <c r="R428" s="15">
        <v>44851</v>
      </c>
      <c r="S42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28" s="14" t="s">
        <v>52</v>
      </c>
      <c r="U428" s="16">
        <v>20000</v>
      </c>
      <c r="V428" s="17"/>
      <c r="W42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428" s="14" t="e" cm="1">
        <f t="array" aca="1" ref="Y428" ca="1">INDEX('[1]SAP Customer Data'!$A:$AC,MATCH(بيانات_العملاء[[#This Row],[رمز شريك الأعمال]],'[1]SAP Customer Data'!$B:$B,0),CELL("col",[1]!Table_Customer_Data[[#Headers],[CreditLine]]))</f>
        <v>#REF!</v>
      </c>
      <c r="Z42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8" s="14" t="s">
        <v>55</v>
      </c>
      <c r="AB42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8" s="14" t="s">
        <v>52</v>
      </c>
      <c r="AD428" s="63">
        <v>44993</v>
      </c>
      <c r="AE42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8" s="14" t="s">
        <v>52</v>
      </c>
      <c r="AG428" s="17">
        <v>47049</v>
      </c>
      <c r="AH42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428" s="14" t="s">
        <v>52</v>
      </c>
      <c r="AJ428" s="17">
        <v>44666</v>
      </c>
      <c r="AK42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8" s="14"/>
      <c r="AM428" s="15"/>
      <c r="AN42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8" s="14" t="s">
        <v>54</v>
      </c>
      <c r="AP428" s="17"/>
      <c r="AQ42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8" s="14" t="s">
        <v>54</v>
      </c>
      <c r="AS428" s="14"/>
      <c r="AT42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8" s="17" t="e" cm="1">
        <f t="array" aca="1" ref="AU428" ca="1">INDEX('[1]SAP Customer Data'!A:Z,MATCH(بيانات_العملاء[[#This Row],[رمز شريك الأعمال]],'[1]SAP Customer Data'!B:B,0),CELL("col",[1]!Table_Customer_Data[[#Headers],[CreateDate]]))</f>
        <v>#REF!</v>
      </c>
      <c r="AV428" s="14"/>
      <c r="AW428" s="17"/>
      <c r="AX428" s="14" t="s">
        <v>57</v>
      </c>
      <c r="AY428" s="14"/>
    </row>
    <row r="429" spans="1:51" x14ac:dyDescent="0.25">
      <c r="A429" s="12" t="e" cm="1">
        <f t="array" aca="1" ref="A429" ca="1">INDEX('[1]SAP Customer Data'!$A:$AC,MATCH(بيانات_العملاء[[#This Row],[رمز شريك الأعمال]],'[1]SAP Customer Data'!$B:$B,0),CELL("col",[1]!Table_Customer_Data[[#Headers],[GroupName]]))</f>
        <v>#REF!</v>
      </c>
      <c r="B429" s="19" t="s">
        <v>694</v>
      </c>
      <c r="C429" s="77" t="s">
        <v>882</v>
      </c>
      <c r="D429" s="14" t="e" cm="1">
        <f t="array" aca="1" ref="D429" ca="1">INDEX('[1]SAP Customer Data'!$A:$AC,MATCH(بيانات_العملاء[[#This Row],[رمز شريك الأعمال]],'[1]SAP Customer Data'!$B:$B,0),CELL("col",[1]!Table_Customer_Data[[#Headers],[CardName]]))</f>
        <v>#REF!</v>
      </c>
      <c r="E429" s="14" t="e">
        <f ca="1">IF(بيانات_العملاء[[#This Row],[حد الائتمان على SAP]]&gt;0,"آجل","نقدى")</f>
        <v>#REF!</v>
      </c>
      <c r="F429" s="14" t="s">
        <v>695</v>
      </c>
      <c r="G429" s="14" t="s">
        <v>51</v>
      </c>
      <c r="H429" s="14" t="s">
        <v>54</v>
      </c>
      <c r="I42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29" s="14" t="s">
        <v>52</v>
      </c>
      <c r="K429" s="15">
        <v>45205</v>
      </c>
      <c r="L429" s="14" t="s">
        <v>55</v>
      </c>
      <c r="M429" s="14" t="str">
        <f ca="1">IF(AND(بيانات_العملاء[[#This Row],[السجل التجارى]]="موجود",TODAY()+'[1]Other Data'!$B$23&lt;K429,بيانات_العملاء[[#This Row],[مطابقة اسم العميل بالاسم بالسجل التجارى]]="مطابق"), "سارى", "يجب اعادة طلبه")</f>
        <v>سارى</v>
      </c>
      <c r="N429" s="14" t="s">
        <v>52</v>
      </c>
      <c r="O429" s="9" t="e" cm="1">
        <f t="array" aca="1" ref="O429" ca="1">INDEX('[1]SAP Customer Data'!$A:$AC,MATCH(بيانات_العملاء[[#This Row],[رمز شريك الأعمال]],'[1]SAP Customer Data'!$B:$B,0),CELL("col",[1]!Table_Customer_Data[[#Headers],[LicTradNum]]))</f>
        <v>#REF!</v>
      </c>
      <c r="P42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29" s="14" t="s">
        <v>52</v>
      </c>
      <c r="R429" s="15">
        <v>45657</v>
      </c>
      <c r="S42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29" s="14" t="s">
        <v>72</v>
      </c>
      <c r="U429" s="16"/>
      <c r="V429" s="17"/>
      <c r="W42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2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29" s="14" t="e" cm="1">
        <f t="array" aca="1" ref="Y429" ca="1">INDEX('[1]SAP Customer Data'!$A:$AC,MATCH(بيانات_العملاء[[#This Row],[رمز شريك الأعمال]],'[1]SAP Customer Data'!$B:$B,0),CELL("col",[1]!Table_Customer_Data[[#Headers],[CreditLine]]))</f>
        <v>#REF!</v>
      </c>
      <c r="Z42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29" s="14"/>
      <c r="AB42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29" s="14" t="s">
        <v>54</v>
      </c>
      <c r="AD429" s="14"/>
      <c r="AE42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29" s="14" t="s">
        <v>54</v>
      </c>
      <c r="AG429" s="14"/>
      <c r="AH42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29" s="14" t="s">
        <v>54</v>
      </c>
      <c r="AJ429" s="14"/>
      <c r="AK42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29" s="14"/>
      <c r="AM429" s="15"/>
      <c r="AN42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29" s="14" t="s">
        <v>52</v>
      </c>
      <c r="AP429" s="17">
        <v>44686</v>
      </c>
      <c r="AQ42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29" s="14" t="s">
        <v>54</v>
      </c>
      <c r="AS429" s="14"/>
      <c r="AT42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29" s="17" t="e" cm="1">
        <f t="array" aca="1" ref="AU429" ca="1">INDEX('[1]SAP Customer Data'!A:Z,MATCH(بيانات_العملاء[[#This Row],[رمز شريك الأعمال]],'[1]SAP Customer Data'!B:B,0),CELL("col",[1]!Table_Customer_Data[[#Headers],[CreateDate]]))</f>
        <v>#REF!</v>
      </c>
      <c r="AV429" s="14"/>
      <c r="AW429" s="17"/>
      <c r="AX429" s="14" t="s">
        <v>57</v>
      </c>
      <c r="AY429" s="14"/>
    </row>
    <row r="430" spans="1:51" x14ac:dyDescent="0.25">
      <c r="A430" s="22" t="e" cm="1">
        <f t="array" aca="1" ref="A430" ca="1">INDEX('[1]SAP Customer Data'!$A:$AC,MATCH(بيانات_العملاء[[#This Row],[رمز شريك الأعمال]],'[1]SAP Customer Data'!$B:$B,0),CELL("col",[1]!Table_Customer_Data[[#Headers],[GroupName]]))</f>
        <v>#REF!</v>
      </c>
      <c r="B430" s="23" t="s">
        <v>696</v>
      </c>
      <c r="C430" s="77" t="s">
        <v>882</v>
      </c>
      <c r="D430" s="24" t="e" cm="1">
        <f t="array" aca="1" ref="D430" ca="1">INDEX('[1]SAP Customer Data'!$A:$AC,MATCH(بيانات_العملاء[[#This Row],[رمز شريك الأعمال]],'[1]SAP Customer Data'!$B:$B,0),CELL("col",[1]!Table_Customer_Data[[#Headers],[CardName]]))</f>
        <v>#REF!</v>
      </c>
      <c r="E430" s="24" t="e">
        <f ca="1">IF(بيانات_العملاء[[#This Row],[حد الائتمان على SAP]]&gt;0,"آجل","نقدى")</f>
        <v>#REF!</v>
      </c>
      <c r="F430" s="24" t="s">
        <v>697</v>
      </c>
      <c r="G430" s="24" t="s">
        <v>51</v>
      </c>
      <c r="H430" s="24" t="s">
        <v>52</v>
      </c>
      <c r="I430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30" s="24" t="s">
        <v>52</v>
      </c>
      <c r="K430" s="25">
        <v>45051</v>
      </c>
      <c r="L430" s="24" t="s">
        <v>55</v>
      </c>
      <c r="M430" s="24" t="str">
        <f ca="1">IF(AND(بيانات_العملاء[[#This Row],[السجل التجارى]]="موجود",TODAY()+'[1]Other Data'!$B$23&lt;K430,بيانات_العملاء[[#This Row],[مطابقة اسم العميل بالاسم بالسجل التجارى]]="مطابق"), "سارى", "يجب اعادة طلبه")</f>
        <v>يجب اعادة طلبه</v>
      </c>
      <c r="N430" s="24" t="s">
        <v>52</v>
      </c>
      <c r="O430" s="26" t="e" cm="1">
        <f t="array" aca="1" ref="O430" ca="1">INDEX('[1]SAP Customer Data'!$A:$AC,MATCH(بيانات_العملاء[[#This Row],[رمز شريك الأعمال]],'[1]SAP Customer Data'!$B:$B,0),CELL("col",[1]!Table_Customer_Data[[#Headers],[LicTradNum]]))</f>
        <v>#REF!</v>
      </c>
      <c r="P430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0" s="24" t="s">
        <v>54</v>
      </c>
      <c r="R430" s="25"/>
      <c r="S430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0" s="24" t="s">
        <v>52</v>
      </c>
      <c r="U430" s="27">
        <v>75000</v>
      </c>
      <c r="V430" s="28"/>
      <c r="W430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60000</v>
      </c>
      <c r="Y430" s="24" t="e" cm="1">
        <f t="array" aca="1" ref="Y430" ca="1">INDEX('[1]SAP Customer Data'!$A:$AC,MATCH(بيانات_العملاء[[#This Row],[رمز شريك الأعمال]],'[1]SAP Customer Data'!$B:$B,0),CELL("col",[1]!Table_Customer_Data[[#Headers],[CreditLine]]))</f>
        <v>#REF!</v>
      </c>
      <c r="Z43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0" s="24" t="s">
        <v>55</v>
      </c>
      <c r="AB43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0" s="24" t="s">
        <v>52</v>
      </c>
      <c r="AD430" s="28">
        <v>44862</v>
      </c>
      <c r="AE430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0" s="24" t="s">
        <v>54</v>
      </c>
      <c r="AG430" s="24"/>
      <c r="AH430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0" s="24" t="s">
        <v>54</v>
      </c>
      <c r="AJ430" s="24"/>
      <c r="AK430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0" s="24"/>
      <c r="AM430" s="25"/>
      <c r="AN430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0" s="24" t="s">
        <v>52</v>
      </c>
      <c r="AP430" s="28">
        <v>44835</v>
      </c>
      <c r="AQ430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0" s="24" t="s">
        <v>54</v>
      </c>
      <c r="AS430" s="24"/>
      <c r="AT430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0" s="28" t="e" cm="1">
        <f t="array" aca="1" ref="AU430" ca="1">INDEX('[1]SAP Customer Data'!A:Z,MATCH(بيانات_العملاء[[#This Row],[رمز شريك الأعمال]],'[1]SAP Customer Data'!B:B,0),CELL("col",[1]!Table_Customer_Data[[#Headers],[CreateDate]]))</f>
        <v>#REF!</v>
      </c>
      <c r="AV430" s="24"/>
      <c r="AW430" s="28" t="s">
        <v>698</v>
      </c>
      <c r="AX430" s="24" t="s">
        <v>57</v>
      </c>
      <c r="AY430" s="24"/>
    </row>
    <row r="431" spans="1:51" x14ac:dyDescent="0.25">
      <c r="A431" s="12" t="e" cm="1">
        <f t="array" aca="1" ref="A431" ca="1">INDEX('[1]SAP Customer Data'!$A:$AC,MATCH(بيانات_العملاء[[#This Row],[رمز شريك الأعمال]],'[1]SAP Customer Data'!$B:$B,0),CELL("col",[1]!Table_Customer_Data[[#Headers],[GroupName]]))</f>
        <v>#REF!</v>
      </c>
      <c r="B431" s="19" t="s">
        <v>699</v>
      </c>
      <c r="C431" s="77" t="s">
        <v>882</v>
      </c>
      <c r="D431" s="14" t="e" cm="1">
        <f t="array" aca="1" ref="D431" ca="1">INDEX('[1]SAP Customer Data'!$A:$AC,MATCH(بيانات_العملاء[[#This Row],[رمز شريك الأعمال]],'[1]SAP Customer Data'!$B:$B,0),CELL("col",[1]!Table_Customer_Data[[#Headers],[CardName]]))</f>
        <v>#REF!</v>
      </c>
      <c r="E431" s="14" t="e">
        <f ca="1">IF(بيانات_العملاء[[#This Row],[حد الائتمان على SAP]]&gt;0,"آجل","نقدى")</f>
        <v>#REF!</v>
      </c>
      <c r="F431" s="14"/>
      <c r="G431" s="14" t="s">
        <v>207</v>
      </c>
      <c r="H431" s="14" t="s">
        <v>52</v>
      </c>
      <c r="I43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31" s="14" t="s">
        <v>52</v>
      </c>
      <c r="K431" s="15">
        <v>45009</v>
      </c>
      <c r="L431" s="14" t="s">
        <v>55</v>
      </c>
      <c r="M431" s="14" t="str">
        <f ca="1">IF(AND(بيانات_العملاء[[#This Row],[السجل التجارى]]="موجود",TODAY()+'[1]Other Data'!$B$23&lt;K431,بيانات_العملاء[[#This Row],[مطابقة اسم العميل بالاسم بالسجل التجارى]]="مطابق"), "سارى", "يجب اعادة طلبه")</f>
        <v>يجب اعادة طلبه</v>
      </c>
      <c r="N431" s="14" t="s">
        <v>52</v>
      </c>
      <c r="O431" s="9" t="e" cm="1">
        <f t="array" aca="1" ref="O431" ca="1">INDEX('[1]SAP Customer Data'!$A:$AC,MATCH(بيانات_العملاء[[#This Row],[رمز شريك الأعمال]],'[1]SAP Customer Data'!$B:$B,0),CELL("col",[1]!Table_Customer_Data[[#Headers],[LicTradNum]]))</f>
        <v>#REF!</v>
      </c>
      <c r="P43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1" s="14" t="s">
        <v>54</v>
      </c>
      <c r="R431" s="15"/>
      <c r="S43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1" s="14" t="s">
        <v>52</v>
      </c>
      <c r="U431" s="16">
        <v>50000</v>
      </c>
      <c r="V431" s="17"/>
      <c r="W43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31" s="14" t="e" cm="1">
        <f t="array" aca="1" ref="Y431" ca="1">INDEX('[1]SAP Customer Data'!$A:$AC,MATCH(بيانات_العملاء[[#This Row],[رمز شريك الأعمال]],'[1]SAP Customer Data'!$B:$B,0),CELL("col",[1]!Table_Customer_Data[[#Headers],[CreditLine]]))</f>
        <v>#REF!</v>
      </c>
      <c r="Z43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1" s="14" t="s">
        <v>55</v>
      </c>
      <c r="AB43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1" s="14" t="s">
        <v>54</v>
      </c>
      <c r="AD431" s="14"/>
      <c r="AE43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1" s="14" t="s">
        <v>54</v>
      </c>
      <c r="AG431" s="14"/>
      <c r="AH43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1" s="14" t="s">
        <v>54</v>
      </c>
      <c r="AJ431" s="14"/>
      <c r="AK43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1" s="14"/>
      <c r="AM431" s="15"/>
      <c r="AN43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1" s="14" t="s">
        <v>54</v>
      </c>
      <c r="AP431" s="17"/>
      <c r="AQ43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1" s="14" t="s">
        <v>54</v>
      </c>
      <c r="AS431" s="14"/>
      <c r="AT43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1" s="17" t="e" cm="1">
        <f t="array" aca="1" ref="AU431" ca="1">INDEX('[1]SAP Customer Data'!A:Z,MATCH(بيانات_العملاء[[#This Row],[رمز شريك الأعمال]],'[1]SAP Customer Data'!B:B,0),CELL("col",[1]!Table_Customer_Data[[#Headers],[CreateDate]]))</f>
        <v>#REF!</v>
      </c>
      <c r="AV431" s="14"/>
      <c r="AW431" s="17"/>
      <c r="AX431" s="14" t="s">
        <v>57</v>
      </c>
      <c r="AY431" s="14"/>
    </row>
    <row r="432" spans="1:51" x14ac:dyDescent="0.25">
      <c r="A432" s="12" t="e" cm="1">
        <f t="array" aca="1" ref="A432" ca="1">INDEX('[1]SAP Customer Data'!$A:$AC,MATCH(بيانات_العملاء[[#This Row],[رمز شريك الأعمال]],'[1]SAP Customer Data'!$B:$B,0),CELL("col",[1]!Table_Customer_Data[[#Headers],[GroupName]]))</f>
        <v>#REF!</v>
      </c>
      <c r="B432" s="19" t="s">
        <v>700</v>
      </c>
      <c r="C432" s="77" t="s">
        <v>882</v>
      </c>
      <c r="D432" s="14" t="e" cm="1">
        <f t="array" aca="1" ref="D432" ca="1">INDEX('[1]SAP Customer Data'!$A:$AC,MATCH(بيانات_العملاء[[#This Row],[رمز شريك الأعمال]],'[1]SAP Customer Data'!$B:$B,0),CELL("col",[1]!Table_Customer_Data[[#Headers],[CardName]]))</f>
        <v>#REF!</v>
      </c>
      <c r="E432" s="14" t="e">
        <f ca="1">IF(بيانات_العملاء[[#This Row],[حد الائتمان على SAP]]&gt;0,"آجل","نقدى")</f>
        <v>#REF!</v>
      </c>
      <c r="F432" s="14"/>
      <c r="G432" s="14" t="s">
        <v>71</v>
      </c>
      <c r="H432" s="14" t="s">
        <v>54</v>
      </c>
      <c r="I43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32" s="14" t="s">
        <v>54</v>
      </c>
      <c r="K432" s="15"/>
      <c r="L432" s="14"/>
      <c r="M432" s="14" t="str">
        <f ca="1">IF(AND(بيانات_العملاء[[#This Row],[السجل التجارى]]="موجود",TODAY()+'[1]Other Data'!$B$23&lt;K432,بيانات_العملاء[[#This Row],[مطابقة اسم العميل بالاسم بالسجل التجارى]]="مطابق"), "سارى", "يجب اعادة طلبه")</f>
        <v>يجب اعادة طلبه</v>
      </c>
      <c r="N432" s="14" t="s">
        <v>54</v>
      </c>
      <c r="O432" s="9" t="e" cm="1">
        <f t="array" aca="1" ref="O432" ca="1">INDEX('[1]SAP Customer Data'!$A:$AC,MATCH(بيانات_العملاء[[#This Row],[رمز شريك الأعمال]],'[1]SAP Customer Data'!$B:$B,0),CELL("col",[1]!Table_Customer_Data[[#Headers],[LicTradNum]]))</f>
        <v>#REF!</v>
      </c>
      <c r="P43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2" s="14" t="s">
        <v>54</v>
      </c>
      <c r="R432" s="15"/>
      <c r="S43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2" s="14" t="s">
        <v>72</v>
      </c>
      <c r="U432" s="16"/>
      <c r="V432" s="17"/>
      <c r="W43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32" s="14" t="e" cm="1">
        <f t="array" aca="1" ref="Y432" ca="1">INDEX('[1]SAP Customer Data'!$A:$AC,MATCH(بيانات_العملاء[[#This Row],[رمز شريك الأعمال]],'[1]SAP Customer Data'!$B:$B,0),CELL("col",[1]!Table_Customer_Data[[#Headers],[CreditLine]]))</f>
        <v>#REF!</v>
      </c>
      <c r="Z43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2" s="14"/>
      <c r="AB43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2" s="14" t="s">
        <v>54</v>
      </c>
      <c r="AD432" s="14"/>
      <c r="AE43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2" s="14" t="s">
        <v>54</v>
      </c>
      <c r="AG432" s="14"/>
      <c r="AH43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2" s="14" t="s">
        <v>54</v>
      </c>
      <c r="AJ432" s="14"/>
      <c r="AK43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2" s="14"/>
      <c r="AM432" s="15"/>
      <c r="AN43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2" s="14" t="s">
        <v>54</v>
      </c>
      <c r="AP432" s="17"/>
      <c r="AQ43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2" s="14" t="s">
        <v>54</v>
      </c>
      <c r="AS432" s="14"/>
      <c r="AT43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2" s="17" t="e" cm="1">
        <f t="array" aca="1" ref="AU432" ca="1">INDEX('[1]SAP Customer Data'!A:Z,MATCH(بيانات_العملاء[[#This Row],[رمز شريك الأعمال]],'[1]SAP Customer Data'!B:B,0),CELL("col",[1]!Table_Customer_Data[[#Headers],[CreateDate]]))</f>
        <v>#REF!</v>
      </c>
      <c r="AV432" s="14"/>
      <c r="AW432" s="17"/>
      <c r="AX432" s="14" t="s">
        <v>57</v>
      </c>
      <c r="AY432" s="14"/>
    </row>
    <row r="433" spans="1:51" x14ac:dyDescent="0.25">
      <c r="A433" s="12" t="e" cm="1">
        <f t="array" aca="1" ref="A433" ca="1">INDEX('[1]SAP Customer Data'!$A:$AC,MATCH(بيانات_العملاء[[#This Row],[رمز شريك الأعمال]],'[1]SAP Customer Data'!$B:$B,0),CELL("col",[1]!Table_Customer_Data[[#Headers],[GroupName]]))</f>
        <v>#REF!</v>
      </c>
      <c r="B433" s="19" t="s">
        <v>701</v>
      </c>
      <c r="C433" s="77" t="s">
        <v>882</v>
      </c>
      <c r="D433" s="14" t="e" cm="1">
        <f t="array" aca="1" ref="D433" ca="1">INDEX('[1]SAP Customer Data'!$A:$AC,MATCH(بيانات_العملاء[[#This Row],[رمز شريك الأعمال]],'[1]SAP Customer Data'!$B:$B,0),CELL("col",[1]!Table_Customer_Data[[#Headers],[CardName]]))</f>
        <v>#REF!</v>
      </c>
      <c r="E433" s="14" t="e">
        <f ca="1">IF(بيانات_العملاء[[#This Row],[حد الائتمان على SAP]]&gt;0,"آجل","نقدى")</f>
        <v>#REF!</v>
      </c>
      <c r="F433" s="14" t="s">
        <v>702</v>
      </c>
      <c r="G433" s="14" t="s">
        <v>51</v>
      </c>
      <c r="H433" s="14" t="s">
        <v>54</v>
      </c>
      <c r="I43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33" s="14" t="s">
        <v>52</v>
      </c>
      <c r="K433" s="15">
        <v>45227</v>
      </c>
      <c r="L433" s="14" t="s">
        <v>55</v>
      </c>
      <c r="M433" s="14" t="str">
        <f ca="1">IF(AND(بيانات_العملاء[[#This Row],[السجل التجارى]]="موجود",TODAY()+'[1]Other Data'!$B$23&lt;K433,بيانات_العملاء[[#This Row],[مطابقة اسم العميل بالاسم بالسجل التجارى]]="مطابق"), "سارى", "يجب اعادة طلبه")</f>
        <v>سارى</v>
      </c>
      <c r="N433" s="14" t="s">
        <v>52</v>
      </c>
      <c r="O433" s="9" t="e" cm="1">
        <f t="array" aca="1" ref="O433" ca="1">INDEX('[1]SAP Customer Data'!$A:$AC,MATCH(بيانات_العملاء[[#This Row],[رمز شريك الأعمال]],'[1]SAP Customer Data'!$B:$B,0),CELL("col",[1]!Table_Customer_Data[[#Headers],[LicTradNum]]))</f>
        <v>#REF!</v>
      </c>
      <c r="P43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3" s="14" t="s">
        <v>54</v>
      </c>
      <c r="R433" s="15"/>
      <c r="S43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3" s="14" t="s">
        <v>72</v>
      </c>
      <c r="U433" s="16"/>
      <c r="V433" s="17"/>
      <c r="W43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33" s="14" t="e" cm="1">
        <f t="array" aca="1" ref="Y433" ca="1">INDEX('[1]SAP Customer Data'!$A:$AC,MATCH(بيانات_العملاء[[#This Row],[رمز شريك الأعمال]],'[1]SAP Customer Data'!$B:$B,0),CELL("col",[1]!Table_Customer_Data[[#Headers],[CreditLine]]))</f>
        <v>#REF!</v>
      </c>
      <c r="Z43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3" s="14"/>
      <c r="AB43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3" s="14" t="s">
        <v>52</v>
      </c>
      <c r="AD433" s="17">
        <v>45590</v>
      </c>
      <c r="AE43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433" s="14" t="s">
        <v>54</v>
      </c>
      <c r="AG433" s="14"/>
      <c r="AH43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3" s="14" t="s">
        <v>54</v>
      </c>
      <c r="AJ433" s="14"/>
      <c r="AK43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3" s="14"/>
      <c r="AM433" s="15"/>
      <c r="AN43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3" s="14" t="s">
        <v>54</v>
      </c>
      <c r="AP433" s="17"/>
      <c r="AQ43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3" s="14" t="s">
        <v>54</v>
      </c>
      <c r="AS433" s="14"/>
      <c r="AT43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3" s="17" t="e" cm="1">
        <f t="array" aca="1" ref="AU433" ca="1">INDEX('[1]SAP Customer Data'!A:Z,MATCH(بيانات_العملاء[[#This Row],[رمز شريك الأعمال]],'[1]SAP Customer Data'!B:B,0),CELL("col",[1]!Table_Customer_Data[[#Headers],[CreateDate]]))</f>
        <v>#REF!</v>
      </c>
      <c r="AV433" s="14"/>
      <c r="AW433" s="17"/>
      <c r="AX433" s="14" t="s">
        <v>57</v>
      </c>
      <c r="AY433" s="14"/>
    </row>
    <row r="434" spans="1:51" x14ac:dyDescent="0.25">
      <c r="A434" s="12" t="e" cm="1">
        <f t="array" aca="1" ref="A434" ca="1">INDEX('[1]SAP Customer Data'!$A:$AC,MATCH(بيانات_العملاء[[#This Row],[رمز شريك الأعمال]],'[1]SAP Customer Data'!$B:$B,0),CELL("col",[1]!Table_Customer_Data[[#Headers],[GroupName]]))</f>
        <v>#REF!</v>
      </c>
      <c r="B434" s="19" t="s">
        <v>703</v>
      </c>
      <c r="C434" s="77" t="s">
        <v>882</v>
      </c>
      <c r="D434" s="14" t="e" cm="1">
        <f t="array" aca="1" ref="D434" ca="1">INDEX('[1]SAP Customer Data'!$A:$AC,MATCH(بيانات_العملاء[[#This Row],[رمز شريك الأعمال]],'[1]SAP Customer Data'!$B:$B,0),CELL("col",[1]!Table_Customer_Data[[#Headers],[CardName]]))</f>
        <v>#REF!</v>
      </c>
      <c r="E434" s="14" t="e">
        <f ca="1">IF(بيانات_العملاء[[#This Row],[حد الائتمان على SAP]]&gt;0,"آجل","نقدى")</f>
        <v>#REF!</v>
      </c>
      <c r="F434" s="14"/>
      <c r="G434" s="14"/>
      <c r="H434" s="14"/>
      <c r="I43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34" s="14"/>
      <c r="K434" s="15"/>
      <c r="L434" s="17" t="str">
        <f>IF(بيانات_العملاء[[#This Row],[السجل التجارى]]="غير موجود", "غير مطابق", "")</f>
        <v/>
      </c>
      <c r="M434" s="14" t="str">
        <f ca="1">IF(AND(بيانات_العملاء[[#This Row],[السجل التجارى]]="موجود",TODAY()+'[1]Other Data'!$B$23&lt;K434,بيانات_العملاء[[#This Row],[مطابقة اسم العميل بالاسم بالسجل التجارى]]="مطابق"), "سارى", "يجب اعادة طلبه")</f>
        <v>يجب اعادة طلبه</v>
      </c>
      <c r="N434" s="14"/>
      <c r="O434" s="9" t="e" cm="1">
        <f t="array" aca="1" ref="O434" ca="1">INDEX('[1]SAP Customer Data'!$A:$AC,MATCH(بيانات_العملاء[[#This Row],[رمز شريك الأعمال]],'[1]SAP Customer Data'!$B:$B,0),CELL("col",[1]!Table_Customer_Data[[#Headers],[LicTradNum]]))</f>
        <v>#REF!</v>
      </c>
      <c r="P43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4" s="14"/>
      <c r="R434" s="15"/>
      <c r="S434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34" s="14" t="s">
        <v>72</v>
      </c>
      <c r="U434" s="16"/>
      <c r="V434" s="17"/>
      <c r="W43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34" s="14" t="e" cm="1">
        <f t="array" aca="1" ref="Y434" ca="1">INDEX('[1]SAP Customer Data'!$A:$AC,MATCH(بيانات_العملاء[[#This Row],[رمز شريك الأعمال]],'[1]SAP Customer Data'!$B:$B,0),CELL("col",[1]!Table_Customer_Data[[#Headers],[CreditLine]]))</f>
        <v>#REF!</v>
      </c>
      <c r="Z43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4" s="14"/>
      <c r="AB43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4" s="14"/>
      <c r="AD434" s="14"/>
      <c r="AE434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4" s="14"/>
      <c r="AG434" s="14"/>
      <c r="AH43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34" s="14"/>
      <c r="AJ434" s="14"/>
      <c r="AK43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34" s="14"/>
      <c r="AM434" s="15"/>
      <c r="AN43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4" s="14"/>
      <c r="AP434" s="17"/>
      <c r="AQ43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4" s="14"/>
      <c r="AS434" s="14"/>
      <c r="AT43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34" s="17" t="e" cm="1">
        <f t="array" aca="1" ref="AU434" ca="1">INDEX('[1]SAP Customer Data'!A:Z,MATCH(بيانات_العملاء[[#This Row],[رمز شريك الأعمال]],'[1]SAP Customer Data'!B:B,0),CELL("col",[1]!Table_Customer_Data[[#Headers],[CreateDate]]))</f>
        <v>#REF!</v>
      </c>
      <c r="AV434" s="17"/>
      <c r="AW434" s="17"/>
      <c r="AX434" s="14" t="s">
        <v>57</v>
      </c>
      <c r="AY434" s="14"/>
    </row>
    <row r="435" spans="1:51" x14ac:dyDescent="0.25">
      <c r="A435" s="12" t="e" cm="1">
        <f t="array" aca="1" ref="A435" ca="1">INDEX('[1]SAP Customer Data'!$A:$AC,MATCH(بيانات_العملاء[[#This Row],[رمز شريك الأعمال]],'[1]SAP Customer Data'!$B:$B,0),CELL("col",[1]!Table_Customer_Data[[#Headers],[GroupName]]))</f>
        <v>#REF!</v>
      </c>
      <c r="B435" s="19" t="s">
        <v>704</v>
      </c>
      <c r="C435" s="77" t="s">
        <v>882</v>
      </c>
      <c r="D435" s="14" t="e" cm="1">
        <f t="array" aca="1" ref="D435" ca="1">INDEX('[1]SAP Customer Data'!$A:$AC,MATCH(بيانات_العملاء[[#This Row],[رمز شريك الأعمال]],'[1]SAP Customer Data'!$B:$B,0),CELL("col",[1]!Table_Customer_Data[[#Headers],[CardName]]))</f>
        <v>#REF!</v>
      </c>
      <c r="E435" s="14" t="e">
        <f ca="1">IF(بيانات_العملاء[[#This Row],[حد الائتمان على SAP]]&gt;0,"آجل","نقدى")</f>
        <v>#REF!</v>
      </c>
      <c r="F435" s="14"/>
      <c r="G435" s="14"/>
      <c r="H435" s="14" t="s">
        <v>52</v>
      </c>
      <c r="I43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35" s="14" t="s">
        <v>54</v>
      </c>
      <c r="K435" s="15"/>
      <c r="L435" s="14"/>
      <c r="M435" s="14" t="str">
        <f ca="1">IF(AND(بيانات_العملاء[[#This Row],[السجل التجارى]]="موجود",TODAY()+'[1]Other Data'!$B$23&lt;K435,بيانات_العملاء[[#This Row],[مطابقة اسم العميل بالاسم بالسجل التجارى]]="مطابق"), "سارى", "يجب اعادة طلبه")</f>
        <v>يجب اعادة طلبه</v>
      </c>
      <c r="N435" s="14" t="s">
        <v>52</v>
      </c>
      <c r="O435" s="9" t="e" cm="1">
        <f t="array" aca="1" ref="O435" ca="1">INDEX('[1]SAP Customer Data'!$A:$AC,MATCH(بيانات_العملاء[[#This Row],[رمز شريك الأعمال]],'[1]SAP Customer Data'!$B:$B,0),CELL("col",[1]!Table_Customer_Data[[#Headers],[LicTradNum]]))</f>
        <v>#REF!</v>
      </c>
      <c r="P43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5" s="14" t="s">
        <v>54</v>
      </c>
      <c r="R435" s="15"/>
      <c r="S43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5" s="14" t="s">
        <v>52</v>
      </c>
      <c r="U435" s="16">
        <v>100000</v>
      </c>
      <c r="V435" s="17">
        <v>43678</v>
      </c>
      <c r="W435" s="17">
        <f>IF(بيانات_العملاء[[#This Row],[تاريخ انشاء سند الامر او الاستثناء]]="",0,بيانات_العملاء[[#This Row],[تاريخ انشاء سند الامر او الاستثناء]]+365*3)</f>
        <v>44773</v>
      </c>
      <c r="X43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435" s="14" t="e" cm="1">
        <f t="array" aca="1" ref="Y435" ca="1">INDEX('[1]SAP Customer Data'!$A:$AC,MATCH(بيانات_العملاء[[#This Row],[رمز شريك الأعمال]],'[1]SAP Customer Data'!$B:$B,0),CELL("col",[1]!Table_Customer_Data[[#Headers],[CreditLine]]))</f>
        <v>#REF!</v>
      </c>
      <c r="Z43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5" s="14" t="s">
        <v>53</v>
      </c>
      <c r="AB43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5" s="14" t="s">
        <v>54</v>
      </c>
      <c r="AD435" s="14"/>
      <c r="AE43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5" s="14" t="s">
        <v>54</v>
      </c>
      <c r="AG435" s="14"/>
      <c r="AH43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5" s="14" t="s">
        <v>54</v>
      </c>
      <c r="AJ435" s="14"/>
      <c r="AK43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5" s="14" t="s">
        <v>54</v>
      </c>
      <c r="AM435" s="15"/>
      <c r="AN43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5" s="14" t="s">
        <v>54</v>
      </c>
      <c r="AP435" s="17"/>
      <c r="AQ43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5" s="14" t="s">
        <v>54</v>
      </c>
      <c r="AS435" s="14"/>
      <c r="AT43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5" s="17" t="e" cm="1">
        <f t="array" aca="1" ref="AU435" ca="1">INDEX('[1]SAP Customer Data'!A:Z,MATCH(بيانات_العملاء[[#This Row],[رمز شريك الأعمال]],'[1]SAP Customer Data'!B:B,0),CELL("col",[1]!Table_Customer_Data[[#Headers],[CreateDate]]))</f>
        <v>#REF!</v>
      </c>
      <c r="AV435" s="14"/>
      <c r="AW435" s="17"/>
      <c r="AX435" s="14" t="s">
        <v>67</v>
      </c>
      <c r="AY435" s="14">
        <v>240000</v>
      </c>
    </row>
    <row r="436" spans="1:51" x14ac:dyDescent="0.25">
      <c r="A436" s="12" t="e" cm="1">
        <f t="array" aca="1" ref="A436" ca="1">INDEX('[1]SAP Customer Data'!$A:$AC,MATCH(بيانات_العملاء[[#This Row],[رمز شريك الأعمال]],'[1]SAP Customer Data'!$B:$B,0),CELL("col",[1]!Table_Customer_Data[[#Headers],[GroupName]]))</f>
        <v>#REF!</v>
      </c>
      <c r="B436" s="19" t="s">
        <v>705</v>
      </c>
      <c r="C436" s="77" t="s">
        <v>882</v>
      </c>
      <c r="D436" s="14" t="e" cm="1">
        <f t="array" aca="1" ref="D436" ca="1">INDEX('[1]SAP Customer Data'!$A:$AC,MATCH(بيانات_العملاء[[#This Row],[رمز شريك الأعمال]],'[1]SAP Customer Data'!$B:$B,0),CELL("col",[1]!Table_Customer_Data[[#Headers],[CardName]]))</f>
        <v>#REF!</v>
      </c>
      <c r="E436" s="14" t="e">
        <f ca="1">IF(بيانات_العملاء[[#This Row],[حد الائتمان على SAP]]&gt;0,"آجل","نقدى")</f>
        <v>#REF!</v>
      </c>
      <c r="F436" s="14"/>
      <c r="G436" s="14"/>
      <c r="H436" s="14" t="s">
        <v>52</v>
      </c>
      <c r="I43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36" s="14" t="s">
        <v>54</v>
      </c>
      <c r="K436" s="15"/>
      <c r="L436" s="14"/>
      <c r="M436" s="14" t="str">
        <f ca="1">IF(AND(بيانات_العملاء[[#This Row],[السجل التجارى]]="موجود",TODAY()+'[1]Other Data'!$B$23&lt;K436,بيانات_العملاء[[#This Row],[مطابقة اسم العميل بالاسم بالسجل التجارى]]="مطابق"), "سارى", "يجب اعادة طلبه")</f>
        <v>يجب اعادة طلبه</v>
      </c>
      <c r="N436" s="14" t="s">
        <v>52</v>
      </c>
      <c r="O436" s="9" t="e" cm="1">
        <f t="array" aca="1" ref="O436" ca="1">INDEX('[1]SAP Customer Data'!$A:$AC,MATCH(بيانات_العملاء[[#This Row],[رمز شريك الأعمال]],'[1]SAP Customer Data'!$B:$B,0),CELL("col",[1]!Table_Customer_Data[[#Headers],[LicTradNum]]))</f>
        <v>#REF!</v>
      </c>
      <c r="P43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6" s="14" t="s">
        <v>54</v>
      </c>
      <c r="R436" s="15"/>
      <c r="S43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6" s="14" t="s">
        <v>52</v>
      </c>
      <c r="U436" s="16">
        <v>37500</v>
      </c>
      <c r="V436" s="17">
        <v>43678</v>
      </c>
      <c r="W436" s="17">
        <f>IF(بيانات_العملاء[[#This Row],[تاريخ انشاء سند الامر او الاستثناء]]="",0,بيانات_العملاء[[#This Row],[تاريخ انشاء سند الامر او الاستثناء]]+365*3)</f>
        <v>44773</v>
      </c>
      <c r="X43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436" s="14" t="e" cm="1">
        <f t="array" aca="1" ref="Y436" ca="1">INDEX('[1]SAP Customer Data'!$A:$AC,MATCH(بيانات_العملاء[[#This Row],[رمز شريك الأعمال]],'[1]SAP Customer Data'!$B:$B,0),CELL("col",[1]!Table_Customer_Data[[#Headers],[CreditLine]]))</f>
        <v>#REF!</v>
      </c>
      <c r="Z43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6" s="14" t="s">
        <v>53</v>
      </c>
      <c r="AB43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6" s="14" t="s">
        <v>54</v>
      </c>
      <c r="AD436" s="14"/>
      <c r="AE43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6" s="14" t="s">
        <v>54</v>
      </c>
      <c r="AG436" s="14"/>
      <c r="AH43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6" s="14" t="s">
        <v>54</v>
      </c>
      <c r="AJ436" s="14"/>
      <c r="AK43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6" s="14" t="s">
        <v>54</v>
      </c>
      <c r="AM436" s="15"/>
      <c r="AN43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6" s="14" t="s">
        <v>54</v>
      </c>
      <c r="AP436" s="17"/>
      <c r="AQ43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6" s="14" t="s">
        <v>54</v>
      </c>
      <c r="AS436" s="14"/>
      <c r="AT43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6" s="17" t="e" cm="1">
        <f t="array" aca="1" ref="AU436" ca="1">INDEX('[1]SAP Customer Data'!A:Z,MATCH(بيانات_العملاء[[#This Row],[رمز شريك الأعمال]],'[1]SAP Customer Data'!B:B,0),CELL("col",[1]!Table_Customer_Data[[#Headers],[CreateDate]]))</f>
        <v>#REF!</v>
      </c>
      <c r="AV436" s="14"/>
      <c r="AW436" s="17"/>
      <c r="AX436" s="14" t="s">
        <v>67</v>
      </c>
      <c r="AY436" s="14">
        <v>240000</v>
      </c>
    </row>
    <row r="437" spans="1:51" x14ac:dyDescent="0.25">
      <c r="A437" s="12" t="e" cm="1">
        <f t="array" aca="1" ref="A437" ca="1">INDEX('[1]SAP Customer Data'!$A:$AC,MATCH(بيانات_العملاء[[#This Row],[رمز شريك الأعمال]],'[1]SAP Customer Data'!$B:$B,0),CELL("col",[1]!Table_Customer_Data[[#Headers],[GroupName]]))</f>
        <v>#REF!</v>
      </c>
      <c r="B437" s="19" t="s">
        <v>706</v>
      </c>
      <c r="C437" s="77" t="s">
        <v>882</v>
      </c>
      <c r="D437" s="14" t="e" cm="1">
        <f t="array" aca="1" ref="D437" ca="1">INDEX('[1]SAP Customer Data'!$A:$AC,MATCH(بيانات_العملاء[[#This Row],[رمز شريك الأعمال]],'[1]SAP Customer Data'!$B:$B,0),CELL("col",[1]!Table_Customer_Data[[#Headers],[CardName]]))</f>
        <v>#REF!</v>
      </c>
      <c r="E437" s="14" t="e">
        <f ca="1">IF(بيانات_العملاء[[#This Row],[حد الائتمان على SAP]]&gt;0,"آجل","نقدى")</f>
        <v>#REF!</v>
      </c>
      <c r="F437" s="14" t="s">
        <v>295</v>
      </c>
      <c r="G437" s="14" t="s">
        <v>51</v>
      </c>
      <c r="H437" s="14" t="s">
        <v>54</v>
      </c>
      <c r="I43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37" s="14" t="s">
        <v>52</v>
      </c>
      <c r="K437" s="15">
        <v>45188</v>
      </c>
      <c r="L437" s="14" t="s">
        <v>55</v>
      </c>
      <c r="M437" s="14" t="str">
        <f ca="1">IF(AND(بيانات_العملاء[[#This Row],[السجل التجارى]]="موجود",TODAY()+'[1]Other Data'!$B$23&lt;K437,بيانات_العملاء[[#This Row],[مطابقة اسم العميل بالاسم بالسجل التجارى]]="مطابق"), "سارى", "يجب اعادة طلبه")</f>
        <v>سارى</v>
      </c>
      <c r="N437" s="14" t="s">
        <v>52</v>
      </c>
      <c r="O437" s="9" t="e" cm="1">
        <f t="array" aca="1" ref="O437" ca="1">INDEX('[1]SAP Customer Data'!$A:$AC,MATCH(بيانات_العملاء[[#This Row],[رمز شريك الأعمال]],'[1]SAP Customer Data'!$B:$B,0),CELL("col",[1]!Table_Customer_Data[[#Headers],[LicTradNum]]))</f>
        <v>#REF!</v>
      </c>
      <c r="P43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7" s="14" t="s">
        <v>54</v>
      </c>
      <c r="R437" s="15"/>
      <c r="S43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7" s="14" t="s">
        <v>90</v>
      </c>
      <c r="U437" s="16">
        <v>35000</v>
      </c>
      <c r="V437" s="17">
        <v>43701</v>
      </c>
      <c r="W437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43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35000</v>
      </c>
      <c r="Y437" s="14" t="e" cm="1">
        <f t="array" aca="1" ref="Y437" ca="1">INDEX('[1]SAP Customer Data'!$A:$AC,MATCH(بيانات_العملاء[[#This Row],[رمز شريك الأعمال]],'[1]SAP Customer Data'!$B:$B,0),CELL("col",[1]!Table_Customer_Data[[#Headers],[CreditLine]]))</f>
        <v>#REF!</v>
      </c>
      <c r="Z43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7" s="14"/>
      <c r="AB43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7" s="14" t="s">
        <v>52</v>
      </c>
      <c r="AD437" s="17">
        <v>46671</v>
      </c>
      <c r="AE43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437" s="14" t="s">
        <v>54</v>
      </c>
      <c r="AG437" s="14"/>
      <c r="AH43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7" s="14" t="s">
        <v>54</v>
      </c>
      <c r="AJ437" s="14"/>
      <c r="AK43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7" s="14" t="s">
        <v>54</v>
      </c>
      <c r="AM437" s="15"/>
      <c r="AN43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7" s="14" t="s">
        <v>52</v>
      </c>
      <c r="AP437" s="17">
        <v>44695</v>
      </c>
      <c r="AQ43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7" s="14" t="s">
        <v>54</v>
      </c>
      <c r="AS437" s="14"/>
      <c r="AT43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7" s="17" t="e" cm="1">
        <f t="array" aca="1" ref="AU437" ca="1">INDEX('[1]SAP Customer Data'!A:Z,MATCH(بيانات_العملاء[[#This Row],[رمز شريك الأعمال]],'[1]SAP Customer Data'!B:B,0),CELL("col",[1]!Table_Customer_Data[[#Headers],[CreateDate]]))</f>
        <v>#REF!</v>
      </c>
      <c r="AV437" s="14"/>
      <c r="AW437" s="17"/>
      <c r="AX437" s="14" t="s">
        <v>67</v>
      </c>
      <c r="AY437" s="14">
        <v>100000</v>
      </c>
    </row>
    <row r="438" spans="1:51" x14ac:dyDescent="0.25">
      <c r="A438" s="12" t="e" cm="1">
        <f t="array" aca="1" ref="A438" ca="1">INDEX('[1]SAP Customer Data'!$A:$AC,MATCH(بيانات_العملاء[[#This Row],[رمز شريك الأعمال]],'[1]SAP Customer Data'!$B:$B,0),CELL("col",[1]!Table_Customer_Data[[#Headers],[GroupName]]))</f>
        <v>#REF!</v>
      </c>
      <c r="B438" s="19" t="s">
        <v>707</v>
      </c>
      <c r="C438" s="77" t="s">
        <v>882</v>
      </c>
      <c r="D438" s="14" t="e" cm="1">
        <f t="array" aca="1" ref="D438" ca="1">INDEX('[1]SAP Customer Data'!$A:$AC,MATCH(بيانات_العملاء[[#This Row],[رمز شريك الأعمال]],'[1]SAP Customer Data'!$B:$B,0),CELL("col",[1]!Table_Customer_Data[[#Headers],[CardName]]))</f>
        <v>#REF!</v>
      </c>
      <c r="E438" s="14" t="e">
        <f ca="1">IF(بيانات_العملاء[[#This Row],[حد الائتمان على SAP]]&gt;0,"آجل","نقدى")</f>
        <v>#REF!</v>
      </c>
      <c r="F438" s="14"/>
      <c r="G438" s="14" t="s">
        <v>255</v>
      </c>
      <c r="H438" s="14" t="s">
        <v>54</v>
      </c>
      <c r="I43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38" s="14" t="s">
        <v>52</v>
      </c>
      <c r="K438" s="15">
        <v>45412</v>
      </c>
      <c r="L438" s="14" t="s">
        <v>55</v>
      </c>
      <c r="M438" s="14" t="str">
        <f ca="1">IF(AND(بيانات_العملاء[[#This Row],[السجل التجارى]]="موجود",TODAY()+'[1]Other Data'!$B$23&lt;K438,بيانات_العملاء[[#This Row],[مطابقة اسم العميل بالاسم بالسجل التجارى]]="مطابق"), "سارى", "يجب اعادة طلبه")</f>
        <v>سارى</v>
      </c>
      <c r="N438" s="14" t="s">
        <v>52</v>
      </c>
      <c r="O438" s="9" t="e" cm="1">
        <f t="array" aca="1" ref="O438" ca="1">INDEX('[1]SAP Customer Data'!$A:$AC,MATCH(بيانات_العملاء[[#This Row],[رمز شريك الأعمال]],'[1]SAP Customer Data'!$B:$B,0),CELL("col",[1]!Table_Customer_Data[[#Headers],[LicTradNum]]))</f>
        <v>#REF!</v>
      </c>
      <c r="P43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8" s="14" t="s">
        <v>54</v>
      </c>
      <c r="R438" s="15"/>
      <c r="S43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8" s="14" t="s">
        <v>90</v>
      </c>
      <c r="U438" s="16">
        <v>200000</v>
      </c>
      <c r="V438" s="17"/>
      <c r="W43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200000</v>
      </c>
      <c r="Y438" s="14" t="e" cm="1">
        <f t="array" aca="1" ref="Y438" ca="1">INDEX('[1]SAP Customer Data'!$A:$AC,MATCH(بيانات_العملاء[[#This Row],[رمز شريك الأعمال]],'[1]SAP Customer Data'!$B:$B,0),CELL("col",[1]!Table_Customer_Data[[#Headers],[CreditLine]]))</f>
        <v>#REF!</v>
      </c>
      <c r="Z43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8" s="14"/>
      <c r="AB43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8" s="14" t="s">
        <v>54</v>
      </c>
      <c r="AD438" s="14"/>
      <c r="AE43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8" s="14" t="s">
        <v>54</v>
      </c>
      <c r="AG438" s="14"/>
      <c r="AH43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8" s="14" t="s">
        <v>54</v>
      </c>
      <c r="AJ438" s="14"/>
      <c r="AK43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8" s="14" t="s">
        <v>54</v>
      </c>
      <c r="AM438" s="15"/>
      <c r="AN43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8" s="14" t="s">
        <v>54</v>
      </c>
      <c r="AP438" s="17"/>
      <c r="AQ43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8" s="14" t="s">
        <v>54</v>
      </c>
      <c r="AS438" s="14"/>
      <c r="AT43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8" s="17" t="e" cm="1">
        <f t="array" aca="1" ref="AU438" ca="1">INDEX('[1]SAP Customer Data'!A:Z,MATCH(بيانات_العملاء[[#This Row],[رمز شريك الأعمال]],'[1]SAP Customer Data'!B:B,0),CELL("col",[1]!Table_Customer_Data[[#Headers],[CreateDate]]))</f>
        <v>#REF!</v>
      </c>
      <c r="AV438" s="14"/>
      <c r="AW438" s="17" t="s">
        <v>708</v>
      </c>
      <c r="AX438" s="14" t="s">
        <v>67</v>
      </c>
      <c r="AY438" s="14"/>
    </row>
    <row r="439" spans="1:51" x14ac:dyDescent="0.25">
      <c r="A439" s="12" t="e" cm="1">
        <f t="array" aca="1" ref="A439" ca="1">INDEX('[1]SAP Customer Data'!$A:$AC,MATCH(بيانات_العملاء[[#This Row],[رمز شريك الأعمال]],'[1]SAP Customer Data'!$B:$B,0),CELL("col",[1]!Table_Customer_Data[[#Headers],[GroupName]]))</f>
        <v>#REF!</v>
      </c>
      <c r="B439" s="19" t="s">
        <v>709</v>
      </c>
      <c r="C439" s="77" t="s">
        <v>882</v>
      </c>
      <c r="D439" s="14" t="e" cm="1">
        <f t="array" aca="1" ref="D439" ca="1">INDEX('[1]SAP Customer Data'!$A:$AC,MATCH(بيانات_العملاء[[#This Row],[رمز شريك الأعمال]],'[1]SAP Customer Data'!$B:$B,0),CELL("col",[1]!Table_Customer_Data[[#Headers],[CardName]]))</f>
        <v>#REF!</v>
      </c>
      <c r="E439" s="14" t="e">
        <f ca="1">IF(بيانات_العملاء[[#This Row],[حد الائتمان على SAP]]&gt;0,"آجل","نقدى")</f>
        <v>#REF!</v>
      </c>
      <c r="F439" s="14"/>
      <c r="G439" s="14" t="s">
        <v>62</v>
      </c>
      <c r="H439" s="14" t="s">
        <v>52</v>
      </c>
      <c r="I43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39" s="14" t="s">
        <v>52</v>
      </c>
      <c r="K439" s="15">
        <v>44937</v>
      </c>
      <c r="L439" s="14" t="s">
        <v>55</v>
      </c>
      <c r="M439" s="14" t="str">
        <f ca="1">IF(AND(بيانات_العملاء[[#This Row],[السجل التجارى]]="موجود",TODAY()+'[1]Other Data'!$B$23&lt;K439,بيانات_العملاء[[#This Row],[مطابقة اسم العميل بالاسم بالسجل التجارى]]="مطابق"), "سارى", "يجب اعادة طلبه")</f>
        <v>يجب اعادة طلبه</v>
      </c>
      <c r="N439" s="14" t="s">
        <v>52</v>
      </c>
      <c r="O439" s="9" t="e" cm="1">
        <f t="array" aca="1" ref="O439" ca="1">INDEX('[1]SAP Customer Data'!$A:$AC,MATCH(بيانات_العملاء[[#This Row],[رمز شريك الأعمال]],'[1]SAP Customer Data'!$B:$B,0),CELL("col",[1]!Table_Customer_Data[[#Headers],[LicTradNum]]))</f>
        <v>#REF!</v>
      </c>
      <c r="P43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39" s="14" t="s">
        <v>52</v>
      </c>
      <c r="R439" s="15">
        <v>44869</v>
      </c>
      <c r="S43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39" s="14" t="s">
        <v>90</v>
      </c>
      <c r="U439" s="14" t="e" cm="1">
        <f t="array" aca="1" ref="U439" ca="1">INDEX('[1]SAP Customer Data'!$A:$AC,MATCH(بيانات_العملاء[[#This Row],[رمز شريك الأعمال]],'[1]SAP Customer Data'!$B:$B,0),CELL("col",[1]!Table_Customer_Data[[#Headers],[CreditLine]]))</f>
        <v>#REF!</v>
      </c>
      <c r="V439" s="17"/>
      <c r="W43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39" s="14" t="e">
        <f ca="1"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#REF!</v>
      </c>
      <c r="Y439" s="14" t="e" cm="1">
        <f t="array" aca="1" ref="Y439" ca="1">INDEX('[1]SAP Customer Data'!$A:$AC,MATCH(بيانات_العملاء[[#This Row],[رمز شريك الأعمال]],'[1]SAP Customer Data'!$B:$B,0),CELL("col",[1]!Table_Customer_Data[[#Headers],[CreditLine]]))</f>
        <v>#REF!</v>
      </c>
      <c r="Z43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39" s="14"/>
      <c r="AB43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39" s="14" t="s">
        <v>54</v>
      </c>
      <c r="AD439" s="14"/>
      <c r="AE43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39" s="14" t="s">
        <v>54</v>
      </c>
      <c r="AG439" s="14"/>
      <c r="AH43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39" s="14" t="s">
        <v>54</v>
      </c>
      <c r="AJ439" s="14"/>
      <c r="AK43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39" s="14" t="s">
        <v>54</v>
      </c>
      <c r="AM439" s="15"/>
      <c r="AN43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39" s="14" t="s">
        <v>54</v>
      </c>
      <c r="AP439" s="17"/>
      <c r="AQ43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39" s="14" t="s">
        <v>54</v>
      </c>
      <c r="AS439" s="14"/>
      <c r="AT43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39" s="17" t="e" cm="1">
        <f t="array" aca="1" ref="AU439" ca="1">INDEX('[1]SAP Customer Data'!A:Z,MATCH(بيانات_العملاء[[#This Row],[رمز شريك الأعمال]],'[1]SAP Customer Data'!B:B,0),CELL("col",[1]!Table_Customer_Data[[#Headers],[CreateDate]]))</f>
        <v>#REF!</v>
      </c>
      <c r="AV439" s="14"/>
      <c r="AW439" s="17"/>
      <c r="AX439" s="14" t="s">
        <v>67</v>
      </c>
      <c r="AY439" s="14">
        <v>200000</v>
      </c>
    </row>
    <row r="440" spans="1:51" x14ac:dyDescent="0.25">
      <c r="A440" s="12" t="e" cm="1">
        <f t="array" aca="1" ref="A440" ca="1">INDEX('[1]SAP Customer Data'!$A:$AC,MATCH(بيانات_العملاء[[#This Row],[رمز شريك الأعمال]],'[1]SAP Customer Data'!$B:$B,0),CELL("col",[1]!Table_Customer_Data[[#Headers],[GroupName]]))</f>
        <v>#REF!</v>
      </c>
      <c r="B440" s="19" t="s">
        <v>710</v>
      </c>
      <c r="C440" s="77" t="s">
        <v>882</v>
      </c>
      <c r="D440" s="14" t="e" cm="1">
        <f t="array" aca="1" ref="D440" ca="1">INDEX('[1]SAP Customer Data'!$A:$AC,MATCH(بيانات_العملاء[[#This Row],[رمز شريك الأعمال]],'[1]SAP Customer Data'!$B:$B,0),CELL("col",[1]!Table_Customer_Data[[#Headers],[CardName]]))</f>
        <v>#REF!</v>
      </c>
      <c r="E440" s="14" t="e">
        <f ca="1">IF(بيانات_العملاء[[#This Row],[حد الائتمان على SAP]]&gt;0,"آجل","نقدى")</f>
        <v>#REF!</v>
      </c>
      <c r="F440" s="14"/>
      <c r="G440" s="14" t="s">
        <v>71</v>
      </c>
      <c r="H440" s="14" t="s">
        <v>52</v>
      </c>
      <c r="I44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0" s="14" t="s">
        <v>54</v>
      </c>
      <c r="K440" s="15"/>
      <c r="L440" s="14"/>
      <c r="M440" s="14" t="str">
        <f ca="1">IF(AND(بيانات_العملاء[[#This Row],[السجل التجارى]]="موجود",TODAY()+'[1]Other Data'!$B$23&lt;K440,بيانات_العملاء[[#This Row],[مطابقة اسم العميل بالاسم بالسجل التجارى]]="مطابق"), "سارى", "يجب اعادة طلبه")</f>
        <v>يجب اعادة طلبه</v>
      </c>
      <c r="N440" s="14" t="s">
        <v>52</v>
      </c>
      <c r="O440" s="9" t="e" cm="1">
        <f t="array" aca="1" ref="O440" ca="1">INDEX('[1]SAP Customer Data'!$A:$AC,MATCH(بيانات_العملاء[[#This Row],[رمز شريك الأعمال]],'[1]SAP Customer Data'!$B:$B,0),CELL("col",[1]!Table_Customer_Data[[#Headers],[LicTradNum]]))</f>
        <v>#REF!</v>
      </c>
      <c r="P44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0" s="14" t="s">
        <v>54</v>
      </c>
      <c r="R440" s="15"/>
      <c r="S44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0" s="14" t="s">
        <v>90</v>
      </c>
      <c r="U440" s="14" t="e" cm="1">
        <f t="array" aca="1" ref="U440" ca="1">INDEX('[1]SAP Customer Data'!$A:$AC,MATCH(بيانات_العملاء[[#This Row],[رمز شريك الأعمال]],'[1]SAP Customer Data'!$B:$B,0),CELL("col",[1]!Table_Customer_Data[[#Headers],[CreditLine]]))</f>
        <v>#REF!</v>
      </c>
      <c r="V440" s="17"/>
      <c r="W44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0" s="14" t="e">
        <f ca="1"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#REF!</v>
      </c>
      <c r="Y440" s="14" t="e" cm="1">
        <f t="array" aca="1" ref="Y440" ca="1">INDEX('[1]SAP Customer Data'!$A:$AC,MATCH(بيانات_العملاء[[#This Row],[رمز شريك الأعمال]],'[1]SAP Customer Data'!$B:$B,0),CELL("col",[1]!Table_Customer_Data[[#Headers],[CreditLine]]))</f>
        <v>#REF!</v>
      </c>
      <c r="Z44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0" s="14"/>
      <c r="AB44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0" s="14" t="s">
        <v>54</v>
      </c>
      <c r="AD440" s="14"/>
      <c r="AE44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0" s="14" t="s">
        <v>54</v>
      </c>
      <c r="AG440" s="14"/>
      <c r="AH44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0" s="14" t="s">
        <v>54</v>
      </c>
      <c r="AJ440" s="14"/>
      <c r="AK44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0" s="14" t="s">
        <v>54</v>
      </c>
      <c r="AM440" s="15"/>
      <c r="AN44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0" s="14" t="s">
        <v>54</v>
      </c>
      <c r="AP440" s="17"/>
      <c r="AQ44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0" s="14" t="s">
        <v>54</v>
      </c>
      <c r="AS440" s="14"/>
      <c r="AT44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0" s="17" t="e" cm="1">
        <f t="array" aca="1" ref="AU440" ca="1">INDEX('[1]SAP Customer Data'!A:Z,MATCH(بيانات_العملاء[[#This Row],[رمز شريك الأعمال]],'[1]SAP Customer Data'!B:B,0),CELL("col",[1]!Table_Customer_Data[[#Headers],[CreateDate]]))</f>
        <v>#REF!</v>
      </c>
      <c r="AV440" s="14"/>
      <c r="AW440" s="17"/>
      <c r="AX440" s="14" t="s">
        <v>67</v>
      </c>
      <c r="AY440" s="14">
        <v>200000</v>
      </c>
    </row>
    <row r="441" spans="1:51" x14ac:dyDescent="0.25">
      <c r="A441" s="12" t="e" cm="1">
        <f t="array" aca="1" ref="A441" ca="1">INDEX('[1]SAP Customer Data'!$A:$AC,MATCH(بيانات_العملاء[[#This Row],[رمز شريك الأعمال]],'[1]SAP Customer Data'!$B:$B,0),CELL("col",[1]!Table_Customer_Data[[#Headers],[GroupName]]))</f>
        <v>#REF!</v>
      </c>
      <c r="B441" s="19" t="s">
        <v>711</v>
      </c>
      <c r="C441" s="77" t="s">
        <v>882</v>
      </c>
      <c r="D441" s="14" t="e" cm="1">
        <f t="array" aca="1" ref="D441" ca="1">INDEX('[1]SAP Customer Data'!$A:$AC,MATCH(بيانات_العملاء[[#This Row],[رمز شريك الأعمال]],'[1]SAP Customer Data'!$B:$B,0),CELL("col",[1]!Table_Customer_Data[[#Headers],[CardName]]))</f>
        <v>#REF!</v>
      </c>
      <c r="E441" s="14" t="e">
        <f ca="1">IF(بيانات_العملاء[[#This Row],[حد الائتمان على SAP]]&gt;0,"آجل","نقدى")</f>
        <v>#REF!</v>
      </c>
      <c r="F441" s="14"/>
      <c r="G441" s="14" t="s">
        <v>71</v>
      </c>
      <c r="H441" s="14" t="s">
        <v>52</v>
      </c>
      <c r="I44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1" s="14" t="s">
        <v>54</v>
      </c>
      <c r="K441" s="15"/>
      <c r="L441" s="14"/>
      <c r="M441" s="14" t="str">
        <f ca="1">IF(AND(بيانات_العملاء[[#This Row],[السجل التجارى]]="موجود",TODAY()+'[1]Other Data'!$B$23&lt;K441,بيانات_العملاء[[#This Row],[مطابقة اسم العميل بالاسم بالسجل التجارى]]="مطابق"), "سارى", "يجب اعادة طلبه")</f>
        <v>يجب اعادة طلبه</v>
      </c>
      <c r="N441" s="14" t="s">
        <v>52</v>
      </c>
      <c r="O441" s="9" t="e" cm="1">
        <f t="array" aca="1" ref="O441" ca="1">INDEX('[1]SAP Customer Data'!$A:$AC,MATCH(بيانات_العملاء[[#This Row],[رمز شريك الأعمال]],'[1]SAP Customer Data'!$B:$B,0),CELL("col",[1]!Table_Customer_Data[[#Headers],[LicTradNum]]))</f>
        <v>#REF!</v>
      </c>
      <c r="P44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1" s="14" t="s">
        <v>54</v>
      </c>
      <c r="R441" s="15"/>
      <c r="S44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1" s="14" t="s">
        <v>90</v>
      </c>
      <c r="U441" s="14" t="e" cm="1">
        <f t="array" aca="1" ref="U441" ca="1">INDEX('[1]SAP Customer Data'!$A:$AC,MATCH(بيانات_العملاء[[#This Row],[رمز شريك الأعمال]],'[1]SAP Customer Data'!$B:$B,0),CELL("col",[1]!Table_Customer_Data[[#Headers],[CreditLine]]))</f>
        <v>#REF!</v>
      </c>
      <c r="V441" s="17"/>
      <c r="W44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1" s="14" t="e">
        <f ca="1"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#REF!</v>
      </c>
      <c r="Y441" s="14" t="e" cm="1">
        <f t="array" aca="1" ref="Y441" ca="1">INDEX('[1]SAP Customer Data'!$A:$AC,MATCH(بيانات_العملاء[[#This Row],[رمز شريك الأعمال]],'[1]SAP Customer Data'!$B:$B,0),CELL("col",[1]!Table_Customer_Data[[#Headers],[CreditLine]]))</f>
        <v>#REF!</v>
      </c>
      <c r="Z44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1" s="14"/>
      <c r="AB44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1" s="14" t="s">
        <v>54</v>
      </c>
      <c r="AD441" s="14"/>
      <c r="AE44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1" s="14" t="s">
        <v>54</v>
      </c>
      <c r="AG441" s="14"/>
      <c r="AH44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1" s="14" t="s">
        <v>54</v>
      </c>
      <c r="AJ441" s="14"/>
      <c r="AK44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1" s="14" t="s">
        <v>54</v>
      </c>
      <c r="AM441" s="15"/>
      <c r="AN44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1" s="14" t="s">
        <v>52</v>
      </c>
      <c r="AP441" s="17"/>
      <c r="AQ44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1" s="14" t="s">
        <v>54</v>
      </c>
      <c r="AS441" s="14"/>
      <c r="AT44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1" s="17" t="e" cm="1">
        <f t="array" aca="1" ref="AU441" ca="1">INDEX('[1]SAP Customer Data'!A:Z,MATCH(بيانات_العملاء[[#This Row],[رمز شريك الأعمال]],'[1]SAP Customer Data'!B:B,0),CELL("col",[1]!Table_Customer_Data[[#Headers],[CreateDate]]))</f>
        <v>#REF!</v>
      </c>
      <c r="AV441" s="14"/>
      <c r="AW441" s="17"/>
      <c r="AX441" s="14" t="s">
        <v>67</v>
      </c>
      <c r="AY441" s="14">
        <v>200000</v>
      </c>
    </row>
    <row r="442" spans="1:51" x14ac:dyDescent="0.25">
      <c r="A442" s="12" t="e" cm="1">
        <f t="array" aca="1" ref="A442" ca="1">INDEX('[1]SAP Customer Data'!$A:$AC,MATCH(بيانات_العملاء[[#This Row],[رمز شريك الأعمال]],'[1]SAP Customer Data'!$B:$B,0),CELL("col",[1]!Table_Customer_Data[[#Headers],[GroupName]]))</f>
        <v>#REF!</v>
      </c>
      <c r="B442" s="19" t="s">
        <v>712</v>
      </c>
      <c r="C442" s="77" t="s">
        <v>882</v>
      </c>
      <c r="D442" s="14" t="e" cm="1">
        <f t="array" aca="1" ref="D442" ca="1">INDEX('[1]SAP Customer Data'!$A:$AC,MATCH(بيانات_العملاء[[#This Row],[رمز شريك الأعمال]],'[1]SAP Customer Data'!$B:$B,0),CELL("col",[1]!Table_Customer_Data[[#Headers],[CardName]]))</f>
        <v>#REF!</v>
      </c>
      <c r="E442" s="14" t="e">
        <f ca="1">IF(بيانات_العملاء[[#This Row],[حد الائتمان على SAP]]&gt;0,"آجل","نقدى")</f>
        <v>#REF!</v>
      </c>
      <c r="F442" s="14"/>
      <c r="G442" s="14" t="s">
        <v>71</v>
      </c>
      <c r="H442" s="14" t="s">
        <v>52</v>
      </c>
      <c r="I44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2" s="14" t="s">
        <v>54</v>
      </c>
      <c r="K442" s="15"/>
      <c r="L442" s="14"/>
      <c r="M442" s="14" t="str">
        <f ca="1">IF(AND(بيانات_العملاء[[#This Row],[السجل التجارى]]="موجود",TODAY()+'[1]Other Data'!$B$23&lt;K442,بيانات_العملاء[[#This Row],[مطابقة اسم العميل بالاسم بالسجل التجارى]]="مطابق"), "سارى", "يجب اعادة طلبه")</f>
        <v>يجب اعادة طلبه</v>
      </c>
      <c r="N442" s="14" t="s">
        <v>52</v>
      </c>
      <c r="O442" s="9" t="e" cm="1">
        <f t="array" aca="1" ref="O442" ca="1">INDEX('[1]SAP Customer Data'!$A:$AC,MATCH(بيانات_العملاء[[#This Row],[رمز شريك الأعمال]],'[1]SAP Customer Data'!$B:$B,0),CELL("col",[1]!Table_Customer_Data[[#Headers],[LicTradNum]]))</f>
        <v>#REF!</v>
      </c>
      <c r="P44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2" s="14" t="s">
        <v>54</v>
      </c>
      <c r="R442" s="15"/>
      <c r="S44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2" s="14" t="s">
        <v>90</v>
      </c>
      <c r="U442" s="16">
        <v>50000</v>
      </c>
      <c r="V442" s="17">
        <v>43701</v>
      </c>
      <c r="W442" s="17">
        <f>IF(بيانات_العملاء[[#This Row],[تاريخ انشاء سند الامر او الاستثناء]]="",0,بيانات_العملاء[[#This Row],[تاريخ انشاء سند الامر او الاستثناء]]+365*3)</f>
        <v>44796</v>
      </c>
      <c r="X44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442" s="14" t="e" cm="1">
        <f t="array" aca="1" ref="Y442" ca="1">INDEX('[1]SAP Customer Data'!$A:$AC,MATCH(بيانات_العملاء[[#This Row],[رمز شريك الأعمال]],'[1]SAP Customer Data'!$B:$B,0),CELL("col",[1]!Table_Customer_Data[[#Headers],[CreditLine]]))</f>
        <v>#REF!</v>
      </c>
      <c r="Z44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2" s="14"/>
      <c r="AB44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2" s="14" t="s">
        <v>54</v>
      </c>
      <c r="AD442" s="14"/>
      <c r="AE44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2" s="14" t="s">
        <v>54</v>
      </c>
      <c r="AG442" s="14"/>
      <c r="AH44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2" s="14" t="s">
        <v>54</v>
      </c>
      <c r="AJ442" s="14"/>
      <c r="AK44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2" s="14" t="s">
        <v>54</v>
      </c>
      <c r="AM442" s="15"/>
      <c r="AN44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2" s="14" t="s">
        <v>54</v>
      </c>
      <c r="AP442" s="17"/>
      <c r="AQ44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2" s="14" t="s">
        <v>54</v>
      </c>
      <c r="AS442" s="14"/>
      <c r="AT44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2" s="17" t="e" cm="1">
        <f t="array" aca="1" ref="AU442" ca="1">INDEX('[1]SAP Customer Data'!A:Z,MATCH(بيانات_العملاء[[#This Row],[رمز شريك الأعمال]],'[1]SAP Customer Data'!B:B,0),CELL("col",[1]!Table_Customer_Data[[#Headers],[CreateDate]]))</f>
        <v>#REF!</v>
      </c>
      <c r="AV442" s="14"/>
      <c r="AW442" s="17"/>
      <c r="AX442" s="14" t="s">
        <v>67</v>
      </c>
      <c r="AY442" s="14">
        <v>100000</v>
      </c>
    </row>
    <row r="443" spans="1:51" x14ac:dyDescent="0.25">
      <c r="A443" s="12" t="e" cm="1">
        <f t="array" aca="1" ref="A443" ca="1">INDEX('[1]SAP Customer Data'!$A:$AC,MATCH(بيانات_العملاء[[#This Row],[رمز شريك الأعمال]],'[1]SAP Customer Data'!$B:$B,0),CELL("col",[1]!Table_Customer_Data[[#Headers],[GroupName]]))</f>
        <v>#REF!</v>
      </c>
      <c r="B443" s="19" t="s">
        <v>713</v>
      </c>
      <c r="C443" s="77" t="s">
        <v>882</v>
      </c>
      <c r="D443" s="14" t="e" cm="1">
        <f t="array" aca="1" ref="D443" ca="1">INDEX('[1]SAP Customer Data'!$A:$AC,MATCH(بيانات_العملاء[[#This Row],[رمز شريك الأعمال]],'[1]SAP Customer Data'!$B:$B,0),CELL("col",[1]!Table_Customer_Data[[#Headers],[CardName]]))</f>
        <v>#REF!</v>
      </c>
      <c r="E443" s="14" t="e">
        <f ca="1">IF(بيانات_العملاء[[#This Row],[حد الائتمان على SAP]]&gt;0,"آجل","نقدى")</f>
        <v>#REF!</v>
      </c>
      <c r="F443" s="14"/>
      <c r="G443" s="14" t="s">
        <v>71</v>
      </c>
      <c r="H443" s="14" t="s">
        <v>54</v>
      </c>
      <c r="I44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43" s="14" t="s">
        <v>54</v>
      </c>
      <c r="K443" s="15"/>
      <c r="L443" s="14"/>
      <c r="M443" s="14" t="str">
        <f ca="1">IF(AND(بيانات_العملاء[[#This Row],[السجل التجارى]]="موجود",TODAY()+'[1]Other Data'!$B$23&lt;K443,بيانات_العملاء[[#This Row],[مطابقة اسم العميل بالاسم بالسجل التجارى]]="مطابق"), "سارى", "يجب اعادة طلبه")</f>
        <v>يجب اعادة طلبه</v>
      </c>
      <c r="N443" s="14" t="s">
        <v>54</v>
      </c>
      <c r="O443" s="9" t="e" cm="1">
        <f t="array" aca="1" ref="O443" ca="1">INDEX('[1]SAP Customer Data'!$A:$AC,MATCH(بيانات_العملاء[[#This Row],[رمز شريك الأعمال]],'[1]SAP Customer Data'!$B:$B,0),CELL("col",[1]!Table_Customer_Data[[#Headers],[LicTradNum]]))</f>
        <v>#REF!</v>
      </c>
      <c r="P44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3" s="14" t="s">
        <v>54</v>
      </c>
      <c r="R443" s="15"/>
      <c r="S44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3" s="14" t="s">
        <v>90</v>
      </c>
      <c r="U443" s="16">
        <v>20000</v>
      </c>
      <c r="V443" s="17">
        <v>44996</v>
      </c>
      <c r="W443" s="17">
        <f>IF(بيانات_العملاء[[#This Row],[تاريخ انشاء سند الامر او الاستثناء]]="",0,بيانات_العملاء[[#This Row],[تاريخ انشاء سند الامر او الاستثناء]]+365*3)</f>
        <v>46091</v>
      </c>
      <c r="X44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</v>
      </c>
      <c r="Y443" s="14" t="e" cm="1">
        <f t="array" aca="1" ref="Y443" ca="1">INDEX('[1]SAP Customer Data'!$A:$AC,MATCH(بيانات_العملاء[[#This Row],[رمز شريك الأعمال]],'[1]SAP Customer Data'!$B:$B,0),CELL("col",[1]!Table_Customer_Data[[#Headers],[CreditLine]]))</f>
        <v>#REF!</v>
      </c>
      <c r="Z44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3" s="14"/>
      <c r="AB44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3" s="14" t="s">
        <v>54</v>
      </c>
      <c r="AD443" s="14"/>
      <c r="AE44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3" s="14" t="s">
        <v>54</v>
      </c>
      <c r="AG443" s="14"/>
      <c r="AH44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3" s="14" t="s">
        <v>54</v>
      </c>
      <c r="AJ443" s="14"/>
      <c r="AK44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3" s="14" t="s">
        <v>54</v>
      </c>
      <c r="AM443" s="15"/>
      <c r="AN44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3" s="14" t="s">
        <v>54</v>
      </c>
      <c r="AP443" s="17"/>
      <c r="AQ44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3" s="14" t="s">
        <v>54</v>
      </c>
      <c r="AS443" s="14"/>
      <c r="AT44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3" s="17" t="e" cm="1">
        <f t="array" aca="1" ref="AU443" ca="1">INDEX('[1]SAP Customer Data'!A:Z,MATCH(بيانات_العملاء[[#This Row],[رمز شريك الأعمال]],'[1]SAP Customer Data'!B:B,0),CELL("col",[1]!Table_Customer_Data[[#Headers],[CreateDate]]))</f>
        <v>#REF!</v>
      </c>
      <c r="AV443" s="14"/>
      <c r="AW443" s="17"/>
      <c r="AX443" s="14" t="s">
        <v>67</v>
      </c>
      <c r="AY443" s="14"/>
    </row>
    <row r="444" spans="1:51" s="20" customFormat="1" x14ac:dyDescent="0.25">
      <c r="A444" s="12" t="e" cm="1">
        <f t="array" aca="1" ref="A444" ca="1">INDEX('[1]SAP Customer Data'!$A:$AC,MATCH(بيانات_العملاء[[#This Row],[رمز شريك الأعمال]],'[1]SAP Customer Data'!$B:$B,0),CELL("col",[1]!Table_Customer_Data[[#Headers],[GroupName]]))</f>
        <v>#REF!</v>
      </c>
      <c r="B444" s="19" t="s">
        <v>714</v>
      </c>
      <c r="C444" s="77" t="s">
        <v>882</v>
      </c>
      <c r="D444" s="14" t="e" cm="1">
        <f t="array" aca="1" ref="D444" ca="1">INDEX('[1]SAP Customer Data'!$A:$AC,MATCH(بيانات_العملاء[[#This Row],[رمز شريك الأعمال]],'[1]SAP Customer Data'!$B:$B,0),CELL("col",[1]!Table_Customer_Data[[#Headers],[CardName]]))</f>
        <v>#REF!</v>
      </c>
      <c r="E444" s="14" t="e">
        <f ca="1">IF(بيانات_العملاء[[#This Row],[حد الائتمان على SAP]]&gt;0,"آجل","نقدى")</f>
        <v>#REF!</v>
      </c>
      <c r="F444" s="14"/>
      <c r="G444" s="14"/>
      <c r="H444" s="14" t="s">
        <v>52</v>
      </c>
      <c r="I44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4" s="14" t="s">
        <v>54</v>
      </c>
      <c r="K444" s="15"/>
      <c r="L444" s="14"/>
      <c r="M444" s="14" t="str">
        <f ca="1">IF(AND(بيانات_العملاء[[#This Row],[السجل التجارى]]="موجود",TODAY()+'[1]Other Data'!$B$23&lt;K444,بيانات_العملاء[[#This Row],[مطابقة اسم العميل بالاسم بالسجل التجارى]]="مطابق"), "سارى", "يجب اعادة طلبه")</f>
        <v>يجب اعادة طلبه</v>
      </c>
      <c r="N444" s="14" t="s">
        <v>52</v>
      </c>
      <c r="O444" s="9" t="e" cm="1">
        <f t="array" aca="1" ref="O444" ca="1">INDEX('[1]SAP Customer Data'!$A:$AC,MATCH(بيانات_العملاء[[#This Row],[رمز شريك الأعمال]],'[1]SAP Customer Data'!$B:$B,0),CELL("col",[1]!Table_Customer_Data[[#Headers],[LicTradNum]]))</f>
        <v>#REF!</v>
      </c>
      <c r="P44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4" s="14" t="s">
        <v>54</v>
      </c>
      <c r="R444" s="15"/>
      <c r="S44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4" s="14" t="s">
        <v>52</v>
      </c>
      <c r="U444" s="16">
        <v>50000</v>
      </c>
      <c r="V444" s="17"/>
      <c r="W44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44" s="14" t="e" cm="1">
        <f t="array" aca="1" ref="Y444" ca="1">INDEX('[1]SAP Customer Data'!$A:$AC,MATCH(بيانات_العملاء[[#This Row],[رمز شريك الأعمال]],'[1]SAP Customer Data'!$B:$B,0),CELL("col",[1]!Table_Customer_Data[[#Headers],[CreditLine]]))</f>
        <v>#REF!</v>
      </c>
      <c r="Z44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4" s="14" t="s">
        <v>53</v>
      </c>
      <c r="AB44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4" s="14" t="s">
        <v>54</v>
      </c>
      <c r="AD444" s="14"/>
      <c r="AE44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4" s="14" t="s">
        <v>54</v>
      </c>
      <c r="AG444" s="14"/>
      <c r="AH44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4" s="14" t="s">
        <v>54</v>
      </c>
      <c r="AJ444" s="14"/>
      <c r="AK44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4" s="14" t="s">
        <v>54</v>
      </c>
      <c r="AM444" s="15"/>
      <c r="AN44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4" s="14" t="s">
        <v>54</v>
      </c>
      <c r="AP444" s="17"/>
      <c r="AQ44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4" s="14" t="s">
        <v>54</v>
      </c>
      <c r="AS444" s="14"/>
      <c r="AT44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4" s="17" t="e" cm="1">
        <f t="array" aca="1" ref="AU444" ca="1">INDEX('[1]SAP Customer Data'!A:Z,MATCH(بيانات_العملاء[[#This Row],[رمز شريك الأعمال]],'[1]SAP Customer Data'!B:B,0),CELL("col",[1]!Table_Customer_Data[[#Headers],[CreateDate]]))</f>
        <v>#REF!</v>
      </c>
      <c r="AV444" s="14"/>
      <c r="AW444" s="17"/>
      <c r="AX444" s="14" t="s">
        <v>67</v>
      </c>
      <c r="AY444" s="14">
        <v>110000</v>
      </c>
    </row>
    <row r="445" spans="1:51" x14ac:dyDescent="0.25">
      <c r="A445" s="22" t="e" cm="1">
        <f t="array" aca="1" ref="A445" ca="1">INDEX('[1]SAP Customer Data'!$A:$AC,MATCH(بيانات_العملاء[[#This Row],[رمز شريك الأعمال]],'[1]SAP Customer Data'!$B:$B,0),CELL("col",[1]!Table_Customer_Data[[#Headers],[GroupName]]))</f>
        <v>#REF!</v>
      </c>
      <c r="B445" s="23" t="s">
        <v>715</v>
      </c>
      <c r="C445" s="77" t="s">
        <v>882</v>
      </c>
      <c r="D445" s="24" t="e" cm="1">
        <f t="array" aca="1" ref="D445" ca="1">INDEX('[1]SAP Customer Data'!$A:$AC,MATCH(بيانات_العملاء[[#This Row],[رمز شريك الأعمال]],'[1]SAP Customer Data'!$B:$B,0),CELL("col",[1]!Table_Customer_Data[[#Headers],[CardName]]))</f>
        <v>#REF!</v>
      </c>
      <c r="E445" s="24" t="e">
        <f ca="1">IF(بيانات_العملاء[[#This Row],[حد الائتمان على SAP]]&gt;0,"آجل","نقدى")</f>
        <v>#REF!</v>
      </c>
      <c r="F445" s="24"/>
      <c r="G445" s="24" t="s">
        <v>62</v>
      </c>
      <c r="H445" s="24" t="s">
        <v>54</v>
      </c>
      <c r="I445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45" s="24" t="s">
        <v>52</v>
      </c>
      <c r="K445" s="25">
        <v>44719</v>
      </c>
      <c r="L445" s="24" t="s">
        <v>55</v>
      </c>
      <c r="M445" s="24" t="str">
        <f ca="1">IF(AND(بيانات_العملاء[[#This Row],[السجل التجارى]]="موجود",TODAY()+'[1]Other Data'!$B$23&lt;K445,بيانات_العملاء[[#This Row],[مطابقة اسم العميل بالاسم بالسجل التجارى]]="مطابق"), "سارى", "يجب اعادة طلبه")</f>
        <v>يجب اعادة طلبه</v>
      </c>
      <c r="N445" s="24" t="s">
        <v>52</v>
      </c>
      <c r="O445" s="26" t="e" cm="1">
        <f t="array" aca="1" ref="O445" ca="1">INDEX('[1]SAP Customer Data'!$A:$AC,MATCH(بيانات_العملاء[[#This Row],[رمز شريك الأعمال]],'[1]SAP Customer Data'!$B:$B,0),CELL("col",[1]!Table_Customer_Data[[#Headers],[LicTradNum]]))</f>
        <v>#REF!</v>
      </c>
      <c r="P445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5" s="24" t="s">
        <v>54</v>
      </c>
      <c r="R445" s="25"/>
      <c r="S445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5" s="24" t="s">
        <v>54</v>
      </c>
      <c r="U445" s="27"/>
      <c r="V445" s="28"/>
      <c r="W445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45" s="24" t="e" cm="1">
        <f t="array" aca="1" ref="Y445" ca="1">INDEX('[1]SAP Customer Data'!$A:$AC,MATCH(بيانات_العملاء[[#This Row],[رمز شريك الأعمال]],'[1]SAP Customer Data'!$B:$B,0),CELL("col",[1]!Table_Customer_Data[[#Headers],[CreditLine]]))</f>
        <v>#REF!</v>
      </c>
      <c r="Z44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5" s="14"/>
      <c r="AB44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5" s="24" t="s">
        <v>54</v>
      </c>
      <c r="AD445" s="24"/>
      <c r="AE445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5" s="24" t="s">
        <v>54</v>
      </c>
      <c r="AG445" s="24"/>
      <c r="AH445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5" s="24" t="s">
        <v>54</v>
      </c>
      <c r="AJ445" s="24"/>
      <c r="AK445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5" s="24" t="s">
        <v>54</v>
      </c>
      <c r="AM445" s="25"/>
      <c r="AN445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5" s="24" t="s">
        <v>54</v>
      </c>
      <c r="AP445" s="28"/>
      <c r="AQ445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5" s="24" t="s">
        <v>54</v>
      </c>
      <c r="AS445" s="24"/>
      <c r="AT445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5" s="28" t="e" cm="1">
        <f t="array" aca="1" ref="AU445" ca="1">INDEX('[1]SAP Customer Data'!A:Z,MATCH(بيانات_العملاء[[#This Row],[رمز شريك الأعمال]],'[1]SAP Customer Data'!B:B,0),CELL("col",[1]!Table_Customer_Data[[#Headers],[CreateDate]]))</f>
        <v>#REF!</v>
      </c>
      <c r="AV445" s="24"/>
      <c r="AW445" s="28" t="s">
        <v>297</v>
      </c>
      <c r="AX445" s="24" t="s">
        <v>67</v>
      </c>
      <c r="AY445" s="24"/>
    </row>
    <row r="446" spans="1:51" x14ac:dyDescent="0.25">
      <c r="A446" s="22" t="e" cm="1">
        <f t="array" aca="1" ref="A446" ca="1">INDEX('[1]SAP Customer Data'!$A:$AC,MATCH(بيانات_العملاء[[#This Row],[رمز شريك الأعمال]],'[1]SAP Customer Data'!$B:$B,0),CELL("col",[1]!Table_Customer_Data[[#Headers],[GroupName]]))</f>
        <v>#REF!</v>
      </c>
      <c r="B446" s="23" t="s">
        <v>716</v>
      </c>
      <c r="C446" s="77" t="s">
        <v>882</v>
      </c>
      <c r="D446" s="24" t="e" cm="1">
        <f t="array" aca="1" ref="D446" ca="1">INDEX('[1]SAP Customer Data'!$A:$AC,MATCH(بيانات_العملاء[[#This Row],[رمز شريك الأعمال]],'[1]SAP Customer Data'!$B:$B,0),CELL("col",[1]!Table_Customer_Data[[#Headers],[CardName]]))</f>
        <v>#REF!</v>
      </c>
      <c r="E446" s="24" t="e">
        <f ca="1">IF(بيانات_العملاء[[#This Row],[حد الائتمان على SAP]]&gt;0,"آجل","نقدى")</f>
        <v>#REF!</v>
      </c>
      <c r="F446" s="24"/>
      <c r="G446" s="24" t="s">
        <v>62</v>
      </c>
      <c r="H446" s="24" t="s">
        <v>52</v>
      </c>
      <c r="I446" s="2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6" s="24" t="s">
        <v>52</v>
      </c>
      <c r="K446" s="25">
        <v>45120</v>
      </c>
      <c r="L446" s="24" t="s">
        <v>55</v>
      </c>
      <c r="M446" s="24" t="str">
        <f ca="1">IF(AND(بيانات_العملاء[[#This Row],[السجل التجارى]]="موجود",TODAY()+'[1]Other Data'!$B$23&lt;K446,بيانات_العملاء[[#This Row],[مطابقة اسم العميل بالاسم بالسجل التجارى]]="مطابق"), "سارى", "يجب اعادة طلبه")</f>
        <v>يجب اعادة طلبه</v>
      </c>
      <c r="N446" s="24" t="s">
        <v>52</v>
      </c>
      <c r="O446" s="26" t="e" cm="1">
        <f t="array" aca="1" ref="O446" ca="1">INDEX('[1]SAP Customer Data'!$A:$AC,MATCH(بيانات_العملاء[[#This Row],[رمز شريك الأعمال]],'[1]SAP Customer Data'!$B:$B,0),CELL("col",[1]!Table_Customer_Data[[#Headers],[LicTradNum]]))</f>
        <v>#REF!</v>
      </c>
      <c r="P446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6" s="24" t="s">
        <v>52</v>
      </c>
      <c r="R446" s="25">
        <v>43917</v>
      </c>
      <c r="S446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6" s="24" t="s">
        <v>52</v>
      </c>
      <c r="U446" s="27">
        <v>15000</v>
      </c>
      <c r="V446" s="28"/>
      <c r="W446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12000</v>
      </c>
      <c r="Y446" s="24" t="e" cm="1">
        <f t="array" aca="1" ref="Y446" ca="1">INDEX('[1]SAP Customer Data'!$A:$AC,MATCH(بيانات_العملاء[[#This Row],[رمز شريك الأعمال]],'[1]SAP Customer Data'!$B:$B,0),CELL("col",[1]!Table_Customer_Data[[#Headers],[CreditLine]]))</f>
        <v>#REF!</v>
      </c>
      <c r="Z44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6" s="24" t="s">
        <v>53</v>
      </c>
      <c r="AB44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6" s="24" t="s">
        <v>54</v>
      </c>
      <c r="AD446" s="24"/>
      <c r="AE446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6" s="24" t="s">
        <v>54</v>
      </c>
      <c r="AG446" s="24"/>
      <c r="AH446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6" s="24" t="s">
        <v>54</v>
      </c>
      <c r="AJ446" s="24"/>
      <c r="AK446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6" s="24" t="s">
        <v>54</v>
      </c>
      <c r="AM446" s="25"/>
      <c r="AN446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6" s="24" t="s">
        <v>54</v>
      </c>
      <c r="AP446" s="28"/>
      <c r="AQ446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6" s="24" t="s">
        <v>54</v>
      </c>
      <c r="AS446" s="24"/>
      <c r="AT446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6" s="28" t="e" cm="1">
        <f t="array" aca="1" ref="AU446" ca="1">INDEX('[1]SAP Customer Data'!A:Z,MATCH(بيانات_العملاء[[#This Row],[رمز شريك الأعمال]],'[1]SAP Customer Data'!B:B,0),CELL("col",[1]!Table_Customer_Data[[#Headers],[CreateDate]]))</f>
        <v>#REF!</v>
      </c>
      <c r="AV446" s="24"/>
      <c r="AW446" s="28" t="s">
        <v>144</v>
      </c>
      <c r="AX446" s="24" t="s">
        <v>57</v>
      </c>
      <c r="AY446" s="24"/>
    </row>
    <row r="447" spans="1:51" x14ac:dyDescent="0.25">
      <c r="A447" s="12" t="e" cm="1">
        <f t="array" aca="1" ref="A447" ca="1">INDEX('[1]SAP Customer Data'!$A:$AC,MATCH(بيانات_العملاء[[#This Row],[رمز شريك الأعمال]],'[1]SAP Customer Data'!$B:$B,0),CELL("col",[1]!Table_Customer_Data[[#Headers],[GroupName]]))</f>
        <v>#REF!</v>
      </c>
      <c r="B447" s="19" t="s">
        <v>717</v>
      </c>
      <c r="C447" s="77" t="s">
        <v>882</v>
      </c>
      <c r="D447" s="14" t="e" cm="1">
        <f t="array" aca="1" ref="D447" ca="1">INDEX('[1]SAP Customer Data'!$A:$AC,MATCH(بيانات_العملاء[[#This Row],[رمز شريك الأعمال]],'[1]SAP Customer Data'!$B:$B,0),CELL("col",[1]!Table_Customer_Data[[#Headers],[CardName]]))</f>
        <v>#REF!</v>
      </c>
      <c r="E447" s="14" t="e">
        <f ca="1">IF(بيانات_العملاء[[#This Row],[حد الائتمان على SAP]]&gt;0,"آجل","نقدى")</f>
        <v>#REF!</v>
      </c>
      <c r="F447" s="14" t="s">
        <v>718</v>
      </c>
      <c r="G447" s="14" t="s">
        <v>51</v>
      </c>
      <c r="H447" s="14" t="s">
        <v>52</v>
      </c>
      <c r="I44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7" s="14" t="s">
        <v>52</v>
      </c>
      <c r="K447" s="15">
        <v>45539</v>
      </c>
      <c r="L447" s="14" t="s">
        <v>55</v>
      </c>
      <c r="M447" s="14" t="str">
        <f ca="1">IF(AND(بيانات_العملاء[[#This Row],[السجل التجارى]]="موجود",TODAY()+'[1]Other Data'!$B$23&lt;K447,بيانات_العملاء[[#This Row],[مطابقة اسم العميل بالاسم بالسجل التجارى]]="مطابق"), "سارى", "يجب اعادة طلبه")</f>
        <v>سارى</v>
      </c>
      <c r="N447" s="14" t="s">
        <v>52</v>
      </c>
      <c r="O447" s="9" t="e" cm="1">
        <f t="array" aca="1" ref="O447" ca="1">INDEX('[1]SAP Customer Data'!$A:$AC,MATCH(بيانات_العملاء[[#This Row],[رمز شريك الأعمال]],'[1]SAP Customer Data'!$B:$B,0),CELL("col",[1]!Table_Customer_Data[[#Headers],[LicTradNum]]))</f>
        <v>#REF!</v>
      </c>
      <c r="P44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7" s="14" t="s">
        <v>52</v>
      </c>
      <c r="R447" s="15">
        <v>44570</v>
      </c>
      <c r="S44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7" s="14" t="s">
        <v>52</v>
      </c>
      <c r="U447" s="16">
        <v>50000</v>
      </c>
      <c r="V447" s="17">
        <v>44693</v>
      </c>
      <c r="W447" s="17">
        <f>IF(بيانات_العملاء[[#This Row],[تاريخ انشاء سند الامر او الاستثناء]]="",0,بيانات_العملاء[[#This Row],[تاريخ انشاء سند الامر او الاستثناء]]+365*3)</f>
        <v>45788</v>
      </c>
      <c r="X44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47" s="14" t="e" cm="1">
        <f t="array" aca="1" ref="Y447" ca="1">INDEX('[1]SAP Customer Data'!$A:$AC,MATCH(بيانات_العملاء[[#This Row],[رمز شريك الأعمال]],'[1]SAP Customer Data'!$B:$B,0),CELL("col",[1]!Table_Customer_Data[[#Headers],[CreditLine]]))</f>
        <v>#REF!</v>
      </c>
      <c r="Z44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7" s="14" t="s">
        <v>55</v>
      </c>
      <c r="AB44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7" s="14" t="s">
        <v>52</v>
      </c>
      <c r="AD447" s="17">
        <v>46956</v>
      </c>
      <c r="AE44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447" s="14" t="s">
        <v>54</v>
      </c>
      <c r="AG447" s="14"/>
      <c r="AH44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7" s="14" t="s">
        <v>54</v>
      </c>
      <c r="AJ447" s="14"/>
      <c r="AK44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7" s="14" t="s">
        <v>54</v>
      </c>
      <c r="AM447" s="15"/>
      <c r="AN44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7" s="14" t="s">
        <v>52</v>
      </c>
      <c r="AP447" s="17">
        <v>43447</v>
      </c>
      <c r="AQ44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7" s="14" t="s">
        <v>54</v>
      </c>
      <c r="AS447" s="14"/>
      <c r="AT44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7" s="17" t="e" cm="1">
        <f t="array" aca="1" ref="AU447" ca="1">INDEX('[1]SAP Customer Data'!A:Z,MATCH(بيانات_العملاء[[#This Row],[رمز شريك الأعمال]],'[1]SAP Customer Data'!B:B,0),CELL("col",[1]!Table_Customer_Data[[#Headers],[CreateDate]]))</f>
        <v>#REF!</v>
      </c>
      <c r="AV447" s="14"/>
      <c r="AW447" s="17"/>
      <c r="AX447" s="14" t="s">
        <v>57</v>
      </c>
      <c r="AY447" s="14"/>
    </row>
    <row r="448" spans="1:51" x14ac:dyDescent="0.25">
      <c r="A448" s="12" t="e" cm="1">
        <f t="array" aca="1" ref="A448" ca="1">INDEX('[1]SAP Customer Data'!$A:$AC,MATCH(بيانات_العملاء[[#This Row],[رمز شريك الأعمال]],'[1]SAP Customer Data'!$B:$B,0),CELL("col",[1]!Table_Customer_Data[[#Headers],[GroupName]]))</f>
        <v>#REF!</v>
      </c>
      <c r="B448" s="19" t="s">
        <v>719</v>
      </c>
      <c r="C448" s="77" t="s">
        <v>882</v>
      </c>
      <c r="D448" s="14" t="e" cm="1">
        <f t="array" aca="1" ref="D448" ca="1">INDEX('[1]SAP Customer Data'!$A:$AC,MATCH(بيانات_العملاء[[#This Row],[رمز شريك الأعمال]],'[1]SAP Customer Data'!$B:$B,0),CELL("col",[1]!Table_Customer_Data[[#Headers],[CardName]]))</f>
        <v>#REF!</v>
      </c>
      <c r="E448" s="14" t="e">
        <f ca="1">IF(بيانات_العملاء[[#This Row],[حد الائتمان على SAP]]&gt;0,"آجل","نقدى")</f>
        <v>#REF!</v>
      </c>
      <c r="F448" s="14" t="s">
        <v>720</v>
      </c>
      <c r="G448" s="14" t="s">
        <v>51</v>
      </c>
      <c r="H448" s="14" t="s">
        <v>52</v>
      </c>
      <c r="I44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8" s="14" t="s">
        <v>52</v>
      </c>
      <c r="K448" s="15">
        <v>45175</v>
      </c>
      <c r="L448" s="14" t="s">
        <v>55</v>
      </c>
      <c r="M448" s="14" t="str">
        <f ca="1">IF(AND(بيانات_العملاء[[#This Row],[السجل التجارى]]="موجود",TODAY()+'[1]Other Data'!$B$23&lt;K448,بيانات_العملاء[[#This Row],[مطابقة اسم العميل بالاسم بالسجل التجارى]]="مطابق"), "سارى", "يجب اعادة طلبه")</f>
        <v>يجب اعادة طلبه</v>
      </c>
      <c r="N448" s="14" t="s">
        <v>54</v>
      </c>
      <c r="O448" s="9" t="e" cm="1">
        <f t="array" aca="1" ref="O448" ca="1">INDEX('[1]SAP Customer Data'!$A:$AC,MATCH(بيانات_العملاء[[#This Row],[رمز شريك الأعمال]],'[1]SAP Customer Data'!$B:$B,0),CELL("col",[1]!Table_Customer_Data[[#Headers],[LicTradNum]]))</f>
        <v>#REF!</v>
      </c>
      <c r="P44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8" s="14" t="s">
        <v>54</v>
      </c>
      <c r="R448" s="15"/>
      <c r="S44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48" s="14" t="s">
        <v>52</v>
      </c>
      <c r="U448" s="16">
        <v>300000</v>
      </c>
      <c r="V448" s="17"/>
      <c r="W44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4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240000</v>
      </c>
      <c r="Y448" s="14" t="e" cm="1">
        <f t="array" aca="1" ref="Y448" ca="1">INDEX('[1]SAP Customer Data'!$A:$AC,MATCH(بيانات_العملاء[[#This Row],[رمز شريك الأعمال]],'[1]SAP Customer Data'!$B:$B,0),CELL("col",[1]!Table_Customer_Data[[#Headers],[CreditLine]]))</f>
        <v>#REF!</v>
      </c>
      <c r="Z44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8" s="14" t="s">
        <v>55</v>
      </c>
      <c r="AB44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8" s="14" t="s">
        <v>54</v>
      </c>
      <c r="AD448" s="14"/>
      <c r="AE44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8" s="14" t="s">
        <v>54</v>
      </c>
      <c r="AG448" s="14"/>
      <c r="AH44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8" s="14" t="s">
        <v>54</v>
      </c>
      <c r="AJ448" s="14"/>
      <c r="AK44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8" s="14" t="s">
        <v>54</v>
      </c>
      <c r="AM448" s="15"/>
      <c r="AN44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8" s="14" t="s">
        <v>54</v>
      </c>
      <c r="AP448" s="17"/>
      <c r="AQ44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8" s="14" t="s">
        <v>54</v>
      </c>
      <c r="AS448" s="14"/>
      <c r="AT44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8" s="17" t="e" cm="1">
        <f t="array" aca="1" ref="AU448" ca="1">INDEX('[1]SAP Customer Data'!A:Z,MATCH(بيانات_العملاء[[#This Row],[رمز شريك الأعمال]],'[1]SAP Customer Data'!B:B,0),CELL("col",[1]!Table_Customer_Data[[#Headers],[CreateDate]]))</f>
        <v>#REF!</v>
      </c>
      <c r="AV448" s="14"/>
      <c r="AW448" s="17"/>
      <c r="AX448" s="14" t="s">
        <v>57</v>
      </c>
      <c r="AY448" s="14"/>
    </row>
    <row r="449" spans="1:51" x14ac:dyDescent="0.25">
      <c r="A449" s="12" t="e" cm="1">
        <f t="array" aca="1" ref="A449" ca="1">INDEX('[1]SAP Customer Data'!$A:$AC,MATCH(بيانات_العملاء[[#This Row],[رمز شريك الأعمال]],'[1]SAP Customer Data'!$B:$B,0),CELL("col",[1]!Table_Customer_Data[[#Headers],[GroupName]]))</f>
        <v>#REF!</v>
      </c>
      <c r="B449" s="19" t="s">
        <v>721</v>
      </c>
      <c r="C449" s="77" t="s">
        <v>882</v>
      </c>
      <c r="D449" s="14" t="e" cm="1">
        <f t="array" aca="1" ref="D449" ca="1">INDEX('[1]SAP Customer Data'!$A:$AC,MATCH(بيانات_العملاء[[#This Row],[رمز شريك الأعمال]],'[1]SAP Customer Data'!$B:$B,0),CELL("col",[1]!Table_Customer_Data[[#Headers],[CardName]]))</f>
        <v>#REF!</v>
      </c>
      <c r="E449" s="14" t="e">
        <f ca="1">IF(بيانات_العملاء[[#This Row],[حد الائتمان على SAP]]&gt;0,"آجل","نقدى")</f>
        <v>#REF!</v>
      </c>
      <c r="F449" s="14" t="s">
        <v>722</v>
      </c>
      <c r="G449" s="14" t="s">
        <v>51</v>
      </c>
      <c r="H449" s="14" t="s">
        <v>52</v>
      </c>
      <c r="I449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49" s="14" t="s">
        <v>52</v>
      </c>
      <c r="K449" s="15">
        <v>46016</v>
      </c>
      <c r="L449" s="17" t="s">
        <v>55</v>
      </c>
      <c r="M449" s="14" t="str">
        <f ca="1">IF(AND(بيانات_العملاء[[#This Row],[السجل التجارى]]="موجود",TODAY()+'[1]Other Data'!$B$23&lt;K449,بيانات_العملاء[[#This Row],[مطابقة اسم العميل بالاسم بالسجل التجارى]]="مطابق"), "سارى", "يجب اعادة طلبه")</f>
        <v>سارى</v>
      </c>
      <c r="N449" s="14" t="s">
        <v>52</v>
      </c>
      <c r="O449" s="9" t="e" cm="1">
        <f t="array" aca="1" ref="O449" ca="1">INDEX('[1]SAP Customer Data'!$A:$AC,MATCH(بيانات_العملاء[[#This Row],[رمز شريك الأعمال]],'[1]SAP Customer Data'!$B:$B,0),CELL("col",[1]!Table_Customer_Data[[#Headers],[LicTradNum]]))</f>
        <v>#REF!</v>
      </c>
      <c r="P44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49" s="14" t="s">
        <v>52</v>
      </c>
      <c r="R449" s="15">
        <v>46500</v>
      </c>
      <c r="S44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49" s="14" t="s">
        <v>52</v>
      </c>
      <c r="U449" s="16">
        <v>60000</v>
      </c>
      <c r="V449" s="17">
        <v>45026</v>
      </c>
      <c r="W449" s="17">
        <f>IF(بيانات_العملاء[[#This Row],[تاريخ انشاء سند الامر او الاستثناء]]="",0,بيانات_العملاء[[#This Row],[تاريخ انشاء سند الامر او الاستثناء]]+365*3)</f>
        <v>46121</v>
      </c>
      <c r="X44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</v>
      </c>
      <c r="Y449" s="14" t="e" cm="1">
        <f t="array" aca="1" ref="Y449" ca="1">INDEX('[1]SAP Customer Data'!$A:$AC,MATCH(بيانات_العملاء[[#This Row],[رمز شريك الأعمال]],'[1]SAP Customer Data'!$B:$B,0),CELL("col",[1]!Table_Customer_Data[[#Headers],[CreditLine]]))</f>
        <v>#REF!</v>
      </c>
      <c r="Z44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49" s="14" t="s">
        <v>55</v>
      </c>
      <c r="AB44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49" s="14" t="s">
        <v>54</v>
      </c>
      <c r="AD449" s="14"/>
      <c r="AE44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49" s="14" t="s">
        <v>54</v>
      </c>
      <c r="AG449" s="14"/>
      <c r="AH44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49" s="14" t="s">
        <v>54</v>
      </c>
      <c r="AJ449" s="14"/>
      <c r="AK44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49" s="14"/>
      <c r="AM449" s="15"/>
      <c r="AN44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49" s="14" t="s">
        <v>54</v>
      </c>
      <c r="AP449" s="17"/>
      <c r="AQ44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49" s="14" t="s">
        <v>54</v>
      </c>
      <c r="AS449" s="14"/>
      <c r="AT44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49" s="17" t="e" cm="1">
        <f t="array" aca="1" ref="AU449" ca="1">INDEX('[1]SAP Customer Data'!A:Z,MATCH(بيانات_العملاء[[#This Row],[رمز شريك الأعمال]],'[1]SAP Customer Data'!B:B,0),CELL("col",[1]!Table_Customer_Data[[#Headers],[CreateDate]]))</f>
        <v>#REF!</v>
      </c>
      <c r="AV449" s="14" t="s">
        <v>723</v>
      </c>
      <c r="AW449" s="17"/>
      <c r="AX449" s="14" t="s">
        <v>57</v>
      </c>
      <c r="AY449" s="14"/>
    </row>
    <row r="450" spans="1:51" x14ac:dyDescent="0.25">
      <c r="A450" s="12" t="e" cm="1">
        <f t="array" aca="1" ref="A450" ca="1">INDEX('[1]SAP Customer Data'!$A:$AC,MATCH(بيانات_العملاء[[#This Row],[رمز شريك الأعمال]],'[1]SAP Customer Data'!$B:$B,0),CELL("col",[1]!Table_Customer_Data[[#Headers],[GroupName]]))</f>
        <v>#REF!</v>
      </c>
      <c r="B450" s="19" t="s">
        <v>724</v>
      </c>
      <c r="C450" s="77" t="s">
        <v>882</v>
      </c>
      <c r="D450" s="14" t="e" cm="1">
        <f t="array" aca="1" ref="D450" ca="1">INDEX('[1]SAP Customer Data'!$A:$AC,MATCH(بيانات_العملاء[[#This Row],[رمز شريك الأعمال]],'[1]SAP Customer Data'!$B:$B,0),CELL("col",[1]!Table_Customer_Data[[#Headers],[CardName]]))</f>
        <v>#REF!</v>
      </c>
      <c r="E450" s="14" t="e">
        <f ca="1">IF(بيانات_العملاء[[#This Row],[حد الائتمان على SAP]]&gt;0,"آجل","نقدى")</f>
        <v>#REF!</v>
      </c>
      <c r="F450" s="14"/>
      <c r="G450" s="14" t="s">
        <v>62</v>
      </c>
      <c r="H450" s="14" t="s">
        <v>54</v>
      </c>
      <c r="I45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50" s="14" t="s">
        <v>52</v>
      </c>
      <c r="K450" s="15">
        <v>45230</v>
      </c>
      <c r="L450" s="14" t="s">
        <v>55</v>
      </c>
      <c r="M450" s="14" t="str">
        <f ca="1">IF(AND(بيانات_العملاء[[#This Row],[السجل التجارى]]="موجود",TODAY()+'[1]Other Data'!$B$23&lt;K450,بيانات_العملاء[[#This Row],[مطابقة اسم العميل بالاسم بالسجل التجارى]]="مطابق"), "سارى", "يجب اعادة طلبه")</f>
        <v>سارى</v>
      </c>
      <c r="N450" s="14" t="s">
        <v>52</v>
      </c>
      <c r="O450" s="9" t="e" cm="1">
        <f t="array" aca="1" ref="O450" ca="1">INDEX('[1]SAP Customer Data'!$A:$AC,MATCH(بيانات_العملاء[[#This Row],[رمز شريك الأعمال]],'[1]SAP Customer Data'!$B:$B,0),CELL("col",[1]!Table_Customer_Data[[#Headers],[LicTradNum]]))</f>
        <v>#REF!</v>
      </c>
      <c r="P45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0" s="14" t="s">
        <v>52</v>
      </c>
      <c r="R450" s="15">
        <v>45151</v>
      </c>
      <c r="S45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0" s="14" t="s">
        <v>72</v>
      </c>
      <c r="U450" s="16"/>
      <c r="V450" s="17"/>
      <c r="W45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50" s="14" t="e" cm="1">
        <f t="array" aca="1" ref="Y450" ca="1">INDEX('[1]SAP Customer Data'!$A:$AC,MATCH(بيانات_العملاء[[#This Row],[رمز شريك الأعمال]],'[1]SAP Customer Data'!$B:$B,0),CELL("col",[1]!Table_Customer_Data[[#Headers],[CreditLine]]))</f>
        <v>#REF!</v>
      </c>
      <c r="Z45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0" s="14"/>
      <c r="AB45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0" s="14" t="s">
        <v>54</v>
      </c>
      <c r="AD450" s="14"/>
      <c r="AE45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0" s="14" t="s">
        <v>54</v>
      </c>
      <c r="AG450" s="14"/>
      <c r="AH45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0" s="14" t="s">
        <v>54</v>
      </c>
      <c r="AJ450" s="14"/>
      <c r="AK45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0" s="14"/>
      <c r="AM450" s="15"/>
      <c r="AN45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0" s="14" t="s">
        <v>54</v>
      </c>
      <c r="AP450" s="17"/>
      <c r="AQ45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0" s="14" t="s">
        <v>54</v>
      </c>
      <c r="AS450" s="14"/>
      <c r="AT45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0" s="17" t="e" cm="1">
        <f t="array" aca="1" ref="AU450" ca="1">INDEX('[1]SAP Customer Data'!A:Z,MATCH(بيانات_العملاء[[#This Row],[رمز شريك الأعمال]],'[1]SAP Customer Data'!B:B,0),CELL("col",[1]!Table_Customer_Data[[#Headers],[CreateDate]]))</f>
        <v>#REF!</v>
      </c>
      <c r="AV450" s="14"/>
      <c r="AW450" s="17"/>
      <c r="AX450" s="14" t="s">
        <v>57</v>
      </c>
      <c r="AY450" s="14"/>
    </row>
    <row r="451" spans="1:51" x14ac:dyDescent="0.25">
      <c r="A451" s="12" t="e" cm="1">
        <f t="array" aca="1" ref="A451" ca="1">INDEX('[1]SAP Customer Data'!$A:$AC,MATCH(بيانات_العملاء[[#This Row],[رمز شريك الأعمال]],'[1]SAP Customer Data'!$B:$B,0),CELL("col",[1]!Table_Customer_Data[[#Headers],[GroupName]]))</f>
        <v>#REF!</v>
      </c>
      <c r="B451" s="19" t="s">
        <v>725</v>
      </c>
      <c r="C451" s="77" t="s">
        <v>882</v>
      </c>
      <c r="D451" s="14" t="e" cm="1">
        <f t="array" aca="1" ref="D451" ca="1">INDEX('[1]SAP Customer Data'!$A:$AC,MATCH(بيانات_العملاء[[#This Row],[رمز شريك الأعمال]],'[1]SAP Customer Data'!$B:$B,0),CELL("col",[1]!Table_Customer_Data[[#Headers],[CardName]]))</f>
        <v>#REF!</v>
      </c>
      <c r="E451" s="14" t="e">
        <f ca="1">IF(بيانات_العملاء[[#This Row],[حد الائتمان على SAP]]&gt;0,"آجل","نقدى")</f>
        <v>#REF!</v>
      </c>
      <c r="F451" s="14" t="s">
        <v>726</v>
      </c>
      <c r="G451" s="14" t="s">
        <v>51</v>
      </c>
      <c r="H451" s="14" t="s">
        <v>52</v>
      </c>
      <c r="I45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51" s="14" t="s">
        <v>52</v>
      </c>
      <c r="K451" s="15">
        <v>44072</v>
      </c>
      <c r="L451" s="14" t="s">
        <v>55</v>
      </c>
      <c r="M451" s="14" t="str">
        <f ca="1">IF(AND(بيانات_العملاء[[#This Row],[السجل التجارى]]="موجود",TODAY()+'[1]Other Data'!$B$23&lt;K451,بيانات_العملاء[[#This Row],[مطابقة اسم العميل بالاسم بالسجل التجارى]]="مطابق"), "سارى", "يجب اعادة طلبه")</f>
        <v>يجب اعادة طلبه</v>
      </c>
      <c r="N451" s="14" t="s">
        <v>54</v>
      </c>
      <c r="O451" s="9" t="e" cm="1">
        <f t="array" aca="1" ref="O451" ca="1">INDEX('[1]SAP Customer Data'!$A:$AC,MATCH(بيانات_العملاء[[#This Row],[رمز شريك الأعمال]],'[1]SAP Customer Data'!$B:$B,0),CELL("col",[1]!Table_Customer_Data[[#Headers],[LicTradNum]]))</f>
        <v>#REF!</v>
      </c>
      <c r="P45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1" s="14" t="s">
        <v>54</v>
      </c>
      <c r="R451" s="15"/>
      <c r="S45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1" s="14" t="s">
        <v>52</v>
      </c>
      <c r="U451" s="16">
        <v>100000</v>
      </c>
      <c r="V451" s="17"/>
      <c r="W45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451" s="14" t="e" cm="1">
        <f t="array" aca="1" ref="Y451" ca="1">INDEX('[1]SAP Customer Data'!$A:$AC,MATCH(بيانات_العملاء[[#This Row],[رمز شريك الأعمال]],'[1]SAP Customer Data'!$B:$B,0),CELL("col",[1]!Table_Customer_Data[[#Headers],[CreditLine]]))</f>
        <v>#REF!</v>
      </c>
      <c r="Z45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1" s="14" t="s">
        <v>55</v>
      </c>
      <c r="AB45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1" s="14" t="s">
        <v>54</v>
      </c>
      <c r="AD451" s="14"/>
      <c r="AE45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1" s="14" t="s">
        <v>54</v>
      </c>
      <c r="AG451" s="14"/>
      <c r="AH45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1" s="14" t="s">
        <v>54</v>
      </c>
      <c r="AJ451" s="14"/>
      <c r="AK45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1" s="14" t="s">
        <v>54</v>
      </c>
      <c r="AM451" s="15"/>
      <c r="AN45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1" s="14" t="s">
        <v>54</v>
      </c>
      <c r="AP451" s="17"/>
      <c r="AQ45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1" s="14" t="s">
        <v>54</v>
      </c>
      <c r="AS451" s="14"/>
      <c r="AT45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1" s="17" t="e" cm="1">
        <f t="array" aca="1" ref="AU451" ca="1">INDEX('[1]SAP Customer Data'!A:Z,MATCH(بيانات_العملاء[[#This Row],[رمز شريك الأعمال]],'[1]SAP Customer Data'!B:B,0),CELL("col",[1]!Table_Customer_Data[[#Headers],[CreateDate]]))</f>
        <v>#REF!</v>
      </c>
      <c r="AV451" s="14"/>
      <c r="AW451" s="17"/>
      <c r="AX451" s="14" t="s">
        <v>57</v>
      </c>
      <c r="AY451" s="14"/>
    </row>
    <row r="452" spans="1:51" x14ac:dyDescent="0.25">
      <c r="A452" s="12" t="e" cm="1">
        <f t="array" aca="1" ref="A452" ca="1">INDEX('[1]SAP Customer Data'!$A:$AC,MATCH(بيانات_العملاء[[#This Row],[رمز شريك الأعمال]],'[1]SAP Customer Data'!$B:$B,0),CELL("col",[1]!Table_Customer_Data[[#Headers],[GroupName]]))</f>
        <v>#REF!</v>
      </c>
      <c r="B452" s="19" t="s">
        <v>727</v>
      </c>
      <c r="C452" s="77" t="s">
        <v>882</v>
      </c>
      <c r="D452" s="14" t="e" cm="1">
        <f t="array" aca="1" ref="D452" ca="1">INDEX('[1]SAP Customer Data'!$A:$AC,MATCH(بيانات_العملاء[[#This Row],[رمز شريك الأعمال]],'[1]SAP Customer Data'!$B:$B,0),CELL("col",[1]!Table_Customer_Data[[#Headers],[CardName]]))</f>
        <v>#REF!</v>
      </c>
      <c r="E452" s="14" t="e">
        <f ca="1">IF(بيانات_العملاء[[#This Row],[حد الائتمان على SAP]]&gt;0,"آجل","نقدى")</f>
        <v>#REF!</v>
      </c>
      <c r="F452" s="14" t="s">
        <v>728</v>
      </c>
      <c r="G452" s="14" t="s">
        <v>51</v>
      </c>
      <c r="H452" s="14" t="s">
        <v>52</v>
      </c>
      <c r="I45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52" s="14" t="s">
        <v>52</v>
      </c>
      <c r="K452" s="15">
        <v>45224</v>
      </c>
      <c r="L452" s="14" t="s">
        <v>55</v>
      </c>
      <c r="M452" s="14" t="str">
        <f ca="1">IF(AND(بيانات_العملاء[[#This Row],[السجل التجارى]]="موجود",TODAY()+'[1]Other Data'!$B$23&lt;K452,بيانات_العملاء[[#This Row],[مطابقة اسم العميل بالاسم بالسجل التجارى]]="مطابق"), "سارى", "يجب اعادة طلبه")</f>
        <v>سارى</v>
      </c>
      <c r="N452" s="14" t="s">
        <v>52</v>
      </c>
      <c r="O452" s="9" t="e" cm="1">
        <f t="array" aca="1" ref="O452" ca="1">INDEX('[1]SAP Customer Data'!$A:$AC,MATCH(بيانات_العملاء[[#This Row],[رمز شريك الأعمال]],'[1]SAP Customer Data'!$B:$B,0),CELL("col",[1]!Table_Customer_Data[[#Headers],[LicTradNum]]))</f>
        <v>#REF!</v>
      </c>
      <c r="P45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2" s="14" t="s">
        <v>52</v>
      </c>
      <c r="R452" s="15">
        <v>45223</v>
      </c>
      <c r="S45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52" s="14" t="s">
        <v>52</v>
      </c>
      <c r="U452" s="16">
        <v>50000</v>
      </c>
      <c r="V452" s="17">
        <v>44732</v>
      </c>
      <c r="W452" s="17">
        <f>IF(بيانات_العملاء[[#This Row],[تاريخ انشاء سند الامر او الاستثناء]]="",0,بيانات_العملاء[[#This Row],[تاريخ انشاء سند الامر او الاستثناء]]+365*3)</f>
        <v>45827</v>
      </c>
      <c r="X45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52" s="14" t="e" cm="1">
        <f t="array" aca="1" ref="Y452" ca="1">INDEX('[1]SAP Customer Data'!$A:$AC,MATCH(بيانات_العملاء[[#This Row],[رمز شريك الأعمال]],'[1]SAP Customer Data'!$B:$B,0),CELL("col",[1]!Table_Customer_Data[[#Headers],[CreditLine]]))</f>
        <v>#REF!</v>
      </c>
      <c r="Z45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2" s="14" t="s">
        <v>55</v>
      </c>
      <c r="AB45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2" s="14" t="s">
        <v>54</v>
      </c>
      <c r="AD452" s="14"/>
      <c r="AE45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2" s="14" t="s">
        <v>54</v>
      </c>
      <c r="AG452" s="14"/>
      <c r="AH45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2" s="14" t="s">
        <v>54</v>
      </c>
      <c r="AJ452" s="14"/>
      <c r="AK45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2" s="14" t="s">
        <v>54</v>
      </c>
      <c r="AM452" s="15"/>
      <c r="AN45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2" s="14" t="s">
        <v>54</v>
      </c>
      <c r="AP452" s="17"/>
      <c r="AQ45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2" s="14" t="s">
        <v>54</v>
      </c>
      <c r="AS452" s="14"/>
      <c r="AT45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2" s="17" t="e" cm="1">
        <f t="array" aca="1" ref="AU452" ca="1">INDEX('[1]SAP Customer Data'!A:Z,MATCH(بيانات_العملاء[[#This Row],[رمز شريك الأعمال]],'[1]SAP Customer Data'!B:B,0),CELL("col",[1]!Table_Customer_Data[[#Headers],[CreateDate]]))</f>
        <v>#REF!</v>
      </c>
      <c r="AV452" s="14"/>
      <c r="AW452" s="17"/>
      <c r="AX452" s="14" t="s">
        <v>57</v>
      </c>
      <c r="AY452" s="14"/>
    </row>
    <row r="453" spans="1:51" x14ac:dyDescent="0.25">
      <c r="A453" s="12" t="e" cm="1">
        <f t="array" aca="1" ref="A453" ca="1">INDEX('[1]SAP Customer Data'!$A:$AC,MATCH(بيانات_العملاء[[#This Row],[رمز شريك الأعمال]],'[1]SAP Customer Data'!$B:$B,0),CELL("col",[1]!Table_Customer_Data[[#Headers],[GroupName]]))</f>
        <v>#REF!</v>
      </c>
      <c r="B453" s="19" t="s">
        <v>729</v>
      </c>
      <c r="C453" s="77" t="s">
        <v>882</v>
      </c>
      <c r="D453" s="14" t="e" cm="1">
        <f t="array" aca="1" ref="D453" ca="1">INDEX('[1]SAP Customer Data'!$A:$AC,MATCH(بيانات_العملاء[[#This Row],[رمز شريك الأعمال]],'[1]SAP Customer Data'!$B:$B,0),CELL("col",[1]!Table_Customer_Data[[#Headers],[CardName]]))</f>
        <v>#REF!</v>
      </c>
      <c r="E453" s="14" t="e">
        <f ca="1">IF(بيانات_العملاء[[#This Row],[حد الائتمان على SAP]]&gt;0,"آجل","نقدى")</f>
        <v>#REF!</v>
      </c>
      <c r="F453" s="14"/>
      <c r="G453" s="14" t="s">
        <v>62</v>
      </c>
      <c r="H453" s="14" t="s">
        <v>54</v>
      </c>
      <c r="I45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53" s="14" t="s">
        <v>52</v>
      </c>
      <c r="K453" s="15">
        <v>46275</v>
      </c>
      <c r="L453" s="14" t="s">
        <v>55</v>
      </c>
      <c r="M453" s="14" t="str">
        <f ca="1">IF(AND(بيانات_العملاء[[#This Row],[السجل التجارى]]="موجود",TODAY()+'[1]Other Data'!$B$23&lt;K453,بيانات_العملاء[[#This Row],[مطابقة اسم العميل بالاسم بالسجل التجارى]]="مطابق"), "سارى", "يجب اعادة طلبه")</f>
        <v>سارى</v>
      </c>
      <c r="N453" s="14" t="s">
        <v>52</v>
      </c>
      <c r="O453" s="9" t="e" cm="1">
        <f t="array" aca="1" ref="O453" ca="1">INDEX('[1]SAP Customer Data'!$A:$AC,MATCH(بيانات_العملاء[[#This Row],[رمز شريك الأعمال]],'[1]SAP Customer Data'!$B:$B,0),CELL("col",[1]!Table_Customer_Data[[#Headers],[LicTradNum]]))</f>
        <v>#REF!</v>
      </c>
      <c r="P45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3" s="14" t="s">
        <v>54</v>
      </c>
      <c r="R453" s="15"/>
      <c r="S45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3" s="14" t="s">
        <v>72</v>
      </c>
      <c r="U453" s="16"/>
      <c r="V453" s="17"/>
      <c r="W45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53" s="14" t="e" cm="1">
        <f t="array" aca="1" ref="Y453" ca="1">INDEX('[1]SAP Customer Data'!$A:$AC,MATCH(بيانات_العملاء[[#This Row],[رمز شريك الأعمال]],'[1]SAP Customer Data'!$B:$B,0),CELL("col",[1]!Table_Customer_Data[[#Headers],[CreditLine]]))</f>
        <v>#REF!</v>
      </c>
      <c r="Z45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3" s="14"/>
      <c r="AB45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3" s="14" t="s">
        <v>54</v>
      </c>
      <c r="AD453" s="14"/>
      <c r="AE45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3" s="14" t="s">
        <v>54</v>
      </c>
      <c r="AG453" s="14"/>
      <c r="AH45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3" s="14" t="s">
        <v>54</v>
      </c>
      <c r="AJ453" s="14"/>
      <c r="AK45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3" s="14" t="s">
        <v>54</v>
      </c>
      <c r="AM453" s="15"/>
      <c r="AN45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3" s="14" t="s">
        <v>54</v>
      </c>
      <c r="AP453" s="17"/>
      <c r="AQ45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3" s="14" t="s">
        <v>54</v>
      </c>
      <c r="AS453" s="14"/>
      <c r="AT45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3" s="17" t="e" cm="1">
        <f t="array" aca="1" ref="AU453" ca="1">INDEX('[1]SAP Customer Data'!A:Z,MATCH(بيانات_العملاء[[#This Row],[رمز شريك الأعمال]],'[1]SAP Customer Data'!B:B,0),CELL("col",[1]!Table_Customer_Data[[#Headers],[CreateDate]]))</f>
        <v>#REF!</v>
      </c>
      <c r="AV453" s="14"/>
      <c r="AW453" s="17"/>
      <c r="AX453" s="14" t="s">
        <v>57</v>
      </c>
      <c r="AY453" s="14"/>
    </row>
    <row r="454" spans="1:51" s="29" customFormat="1" x14ac:dyDescent="0.25">
      <c r="A454" s="22" t="e" cm="1">
        <f t="array" aca="1" ref="A454" ca="1">INDEX('[1]SAP Customer Data'!$A:$AC,MATCH(بيانات_العملاء[[#This Row],[رمز شريك الأعمال]],'[1]SAP Customer Data'!$B:$B,0),CELL("col",[1]!Table_Customer_Data[[#Headers],[GroupName]]))</f>
        <v>#REF!</v>
      </c>
      <c r="B454" s="23" t="s">
        <v>730</v>
      </c>
      <c r="C454" s="77" t="s">
        <v>882</v>
      </c>
      <c r="D454" s="24" t="e" cm="1">
        <f t="array" aca="1" ref="D454" ca="1">INDEX('[1]SAP Customer Data'!$A:$AC,MATCH(بيانات_العملاء[[#This Row],[رمز شريك الأعمال]],'[1]SAP Customer Data'!$B:$B,0),CELL("col",[1]!Table_Customer_Data[[#Headers],[CardName]]))</f>
        <v>#REF!</v>
      </c>
      <c r="E454" s="24" t="e">
        <f ca="1">IF(بيانات_العملاء[[#This Row],[حد الائتمان على SAP]]&gt;0,"آجل","نقدى")</f>
        <v>#REF!</v>
      </c>
      <c r="F454" s="24"/>
      <c r="G454" s="24" t="s">
        <v>71</v>
      </c>
      <c r="H454" s="24" t="s">
        <v>54</v>
      </c>
      <c r="I454" s="2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54" s="24" t="s">
        <v>54</v>
      </c>
      <c r="K454" s="25"/>
      <c r="L454" s="24"/>
      <c r="M454" s="24" t="str">
        <f ca="1">IF(AND(بيانات_العملاء[[#This Row],[السجل التجارى]]="موجود",TODAY()+'[1]Other Data'!$B$23&lt;K454,بيانات_العملاء[[#This Row],[مطابقة اسم العميل بالاسم بالسجل التجارى]]="مطابق"), "سارى", "يجب اعادة طلبه")</f>
        <v>يجب اعادة طلبه</v>
      </c>
      <c r="N454" s="24" t="s">
        <v>54</v>
      </c>
      <c r="O454" s="26" t="e" cm="1">
        <f t="array" aca="1" ref="O454" ca="1">INDEX('[1]SAP Customer Data'!$A:$AC,MATCH(بيانات_العملاء[[#This Row],[رمز شريك الأعمال]],'[1]SAP Customer Data'!$B:$B,0),CELL("col",[1]!Table_Customer_Data[[#Headers],[LicTradNum]]))</f>
        <v>#REF!</v>
      </c>
      <c r="P454" s="2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4" s="24" t="s">
        <v>54</v>
      </c>
      <c r="R454" s="25"/>
      <c r="S454" s="2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4" s="24" t="s">
        <v>54</v>
      </c>
      <c r="U454" s="27"/>
      <c r="V454" s="28"/>
      <c r="W454" s="2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4" s="2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54" s="24" t="e" cm="1">
        <f t="array" aca="1" ref="Y454" ca="1">INDEX('[1]SAP Customer Data'!$A:$AC,MATCH(بيانات_العملاء[[#This Row],[رمز شريك الأعمال]],'[1]SAP Customer Data'!$B:$B,0),CELL("col",[1]!Table_Customer_Data[[#Headers],[CreditLine]]))</f>
        <v>#REF!</v>
      </c>
      <c r="Z454" s="2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4" s="14"/>
      <c r="AB45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4" s="24" t="s">
        <v>54</v>
      </c>
      <c r="AD454" s="24"/>
      <c r="AE454" s="2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4" s="24" t="s">
        <v>54</v>
      </c>
      <c r="AG454" s="24"/>
      <c r="AH454" s="2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4" s="24" t="s">
        <v>54</v>
      </c>
      <c r="AJ454" s="24"/>
      <c r="AK454" s="2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4" s="24" t="s">
        <v>54</v>
      </c>
      <c r="AM454" s="25"/>
      <c r="AN454" s="2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4" s="24" t="s">
        <v>54</v>
      </c>
      <c r="AP454" s="28"/>
      <c r="AQ454" s="2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4" s="24" t="s">
        <v>54</v>
      </c>
      <c r="AS454" s="24"/>
      <c r="AT454" s="2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4" s="28" t="e" cm="1">
        <f t="array" aca="1" ref="AU454" ca="1">INDEX('[1]SAP Customer Data'!A:Z,MATCH(بيانات_العملاء[[#This Row],[رمز شريك الأعمال]],'[1]SAP Customer Data'!B:B,0),CELL("col",[1]!Table_Customer_Data[[#Headers],[CreateDate]]))</f>
        <v>#REF!</v>
      </c>
      <c r="AV454" s="24"/>
      <c r="AW454" s="28" t="s">
        <v>297</v>
      </c>
      <c r="AX454" s="24" t="s">
        <v>57</v>
      </c>
      <c r="AY454" s="24"/>
    </row>
    <row r="455" spans="1:51" x14ac:dyDescent="0.25">
      <c r="A455" s="12" t="e" cm="1">
        <f t="array" aca="1" ref="A455" ca="1">INDEX('[1]SAP Customer Data'!$A:$AC,MATCH(بيانات_العملاء[[#This Row],[رمز شريك الأعمال]],'[1]SAP Customer Data'!$B:$B,0),CELL("col",[1]!Table_Customer_Data[[#Headers],[GroupName]]))</f>
        <v>#REF!</v>
      </c>
      <c r="B455" s="19" t="s">
        <v>731</v>
      </c>
      <c r="C455" s="77" t="s">
        <v>882</v>
      </c>
      <c r="D455" s="14" t="e" cm="1">
        <f t="array" aca="1" ref="D455" ca="1">INDEX('[1]SAP Customer Data'!$A:$AC,MATCH(بيانات_العملاء[[#This Row],[رمز شريك الأعمال]],'[1]SAP Customer Data'!$B:$B,0),CELL("col",[1]!Table_Customer_Data[[#Headers],[CardName]]))</f>
        <v>#REF!</v>
      </c>
      <c r="E455" s="14" t="e">
        <f ca="1">IF(بيانات_العملاء[[#This Row],[حد الائتمان على SAP]]&gt;0,"آجل","نقدى")</f>
        <v>#REF!</v>
      </c>
      <c r="F455" s="14"/>
      <c r="G455" s="14" t="s">
        <v>207</v>
      </c>
      <c r="H455" s="14" t="s">
        <v>52</v>
      </c>
      <c r="I45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55" s="14" t="s">
        <v>52</v>
      </c>
      <c r="K455" s="15">
        <v>44973</v>
      </c>
      <c r="L455" s="14" t="s">
        <v>55</v>
      </c>
      <c r="M455" s="14" t="str">
        <f ca="1">IF(AND(بيانات_العملاء[[#This Row],[السجل التجارى]]="موجود",TODAY()+'[1]Other Data'!$B$23&lt;K455,بيانات_العملاء[[#This Row],[مطابقة اسم العميل بالاسم بالسجل التجارى]]="مطابق"), "سارى", "يجب اعادة طلبه")</f>
        <v>يجب اعادة طلبه</v>
      </c>
      <c r="N455" s="14" t="s">
        <v>52</v>
      </c>
      <c r="O455" s="9" t="e" cm="1">
        <f t="array" aca="1" ref="O455" ca="1">INDEX('[1]SAP Customer Data'!$A:$AC,MATCH(بيانات_العملاء[[#This Row],[رمز شريك الأعمال]],'[1]SAP Customer Data'!$B:$B,0),CELL("col",[1]!Table_Customer_Data[[#Headers],[LicTradNum]]))</f>
        <v>#REF!</v>
      </c>
      <c r="P45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5" s="14" t="s">
        <v>52</v>
      </c>
      <c r="R455" s="15">
        <v>45297</v>
      </c>
      <c r="S45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55" s="14" t="s">
        <v>52</v>
      </c>
      <c r="U455" s="16">
        <v>37500</v>
      </c>
      <c r="V455" s="17"/>
      <c r="W45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30000</v>
      </c>
      <c r="Y455" s="14" t="e" cm="1">
        <f t="array" aca="1" ref="Y455" ca="1">INDEX('[1]SAP Customer Data'!$A:$AC,MATCH(بيانات_العملاء[[#This Row],[رمز شريك الأعمال]],'[1]SAP Customer Data'!$B:$B,0),CELL("col",[1]!Table_Customer_Data[[#Headers],[CreditLine]]))</f>
        <v>#REF!</v>
      </c>
      <c r="Z45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5" s="14" t="s">
        <v>55</v>
      </c>
      <c r="AB45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5" s="14" t="s">
        <v>54</v>
      </c>
      <c r="AD455" s="14"/>
      <c r="AE45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5" s="14" t="s">
        <v>54</v>
      </c>
      <c r="AG455" s="14"/>
      <c r="AH45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5" s="14" t="s">
        <v>54</v>
      </c>
      <c r="AJ455" s="14"/>
      <c r="AK45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5" s="14" t="s">
        <v>54</v>
      </c>
      <c r="AM455" s="15"/>
      <c r="AN45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5" s="14" t="s">
        <v>52</v>
      </c>
      <c r="AP455" s="17">
        <v>44824</v>
      </c>
      <c r="AQ45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5" s="14" t="s">
        <v>54</v>
      </c>
      <c r="AS455" s="14"/>
      <c r="AT45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5" s="17" t="e" cm="1">
        <f t="array" aca="1" ref="AU455" ca="1">INDEX('[1]SAP Customer Data'!A:Z,MATCH(بيانات_العملاء[[#This Row],[رمز شريك الأعمال]],'[1]SAP Customer Data'!B:B,0),CELL("col",[1]!Table_Customer_Data[[#Headers],[CreateDate]]))</f>
        <v>#REF!</v>
      </c>
      <c r="AV455" s="14"/>
      <c r="AW455" s="17"/>
      <c r="AX455" s="14" t="s">
        <v>67</v>
      </c>
      <c r="AY455" s="14"/>
    </row>
    <row r="456" spans="1:51" x14ac:dyDescent="0.25">
      <c r="A456" s="12" t="e" cm="1">
        <f t="array" aca="1" ref="A456" ca="1">INDEX('[1]SAP Customer Data'!$A:$AC,MATCH(بيانات_العملاء[[#This Row],[رمز شريك الأعمال]],'[1]SAP Customer Data'!$B:$B,0),CELL("col",[1]!Table_Customer_Data[[#Headers],[GroupName]]))</f>
        <v>#REF!</v>
      </c>
      <c r="B456" s="19" t="s">
        <v>732</v>
      </c>
      <c r="C456" s="77" t="s">
        <v>882</v>
      </c>
      <c r="D456" s="14" t="e" cm="1">
        <f t="array" aca="1" ref="D456" ca="1">INDEX('[1]SAP Customer Data'!$A:$AC,MATCH(بيانات_العملاء[[#This Row],[رمز شريك الأعمال]],'[1]SAP Customer Data'!$B:$B,0),CELL("col",[1]!Table_Customer_Data[[#Headers],[CardName]]))</f>
        <v>#REF!</v>
      </c>
      <c r="E456" s="14" t="e">
        <f ca="1">IF(بيانات_العملاء[[#This Row],[حد الائتمان على SAP]]&gt;0,"آجل","نقدى")</f>
        <v>#REF!</v>
      </c>
      <c r="F456" s="14"/>
      <c r="G456" s="14" t="s">
        <v>255</v>
      </c>
      <c r="H456" s="14" t="s">
        <v>52</v>
      </c>
      <c r="I45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56" s="14" t="s">
        <v>52</v>
      </c>
      <c r="K456" s="15">
        <v>45011</v>
      </c>
      <c r="L456" s="14" t="s">
        <v>55</v>
      </c>
      <c r="M456" s="14" t="str">
        <f ca="1">IF(AND(بيانات_العملاء[[#This Row],[السجل التجارى]]="موجود",TODAY()+'[1]Other Data'!$B$23&lt;K456,بيانات_العملاء[[#This Row],[مطابقة اسم العميل بالاسم بالسجل التجارى]]="مطابق"), "سارى", "يجب اعادة طلبه")</f>
        <v>يجب اعادة طلبه</v>
      </c>
      <c r="N456" s="14" t="s">
        <v>52</v>
      </c>
      <c r="O456" s="9" t="e" cm="1">
        <f t="array" aca="1" ref="O456" ca="1">INDEX('[1]SAP Customer Data'!$A:$AC,MATCH(بيانات_العملاء[[#This Row],[رمز شريك الأعمال]],'[1]SAP Customer Data'!$B:$B,0),CELL("col",[1]!Table_Customer_Data[[#Headers],[LicTradNum]]))</f>
        <v>#REF!</v>
      </c>
      <c r="P45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6" s="14" t="s">
        <v>54</v>
      </c>
      <c r="R456" s="15"/>
      <c r="S45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6" s="14" t="s">
        <v>52</v>
      </c>
      <c r="U456" s="16">
        <v>50000</v>
      </c>
      <c r="V456" s="17"/>
      <c r="W45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56" s="14" t="e" cm="1">
        <f t="array" aca="1" ref="Y456" ca="1">INDEX('[1]SAP Customer Data'!$A:$AC,MATCH(بيانات_العملاء[[#This Row],[رمز شريك الأعمال]],'[1]SAP Customer Data'!$B:$B,0),CELL("col",[1]!Table_Customer_Data[[#Headers],[CreditLine]]))</f>
        <v>#REF!</v>
      </c>
      <c r="Z45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6" s="14" t="s">
        <v>55</v>
      </c>
      <c r="AB45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6" s="14" t="s">
        <v>54</v>
      </c>
      <c r="AD456" s="14"/>
      <c r="AE45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6" s="14" t="s">
        <v>54</v>
      </c>
      <c r="AG456" s="14"/>
      <c r="AH45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6" s="14" t="s">
        <v>54</v>
      </c>
      <c r="AJ456" s="14"/>
      <c r="AK45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6" s="14" t="s">
        <v>54</v>
      </c>
      <c r="AM456" s="15"/>
      <c r="AN45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6" s="14" t="s">
        <v>54</v>
      </c>
      <c r="AP456" s="17"/>
      <c r="AQ45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6" s="14" t="s">
        <v>54</v>
      </c>
      <c r="AS456" s="14"/>
      <c r="AT45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6" s="17" t="e" cm="1">
        <f t="array" aca="1" ref="AU456" ca="1">INDEX('[1]SAP Customer Data'!A:Z,MATCH(بيانات_العملاء[[#This Row],[رمز شريك الأعمال]],'[1]SAP Customer Data'!B:B,0),CELL("col",[1]!Table_Customer_Data[[#Headers],[CreateDate]]))</f>
        <v>#REF!</v>
      </c>
      <c r="AV456" s="14"/>
      <c r="AW456" s="17"/>
      <c r="AX456" s="14" t="s">
        <v>57</v>
      </c>
      <c r="AY456" s="14"/>
    </row>
    <row r="457" spans="1:51" x14ac:dyDescent="0.25">
      <c r="A457" s="12" t="e" cm="1">
        <f t="array" aca="1" ref="A457" ca="1">INDEX('[1]SAP Customer Data'!$A:$AC,MATCH(بيانات_العملاء[[#This Row],[رمز شريك الأعمال]],'[1]SAP Customer Data'!$B:$B,0),CELL("col",[1]!Table_Customer_Data[[#Headers],[GroupName]]))</f>
        <v>#REF!</v>
      </c>
      <c r="B457" s="19" t="s">
        <v>733</v>
      </c>
      <c r="C457" s="77" t="s">
        <v>882</v>
      </c>
      <c r="D457" s="14" t="e" cm="1">
        <f t="array" aca="1" ref="D457" ca="1">INDEX('[1]SAP Customer Data'!$A:$AC,MATCH(بيانات_العملاء[[#This Row],[رمز شريك الأعمال]],'[1]SAP Customer Data'!$B:$B,0),CELL("col",[1]!Table_Customer_Data[[#Headers],[CardName]]))</f>
        <v>#REF!</v>
      </c>
      <c r="E457" s="14" t="e">
        <f ca="1">IF(بيانات_العملاء[[#This Row],[حد الائتمان على SAP]]&gt;0,"آجل","نقدى")</f>
        <v>#REF!</v>
      </c>
      <c r="F457" s="14"/>
      <c r="G457" s="14" t="s">
        <v>207</v>
      </c>
      <c r="H457" s="14" t="s">
        <v>52</v>
      </c>
      <c r="I45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57" s="14" t="s">
        <v>52</v>
      </c>
      <c r="K457" s="15">
        <v>45344</v>
      </c>
      <c r="L457" s="14" t="s">
        <v>55</v>
      </c>
      <c r="M457" s="14" t="str">
        <f ca="1">IF(AND(بيانات_العملاء[[#This Row],[السجل التجارى]]="موجود",TODAY()+'[1]Other Data'!$B$23&lt;K457,بيانات_العملاء[[#This Row],[مطابقة اسم العميل بالاسم بالسجل التجارى]]="مطابق"), "سارى", "يجب اعادة طلبه")</f>
        <v>سارى</v>
      </c>
      <c r="N457" s="14" t="s">
        <v>52</v>
      </c>
      <c r="O457" s="9" t="e" cm="1">
        <f t="array" aca="1" ref="O457" ca="1">INDEX('[1]SAP Customer Data'!$A:$AC,MATCH(بيانات_العملاء[[#This Row],[رمز شريك الأعمال]],'[1]SAP Customer Data'!$B:$B,0),CELL("col",[1]!Table_Customer_Data[[#Headers],[LicTradNum]]))</f>
        <v>#REF!</v>
      </c>
      <c r="P45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7" s="14" t="s">
        <v>52</v>
      </c>
      <c r="R457" s="15">
        <v>45179</v>
      </c>
      <c r="S45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57" s="14" t="s">
        <v>52</v>
      </c>
      <c r="U457" s="16">
        <v>100000</v>
      </c>
      <c r="V457" s="17">
        <v>45026</v>
      </c>
      <c r="W457" s="17">
        <f>IF(بيانات_العملاء[[#This Row],[تاريخ انشاء سند الامر او الاستثناء]]="",0,بيانات_العملاء[[#This Row],[تاريخ انشاء سند الامر او الاستثناء]]+365*3)</f>
        <v>46121</v>
      </c>
      <c r="X45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457" s="14" t="e" cm="1">
        <f t="array" aca="1" ref="Y457" ca="1">INDEX('[1]SAP Customer Data'!$A:$AC,MATCH(بيانات_العملاء[[#This Row],[رمز شريك الأعمال]],'[1]SAP Customer Data'!$B:$B,0),CELL("col",[1]!Table_Customer_Data[[#Headers],[CreditLine]]))</f>
        <v>#REF!</v>
      </c>
      <c r="Z45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7" s="14" t="s">
        <v>55</v>
      </c>
      <c r="AB45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7" s="14" t="s">
        <v>54</v>
      </c>
      <c r="AD457" s="14"/>
      <c r="AE45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7" s="14" t="s">
        <v>54</v>
      </c>
      <c r="AG457" s="14"/>
      <c r="AH45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57" s="14" t="s">
        <v>54</v>
      </c>
      <c r="AJ457" s="14"/>
      <c r="AK45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57" s="14"/>
      <c r="AM457" s="15"/>
      <c r="AN45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7" s="14" t="s">
        <v>54</v>
      </c>
      <c r="AP457" s="17"/>
      <c r="AQ45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7" s="14" t="s">
        <v>54</v>
      </c>
      <c r="AS457" s="14"/>
      <c r="AT45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57" s="17" t="e" cm="1">
        <f t="array" aca="1" ref="AU457" ca="1">INDEX('[1]SAP Customer Data'!A:Z,MATCH(بيانات_العملاء[[#This Row],[رمز شريك الأعمال]],'[1]SAP Customer Data'!B:B,0),CELL("col",[1]!Table_Customer_Data[[#Headers],[CreateDate]]))</f>
        <v>#REF!</v>
      </c>
      <c r="AV457" s="14" t="s">
        <v>734</v>
      </c>
      <c r="AW457" s="17"/>
      <c r="AX457" s="14" t="s">
        <v>57</v>
      </c>
      <c r="AY457" s="14"/>
    </row>
    <row r="458" spans="1:51" x14ac:dyDescent="0.25">
      <c r="A458" s="12" t="s">
        <v>735</v>
      </c>
      <c r="B458" s="19" t="s">
        <v>736</v>
      </c>
      <c r="C458" s="77" t="s">
        <v>882</v>
      </c>
      <c r="D458" s="14" t="e" cm="1">
        <f t="array" aca="1" ref="D458" ca="1">INDEX('[1]SAP Customer Data'!$A:$AC,MATCH(بيانات_العملاء[[#This Row],[رمز شريك الأعمال]],'[1]SAP Customer Data'!$B:$B,0),CELL("col",[1]!Table_Customer_Data[[#Headers],[CardName]]))</f>
        <v>#REF!</v>
      </c>
      <c r="E458" s="14" t="e">
        <f ca="1">IF(بيانات_العملاء[[#This Row],[حد الائتمان على SAP]]&gt;0,"آجل","نقدى")</f>
        <v>#REF!</v>
      </c>
      <c r="F458" s="14" t="s">
        <v>737</v>
      </c>
      <c r="G458" s="14" t="s">
        <v>51</v>
      </c>
      <c r="H458" s="14" t="s">
        <v>54</v>
      </c>
      <c r="I45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58" s="14" t="s">
        <v>52</v>
      </c>
      <c r="K458" s="15">
        <v>45145</v>
      </c>
      <c r="L458" s="17" t="s">
        <v>55</v>
      </c>
      <c r="M458" s="14" t="str">
        <f ca="1">IF(AND(بيانات_العملاء[[#This Row],[السجل التجارى]]="موجود",TODAY()+'[1]Other Data'!$B$23&lt;K458,بيانات_العملاء[[#This Row],[مطابقة اسم العميل بالاسم بالسجل التجارى]]="مطابق"), "سارى", "يجب اعادة طلبه")</f>
        <v>يجب اعادة طلبه</v>
      </c>
      <c r="N458" s="14" t="s">
        <v>52</v>
      </c>
      <c r="O458" s="9" t="e" cm="1">
        <f t="array" aca="1" ref="O458" ca="1">INDEX('[1]SAP Customer Data'!$A:$AC,MATCH(بيانات_العملاء[[#This Row],[رمز شريك الأعمال]],'[1]SAP Customer Data'!$B:$B,0),CELL("col",[1]!Table_Customer_Data[[#Headers],[LicTradNum]]))</f>
        <v>#REF!</v>
      </c>
      <c r="P45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8" s="14" t="s">
        <v>54</v>
      </c>
      <c r="R458" s="15"/>
      <c r="S458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58" s="14" t="s">
        <v>72</v>
      </c>
      <c r="U458" s="16"/>
      <c r="V458" s="17"/>
      <c r="W45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58" s="14" t="e" cm="1">
        <f t="array" aca="1" ref="Y458" ca="1">INDEX('[1]SAP Customer Data'!$A:$AC,MATCH(بيانات_العملاء[[#This Row],[رمز شريك الأعمال]],'[1]SAP Customer Data'!$B:$B,0),CELL("col",[1]!Table_Customer_Data[[#Headers],[CreditLine]]))</f>
        <v>#REF!</v>
      </c>
      <c r="Z45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8" s="14"/>
      <c r="AB45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8" s="14" t="s">
        <v>54</v>
      </c>
      <c r="AD458" s="14"/>
      <c r="AE458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8" s="14" t="s">
        <v>54</v>
      </c>
      <c r="AG458" s="14"/>
      <c r="AH45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58" s="14" t="s">
        <v>54</v>
      </c>
      <c r="AJ458" s="14"/>
      <c r="AK45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58" s="14" t="s">
        <v>54</v>
      </c>
      <c r="AM458" s="15"/>
      <c r="AN45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8" s="14" t="s">
        <v>54</v>
      </c>
      <c r="AP458" s="17"/>
      <c r="AQ45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8" s="14" t="s">
        <v>54</v>
      </c>
      <c r="AS458" s="14"/>
      <c r="AT45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58" s="17" t="e" cm="1">
        <f t="array" aca="1" ref="AU458" ca="1">INDEX('[1]SAP Customer Data'!A:Z,MATCH(بيانات_العملاء[[#This Row],[رمز شريك الأعمال]],'[1]SAP Customer Data'!B:B,0),CELL("col",[1]!Table_Customer_Data[[#Headers],[CreateDate]]))</f>
        <v>#REF!</v>
      </c>
      <c r="AV458" s="17"/>
      <c r="AW458" s="17"/>
      <c r="AX458" s="14" t="s">
        <v>57</v>
      </c>
      <c r="AY458" s="14"/>
    </row>
    <row r="459" spans="1:51" x14ac:dyDescent="0.25">
      <c r="A459" s="12" t="s">
        <v>735</v>
      </c>
      <c r="B459" s="19" t="s">
        <v>738</v>
      </c>
      <c r="C459" s="77" t="s">
        <v>882</v>
      </c>
      <c r="D459" s="14" t="e" cm="1">
        <f t="array" aca="1" ref="D459" ca="1">INDEX('[1]SAP Customer Data'!$A:$AC,MATCH(بيانات_العملاء[[#This Row],[رمز شريك الأعمال]],'[1]SAP Customer Data'!$B:$B,0),CELL("col",[1]!Table_Customer_Data[[#Headers],[CardName]]))</f>
        <v>#REF!</v>
      </c>
      <c r="E459" s="14" t="e">
        <f ca="1">IF(بيانات_العملاء[[#This Row],[حد الائتمان على SAP]]&gt;0,"آجل","نقدى")</f>
        <v>#REF!</v>
      </c>
      <c r="F459" s="14" t="s">
        <v>739</v>
      </c>
      <c r="G459" s="14" t="s">
        <v>51</v>
      </c>
      <c r="H459" s="14" t="s">
        <v>54</v>
      </c>
      <c r="I45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59" s="14" t="s">
        <v>52</v>
      </c>
      <c r="K459" s="15">
        <v>45196</v>
      </c>
      <c r="L459" s="17" t="s">
        <v>55</v>
      </c>
      <c r="M459" s="14" t="str">
        <f ca="1">IF(AND(بيانات_العملاء[[#This Row],[السجل التجارى]]="موجود",TODAY()+'[1]Other Data'!$B$23&lt;K459,بيانات_العملاء[[#This Row],[مطابقة اسم العميل بالاسم بالسجل التجارى]]="مطابق"), "سارى", "يجب اعادة طلبه")</f>
        <v>سارى</v>
      </c>
      <c r="N459" s="14" t="s">
        <v>52</v>
      </c>
      <c r="O459" s="9" t="e" cm="1">
        <f t="array" aca="1" ref="O459" ca="1">INDEX('[1]SAP Customer Data'!$A:$AC,MATCH(بيانات_العملاء[[#This Row],[رمز شريك الأعمال]],'[1]SAP Customer Data'!$B:$B,0),CELL("col",[1]!Table_Customer_Data[[#Headers],[LicTradNum]]))</f>
        <v>#REF!</v>
      </c>
      <c r="P45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59" s="14" t="s">
        <v>54</v>
      </c>
      <c r="R459" s="15"/>
      <c r="S459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59" s="14" t="s">
        <v>72</v>
      </c>
      <c r="U459" s="16"/>
      <c r="V459" s="17"/>
      <c r="W45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5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59" s="14" t="e" cm="1">
        <f t="array" aca="1" ref="Y459" ca="1">INDEX('[1]SAP Customer Data'!$A:$AC,MATCH(بيانات_العملاء[[#This Row],[رمز شريك الأعمال]],'[1]SAP Customer Data'!$B:$B,0),CELL("col",[1]!Table_Customer_Data[[#Headers],[CreditLine]]))</f>
        <v>#REF!</v>
      </c>
      <c r="Z45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59" s="14"/>
      <c r="AB45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59" s="14" t="s">
        <v>54</v>
      </c>
      <c r="AD459" s="14"/>
      <c r="AE459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59" s="14" t="s">
        <v>54</v>
      </c>
      <c r="AG459" s="14"/>
      <c r="AH45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59" s="14" t="s">
        <v>54</v>
      </c>
      <c r="AJ459" s="14"/>
      <c r="AK45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59" s="14" t="s">
        <v>54</v>
      </c>
      <c r="AM459" s="15"/>
      <c r="AN45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59" s="14" t="s">
        <v>54</v>
      </c>
      <c r="AP459" s="17"/>
      <c r="AQ45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59" s="14" t="s">
        <v>54</v>
      </c>
      <c r="AS459" s="14"/>
      <c r="AT45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59" s="17" t="e" cm="1">
        <f t="array" aca="1" ref="AU459" ca="1">INDEX('[1]SAP Customer Data'!A:Z,MATCH(بيانات_العملاء[[#This Row],[رمز شريك الأعمال]],'[1]SAP Customer Data'!B:B,0),CELL("col",[1]!Table_Customer_Data[[#Headers],[CreateDate]]))</f>
        <v>#REF!</v>
      </c>
      <c r="AV459" s="17"/>
      <c r="AW459" s="17"/>
      <c r="AX459" s="14" t="s">
        <v>67</v>
      </c>
      <c r="AY459" s="14"/>
    </row>
    <row r="460" spans="1:51" x14ac:dyDescent="0.25">
      <c r="A460" s="12" t="s">
        <v>735</v>
      </c>
      <c r="B460" s="19" t="s">
        <v>740</v>
      </c>
      <c r="C460" s="77" t="s">
        <v>882</v>
      </c>
      <c r="D460" s="14" t="e" cm="1">
        <f t="array" aca="1" ref="D460" ca="1">INDEX('[1]SAP Customer Data'!$A:$AC,MATCH(بيانات_العملاء[[#This Row],[رمز شريك الأعمال]],'[1]SAP Customer Data'!$B:$B,0),CELL("col",[1]!Table_Customer_Data[[#Headers],[CardName]]))</f>
        <v>#REF!</v>
      </c>
      <c r="E460" s="14" t="e">
        <f ca="1">IF(بيانات_العملاء[[#This Row],[حد الائتمان على SAP]]&gt;0,"آجل","نقدى")</f>
        <v>#REF!</v>
      </c>
      <c r="F460" s="14" t="s">
        <v>741</v>
      </c>
      <c r="G460" s="14" t="s">
        <v>51</v>
      </c>
      <c r="H460" s="14" t="s">
        <v>54</v>
      </c>
      <c r="I46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0" s="14" t="s">
        <v>52</v>
      </c>
      <c r="K460" s="15">
        <v>44605</v>
      </c>
      <c r="L460" s="17" t="s">
        <v>55</v>
      </c>
      <c r="M460" s="14" t="str">
        <f ca="1">IF(AND(بيانات_العملاء[[#This Row],[السجل التجارى]]="موجود",TODAY()+'[1]Other Data'!$B$23&lt;K460,بيانات_العملاء[[#This Row],[مطابقة اسم العميل بالاسم بالسجل التجارى]]="مطابق"), "سارى", "يجب اعادة طلبه")</f>
        <v>يجب اعادة طلبه</v>
      </c>
      <c r="N460" s="14" t="s">
        <v>52</v>
      </c>
      <c r="O460" s="9" t="e" cm="1">
        <f t="array" aca="1" ref="O460" ca="1">INDEX('[1]SAP Customer Data'!$A:$AC,MATCH(بيانات_العملاء[[#This Row],[رمز شريك الأعمال]],'[1]SAP Customer Data'!$B:$B,0),CELL("col",[1]!Table_Customer_Data[[#Headers],[LicTradNum]]))</f>
        <v>#REF!</v>
      </c>
      <c r="P46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0" s="14" t="s">
        <v>54</v>
      </c>
      <c r="R460" s="15"/>
      <c r="S460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60" s="14" t="s">
        <v>72</v>
      </c>
      <c r="U460" s="16"/>
      <c r="V460" s="17"/>
      <c r="W46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0" s="14" t="e" cm="1">
        <f t="array" aca="1" ref="Y460" ca="1">INDEX('[1]SAP Customer Data'!$A:$AC,MATCH(بيانات_العملاء[[#This Row],[رمز شريك الأعمال]],'[1]SAP Customer Data'!$B:$B,0),CELL("col",[1]!Table_Customer_Data[[#Headers],[CreditLine]]))</f>
        <v>#REF!</v>
      </c>
      <c r="Z46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0" s="14"/>
      <c r="AB46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0" s="14" t="s">
        <v>54</v>
      </c>
      <c r="AD460" s="14"/>
      <c r="AE460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0" s="14"/>
      <c r="AG460" s="14"/>
      <c r="AH46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60" s="14" t="s">
        <v>54</v>
      </c>
      <c r="AJ460" s="14"/>
      <c r="AK46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60" s="14" t="s">
        <v>54</v>
      </c>
      <c r="AM460" s="15"/>
      <c r="AN46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0" s="14" t="s">
        <v>52</v>
      </c>
      <c r="AP460" s="17"/>
      <c r="AQ46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0" s="14" t="s">
        <v>54</v>
      </c>
      <c r="AS460" s="14"/>
      <c r="AT46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60" s="17" t="e" cm="1">
        <f t="array" aca="1" ref="AU460" ca="1">INDEX('[1]SAP Customer Data'!A:Z,MATCH(بيانات_العملاء[[#This Row],[رمز شريك الأعمال]],'[1]SAP Customer Data'!B:B,0),CELL("col",[1]!Table_Customer_Data[[#Headers],[CreateDate]]))</f>
        <v>#REF!</v>
      </c>
      <c r="AV460" s="17"/>
      <c r="AW460" s="17"/>
      <c r="AX460" s="14"/>
      <c r="AY460" s="14"/>
    </row>
    <row r="461" spans="1:51" x14ac:dyDescent="0.25">
      <c r="A461" s="12" t="s">
        <v>735</v>
      </c>
      <c r="B461" s="19" t="s">
        <v>742</v>
      </c>
      <c r="C461" s="77" t="s">
        <v>882</v>
      </c>
      <c r="D461" s="14" t="e" cm="1">
        <f t="array" aca="1" ref="D461" ca="1">INDEX('[1]SAP Customer Data'!$A:$AC,MATCH(بيانات_العملاء[[#This Row],[رمز شريك الأعمال]],'[1]SAP Customer Data'!$B:$B,0),CELL("col",[1]!Table_Customer_Data[[#Headers],[CardName]]))</f>
        <v>#REF!</v>
      </c>
      <c r="E461" s="14" t="e">
        <f ca="1">IF(بيانات_العملاء[[#This Row],[حد الائتمان على SAP]]&gt;0,"آجل","نقدى")</f>
        <v>#REF!</v>
      </c>
      <c r="F461" s="14"/>
      <c r="G461" s="14" t="s">
        <v>207</v>
      </c>
      <c r="H461" s="14" t="s">
        <v>52</v>
      </c>
      <c r="I46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61" s="14" t="s">
        <v>52</v>
      </c>
      <c r="K461" s="15">
        <v>45344</v>
      </c>
      <c r="L461" s="17" t="s">
        <v>55</v>
      </c>
      <c r="M461" s="14" t="str">
        <f ca="1">IF(AND(بيانات_العملاء[[#This Row],[السجل التجارى]]="موجود",TODAY()+'[1]Other Data'!$B$23&lt;K461,بيانات_العملاء[[#This Row],[مطابقة اسم العميل بالاسم بالسجل التجارى]]="مطابق"), "سارى", "يجب اعادة طلبه")</f>
        <v>سارى</v>
      </c>
      <c r="N461" s="14" t="s">
        <v>52</v>
      </c>
      <c r="O461" s="9" t="e" cm="1">
        <f t="array" aca="1" ref="O461" ca="1">INDEX('[1]SAP Customer Data'!$A:$AC,MATCH(بيانات_العملاء[[#This Row],[رمز شريك الأعمال]],'[1]SAP Customer Data'!$B:$B,0),CELL("col",[1]!Table_Customer_Data[[#Headers],[LicTradNum]]))</f>
        <v>#REF!</v>
      </c>
      <c r="P46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1" s="14" t="s">
        <v>52</v>
      </c>
      <c r="R461" s="15">
        <v>45132</v>
      </c>
      <c r="S461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61" s="14" t="s">
        <v>52</v>
      </c>
      <c r="U461" s="16">
        <v>100000</v>
      </c>
      <c r="V461" s="17">
        <v>45113</v>
      </c>
      <c r="W461" s="17">
        <f>IF(بيانات_العملاء[[#This Row],[تاريخ انشاء سند الامر او الاستثناء]]="",0,بيانات_العملاء[[#This Row],[تاريخ انشاء سند الامر او الاستثناء]]+365*3)</f>
        <v>46208</v>
      </c>
      <c r="X46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461" s="14" t="e" cm="1">
        <f t="array" aca="1" ref="Y461" ca="1">INDEX('[1]SAP Customer Data'!$A:$AC,MATCH(بيانات_العملاء[[#This Row],[رمز شريك الأعمال]],'[1]SAP Customer Data'!$B:$B,0),CELL("col",[1]!Table_Customer_Data[[#Headers],[CreditLine]]))</f>
        <v>#REF!</v>
      </c>
      <c r="Z46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1" s="14" t="s">
        <v>55</v>
      </c>
      <c r="AB46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1" s="14"/>
      <c r="AD461" s="14"/>
      <c r="AE461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1" s="14"/>
      <c r="AG461" s="14"/>
      <c r="AH46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61" s="14"/>
      <c r="AJ461" s="14"/>
      <c r="AK46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61" s="14"/>
      <c r="AM461" s="15"/>
      <c r="AN46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1" s="14"/>
      <c r="AP461" s="17"/>
      <c r="AQ46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1" s="14"/>
      <c r="AS461" s="14"/>
      <c r="AT46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61" s="17" t="e" cm="1">
        <f t="array" aca="1" ref="AU461" ca="1">INDEX('[1]SAP Customer Data'!A:Z,MATCH(بيانات_العملاء[[#This Row],[رمز شريك الأعمال]],'[1]SAP Customer Data'!B:B,0),CELL("col",[1]!Table_Customer_Data[[#Headers],[CreateDate]]))</f>
        <v>#REF!</v>
      </c>
      <c r="AV461" s="17"/>
      <c r="AW461" s="17"/>
      <c r="AX461" s="14"/>
      <c r="AY461" s="14"/>
    </row>
    <row r="462" spans="1:51" x14ac:dyDescent="0.25">
      <c r="A462" s="12" t="e" cm="1">
        <f t="array" aca="1" ref="A462" ca="1">INDEX('[1]SAP Customer Data'!$A:$AC,MATCH(بيانات_العملاء[[#This Row],[رمز شريك الأعمال]],'[1]SAP Customer Data'!$B:$B,0),CELL("col",[1]!Table_Customer_Data[[#Headers],[GroupName]]))</f>
        <v>#REF!</v>
      </c>
      <c r="B462" s="19" t="s">
        <v>743</v>
      </c>
      <c r="C462" s="77" t="s">
        <v>882</v>
      </c>
      <c r="D462" s="14" t="e" cm="1">
        <f t="array" aca="1" ref="D462" ca="1">INDEX('[1]SAP Customer Data'!$A:$AC,MATCH(بيانات_العملاء[[#This Row],[رمز شريك الأعمال]],'[1]SAP Customer Data'!$B:$B,0),CELL("col",[1]!Table_Customer_Data[[#Headers],[CardName]]))</f>
        <v>#REF!</v>
      </c>
      <c r="E462" s="14" t="e">
        <f ca="1">IF(بيانات_العملاء[[#This Row],[حد الائتمان على SAP]]&gt;0,"آجل","نقدى")</f>
        <v>#REF!</v>
      </c>
      <c r="F462" s="14"/>
      <c r="G462" s="14"/>
      <c r="H462" s="14"/>
      <c r="I46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2" s="14"/>
      <c r="K462" s="15"/>
      <c r="L462" s="17" t="str">
        <f>IF(بيانات_العملاء[[#This Row],[السجل التجارى]]="غير موجود", "غير مطابق", "")</f>
        <v/>
      </c>
      <c r="M462" s="14" t="str">
        <f ca="1">IF(AND(بيانات_العملاء[[#This Row],[السجل التجارى]]="موجود",TODAY()+'[1]Other Data'!$B$23&lt;K462,بيانات_العملاء[[#This Row],[مطابقة اسم العميل بالاسم بالسجل التجارى]]="مطابق"), "سارى", "يجب اعادة طلبه")</f>
        <v>يجب اعادة طلبه</v>
      </c>
      <c r="N462" s="14"/>
      <c r="O462" s="9" t="e" cm="1">
        <f t="array" aca="1" ref="O462" ca="1">INDEX('[1]SAP Customer Data'!$A:$AC,MATCH(بيانات_العملاء[[#This Row],[رمز شريك الأعمال]],'[1]SAP Customer Data'!$B:$B,0),CELL("col",[1]!Table_Customer_Data[[#Headers],[LicTradNum]]))</f>
        <v>#REF!</v>
      </c>
      <c r="P46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2" s="14"/>
      <c r="R462" s="15"/>
      <c r="S462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62" s="14" t="s">
        <v>72</v>
      </c>
      <c r="U462" s="16"/>
      <c r="V462" s="17"/>
      <c r="W46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2" s="14" t="e" cm="1">
        <f t="array" aca="1" ref="Y462" ca="1">INDEX('[1]SAP Customer Data'!$A:$AC,MATCH(بيانات_العملاء[[#This Row],[رمز شريك الأعمال]],'[1]SAP Customer Data'!$B:$B,0),CELL("col",[1]!Table_Customer_Data[[#Headers],[CreditLine]]))</f>
        <v>#REF!</v>
      </c>
      <c r="Z46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2" s="14"/>
      <c r="AB46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2" s="14"/>
      <c r="AD462" s="14"/>
      <c r="AE462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2" s="14"/>
      <c r="AG462" s="14"/>
      <c r="AH46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62" s="14"/>
      <c r="AJ462" s="14"/>
      <c r="AK46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62" s="14"/>
      <c r="AM462" s="15"/>
      <c r="AN46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2" s="14"/>
      <c r="AP462" s="17"/>
      <c r="AQ46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2" s="14"/>
      <c r="AS462" s="14"/>
      <c r="AT46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62" s="17" t="e" cm="1">
        <f t="array" aca="1" ref="AU462" ca="1">INDEX('[1]SAP Customer Data'!A:Z,MATCH(بيانات_العملاء[[#This Row],[رمز شريك الأعمال]],'[1]SAP Customer Data'!B:B,0),CELL("col",[1]!Table_Customer_Data[[#Headers],[CreateDate]]))</f>
        <v>#REF!</v>
      </c>
      <c r="AV462" s="17"/>
      <c r="AW462" s="17"/>
      <c r="AX462" s="14" t="s">
        <v>57</v>
      </c>
      <c r="AY462" s="14"/>
    </row>
    <row r="463" spans="1:51" x14ac:dyDescent="0.25">
      <c r="A463" s="31" t="e" cm="1">
        <f t="array" aca="1" ref="A463" ca="1">INDEX('[1]SAP Customer Data'!$A:$AC,MATCH(بيانات_العملاء[[#This Row],[رمز شريك الأعمال]],'[1]SAP Customer Data'!$B:$B,0),CELL("col",[1]!Table_Customer_Data[[#Headers],[GroupName]]))</f>
        <v>#REF!</v>
      </c>
      <c r="B463" s="38" t="s">
        <v>744</v>
      </c>
      <c r="C463" s="77" t="s">
        <v>882</v>
      </c>
      <c r="D463" s="33" t="e" cm="1">
        <f t="array" aca="1" ref="D463" ca="1">INDEX('[1]SAP Customer Data'!$A:$AC,MATCH(بيانات_العملاء[[#This Row],[رمز شريك الأعمال]],'[1]SAP Customer Data'!$B:$B,0),CELL("col",[1]!Table_Customer_Data[[#Headers],[CardName]]))</f>
        <v>#REF!</v>
      </c>
      <c r="E463" s="33" t="e">
        <f ca="1">IF(بيانات_العملاء[[#This Row],[حد الائتمان على SAP]]&gt;0,"آجل","نقدى")</f>
        <v>#REF!</v>
      </c>
      <c r="F463" s="33"/>
      <c r="G463" s="33" t="s">
        <v>71</v>
      </c>
      <c r="H463" s="33" t="s">
        <v>54</v>
      </c>
      <c r="I463" s="33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3" s="33" t="s">
        <v>54</v>
      </c>
      <c r="K463" s="34"/>
      <c r="L463" s="33"/>
      <c r="M463" s="33" t="str">
        <f ca="1">IF(AND(بيانات_العملاء[[#This Row],[السجل التجارى]]="موجود",TODAY()+'[1]Other Data'!$B$23&lt;K463,بيانات_العملاء[[#This Row],[مطابقة اسم العميل بالاسم بالسجل التجارى]]="مطابق"), "سارى", "يجب اعادة طلبه")</f>
        <v>يجب اعادة طلبه</v>
      </c>
      <c r="N463" s="33" t="s">
        <v>52</v>
      </c>
      <c r="O463" s="35" t="e" cm="1">
        <f t="array" aca="1" ref="O463" ca="1">INDEX('[1]SAP Customer Data'!$A:$AC,MATCH(بيانات_العملاء[[#This Row],[رمز شريك الأعمال]],'[1]SAP Customer Data'!$B:$B,0),CELL("col",[1]!Table_Customer_Data[[#Headers],[LicTradNum]]))</f>
        <v>#REF!</v>
      </c>
      <c r="P463" s="33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3" s="24" t="s">
        <v>54</v>
      </c>
      <c r="R463" s="34"/>
      <c r="S463" s="33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3" s="24" t="s">
        <v>54</v>
      </c>
      <c r="U463" s="36"/>
      <c r="V463" s="37"/>
      <c r="W463" s="33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3" s="33" t="e" cm="1">
        <f t="array" aca="1" ref="Y463" ca="1">INDEX('[1]SAP Customer Data'!$A:$AC,MATCH(بيانات_العملاء[[#This Row],[رمز شريك الأعمال]],'[1]SAP Customer Data'!$B:$B,0),CELL("col",[1]!Table_Customer_Data[[#Headers],[CreditLine]]))</f>
        <v>#REF!</v>
      </c>
      <c r="Z46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3" s="14"/>
      <c r="AB46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3" s="24" t="s">
        <v>54</v>
      </c>
      <c r="AD463" s="33"/>
      <c r="AE463" s="33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3" s="24" t="s">
        <v>54</v>
      </c>
      <c r="AG463" s="33"/>
      <c r="AH463" s="33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3" s="24" t="s">
        <v>54</v>
      </c>
      <c r="AJ463" s="33"/>
      <c r="AK463" s="33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3" s="33"/>
      <c r="AM463" s="34"/>
      <c r="AN463" s="33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3" s="24" t="s">
        <v>54</v>
      </c>
      <c r="AP463" s="37"/>
      <c r="AQ463" s="33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3" s="24" t="s">
        <v>54</v>
      </c>
      <c r="AS463" s="33"/>
      <c r="AT463" s="33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3" s="37" t="e" cm="1">
        <f t="array" aca="1" ref="AU463" ca="1">INDEX('[1]SAP Customer Data'!A:Z,MATCH(بيانات_العملاء[[#This Row],[رمز شريك الأعمال]],'[1]SAP Customer Data'!B:B,0),CELL("col",[1]!Table_Customer_Data[[#Headers],[CreateDate]]))</f>
        <v>#REF!</v>
      </c>
      <c r="AV463" s="33"/>
      <c r="AW463" s="11" t="s">
        <v>103</v>
      </c>
      <c r="AX463" s="33" t="s">
        <v>67</v>
      </c>
      <c r="AY463" s="33"/>
    </row>
    <row r="464" spans="1:51" x14ac:dyDescent="0.25">
      <c r="A464" s="12" t="e" cm="1">
        <f t="array" aca="1" ref="A464" ca="1">INDEX('[1]SAP Customer Data'!$A:$AC,MATCH(بيانات_العملاء[[#This Row],[رمز شريك الأعمال]],'[1]SAP Customer Data'!$B:$B,0),CELL("col",[1]!Table_Customer_Data[[#Headers],[GroupName]]))</f>
        <v>#REF!</v>
      </c>
      <c r="B464" s="19" t="s">
        <v>745</v>
      </c>
      <c r="C464" s="77" t="s">
        <v>882</v>
      </c>
      <c r="D464" s="14" t="e" cm="1">
        <f t="array" aca="1" ref="D464" ca="1">INDEX('[1]SAP Customer Data'!$A:$AC,MATCH(بيانات_العملاء[[#This Row],[رمز شريك الأعمال]],'[1]SAP Customer Data'!$B:$B,0),CELL("col",[1]!Table_Customer_Data[[#Headers],[CardName]]))</f>
        <v>#REF!</v>
      </c>
      <c r="E464" s="14" t="e">
        <f ca="1">IF(بيانات_العملاء[[#This Row],[حد الائتمان على SAP]]&gt;0,"آجل","نقدى")</f>
        <v>#REF!</v>
      </c>
      <c r="F464" s="14"/>
      <c r="G464" s="14" t="s">
        <v>71</v>
      </c>
      <c r="H464" s="14" t="s">
        <v>54</v>
      </c>
      <c r="I46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4" s="14" t="s">
        <v>54</v>
      </c>
      <c r="K464" s="15"/>
      <c r="L464" s="14"/>
      <c r="M464" s="14" t="str">
        <f ca="1">IF(AND(بيانات_العملاء[[#This Row],[السجل التجارى]]="موجود",TODAY()+'[1]Other Data'!$B$23&lt;K464,بيانات_العملاء[[#This Row],[مطابقة اسم العميل بالاسم بالسجل التجارى]]="مطابق"), "سارى", "يجب اعادة طلبه")</f>
        <v>يجب اعادة طلبه</v>
      </c>
      <c r="N464" s="14" t="s">
        <v>52</v>
      </c>
      <c r="O464" s="9" t="e" cm="1">
        <f t="array" aca="1" ref="O464" ca="1">INDEX('[1]SAP Customer Data'!$A:$AC,MATCH(بيانات_العملاء[[#This Row],[رمز شريك الأعمال]],'[1]SAP Customer Data'!$B:$B,0),CELL("col",[1]!Table_Customer_Data[[#Headers],[LicTradNum]]))</f>
        <v>#REF!</v>
      </c>
      <c r="P46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4" s="14" t="s">
        <v>54</v>
      </c>
      <c r="R464" s="15"/>
      <c r="S46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4" s="14" t="s">
        <v>72</v>
      </c>
      <c r="U464" s="16"/>
      <c r="V464" s="17"/>
      <c r="W46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4" s="14" t="e" cm="1">
        <f t="array" aca="1" ref="Y464" ca="1">INDEX('[1]SAP Customer Data'!$A:$AC,MATCH(بيانات_العملاء[[#This Row],[رمز شريك الأعمال]],'[1]SAP Customer Data'!$B:$B,0),CELL("col",[1]!Table_Customer_Data[[#Headers],[CreditLine]]))</f>
        <v>#REF!</v>
      </c>
      <c r="Z46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4" s="14"/>
      <c r="AB46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4" s="14" t="s">
        <v>54</v>
      </c>
      <c r="AD464" s="14"/>
      <c r="AE46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4" s="14"/>
      <c r="AG464" s="14"/>
      <c r="AH46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4" s="14"/>
      <c r="AJ464" s="14"/>
      <c r="AK46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4" s="14"/>
      <c r="AM464" s="15"/>
      <c r="AN46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4" s="14" t="s">
        <v>52</v>
      </c>
      <c r="AP464" s="17">
        <v>44563</v>
      </c>
      <c r="AQ46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4" s="14"/>
      <c r="AS464" s="14"/>
      <c r="AT46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4" s="17" t="e" cm="1">
        <f t="array" aca="1" ref="AU464" ca="1">INDEX('[1]SAP Customer Data'!A:Z,MATCH(بيانات_العملاء[[#This Row],[رمز شريك الأعمال]],'[1]SAP Customer Data'!B:B,0),CELL("col",[1]!Table_Customer_Data[[#Headers],[CreateDate]]))</f>
        <v>#REF!</v>
      </c>
      <c r="AV464" s="14"/>
      <c r="AW464" s="17"/>
      <c r="AX464" s="14" t="s">
        <v>57</v>
      </c>
      <c r="AY464" s="14"/>
    </row>
    <row r="465" spans="1:51" x14ac:dyDescent="0.25">
      <c r="A465" s="12" t="e" cm="1">
        <f t="array" aca="1" ref="A465" ca="1">INDEX('[1]SAP Customer Data'!$A:$AC,MATCH(بيانات_العملاء[[#This Row],[رمز شريك الأعمال]],'[1]SAP Customer Data'!$B:$B,0),CELL("col",[1]!Table_Customer_Data[[#Headers],[GroupName]]))</f>
        <v>#REF!</v>
      </c>
      <c r="B465" s="18" t="s">
        <v>746</v>
      </c>
      <c r="C465" s="77" t="s">
        <v>882</v>
      </c>
      <c r="D465" s="14" t="e" cm="1">
        <f t="array" aca="1" ref="D465" ca="1">INDEX('[1]SAP Customer Data'!$A:$AC,MATCH(بيانات_العملاء[[#This Row],[رمز شريك الأعمال]],'[1]SAP Customer Data'!$B:$B,0),CELL("col",[1]!Table_Customer_Data[[#Headers],[CardName]]))</f>
        <v>#REF!</v>
      </c>
      <c r="E465" s="14" t="e">
        <f ca="1">IF(بيانات_العملاء[[#This Row],[حد الائتمان على SAP]]&gt;0,"آجل","نقدى")</f>
        <v>#REF!</v>
      </c>
      <c r="F465" s="14"/>
      <c r="G465" s="14" t="s">
        <v>71</v>
      </c>
      <c r="H465" s="14"/>
      <c r="I46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5" s="14" t="s">
        <v>54</v>
      </c>
      <c r="K465" s="15"/>
      <c r="L465" s="14"/>
      <c r="M465" s="14" t="str">
        <f ca="1">IF(AND(بيانات_العملاء[[#This Row],[السجل التجارى]]="موجود",TODAY()+'[1]Other Data'!$B$23&lt;K465,بيانات_العملاء[[#This Row],[مطابقة اسم العميل بالاسم بالسجل التجارى]]="مطابق"), "سارى", "يجب اعادة طلبه")</f>
        <v>يجب اعادة طلبه</v>
      </c>
      <c r="N465" s="14" t="s">
        <v>52</v>
      </c>
      <c r="O465" s="9" t="e" cm="1">
        <f t="array" aca="1" ref="O465" ca="1">INDEX('[1]SAP Customer Data'!$A:$AC,MATCH(بيانات_العملاء[[#This Row],[رمز شريك الأعمال]],'[1]SAP Customer Data'!$B:$B,0),CELL("col",[1]!Table_Customer_Data[[#Headers],[LicTradNum]]))</f>
        <v>#REF!</v>
      </c>
      <c r="P46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5" s="14"/>
      <c r="R465" s="15"/>
      <c r="S46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5" s="14" t="s">
        <v>72</v>
      </c>
      <c r="U465" s="16"/>
      <c r="V465" s="17"/>
      <c r="W46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5" s="14" t="e" cm="1">
        <f t="array" aca="1" ref="Y465" ca="1">INDEX('[1]SAP Customer Data'!$A:$AC,MATCH(بيانات_العملاء[[#This Row],[رمز شريك الأعمال]],'[1]SAP Customer Data'!$B:$B,0),CELL("col",[1]!Table_Customer_Data[[#Headers],[CreditLine]]))</f>
        <v>#REF!</v>
      </c>
      <c r="Z46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5" s="14"/>
      <c r="AB46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5" s="14"/>
      <c r="AD465" s="14"/>
      <c r="AE46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5" s="14"/>
      <c r="AG465" s="14"/>
      <c r="AH46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5" s="14"/>
      <c r="AJ465" s="14"/>
      <c r="AK46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5" s="14"/>
      <c r="AM465" s="15"/>
      <c r="AN46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5" s="14"/>
      <c r="AP465" s="17"/>
      <c r="AQ46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5" s="14"/>
      <c r="AS465" s="14"/>
      <c r="AT46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5" s="17" t="e" cm="1">
        <f t="array" aca="1" ref="AU465" ca="1">INDEX('[1]SAP Customer Data'!A:Z,MATCH(بيانات_العملاء[[#This Row],[رمز شريك الأعمال]],'[1]SAP Customer Data'!B:B,0),CELL("col",[1]!Table_Customer_Data[[#Headers],[CreateDate]]))</f>
        <v>#REF!</v>
      </c>
      <c r="AV465" s="14"/>
      <c r="AW465" s="17"/>
      <c r="AX465" s="14" t="s">
        <v>57</v>
      </c>
      <c r="AY465" s="14"/>
    </row>
    <row r="466" spans="1:51" x14ac:dyDescent="0.25">
      <c r="A466" s="12" t="e" cm="1">
        <f t="array" aca="1" ref="A466" ca="1">INDEX('[1]SAP Customer Data'!$A:$AC,MATCH(بيانات_العملاء[[#This Row],[رمز شريك الأعمال]],'[1]SAP Customer Data'!$B:$B,0),CELL("col",[1]!Table_Customer_Data[[#Headers],[GroupName]]))</f>
        <v>#REF!</v>
      </c>
      <c r="B466" s="18" t="s">
        <v>747</v>
      </c>
      <c r="C466" s="77" t="s">
        <v>882</v>
      </c>
      <c r="D466" s="14" t="e" cm="1">
        <f t="array" aca="1" ref="D466" ca="1">INDEX('[1]SAP Customer Data'!$A:$AC,MATCH(بيانات_العملاء[[#This Row],[رمز شريك الأعمال]],'[1]SAP Customer Data'!$B:$B,0),CELL("col",[1]!Table_Customer_Data[[#Headers],[CardName]]))</f>
        <v>#REF!</v>
      </c>
      <c r="E466" s="14" t="e">
        <f ca="1">IF(بيانات_العملاء[[#This Row],[حد الائتمان على SAP]]&gt;0,"آجل","نقدى")</f>
        <v>#REF!</v>
      </c>
      <c r="F466" s="14"/>
      <c r="G466" s="14"/>
      <c r="H466" s="14"/>
      <c r="I46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6" s="14" t="s">
        <v>54</v>
      </c>
      <c r="K466" s="15"/>
      <c r="L466" s="14"/>
      <c r="M466" s="14" t="str">
        <f ca="1">IF(AND(بيانات_العملاء[[#This Row],[السجل التجارى]]="موجود",TODAY()+'[1]Other Data'!$B$23&lt;K466,بيانات_العملاء[[#This Row],[مطابقة اسم العميل بالاسم بالسجل التجارى]]="مطابق"), "سارى", "يجب اعادة طلبه")</f>
        <v>يجب اعادة طلبه</v>
      </c>
      <c r="N466" s="14" t="s">
        <v>52</v>
      </c>
      <c r="O466" s="9" t="e" cm="1">
        <f t="array" aca="1" ref="O466" ca="1">INDEX('[1]SAP Customer Data'!$A:$AC,MATCH(بيانات_العملاء[[#This Row],[رمز شريك الأعمال]],'[1]SAP Customer Data'!$B:$B,0),CELL("col",[1]!Table_Customer_Data[[#Headers],[LicTradNum]]))</f>
        <v>#REF!</v>
      </c>
      <c r="P46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6" s="14"/>
      <c r="R466" s="15"/>
      <c r="S46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6" s="14" t="s">
        <v>72</v>
      </c>
      <c r="U466" s="16"/>
      <c r="V466" s="17"/>
      <c r="W46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6" s="14" t="e" cm="1">
        <f t="array" aca="1" ref="Y466" ca="1">INDEX('[1]SAP Customer Data'!$A:$AC,MATCH(بيانات_العملاء[[#This Row],[رمز شريك الأعمال]],'[1]SAP Customer Data'!$B:$B,0),CELL("col",[1]!Table_Customer_Data[[#Headers],[CreditLine]]))</f>
        <v>#REF!</v>
      </c>
      <c r="Z46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6" s="14"/>
      <c r="AB46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6" s="14"/>
      <c r="AD466" s="14"/>
      <c r="AE46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6" s="14"/>
      <c r="AG466" s="14"/>
      <c r="AH46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6" s="14"/>
      <c r="AJ466" s="14"/>
      <c r="AK46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6" s="14"/>
      <c r="AM466" s="15"/>
      <c r="AN46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6" s="14"/>
      <c r="AP466" s="17"/>
      <c r="AQ46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6" s="14"/>
      <c r="AS466" s="14"/>
      <c r="AT46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6" s="17" t="e" cm="1">
        <f t="array" aca="1" ref="AU466" ca="1">INDEX('[1]SAP Customer Data'!A:Z,MATCH(بيانات_العملاء[[#This Row],[رمز شريك الأعمال]],'[1]SAP Customer Data'!B:B,0),CELL("col",[1]!Table_Customer_Data[[#Headers],[CreateDate]]))</f>
        <v>#REF!</v>
      </c>
      <c r="AV466" s="14"/>
      <c r="AW466" s="17"/>
      <c r="AX466" s="14" t="s">
        <v>57</v>
      </c>
      <c r="AY466" s="14"/>
    </row>
    <row r="467" spans="1:51" x14ac:dyDescent="0.25">
      <c r="A467" s="12" t="e" cm="1">
        <f t="array" aca="1" ref="A467" ca="1">INDEX('[1]SAP Customer Data'!$A:$AC,MATCH(بيانات_العملاء[[#This Row],[رمز شريك الأعمال]],'[1]SAP Customer Data'!$B:$B,0),CELL("col",[1]!Table_Customer_Data[[#Headers],[GroupName]]))</f>
        <v>#REF!</v>
      </c>
      <c r="B467" s="18" t="s">
        <v>748</v>
      </c>
      <c r="C467" s="77" t="s">
        <v>882</v>
      </c>
      <c r="D467" s="14" t="e" cm="1">
        <f t="array" aca="1" ref="D467" ca="1">INDEX('[1]SAP Customer Data'!$A:$AC,MATCH(بيانات_العملاء[[#This Row],[رمز شريك الأعمال]],'[1]SAP Customer Data'!$B:$B,0),CELL("col",[1]!Table_Customer_Data[[#Headers],[CardName]]))</f>
        <v>#REF!</v>
      </c>
      <c r="E467" s="14" t="e">
        <f ca="1">IF(بيانات_العملاء[[#This Row],[حد الائتمان على SAP]]&gt;0,"آجل","نقدى")</f>
        <v>#REF!</v>
      </c>
      <c r="F467" s="14"/>
      <c r="G467" s="14" t="s">
        <v>71</v>
      </c>
      <c r="H467" s="14"/>
      <c r="I46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7" s="14" t="s">
        <v>54</v>
      </c>
      <c r="K467" s="15"/>
      <c r="L467" s="14"/>
      <c r="M467" s="14" t="str">
        <f ca="1">IF(AND(بيانات_العملاء[[#This Row],[السجل التجارى]]="موجود",TODAY()+'[1]Other Data'!$B$23&lt;K467,بيانات_العملاء[[#This Row],[مطابقة اسم العميل بالاسم بالسجل التجارى]]="مطابق"), "سارى", "يجب اعادة طلبه")</f>
        <v>يجب اعادة طلبه</v>
      </c>
      <c r="N467" s="14" t="s">
        <v>52</v>
      </c>
      <c r="O467" s="9" t="e" cm="1">
        <f t="array" aca="1" ref="O467" ca="1">INDEX('[1]SAP Customer Data'!$A:$AC,MATCH(بيانات_العملاء[[#This Row],[رمز شريك الأعمال]],'[1]SAP Customer Data'!$B:$B,0),CELL("col",[1]!Table_Customer_Data[[#Headers],[LicTradNum]]))</f>
        <v>#REF!</v>
      </c>
      <c r="P46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7" s="14"/>
      <c r="R467" s="15"/>
      <c r="S46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7" s="14" t="s">
        <v>72</v>
      </c>
      <c r="U467" s="16"/>
      <c r="V467" s="17"/>
      <c r="W46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7" s="14" t="e" cm="1">
        <f t="array" aca="1" ref="Y467" ca="1">INDEX('[1]SAP Customer Data'!$A:$AC,MATCH(بيانات_العملاء[[#This Row],[رمز شريك الأعمال]],'[1]SAP Customer Data'!$B:$B,0),CELL("col",[1]!Table_Customer_Data[[#Headers],[CreditLine]]))</f>
        <v>#REF!</v>
      </c>
      <c r="Z46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7" s="14"/>
      <c r="AB46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7" s="14"/>
      <c r="AD467" s="14"/>
      <c r="AE46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7" s="14"/>
      <c r="AG467" s="14"/>
      <c r="AH46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7" s="14"/>
      <c r="AJ467" s="14"/>
      <c r="AK46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7" s="14"/>
      <c r="AM467" s="15"/>
      <c r="AN46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7" s="14"/>
      <c r="AP467" s="17"/>
      <c r="AQ46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7" s="14"/>
      <c r="AS467" s="14"/>
      <c r="AT46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7" s="17" t="e" cm="1">
        <f t="array" aca="1" ref="AU467" ca="1">INDEX('[1]SAP Customer Data'!A:Z,MATCH(بيانات_العملاء[[#This Row],[رمز شريك الأعمال]],'[1]SAP Customer Data'!B:B,0),CELL("col",[1]!Table_Customer_Data[[#Headers],[CreateDate]]))</f>
        <v>#REF!</v>
      </c>
      <c r="AV467" s="14"/>
      <c r="AW467" s="17"/>
      <c r="AX467" s="14" t="s">
        <v>57</v>
      </c>
      <c r="AY467" s="14"/>
    </row>
    <row r="468" spans="1:51" x14ac:dyDescent="0.25">
      <c r="A468" s="12" t="e" cm="1">
        <f t="array" aca="1" ref="A468" ca="1">INDEX('[1]SAP Customer Data'!$A:$AC,MATCH(بيانات_العملاء[[#This Row],[رمز شريك الأعمال]],'[1]SAP Customer Data'!$B:$B,0),CELL("col",[1]!Table_Customer_Data[[#Headers],[GroupName]]))</f>
        <v>#REF!</v>
      </c>
      <c r="B468" s="19" t="s">
        <v>749</v>
      </c>
      <c r="C468" s="77" t="s">
        <v>882</v>
      </c>
      <c r="D468" s="14" t="e" cm="1">
        <f t="array" aca="1" ref="D468" ca="1">INDEX('[1]SAP Customer Data'!$A:$AC,MATCH(بيانات_العملاء[[#This Row],[رمز شريك الأعمال]],'[1]SAP Customer Data'!$B:$B,0),CELL("col",[1]!Table_Customer_Data[[#Headers],[CardName]]))</f>
        <v>#REF!</v>
      </c>
      <c r="E468" s="14" t="e">
        <f ca="1">IF(بيانات_العملاء[[#This Row],[حد الائتمان على SAP]]&gt;0,"آجل","نقدى")</f>
        <v>#REF!</v>
      </c>
      <c r="F468" s="14" t="s">
        <v>750</v>
      </c>
      <c r="G468" s="14" t="s">
        <v>51</v>
      </c>
      <c r="H468" s="14" t="s">
        <v>54</v>
      </c>
      <c r="I46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8" s="14" t="s">
        <v>52</v>
      </c>
      <c r="K468" s="15">
        <v>44857</v>
      </c>
      <c r="L468" s="14" t="s">
        <v>55</v>
      </c>
      <c r="M468" s="14" t="str">
        <f ca="1">IF(AND(بيانات_العملاء[[#This Row],[السجل التجارى]]="موجود",TODAY()+'[1]Other Data'!$B$23&lt;K468,بيانات_العملاء[[#This Row],[مطابقة اسم العميل بالاسم بالسجل التجارى]]="مطابق"), "سارى", "يجب اعادة طلبه")</f>
        <v>يجب اعادة طلبه</v>
      </c>
      <c r="N468" s="14" t="s">
        <v>54</v>
      </c>
      <c r="O468" s="9" t="e" cm="1">
        <f t="array" aca="1" ref="O468" ca="1">INDEX('[1]SAP Customer Data'!$A:$AC,MATCH(بيانات_العملاء[[#This Row],[رمز شريك الأعمال]],'[1]SAP Customer Data'!$B:$B,0),CELL("col",[1]!Table_Customer_Data[[#Headers],[LicTradNum]]))</f>
        <v>#REF!</v>
      </c>
      <c r="P46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8" s="14" t="s">
        <v>54</v>
      </c>
      <c r="R468" s="15"/>
      <c r="S46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8" s="14" t="s">
        <v>72</v>
      </c>
      <c r="U468" s="16"/>
      <c r="V468" s="17"/>
      <c r="W46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8" s="14" t="e" cm="1">
        <f t="array" aca="1" ref="Y468" ca="1">INDEX('[1]SAP Customer Data'!$A:$AC,MATCH(بيانات_العملاء[[#This Row],[رمز شريك الأعمال]],'[1]SAP Customer Data'!$B:$B,0),CELL("col",[1]!Table_Customer_Data[[#Headers],[CreditLine]]))</f>
        <v>#REF!</v>
      </c>
      <c r="Z46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8" s="14"/>
      <c r="AB46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8" s="14" t="s">
        <v>54</v>
      </c>
      <c r="AD468" s="14"/>
      <c r="AE46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8" s="14"/>
      <c r="AG468" s="14"/>
      <c r="AH46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8" s="14"/>
      <c r="AJ468" s="14"/>
      <c r="AK46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8" s="14"/>
      <c r="AM468" s="15"/>
      <c r="AN46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8" s="14" t="s">
        <v>54</v>
      </c>
      <c r="AP468" s="17"/>
      <c r="AQ46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8" s="14"/>
      <c r="AS468" s="14"/>
      <c r="AT46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8" s="17" t="e" cm="1">
        <f t="array" aca="1" ref="AU468" ca="1">INDEX('[1]SAP Customer Data'!A:Z,MATCH(بيانات_العملاء[[#This Row],[رمز شريك الأعمال]],'[1]SAP Customer Data'!B:B,0),CELL("col",[1]!Table_Customer_Data[[#Headers],[CreateDate]]))</f>
        <v>#REF!</v>
      </c>
      <c r="AV468" s="14"/>
      <c r="AW468" s="17"/>
      <c r="AX468" s="14" t="s">
        <v>57</v>
      </c>
      <c r="AY468" s="14"/>
    </row>
    <row r="469" spans="1:51" x14ac:dyDescent="0.25">
      <c r="A469" s="12" t="e" cm="1">
        <f t="array" aca="1" ref="A469" ca="1">INDEX('[1]SAP Customer Data'!$A:$AC,MATCH(بيانات_العملاء[[#This Row],[رمز شريك الأعمال]],'[1]SAP Customer Data'!$B:$B,0),CELL("col",[1]!Table_Customer_Data[[#Headers],[GroupName]]))</f>
        <v>#REF!</v>
      </c>
      <c r="B469" s="18" t="s">
        <v>751</v>
      </c>
      <c r="C469" s="77" t="s">
        <v>882</v>
      </c>
      <c r="D469" s="14" t="e" cm="1">
        <f t="array" aca="1" ref="D469" ca="1">INDEX('[1]SAP Customer Data'!$A:$AC,MATCH(بيانات_العملاء[[#This Row],[رمز شريك الأعمال]],'[1]SAP Customer Data'!$B:$B,0),CELL("col",[1]!Table_Customer_Data[[#Headers],[CardName]]))</f>
        <v>#REF!</v>
      </c>
      <c r="E469" s="14" t="e">
        <f ca="1">IF(بيانات_العملاء[[#This Row],[حد الائتمان على SAP]]&gt;0,"آجل","نقدى")</f>
        <v>#REF!</v>
      </c>
      <c r="F469" s="14"/>
      <c r="G469" s="14" t="s">
        <v>71</v>
      </c>
      <c r="H469" s="14"/>
      <c r="I46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69" s="14" t="s">
        <v>54</v>
      </c>
      <c r="K469" s="15"/>
      <c r="L469" s="14"/>
      <c r="M469" s="14" t="str">
        <f ca="1">IF(AND(بيانات_العملاء[[#This Row],[السجل التجارى]]="موجود",TODAY()+'[1]Other Data'!$B$23&lt;K469,بيانات_العملاء[[#This Row],[مطابقة اسم العميل بالاسم بالسجل التجارى]]="مطابق"), "سارى", "يجب اعادة طلبه")</f>
        <v>يجب اعادة طلبه</v>
      </c>
      <c r="N469" s="14" t="s">
        <v>52</v>
      </c>
      <c r="O469" s="9" t="e" cm="1">
        <f t="array" aca="1" ref="O469" ca="1">INDEX('[1]SAP Customer Data'!$A:$AC,MATCH(بيانات_العملاء[[#This Row],[رمز شريك الأعمال]],'[1]SAP Customer Data'!$B:$B,0),CELL("col",[1]!Table_Customer_Data[[#Headers],[LicTradNum]]))</f>
        <v>#REF!</v>
      </c>
      <c r="P46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69" s="14"/>
      <c r="R469" s="15"/>
      <c r="S46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69" s="14" t="s">
        <v>72</v>
      </c>
      <c r="U469" s="16"/>
      <c r="V469" s="17"/>
      <c r="W46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6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69" s="14" t="e" cm="1">
        <f t="array" aca="1" ref="Y469" ca="1">INDEX('[1]SAP Customer Data'!$A:$AC,MATCH(بيانات_العملاء[[#This Row],[رمز شريك الأعمال]],'[1]SAP Customer Data'!$B:$B,0),CELL("col",[1]!Table_Customer_Data[[#Headers],[CreditLine]]))</f>
        <v>#REF!</v>
      </c>
      <c r="Z46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69" s="14"/>
      <c r="AB46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69" s="14"/>
      <c r="AD469" s="14"/>
      <c r="AE46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69" s="14"/>
      <c r="AG469" s="14"/>
      <c r="AH46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69" s="14"/>
      <c r="AJ469" s="14"/>
      <c r="AK46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69" s="14"/>
      <c r="AM469" s="15"/>
      <c r="AN46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69" s="14"/>
      <c r="AP469" s="17"/>
      <c r="AQ46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69" s="14"/>
      <c r="AS469" s="14"/>
      <c r="AT46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69" s="17" t="e" cm="1">
        <f t="array" aca="1" ref="AU469" ca="1">INDEX('[1]SAP Customer Data'!A:Z,MATCH(بيانات_العملاء[[#This Row],[رمز شريك الأعمال]],'[1]SAP Customer Data'!B:B,0),CELL("col",[1]!Table_Customer_Data[[#Headers],[CreateDate]]))</f>
        <v>#REF!</v>
      </c>
      <c r="AV469" s="14"/>
      <c r="AW469" s="17"/>
      <c r="AX469" s="14" t="s">
        <v>57</v>
      </c>
      <c r="AY469" s="14"/>
    </row>
    <row r="470" spans="1:51" x14ac:dyDescent="0.25">
      <c r="A470" s="12" t="e" cm="1">
        <f t="array" aca="1" ref="A470" ca="1">INDEX('[1]SAP Customer Data'!$A:$AC,MATCH(بيانات_العملاء[[#This Row],[رمز شريك الأعمال]],'[1]SAP Customer Data'!$B:$B,0),CELL("col",[1]!Table_Customer_Data[[#Headers],[GroupName]]))</f>
        <v>#REF!</v>
      </c>
      <c r="B470" s="18" t="s">
        <v>752</v>
      </c>
      <c r="C470" s="77" t="s">
        <v>882</v>
      </c>
      <c r="D470" s="14" t="e" cm="1">
        <f t="array" aca="1" ref="D470" ca="1">INDEX('[1]SAP Customer Data'!$A:$AC,MATCH(بيانات_العملاء[[#This Row],[رمز شريك الأعمال]],'[1]SAP Customer Data'!$B:$B,0),CELL("col",[1]!Table_Customer_Data[[#Headers],[CardName]]))</f>
        <v>#REF!</v>
      </c>
      <c r="E470" s="14" t="e">
        <f ca="1">IF(بيانات_العملاء[[#This Row],[حد الائتمان على SAP]]&gt;0,"آجل","نقدى")</f>
        <v>#REF!</v>
      </c>
      <c r="F470" s="14"/>
      <c r="G470" s="14" t="s">
        <v>71</v>
      </c>
      <c r="H470" s="14"/>
      <c r="I47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70" s="14" t="s">
        <v>54</v>
      </c>
      <c r="K470" s="15"/>
      <c r="L470" s="14"/>
      <c r="M470" s="14" t="str">
        <f ca="1">IF(AND(بيانات_العملاء[[#This Row],[السجل التجارى]]="موجود",TODAY()+'[1]Other Data'!$B$23&lt;K470,بيانات_العملاء[[#This Row],[مطابقة اسم العميل بالاسم بالسجل التجارى]]="مطابق"), "سارى", "يجب اعادة طلبه")</f>
        <v>يجب اعادة طلبه</v>
      </c>
      <c r="N470" s="14" t="s">
        <v>52</v>
      </c>
      <c r="O470" s="9" t="e" cm="1">
        <f t="array" aca="1" ref="O470" ca="1">INDEX('[1]SAP Customer Data'!$A:$AC,MATCH(بيانات_العملاء[[#This Row],[رمز شريك الأعمال]],'[1]SAP Customer Data'!$B:$B,0),CELL("col",[1]!Table_Customer_Data[[#Headers],[LicTradNum]]))</f>
        <v>#REF!</v>
      </c>
      <c r="P47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0" s="14"/>
      <c r="R470" s="15"/>
      <c r="S47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0" s="14" t="s">
        <v>72</v>
      </c>
      <c r="U470" s="16"/>
      <c r="V470" s="17"/>
      <c r="W47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70" s="14" t="e" cm="1">
        <f t="array" aca="1" ref="Y470" ca="1">INDEX('[1]SAP Customer Data'!$A:$AC,MATCH(بيانات_العملاء[[#This Row],[رمز شريك الأعمال]],'[1]SAP Customer Data'!$B:$B,0),CELL("col",[1]!Table_Customer_Data[[#Headers],[CreditLine]]))</f>
        <v>#REF!</v>
      </c>
      <c r="Z47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0" s="14"/>
      <c r="AB47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0" s="14"/>
      <c r="AD470" s="14"/>
      <c r="AE47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0" s="14"/>
      <c r="AG470" s="14"/>
      <c r="AH47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0" s="14"/>
      <c r="AJ470" s="14"/>
      <c r="AK47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0" s="14"/>
      <c r="AM470" s="15"/>
      <c r="AN47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0" s="14"/>
      <c r="AP470" s="17"/>
      <c r="AQ47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0" s="14"/>
      <c r="AS470" s="14"/>
      <c r="AT47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0" s="17" t="e" cm="1">
        <f t="array" aca="1" ref="AU470" ca="1">INDEX('[1]SAP Customer Data'!A:Z,MATCH(بيانات_العملاء[[#This Row],[رمز شريك الأعمال]],'[1]SAP Customer Data'!B:B,0),CELL("col",[1]!Table_Customer_Data[[#Headers],[CreateDate]]))</f>
        <v>#REF!</v>
      </c>
      <c r="AV470" s="14"/>
      <c r="AW470" s="17"/>
      <c r="AX470" s="14" t="s">
        <v>57</v>
      </c>
      <c r="AY470" s="14"/>
    </row>
    <row r="471" spans="1:51" x14ac:dyDescent="0.25">
      <c r="A471" s="12" t="e" cm="1">
        <f t="array" aca="1" ref="A471" ca="1">INDEX('[1]SAP Customer Data'!$A:$AC,MATCH(بيانات_العملاء[[#This Row],[رمز شريك الأعمال]],'[1]SAP Customer Data'!$B:$B,0),CELL("col",[1]!Table_Customer_Data[[#Headers],[GroupName]]))</f>
        <v>#REF!</v>
      </c>
      <c r="B471" s="19" t="s">
        <v>753</v>
      </c>
      <c r="C471" s="77" t="s">
        <v>882</v>
      </c>
      <c r="D471" s="14" t="e" cm="1">
        <f t="array" aca="1" ref="D471" ca="1">INDEX('[1]SAP Customer Data'!$A:$AC,MATCH(بيانات_العملاء[[#This Row],[رمز شريك الأعمال]],'[1]SAP Customer Data'!$B:$B,0),CELL("col",[1]!Table_Customer_Data[[#Headers],[CardName]]))</f>
        <v>#REF!</v>
      </c>
      <c r="E471" s="14" t="e">
        <f ca="1">IF(بيانات_العملاء[[#This Row],[حد الائتمان على SAP]]&gt;0,"آجل","نقدى")</f>
        <v>#REF!</v>
      </c>
      <c r="F471" s="14" t="s">
        <v>754</v>
      </c>
      <c r="G471" s="14" t="s">
        <v>51</v>
      </c>
      <c r="H471" s="14" t="s">
        <v>197</v>
      </c>
      <c r="I47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71" s="14" t="s">
        <v>52</v>
      </c>
      <c r="K471" s="15">
        <v>45070</v>
      </c>
      <c r="L471" s="14" t="s">
        <v>55</v>
      </c>
      <c r="M471" s="14" t="str">
        <f ca="1">IF(AND(بيانات_العملاء[[#This Row],[السجل التجارى]]="موجود",TODAY()+'[1]Other Data'!$B$23&lt;K471,بيانات_العملاء[[#This Row],[مطابقة اسم العميل بالاسم بالسجل التجارى]]="مطابق"), "سارى", "يجب اعادة طلبه")</f>
        <v>يجب اعادة طلبه</v>
      </c>
      <c r="N471" s="14" t="s">
        <v>54</v>
      </c>
      <c r="O471" s="9" t="e" cm="1">
        <f t="array" aca="1" ref="O471" ca="1">INDEX('[1]SAP Customer Data'!$A:$AC,MATCH(بيانات_العملاء[[#This Row],[رمز شريك الأعمال]],'[1]SAP Customer Data'!$B:$B,0),CELL("col",[1]!Table_Customer_Data[[#Headers],[LicTradNum]]))</f>
        <v>#REF!</v>
      </c>
      <c r="P47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1" s="14" t="s">
        <v>54</v>
      </c>
      <c r="R471" s="15"/>
      <c r="S47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1" s="14" t="s">
        <v>72</v>
      </c>
      <c r="U471" s="16"/>
      <c r="V471" s="17"/>
      <c r="W47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71" s="14" t="e" cm="1">
        <f t="array" aca="1" ref="Y471" ca="1">INDEX('[1]SAP Customer Data'!$A:$AC,MATCH(بيانات_العملاء[[#This Row],[رمز شريك الأعمال]],'[1]SAP Customer Data'!$B:$B,0),CELL("col",[1]!Table_Customer_Data[[#Headers],[CreditLine]]))</f>
        <v>#REF!</v>
      </c>
      <c r="Z47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1" s="14"/>
      <c r="AB47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1" s="14" t="s">
        <v>54</v>
      </c>
      <c r="AD471" s="14"/>
      <c r="AE47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1" s="14"/>
      <c r="AG471" s="14"/>
      <c r="AH47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1" s="14"/>
      <c r="AJ471" s="14"/>
      <c r="AK47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1" s="14"/>
      <c r="AM471" s="15"/>
      <c r="AN47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1" s="14" t="s">
        <v>54</v>
      </c>
      <c r="AP471" s="17"/>
      <c r="AQ47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1" s="14"/>
      <c r="AS471" s="14"/>
      <c r="AT47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1" s="17" t="e" cm="1">
        <f t="array" aca="1" ref="AU471" ca="1">INDEX('[1]SAP Customer Data'!A:Z,MATCH(بيانات_العملاء[[#This Row],[رمز شريك الأعمال]],'[1]SAP Customer Data'!B:B,0),CELL("col",[1]!Table_Customer_Data[[#Headers],[CreateDate]]))</f>
        <v>#REF!</v>
      </c>
      <c r="AV471" s="14"/>
      <c r="AW471" s="17"/>
      <c r="AX471" s="14" t="s">
        <v>57</v>
      </c>
      <c r="AY471" s="14"/>
    </row>
    <row r="472" spans="1:51" x14ac:dyDescent="0.25">
      <c r="A472" s="12" t="e" cm="1">
        <f t="array" aca="1" ref="A472" ca="1">INDEX('[1]SAP Customer Data'!$A:$AC,MATCH(بيانات_العملاء[[#This Row],[رمز شريك الأعمال]],'[1]SAP Customer Data'!$B:$B,0),CELL("col",[1]!Table_Customer_Data[[#Headers],[GroupName]]))</f>
        <v>#REF!</v>
      </c>
      <c r="B472" s="19" t="s">
        <v>755</v>
      </c>
      <c r="C472" s="77" t="s">
        <v>882</v>
      </c>
      <c r="D472" s="14" t="e" cm="1">
        <f t="array" aca="1" ref="D472" ca="1">INDEX('[1]SAP Customer Data'!$A:$AC,MATCH(بيانات_العملاء[[#This Row],[رمز شريك الأعمال]],'[1]SAP Customer Data'!$B:$B,0),CELL("col",[1]!Table_Customer_Data[[#Headers],[CardName]]))</f>
        <v>#REF!</v>
      </c>
      <c r="E472" s="14" t="e">
        <f ca="1">IF(بيانات_العملاء[[#This Row],[حد الائتمان على SAP]]&gt;0,"آجل","نقدى")</f>
        <v>#REF!</v>
      </c>
      <c r="F472" s="14"/>
      <c r="G472" s="14"/>
      <c r="H472" s="14" t="s">
        <v>54</v>
      </c>
      <c r="I47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72" s="14" t="s">
        <v>54</v>
      </c>
      <c r="K472" s="15"/>
      <c r="L472" s="14"/>
      <c r="M472" s="14" t="str">
        <f ca="1">IF(AND(بيانات_العملاء[[#This Row],[السجل التجارى]]="موجود",TODAY()+'[1]Other Data'!$B$23&lt;K472,بيانات_العملاء[[#This Row],[مطابقة اسم العميل بالاسم بالسجل التجارى]]="مطابق"), "سارى", "يجب اعادة طلبه")</f>
        <v>يجب اعادة طلبه</v>
      </c>
      <c r="N472" s="14" t="s">
        <v>52</v>
      </c>
      <c r="O472" s="9" t="e" cm="1">
        <f t="array" aca="1" ref="O472" ca="1">INDEX('[1]SAP Customer Data'!$A:$AC,MATCH(بيانات_العملاء[[#This Row],[رمز شريك الأعمال]],'[1]SAP Customer Data'!$B:$B,0),CELL("col",[1]!Table_Customer_Data[[#Headers],[LicTradNum]]))</f>
        <v>#REF!</v>
      </c>
      <c r="P47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2" s="14" t="s">
        <v>54</v>
      </c>
      <c r="R472" s="15"/>
      <c r="S47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2" s="14" t="s">
        <v>72</v>
      </c>
      <c r="U472" s="16"/>
      <c r="V472" s="17"/>
      <c r="W47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72" s="14" t="e" cm="1">
        <f t="array" aca="1" ref="Y472" ca="1">INDEX('[1]SAP Customer Data'!$A:$AC,MATCH(بيانات_العملاء[[#This Row],[رمز شريك الأعمال]],'[1]SAP Customer Data'!$B:$B,0),CELL("col",[1]!Table_Customer_Data[[#Headers],[CreditLine]]))</f>
        <v>#REF!</v>
      </c>
      <c r="Z47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2" s="14"/>
      <c r="AB47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2" s="14"/>
      <c r="AD472" s="14"/>
      <c r="AE47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2" s="14"/>
      <c r="AG472" s="14"/>
      <c r="AH47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2" s="14"/>
      <c r="AJ472" s="14"/>
      <c r="AK47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2" s="14"/>
      <c r="AM472" s="15"/>
      <c r="AN47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2" s="14"/>
      <c r="AP472" s="17"/>
      <c r="AQ47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2" s="14"/>
      <c r="AS472" s="14"/>
      <c r="AT47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2" s="17" t="e" cm="1">
        <f t="array" aca="1" ref="AU472" ca="1">INDEX('[1]SAP Customer Data'!A:Z,MATCH(بيانات_العملاء[[#This Row],[رمز شريك الأعمال]],'[1]SAP Customer Data'!B:B,0),CELL("col",[1]!Table_Customer_Data[[#Headers],[CreateDate]]))</f>
        <v>#REF!</v>
      </c>
      <c r="AV472" s="14"/>
      <c r="AW472" s="17"/>
      <c r="AX472" s="14" t="s">
        <v>57</v>
      </c>
      <c r="AY472" s="14"/>
    </row>
    <row r="473" spans="1:51" x14ac:dyDescent="0.25">
      <c r="A473" s="12" t="e" cm="1">
        <f t="array" aca="1" ref="A473" ca="1">INDEX('[1]SAP Customer Data'!$A:$AC,MATCH(بيانات_العملاء[[#This Row],[رمز شريك الأعمال]],'[1]SAP Customer Data'!$B:$B,0),CELL("col",[1]!Table_Customer_Data[[#Headers],[GroupName]]))</f>
        <v>#REF!</v>
      </c>
      <c r="B473" s="18" t="s">
        <v>756</v>
      </c>
      <c r="C473" s="77" t="s">
        <v>882</v>
      </c>
      <c r="D473" s="14" t="e" cm="1">
        <f t="array" aca="1" ref="D473" ca="1">INDEX('[1]SAP Customer Data'!$A:$AC,MATCH(بيانات_العملاء[[#This Row],[رمز شريك الأعمال]],'[1]SAP Customer Data'!$B:$B,0),CELL("col",[1]!Table_Customer_Data[[#Headers],[CardName]]))</f>
        <v>#REF!</v>
      </c>
      <c r="E473" s="14" t="e">
        <f ca="1">IF(بيانات_العملاء[[#This Row],[حد الائتمان على SAP]]&gt;0,"آجل","نقدى")</f>
        <v>#REF!</v>
      </c>
      <c r="F473" s="14"/>
      <c r="G473" s="14" t="s">
        <v>71</v>
      </c>
      <c r="H473" s="14"/>
      <c r="I47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73" s="14" t="s">
        <v>54</v>
      </c>
      <c r="K473" s="15"/>
      <c r="L473" s="14"/>
      <c r="M473" s="14" t="str">
        <f ca="1">IF(AND(بيانات_العملاء[[#This Row],[السجل التجارى]]="موجود",TODAY()+'[1]Other Data'!$B$23&lt;K473,بيانات_العملاء[[#This Row],[مطابقة اسم العميل بالاسم بالسجل التجارى]]="مطابق"), "سارى", "يجب اعادة طلبه")</f>
        <v>يجب اعادة طلبه</v>
      </c>
      <c r="N473" s="14" t="s">
        <v>54</v>
      </c>
      <c r="O473" s="9" t="e" cm="1">
        <f t="array" aca="1" ref="O473" ca="1">INDEX('[1]SAP Customer Data'!$A:$AC,MATCH(بيانات_العملاء[[#This Row],[رمز شريك الأعمال]],'[1]SAP Customer Data'!$B:$B,0),CELL("col",[1]!Table_Customer_Data[[#Headers],[LicTradNum]]))</f>
        <v>#REF!</v>
      </c>
      <c r="P47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3" s="14"/>
      <c r="R473" s="15"/>
      <c r="S47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3" s="14" t="s">
        <v>72</v>
      </c>
      <c r="U473" s="16"/>
      <c r="V473" s="17"/>
      <c r="W47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73" s="14" t="e" cm="1">
        <f t="array" aca="1" ref="Y473" ca="1">INDEX('[1]SAP Customer Data'!$A:$AC,MATCH(بيانات_العملاء[[#This Row],[رمز شريك الأعمال]],'[1]SAP Customer Data'!$B:$B,0),CELL("col",[1]!Table_Customer_Data[[#Headers],[CreditLine]]))</f>
        <v>#REF!</v>
      </c>
      <c r="Z47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3" s="14"/>
      <c r="AB47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3" s="14"/>
      <c r="AD473" s="14"/>
      <c r="AE47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3" s="14"/>
      <c r="AG473" s="14"/>
      <c r="AH47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3" s="14"/>
      <c r="AJ473" s="14"/>
      <c r="AK47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3" s="14"/>
      <c r="AM473" s="15"/>
      <c r="AN47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3" s="14"/>
      <c r="AP473" s="17"/>
      <c r="AQ47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3" s="14"/>
      <c r="AS473" s="14"/>
      <c r="AT47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3" s="17" t="e" cm="1">
        <f t="array" aca="1" ref="AU473" ca="1">INDEX('[1]SAP Customer Data'!A:Z,MATCH(بيانات_العملاء[[#This Row],[رمز شريك الأعمال]],'[1]SAP Customer Data'!B:B,0),CELL("col",[1]!Table_Customer_Data[[#Headers],[CreateDate]]))</f>
        <v>#REF!</v>
      </c>
      <c r="AV473" s="14"/>
      <c r="AW473" s="17"/>
      <c r="AX473" s="14" t="s">
        <v>57</v>
      </c>
      <c r="AY473" s="14"/>
    </row>
    <row r="474" spans="1:51" x14ac:dyDescent="0.25">
      <c r="A474" s="12" t="e" cm="1">
        <f t="array" aca="1" ref="A474" ca="1">INDEX('[1]SAP Customer Data'!$A:$AC,MATCH(بيانات_العملاء[[#This Row],[رمز شريك الأعمال]],'[1]SAP Customer Data'!$B:$B,0),CELL("col",[1]!Table_Customer_Data[[#Headers],[GroupName]]))</f>
        <v>#REF!</v>
      </c>
      <c r="B474" s="19" t="s">
        <v>757</v>
      </c>
      <c r="C474" s="77" t="s">
        <v>882</v>
      </c>
      <c r="D474" s="14" t="e" cm="1">
        <f t="array" aca="1" ref="D474" ca="1">INDEX('[1]SAP Customer Data'!$A:$AC,MATCH(بيانات_العملاء[[#This Row],[رمز شريك الأعمال]],'[1]SAP Customer Data'!$B:$B,0),CELL("col",[1]!Table_Customer_Data[[#Headers],[CardName]]))</f>
        <v>#REF!</v>
      </c>
      <c r="E474" s="14" t="e">
        <f ca="1">IF(بيانات_العملاء[[#This Row],[حد الائتمان على SAP]]&gt;0,"آجل","نقدى")</f>
        <v>#REF!</v>
      </c>
      <c r="F474" s="14"/>
      <c r="G474" s="14"/>
      <c r="H474" s="14"/>
      <c r="I47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74" s="14"/>
      <c r="K474" s="15"/>
      <c r="L474" s="17" t="str">
        <f>IF(بيانات_العملاء[[#This Row],[السجل التجارى]]="غير موجود", "غير مطابق", "")</f>
        <v/>
      </c>
      <c r="M474" s="14" t="str">
        <f ca="1">IF(AND(بيانات_العملاء[[#This Row],[السجل التجارى]]="موجود",TODAY()+'[1]Other Data'!$B$23&lt;K474,بيانات_العملاء[[#This Row],[مطابقة اسم العميل بالاسم بالسجل التجارى]]="مطابق"), "سارى", "يجب اعادة طلبه")</f>
        <v>يجب اعادة طلبه</v>
      </c>
      <c r="N474" s="14"/>
      <c r="O474" s="9" t="e" cm="1">
        <f t="array" aca="1" ref="O474" ca="1">INDEX('[1]SAP Customer Data'!$A:$AC,MATCH(بيانات_العملاء[[#This Row],[رمز شريك الأعمال]],'[1]SAP Customer Data'!$B:$B,0),CELL("col",[1]!Table_Customer_Data[[#Headers],[LicTradNum]]))</f>
        <v>#REF!</v>
      </c>
      <c r="P47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4" s="14"/>
      <c r="R474" s="15"/>
      <c r="S474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74" s="14" t="s">
        <v>72</v>
      </c>
      <c r="U474" s="16"/>
      <c r="V474" s="17"/>
      <c r="W47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74" s="14" t="e" cm="1">
        <f t="array" aca="1" ref="Y474" ca="1">INDEX('[1]SAP Customer Data'!$A:$AC,MATCH(بيانات_العملاء[[#This Row],[رمز شريك الأعمال]],'[1]SAP Customer Data'!$B:$B,0),CELL("col",[1]!Table_Customer_Data[[#Headers],[CreditLine]]))</f>
        <v>#REF!</v>
      </c>
      <c r="Z47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4" s="14"/>
      <c r="AB47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4" s="14"/>
      <c r="AD474" s="14"/>
      <c r="AE474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4" s="14"/>
      <c r="AG474" s="14"/>
      <c r="AH47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74" s="14"/>
      <c r="AJ474" s="14"/>
      <c r="AK47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74" s="14"/>
      <c r="AM474" s="15"/>
      <c r="AN47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4" s="14"/>
      <c r="AP474" s="17"/>
      <c r="AQ47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4" s="14"/>
      <c r="AS474" s="14"/>
      <c r="AT47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74" s="17" t="e" cm="1">
        <f t="array" aca="1" ref="AU474" ca="1">INDEX('[1]SAP Customer Data'!A:Z,MATCH(بيانات_العملاء[[#This Row],[رمز شريك الأعمال]],'[1]SAP Customer Data'!B:B,0),CELL("col",[1]!Table_Customer_Data[[#Headers],[CreateDate]]))</f>
        <v>#REF!</v>
      </c>
      <c r="AV474" s="17"/>
      <c r="AW474" s="17"/>
      <c r="AX474" s="14" t="s">
        <v>57</v>
      </c>
      <c r="AY474" s="14"/>
    </row>
    <row r="475" spans="1:51" x14ac:dyDescent="0.25">
      <c r="A475" s="12" t="e" cm="1">
        <f t="array" aca="1" ref="A475" ca="1">INDEX('[1]SAP Customer Data'!$A:$AC,MATCH(بيانات_العملاء[[#This Row],[رمز شريك الأعمال]],'[1]SAP Customer Data'!$B:$B,0),CELL("col",[1]!Table_Customer_Data[[#Headers],[GroupName]]))</f>
        <v>#REF!</v>
      </c>
      <c r="B475" s="19" t="s">
        <v>758</v>
      </c>
      <c r="C475" s="77" t="s">
        <v>882</v>
      </c>
      <c r="D475" s="14" t="e" cm="1">
        <f t="array" aca="1" ref="D475" ca="1">INDEX('[1]SAP Customer Data'!$A:$AC,MATCH(بيانات_العملاء[[#This Row],[رمز شريك الأعمال]],'[1]SAP Customer Data'!$B:$B,0),CELL("col",[1]!Table_Customer_Data[[#Headers],[CardName]]))</f>
        <v>#REF!</v>
      </c>
      <c r="E475" s="14" t="e">
        <f ca="1">IF(بيانات_العملاء[[#This Row],[حد الائتمان على SAP]]&gt;0,"آجل","نقدى")</f>
        <v>#REF!</v>
      </c>
      <c r="F475" s="14" t="s">
        <v>759</v>
      </c>
      <c r="G475" s="14" t="s">
        <v>51</v>
      </c>
      <c r="H475" s="14" t="s">
        <v>52</v>
      </c>
      <c r="I47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75" s="14" t="s">
        <v>52</v>
      </c>
      <c r="K475" s="15">
        <v>44904</v>
      </c>
      <c r="L475" s="14" t="s">
        <v>55</v>
      </c>
      <c r="M475" s="14" t="str">
        <f ca="1">IF(AND(بيانات_العملاء[[#This Row],[السجل التجارى]]="موجود",TODAY()+'[1]Other Data'!$B$23&lt;K475,بيانات_العملاء[[#This Row],[مطابقة اسم العميل بالاسم بالسجل التجارى]]="مطابق"), "سارى", "يجب اعادة طلبه")</f>
        <v>يجب اعادة طلبه</v>
      </c>
      <c r="N475" s="14" t="s">
        <v>52</v>
      </c>
      <c r="O475" s="9" t="e" cm="1">
        <f t="array" aca="1" ref="O475" ca="1">INDEX('[1]SAP Customer Data'!$A:$AC,MATCH(بيانات_العملاء[[#This Row],[رمز شريك الأعمال]],'[1]SAP Customer Data'!$B:$B,0),CELL("col",[1]!Table_Customer_Data[[#Headers],[LicTradNum]]))</f>
        <v>#REF!</v>
      </c>
      <c r="P47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5" s="14" t="s">
        <v>54</v>
      </c>
      <c r="R475" s="15"/>
      <c r="S47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5" s="14" t="s">
        <v>52</v>
      </c>
      <c r="U475" s="16">
        <v>50000</v>
      </c>
      <c r="V475" s="17"/>
      <c r="W47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75" s="14" t="e" cm="1">
        <f t="array" aca="1" ref="Y475" ca="1">INDEX('[1]SAP Customer Data'!$A:$AC,MATCH(بيانات_العملاء[[#This Row],[رمز شريك الأعمال]],'[1]SAP Customer Data'!$B:$B,0),CELL("col",[1]!Table_Customer_Data[[#Headers],[CreditLine]]))</f>
        <v>#REF!</v>
      </c>
      <c r="Z47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5" s="14" t="s">
        <v>55</v>
      </c>
      <c r="AB47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5" s="14" t="s">
        <v>52</v>
      </c>
      <c r="AD475" s="14"/>
      <c r="AE47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5" s="14" t="s">
        <v>54</v>
      </c>
      <c r="AG475" s="14"/>
      <c r="AH47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5" s="14" t="s">
        <v>54</v>
      </c>
      <c r="AJ475" s="14"/>
      <c r="AK47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5" s="14"/>
      <c r="AM475" s="15"/>
      <c r="AN47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5" s="14" t="s">
        <v>54</v>
      </c>
      <c r="AP475" s="17"/>
      <c r="AQ47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5" s="14" t="s">
        <v>54</v>
      </c>
      <c r="AS475" s="14"/>
      <c r="AT47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5" s="17" t="e" cm="1">
        <f t="array" aca="1" ref="AU475" ca="1">INDEX('[1]SAP Customer Data'!A:Z,MATCH(بيانات_العملاء[[#This Row],[رمز شريك الأعمال]],'[1]SAP Customer Data'!B:B,0),CELL("col",[1]!Table_Customer_Data[[#Headers],[CreateDate]]))</f>
        <v>#REF!</v>
      </c>
      <c r="AV475" s="14"/>
      <c r="AW475" s="17"/>
      <c r="AX475" s="14" t="s">
        <v>57</v>
      </c>
      <c r="AY475" s="14"/>
    </row>
    <row r="476" spans="1:51" x14ac:dyDescent="0.25">
      <c r="A476" s="12" t="e" cm="1">
        <f t="array" aca="1" ref="A476" ca="1">INDEX('[1]SAP Customer Data'!$A:$AC,MATCH(بيانات_العملاء[[#This Row],[رمز شريك الأعمال]],'[1]SAP Customer Data'!$B:$B,0),CELL("col",[1]!Table_Customer_Data[[#Headers],[GroupName]]))</f>
        <v>#REF!</v>
      </c>
      <c r="B476" s="19" t="s">
        <v>760</v>
      </c>
      <c r="C476" s="77" t="s">
        <v>882</v>
      </c>
      <c r="D476" s="14" t="e" cm="1">
        <f t="array" aca="1" ref="D476" ca="1">INDEX('[1]SAP Customer Data'!$A:$AC,MATCH(بيانات_العملاء[[#This Row],[رمز شريك الأعمال]],'[1]SAP Customer Data'!$B:$B,0),CELL("col",[1]!Table_Customer_Data[[#Headers],[CardName]]))</f>
        <v>#REF!</v>
      </c>
      <c r="E476" s="14" t="e">
        <f ca="1">IF(بيانات_العملاء[[#This Row],[حد الائتمان على SAP]]&gt;0,"آجل","نقدى")</f>
        <v>#REF!</v>
      </c>
      <c r="F476" s="14" t="s">
        <v>761</v>
      </c>
      <c r="G476" s="14" t="s">
        <v>51</v>
      </c>
      <c r="H476" s="14" t="s">
        <v>52</v>
      </c>
      <c r="I47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76" s="14" t="s">
        <v>52</v>
      </c>
      <c r="K476" s="15">
        <v>46135</v>
      </c>
      <c r="L476" s="14" t="s">
        <v>55</v>
      </c>
      <c r="M476" s="14" t="str">
        <f ca="1">IF(AND(بيانات_العملاء[[#This Row],[السجل التجارى]]="موجود",TODAY()+'[1]Other Data'!$B$23&lt;K476,بيانات_العملاء[[#This Row],[مطابقة اسم العميل بالاسم بالسجل التجارى]]="مطابق"), "سارى", "يجب اعادة طلبه")</f>
        <v>سارى</v>
      </c>
      <c r="N476" s="14" t="s">
        <v>52</v>
      </c>
      <c r="O476" s="9" t="e" cm="1">
        <f t="array" aca="1" ref="O476" ca="1">INDEX('[1]SAP Customer Data'!$A:$AC,MATCH(بيانات_العملاء[[#This Row],[رمز شريك الأعمال]],'[1]SAP Customer Data'!$B:$B,0),CELL("col",[1]!Table_Customer_Data[[#Headers],[LicTradNum]]))</f>
        <v>#REF!</v>
      </c>
      <c r="P47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6" s="14" t="s">
        <v>54</v>
      </c>
      <c r="R476" s="15"/>
      <c r="S47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76" s="14" t="s">
        <v>72</v>
      </c>
      <c r="U476" s="16"/>
      <c r="V476" s="17"/>
      <c r="W47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76" s="14" t="e" cm="1">
        <f t="array" aca="1" ref="Y476" ca="1">INDEX('[1]SAP Customer Data'!$A:$AC,MATCH(بيانات_العملاء[[#This Row],[رمز شريك الأعمال]],'[1]SAP Customer Data'!$B:$B,0),CELL("col",[1]!Table_Customer_Data[[#Headers],[CreditLine]]))</f>
        <v>#REF!</v>
      </c>
      <c r="Z47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6" s="14"/>
      <c r="AB47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6" s="14" t="s">
        <v>54</v>
      </c>
      <c r="AD476" s="14"/>
      <c r="AE47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6" s="14" t="s">
        <v>54</v>
      </c>
      <c r="AG476" s="14"/>
      <c r="AH47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6" s="14" t="s">
        <v>54</v>
      </c>
      <c r="AJ476" s="14"/>
      <c r="AK47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6" s="14"/>
      <c r="AM476" s="15"/>
      <c r="AN47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6" s="14" t="s">
        <v>54</v>
      </c>
      <c r="AP476" s="17"/>
      <c r="AQ47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6" s="14" t="s">
        <v>54</v>
      </c>
      <c r="AS476" s="14"/>
      <c r="AT47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6" s="17" t="e" cm="1">
        <f t="array" aca="1" ref="AU476" ca="1">INDEX('[1]SAP Customer Data'!A:Z,MATCH(بيانات_العملاء[[#This Row],[رمز شريك الأعمال]],'[1]SAP Customer Data'!B:B,0),CELL("col",[1]!Table_Customer_Data[[#Headers],[CreateDate]]))</f>
        <v>#REF!</v>
      </c>
      <c r="AV476" s="14"/>
      <c r="AW476" s="17"/>
      <c r="AX476" s="14" t="s">
        <v>57</v>
      </c>
      <c r="AY476" s="14"/>
    </row>
    <row r="477" spans="1:51" x14ac:dyDescent="0.25">
      <c r="A477" s="12" t="e" cm="1">
        <f t="array" aca="1" ref="A477" ca="1">INDEX('[1]SAP Customer Data'!$A:$AC,MATCH(بيانات_العملاء[[#This Row],[رمز شريك الأعمال]],'[1]SAP Customer Data'!$B:$B,0),CELL("col",[1]!Table_Customer_Data[[#Headers],[GroupName]]))</f>
        <v>#REF!</v>
      </c>
      <c r="B477" s="19" t="s">
        <v>762</v>
      </c>
      <c r="C477" s="77" t="s">
        <v>882</v>
      </c>
      <c r="D477" s="14" t="e" cm="1">
        <f t="array" aca="1" ref="D477" ca="1">INDEX('[1]SAP Customer Data'!$A:$AC,MATCH(بيانات_العملاء[[#This Row],[رمز شريك الأعمال]],'[1]SAP Customer Data'!$B:$B,0),CELL("col",[1]!Table_Customer_Data[[#Headers],[CardName]]))</f>
        <v>#REF!</v>
      </c>
      <c r="E477" s="14" t="e">
        <f ca="1">IF(بيانات_العملاء[[#This Row],[حد الائتمان على SAP]]&gt;0,"آجل","نقدى")</f>
        <v>#REF!</v>
      </c>
      <c r="F477" s="14" t="s">
        <v>763</v>
      </c>
      <c r="G477" s="14" t="s">
        <v>51</v>
      </c>
      <c r="H477" s="14" t="s">
        <v>52</v>
      </c>
      <c r="I47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77" s="14" t="s">
        <v>52</v>
      </c>
      <c r="K477" s="15">
        <v>45986</v>
      </c>
      <c r="L477" s="14" t="s">
        <v>55</v>
      </c>
      <c r="M477" s="14" t="str">
        <f ca="1">IF(AND(بيانات_العملاء[[#This Row],[السجل التجارى]]="موجود",TODAY()+'[1]Other Data'!$B$23&lt;K477,بيانات_العملاء[[#This Row],[مطابقة اسم العميل بالاسم بالسجل التجارى]]="مطابق"), "سارى", "يجب اعادة طلبه")</f>
        <v>سارى</v>
      </c>
      <c r="N477" s="14" t="s">
        <v>52</v>
      </c>
      <c r="O477" s="9" t="e" cm="1">
        <f t="array" aca="1" ref="O477" ca="1">INDEX('[1]SAP Customer Data'!$A:$AC,MATCH(بيانات_العملاء[[#This Row],[رمز شريك الأعمال]],'[1]SAP Customer Data'!$B:$B,0),CELL("col",[1]!Table_Customer_Data[[#Headers],[LicTradNum]]))</f>
        <v>#REF!</v>
      </c>
      <c r="P47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7" s="14" t="s">
        <v>52</v>
      </c>
      <c r="R477" s="15">
        <v>45339</v>
      </c>
      <c r="S47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77" s="14" t="s">
        <v>52</v>
      </c>
      <c r="U477" s="16">
        <v>100000</v>
      </c>
      <c r="V477" s="17"/>
      <c r="W47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477" s="14" t="e" cm="1">
        <f t="array" aca="1" ref="Y477" ca="1">INDEX('[1]SAP Customer Data'!$A:$AC,MATCH(بيانات_العملاء[[#This Row],[رمز شريك الأعمال]],'[1]SAP Customer Data'!$B:$B,0),CELL("col",[1]!Table_Customer_Data[[#Headers],[CreditLine]]))</f>
        <v>#REF!</v>
      </c>
      <c r="Z47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7" s="14" t="s">
        <v>55</v>
      </c>
      <c r="AB47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7" s="14" t="s">
        <v>52</v>
      </c>
      <c r="AD477" s="14"/>
      <c r="AE47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7" s="14" t="s">
        <v>52</v>
      </c>
      <c r="AG477" s="14"/>
      <c r="AH47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7" s="14" t="s">
        <v>54</v>
      </c>
      <c r="AJ477" s="14"/>
      <c r="AK47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7" s="14"/>
      <c r="AM477" s="15"/>
      <c r="AN47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7" s="14" t="s">
        <v>52</v>
      </c>
      <c r="AP477" s="17"/>
      <c r="AQ47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7" s="14" t="s">
        <v>54</v>
      </c>
      <c r="AS477" s="14"/>
      <c r="AT47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7" s="17" t="e" cm="1">
        <f t="array" aca="1" ref="AU477" ca="1">INDEX('[1]SAP Customer Data'!A:Z,MATCH(بيانات_العملاء[[#This Row],[رمز شريك الأعمال]],'[1]SAP Customer Data'!B:B,0),CELL("col",[1]!Table_Customer_Data[[#Headers],[CreateDate]]))</f>
        <v>#REF!</v>
      </c>
      <c r="AV477" s="14"/>
      <c r="AW477" s="17"/>
      <c r="AX477" s="14" t="s">
        <v>57</v>
      </c>
      <c r="AY477" s="14"/>
    </row>
    <row r="478" spans="1:51" x14ac:dyDescent="0.25">
      <c r="A478" s="12" t="e" cm="1">
        <f t="array" aca="1" ref="A478" ca="1">INDEX('[1]SAP Customer Data'!$A:$AC,MATCH(بيانات_العملاء[[#This Row],[رمز شريك الأعمال]],'[1]SAP Customer Data'!$B:$B,0),CELL("col",[1]!Table_Customer_Data[[#Headers],[GroupName]]))</f>
        <v>#REF!</v>
      </c>
      <c r="B478" s="19" t="s">
        <v>764</v>
      </c>
      <c r="C478" s="77" t="s">
        <v>882</v>
      </c>
      <c r="D478" s="14" t="e" cm="1">
        <f t="array" aca="1" ref="D478" ca="1">INDEX('[1]SAP Customer Data'!$A:$AC,MATCH(بيانات_العملاء[[#This Row],[رمز شريك الأعمال]],'[1]SAP Customer Data'!$B:$B,0),CELL("col",[1]!Table_Customer_Data[[#Headers],[CardName]]))</f>
        <v>#REF!</v>
      </c>
      <c r="E478" s="14" t="e">
        <f ca="1">IF(بيانات_العملاء[[#This Row],[حد الائتمان على SAP]]&gt;0,"آجل","نقدى")</f>
        <v>#REF!</v>
      </c>
      <c r="F478" s="14" t="s">
        <v>257</v>
      </c>
      <c r="G478" s="14" t="s">
        <v>51</v>
      </c>
      <c r="H478" s="14" t="s">
        <v>52</v>
      </c>
      <c r="I47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78" s="14" t="s">
        <v>52</v>
      </c>
      <c r="K478" s="15">
        <v>45166</v>
      </c>
      <c r="L478" s="14" t="s">
        <v>55</v>
      </c>
      <c r="M478" s="14" t="str">
        <f ca="1">IF(AND(بيانات_العملاء[[#This Row],[السجل التجارى]]="موجود",TODAY()+'[1]Other Data'!$B$23&lt;K478,بيانات_العملاء[[#This Row],[مطابقة اسم العميل بالاسم بالسجل التجارى]]="مطابق"), "سارى", "يجب اعادة طلبه")</f>
        <v>يجب اعادة طلبه</v>
      </c>
      <c r="N478" s="14" t="s">
        <v>52</v>
      </c>
      <c r="O478" s="9" t="e" cm="1">
        <f t="array" aca="1" ref="O478" ca="1">INDEX('[1]SAP Customer Data'!$A:$AC,MATCH(بيانات_العملاء[[#This Row],[رمز شريك الأعمال]],'[1]SAP Customer Data'!$B:$B,0),CELL("col",[1]!Table_Customer_Data[[#Headers],[LicTradNum]]))</f>
        <v>#REF!</v>
      </c>
      <c r="P47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8" s="14" t="s">
        <v>52</v>
      </c>
      <c r="R478" s="15">
        <v>45566</v>
      </c>
      <c r="S47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78" s="14" t="s">
        <v>52</v>
      </c>
      <c r="U478" s="16">
        <v>25000</v>
      </c>
      <c r="V478" s="17"/>
      <c r="W47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20000</v>
      </c>
      <c r="Y478" s="14" t="e" cm="1">
        <f t="array" aca="1" ref="Y478" ca="1">INDEX('[1]SAP Customer Data'!$A:$AC,MATCH(بيانات_العملاء[[#This Row],[رمز شريك الأعمال]],'[1]SAP Customer Data'!$B:$B,0),CELL("col",[1]!Table_Customer_Data[[#Headers],[CreditLine]]))</f>
        <v>#REF!</v>
      </c>
      <c r="Z47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8" s="14" t="s">
        <v>55</v>
      </c>
      <c r="AB47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8" s="14" t="s">
        <v>54</v>
      </c>
      <c r="AD478" s="14"/>
      <c r="AE47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8" s="14" t="s">
        <v>54</v>
      </c>
      <c r="AG478" s="14"/>
      <c r="AH47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8" s="14" t="s">
        <v>54</v>
      </c>
      <c r="AJ478" s="14"/>
      <c r="AK47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8" s="14" t="s">
        <v>54</v>
      </c>
      <c r="AM478" s="15"/>
      <c r="AN47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8" s="14" t="s">
        <v>54</v>
      </c>
      <c r="AP478" s="17"/>
      <c r="AQ47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8" s="14" t="s">
        <v>54</v>
      </c>
      <c r="AS478" s="14"/>
      <c r="AT47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8" s="17" t="e" cm="1">
        <f t="array" aca="1" ref="AU478" ca="1">INDEX('[1]SAP Customer Data'!A:Z,MATCH(بيانات_العملاء[[#This Row],[رمز شريك الأعمال]],'[1]SAP Customer Data'!B:B,0),CELL("col",[1]!Table_Customer_Data[[#Headers],[CreateDate]]))</f>
        <v>#REF!</v>
      </c>
      <c r="AV478" s="14"/>
      <c r="AW478" s="17"/>
      <c r="AX478" s="14" t="s">
        <v>67</v>
      </c>
      <c r="AY478" s="14">
        <v>100000</v>
      </c>
    </row>
    <row r="479" spans="1:51" x14ac:dyDescent="0.25">
      <c r="A479" s="12" t="e" cm="1">
        <f t="array" aca="1" ref="A479" ca="1">INDEX('[1]SAP Customer Data'!$A:$AC,MATCH(بيانات_العملاء[[#This Row],[رمز شريك الأعمال]],'[1]SAP Customer Data'!$B:$B,0),CELL("col",[1]!Table_Customer_Data[[#Headers],[GroupName]]))</f>
        <v>#REF!</v>
      </c>
      <c r="B479" s="19" t="s">
        <v>765</v>
      </c>
      <c r="C479" s="77" t="s">
        <v>882</v>
      </c>
      <c r="D479" s="14" t="e" cm="1">
        <f t="array" aca="1" ref="D479" ca="1">INDEX('[1]SAP Customer Data'!$A:$AC,MATCH(بيانات_العملاء[[#This Row],[رمز شريك الأعمال]],'[1]SAP Customer Data'!$B:$B,0),CELL("col",[1]!Table_Customer_Data[[#Headers],[CardName]]))</f>
        <v>#REF!</v>
      </c>
      <c r="E479" s="14" t="e">
        <f ca="1">IF(بيانات_العملاء[[#This Row],[حد الائتمان على SAP]]&gt;0,"آجل","نقدى")</f>
        <v>#REF!</v>
      </c>
      <c r="F479" s="14" t="s">
        <v>766</v>
      </c>
      <c r="G479" s="14" t="s">
        <v>51</v>
      </c>
      <c r="H479" s="14" t="s">
        <v>197</v>
      </c>
      <c r="I47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79" s="14" t="s">
        <v>52</v>
      </c>
      <c r="K479" s="15">
        <v>44571</v>
      </c>
      <c r="L479" s="14" t="s">
        <v>55</v>
      </c>
      <c r="M479" s="14" t="str">
        <f ca="1">IF(AND(بيانات_العملاء[[#This Row],[السجل التجارى]]="موجود",TODAY()+'[1]Other Data'!$B$23&lt;K479,بيانات_العملاء[[#This Row],[مطابقة اسم العميل بالاسم بالسجل التجارى]]="مطابق"), "سارى", "يجب اعادة طلبه")</f>
        <v>يجب اعادة طلبه</v>
      </c>
      <c r="N479" s="14" t="s">
        <v>52</v>
      </c>
      <c r="O479" s="9" t="e" cm="1">
        <f t="array" aca="1" ref="O479" ca="1">INDEX('[1]SAP Customer Data'!$A:$AC,MATCH(بيانات_العملاء[[#This Row],[رمز شريك الأعمال]],'[1]SAP Customer Data'!$B:$B,0),CELL("col",[1]!Table_Customer_Data[[#Headers],[LicTradNum]]))</f>
        <v>#REF!</v>
      </c>
      <c r="P47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79" s="14" t="s">
        <v>52</v>
      </c>
      <c r="R479" s="15">
        <v>45899</v>
      </c>
      <c r="S47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79" s="14" t="s">
        <v>52</v>
      </c>
      <c r="U479" s="16">
        <v>30000</v>
      </c>
      <c r="V479" s="17"/>
      <c r="W47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7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479" s="14" t="e" cm="1">
        <f t="array" aca="1" ref="Y479" ca="1">INDEX('[1]SAP Customer Data'!$A:$AC,MATCH(بيانات_العملاء[[#This Row],[رمز شريك الأعمال]],'[1]SAP Customer Data'!$B:$B,0),CELL("col",[1]!Table_Customer_Data[[#Headers],[CreditLine]]))</f>
        <v>#REF!</v>
      </c>
      <c r="Z47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79" s="14" t="s">
        <v>55</v>
      </c>
      <c r="AB47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79" s="14" t="s">
        <v>54</v>
      </c>
      <c r="AD479" s="14"/>
      <c r="AE47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79" s="14" t="s">
        <v>54</v>
      </c>
      <c r="AG479" s="14"/>
      <c r="AH47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79" s="14" t="s">
        <v>54</v>
      </c>
      <c r="AJ479" s="14"/>
      <c r="AK47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79" s="14"/>
      <c r="AM479" s="15"/>
      <c r="AN47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79" s="14" t="s">
        <v>54</v>
      </c>
      <c r="AP479" s="17"/>
      <c r="AQ47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79" s="14" t="s">
        <v>54</v>
      </c>
      <c r="AS479" s="14"/>
      <c r="AT47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79" s="17" t="e" cm="1">
        <f t="array" aca="1" ref="AU479" ca="1">INDEX('[1]SAP Customer Data'!A:Z,MATCH(بيانات_العملاء[[#This Row],[رمز شريك الأعمال]],'[1]SAP Customer Data'!B:B,0),CELL("col",[1]!Table_Customer_Data[[#Headers],[CreateDate]]))</f>
        <v>#REF!</v>
      </c>
      <c r="AV479" s="14"/>
      <c r="AW479" s="17"/>
      <c r="AX479" s="14" t="s">
        <v>57</v>
      </c>
      <c r="AY479" s="14"/>
    </row>
    <row r="480" spans="1:51" x14ac:dyDescent="0.25">
      <c r="A480" s="12" t="e" cm="1">
        <f t="array" aca="1" ref="A480" ca="1">INDEX('[1]SAP Customer Data'!$A:$AC,MATCH(بيانات_العملاء[[#This Row],[رمز شريك الأعمال]],'[1]SAP Customer Data'!$B:$B,0),CELL("col",[1]!Table_Customer_Data[[#Headers],[GroupName]]))</f>
        <v>#REF!</v>
      </c>
      <c r="B480" s="19" t="s">
        <v>767</v>
      </c>
      <c r="C480" s="77" t="s">
        <v>882</v>
      </c>
      <c r="D480" s="14" t="e" cm="1">
        <f t="array" aca="1" ref="D480" ca="1">INDEX('[1]SAP Customer Data'!$A:$AC,MATCH(بيانات_العملاء[[#This Row],[رمز شريك الأعمال]],'[1]SAP Customer Data'!$B:$B,0),CELL("col",[1]!Table_Customer_Data[[#Headers],[CardName]]))</f>
        <v>#REF!</v>
      </c>
      <c r="E480" s="14" t="e">
        <f ca="1">IF(بيانات_العملاء[[#This Row],[حد الائتمان على SAP]]&gt;0,"آجل","نقدى")</f>
        <v>#REF!</v>
      </c>
      <c r="F480" s="14" t="s">
        <v>768</v>
      </c>
      <c r="G480" s="14" t="s">
        <v>51</v>
      </c>
      <c r="H480" s="14" t="s">
        <v>52</v>
      </c>
      <c r="I48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80" s="14" t="s">
        <v>52</v>
      </c>
      <c r="K480" s="15">
        <v>45639</v>
      </c>
      <c r="L480" s="14" t="s">
        <v>55</v>
      </c>
      <c r="M480" s="14" t="str">
        <f ca="1">IF(AND(بيانات_العملاء[[#This Row],[السجل التجارى]]="موجود",TODAY()+'[1]Other Data'!$B$23&lt;K480,بيانات_العملاء[[#This Row],[مطابقة اسم العميل بالاسم بالسجل التجارى]]="مطابق"), "سارى", "يجب اعادة طلبه")</f>
        <v>سارى</v>
      </c>
      <c r="N480" s="14" t="s">
        <v>52</v>
      </c>
      <c r="O480" s="9" t="e" cm="1">
        <f t="array" aca="1" ref="O480" ca="1">INDEX('[1]SAP Customer Data'!$A:$AC,MATCH(بيانات_العملاء[[#This Row],[رمز شريك الأعمال]],'[1]SAP Customer Data'!$B:$B,0),CELL("col",[1]!Table_Customer_Data[[#Headers],[LicTradNum]]))</f>
        <v>#REF!</v>
      </c>
      <c r="P48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0" s="14" t="s">
        <v>52</v>
      </c>
      <c r="R480" s="15">
        <v>44541</v>
      </c>
      <c r="S48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0" s="14" t="s">
        <v>52</v>
      </c>
      <c r="U480" s="16">
        <v>200000</v>
      </c>
      <c r="V480" s="17"/>
      <c r="W48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160000</v>
      </c>
      <c r="Y480" s="14" t="e" cm="1">
        <f t="array" aca="1" ref="Y480" ca="1">INDEX('[1]SAP Customer Data'!$A:$AC,MATCH(بيانات_العملاء[[#This Row],[رمز شريك الأعمال]],'[1]SAP Customer Data'!$B:$B,0),CELL("col",[1]!Table_Customer_Data[[#Headers],[CreditLine]]))</f>
        <v>#REF!</v>
      </c>
      <c r="Z48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0" s="14" t="s">
        <v>55</v>
      </c>
      <c r="AB48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0" s="14" t="s">
        <v>52</v>
      </c>
      <c r="AD480" s="14"/>
      <c r="AE48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0" s="14" t="s">
        <v>52</v>
      </c>
      <c r="AG480" s="14"/>
      <c r="AH48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0" s="14" t="s">
        <v>52</v>
      </c>
      <c r="AJ480" s="14"/>
      <c r="AK48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0" s="14"/>
      <c r="AM480" s="15"/>
      <c r="AN48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0" s="14" t="s">
        <v>52</v>
      </c>
      <c r="AP480" s="17"/>
      <c r="AQ48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0" s="14" t="s">
        <v>54</v>
      </c>
      <c r="AS480" s="14"/>
      <c r="AT48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0" s="17" t="e" cm="1">
        <f t="array" aca="1" ref="AU480" ca="1">INDEX('[1]SAP Customer Data'!A:Z,MATCH(بيانات_العملاء[[#This Row],[رمز شريك الأعمال]],'[1]SAP Customer Data'!B:B,0),CELL("col",[1]!Table_Customer_Data[[#Headers],[CreateDate]]))</f>
        <v>#REF!</v>
      </c>
      <c r="AV480" s="14"/>
      <c r="AW480" s="17"/>
      <c r="AX480" s="14" t="s">
        <v>57</v>
      </c>
      <c r="AY480" s="14"/>
    </row>
    <row r="481" spans="1:51" x14ac:dyDescent="0.25">
      <c r="A481" s="12" t="e" cm="1">
        <f t="array" aca="1" ref="A481" ca="1">INDEX('[1]SAP Customer Data'!$A:$AC,MATCH(بيانات_العملاء[[#This Row],[رمز شريك الأعمال]],'[1]SAP Customer Data'!$B:$B,0),CELL("col",[1]!Table_Customer_Data[[#Headers],[GroupName]]))</f>
        <v>#REF!</v>
      </c>
      <c r="B481" s="19" t="s">
        <v>769</v>
      </c>
      <c r="C481" s="77" t="s">
        <v>882</v>
      </c>
      <c r="D481" s="14" t="e" cm="1">
        <f t="array" aca="1" ref="D481" ca="1">INDEX('[1]SAP Customer Data'!$A:$AC,MATCH(بيانات_العملاء[[#This Row],[رمز شريك الأعمال]],'[1]SAP Customer Data'!$B:$B,0),CELL("col",[1]!Table_Customer_Data[[#Headers],[CardName]]))</f>
        <v>#REF!</v>
      </c>
      <c r="E481" s="14" t="e">
        <f ca="1">IF(بيانات_العملاء[[#This Row],[حد الائتمان على SAP]]&gt;0,"آجل","نقدى")</f>
        <v>#REF!</v>
      </c>
      <c r="F481" s="14"/>
      <c r="G481" s="14" t="s">
        <v>207</v>
      </c>
      <c r="H481" s="14" t="s">
        <v>54</v>
      </c>
      <c r="I48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81" s="14" t="s">
        <v>52</v>
      </c>
      <c r="K481" s="15">
        <v>45364</v>
      </c>
      <c r="L481" s="14" t="s">
        <v>55</v>
      </c>
      <c r="M481" s="14" t="str">
        <f ca="1">IF(AND(بيانات_العملاء[[#This Row],[السجل التجارى]]="موجود",TODAY()+'[1]Other Data'!$B$23&lt;K481,بيانات_العملاء[[#This Row],[مطابقة اسم العميل بالاسم بالسجل التجارى]]="مطابق"), "سارى", "يجب اعادة طلبه")</f>
        <v>سارى</v>
      </c>
      <c r="N481" s="14" t="s">
        <v>52</v>
      </c>
      <c r="O481" s="9" t="e" cm="1">
        <f t="array" aca="1" ref="O481" ca="1">INDEX('[1]SAP Customer Data'!$A:$AC,MATCH(بيانات_العملاء[[#This Row],[رمز شريك الأعمال]],'[1]SAP Customer Data'!$B:$B,0),CELL("col",[1]!Table_Customer_Data[[#Headers],[LicTradNum]]))</f>
        <v>#REF!</v>
      </c>
      <c r="P48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1" s="14" t="s">
        <v>52</v>
      </c>
      <c r="R481" s="15">
        <v>46448</v>
      </c>
      <c r="S48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81" s="14" t="s">
        <v>72</v>
      </c>
      <c r="U481" s="16"/>
      <c r="V481" s="17"/>
      <c r="W48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81" s="14" t="e" cm="1">
        <f t="array" aca="1" ref="Y481" ca="1">INDEX('[1]SAP Customer Data'!$A:$AC,MATCH(بيانات_العملاء[[#This Row],[رمز شريك الأعمال]],'[1]SAP Customer Data'!$B:$B,0),CELL("col",[1]!Table_Customer_Data[[#Headers],[CreditLine]]))</f>
        <v>#REF!</v>
      </c>
      <c r="Z48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1" s="14"/>
      <c r="AB48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1" s="14" t="s">
        <v>54</v>
      </c>
      <c r="AD481" s="14"/>
      <c r="AE48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1" s="14" t="s">
        <v>54</v>
      </c>
      <c r="AG481" s="14"/>
      <c r="AH48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1" s="14" t="s">
        <v>54</v>
      </c>
      <c r="AJ481" s="14"/>
      <c r="AK48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1" s="14"/>
      <c r="AM481" s="15"/>
      <c r="AN48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1" s="14" t="s">
        <v>54</v>
      </c>
      <c r="AP481" s="17"/>
      <c r="AQ48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1" s="14" t="s">
        <v>54</v>
      </c>
      <c r="AS481" s="14"/>
      <c r="AT48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1" s="17" t="e" cm="1">
        <f t="array" aca="1" ref="AU481" ca="1">INDEX('[1]SAP Customer Data'!A:Z,MATCH(بيانات_العملاء[[#This Row],[رمز شريك الأعمال]],'[1]SAP Customer Data'!B:B,0),CELL("col",[1]!Table_Customer_Data[[#Headers],[CreateDate]]))</f>
        <v>#REF!</v>
      </c>
      <c r="AV481" s="14"/>
      <c r="AW481" s="17"/>
      <c r="AX481" s="14" t="s">
        <v>57</v>
      </c>
      <c r="AY481" s="14"/>
    </row>
    <row r="482" spans="1:51" x14ac:dyDescent="0.25">
      <c r="A482" s="12" t="e" cm="1">
        <f t="array" aca="1" ref="A482" ca="1">INDEX('[1]SAP Customer Data'!$A:$AC,MATCH(بيانات_العملاء[[#This Row],[رمز شريك الأعمال]],'[1]SAP Customer Data'!$B:$B,0),CELL("col",[1]!Table_Customer_Data[[#Headers],[GroupName]]))</f>
        <v>#REF!</v>
      </c>
      <c r="B482" s="19" t="s">
        <v>770</v>
      </c>
      <c r="C482" s="77" t="s">
        <v>882</v>
      </c>
      <c r="D482" s="14" t="e" cm="1">
        <f t="array" aca="1" ref="D482" ca="1">INDEX('[1]SAP Customer Data'!$A:$AC,MATCH(بيانات_العملاء[[#This Row],[رمز شريك الأعمال]],'[1]SAP Customer Data'!$B:$B,0),CELL("col",[1]!Table_Customer_Data[[#Headers],[CardName]]))</f>
        <v>#REF!</v>
      </c>
      <c r="E482" s="14" t="e">
        <f ca="1">IF(بيانات_العملاء[[#This Row],[حد الائتمان على SAP]]&gt;0,"آجل","نقدى")</f>
        <v>#REF!</v>
      </c>
      <c r="F482" s="14"/>
      <c r="G482" s="14" t="s">
        <v>71</v>
      </c>
      <c r="H482" s="14" t="s">
        <v>54</v>
      </c>
      <c r="I48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82" s="14" t="s">
        <v>54</v>
      </c>
      <c r="K482" s="15"/>
      <c r="L482" s="14"/>
      <c r="M482" s="14" t="str">
        <f ca="1">IF(AND(بيانات_العملاء[[#This Row],[السجل التجارى]]="موجود",TODAY()+'[1]Other Data'!$B$23&lt;K482,بيانات_العملاء[[#This Row],[مطابقة اسم العميل بالاسم بالسجل التجارى]]="مطابق"), "سارى", "يجب اعادة طلبه")</f>
        <v>يجب اعادة طلبه</v>
      </c>
      <c r="N482" s="14" t="s">
        <v>52</v>
      </c>
      <c r="O482" s="9" t="e" cm="1">
        <f t="array" aca="1" ref="O482" ca="1">INDEX('[1]SAP Customer Data'!$A:$AC,MATCH(بيانات_العملاء[[#This Row],[رمز شريك الأعمال]],'[1]SAP Customer Data'!$B:$B,0),CELL("col",[1]!Table_Customer_Data[[#Headers],[LicTradNum]]))</f>
        <v>#REF!</v>
      </c>
      <c r="P48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2" s="14" t="s">
        <v>52</v>
      </c>
      <c r="R482" s="15">
        <v>45430</v>
      </c>
      <c r="S48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82" s="14" t="s">
        <v>72</v>
      </c>
      <c r="U482" s="16"/>
      <c r="V482" s="17"/>
      <c r="W48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82" s="14" t="e" cm="1">
        <f t="array" aca="1" ref="Y482" ca="1">INDEX('[1]SAP Customer Data'!$A:$AC,MATCH(بيانات_العملاء[[#This Row],[رمز شريك الأعمال]],'[1]SAP Customer Data'!$B:$B,0),CELL("col",[1]!Table_Customer_Data[[#Headers],[CreditLine]]))</f>
        <v>#REF!</v>
      </c>
      <c r="Z48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2" s="14"/>
      <c r="AB48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2" s="14" t="s">
        <v>54</v>
      </c>
      <c r="AD482" s="14"/>
      <c r="AE48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2" s="14" t="s">
        <v>54</v>
      </c>
      <c r="AG482" s="14"/>
      <c r="AH48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2" s="14" t="s">
        <v>54</v>
      </c>
      <c r="AJ482" s="14"/>
      <c r="AK48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2" s="14"/>
      <c r="AM482" s="15"/>
      <c r="AN48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2" s="14" t="s">
        <v>54</v>
      </c>
      <c r="AP482" s="17"/>
      <c r="AQ48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2" s="14" t="s">
        <v>54</v>
      </c>
      <c r="AS482" s="14"/>
      <c r="AT48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2" s="17" t="e" cm="1">
        <f t="array" aca="1" ref="AU482" ca="1">INDEX('[1]SAP Customer Data'!A:Z,MATCH(بيانات_العملاء[[#This Row],[رمز شريك الأعمال]],'[1]SAP Customer Data'!B:B,0),CELL("col",[1]!Table_Customer_Data[[#Headers],[CreateDate]]))</f>
        <v>#REF!</v>
      </c>
      <c r="AV482" s="14"/>
      <c r="AW482" s="17"/>
      <c r="AX482" s="14" t="s">
        <v>57</v>
      </c>
      <c r="AY482" s="14"/>
    </row>
    <row r="483" spans="1:51" x14ac:dyDescent="0.25">
      <c r="A483" s="12" t="e" cm="1">
        <f t="array" aca="1" ref="A483" ca="1">INDEX('[1]SAP Customer Data'!$A:$AC,MATCH(بيانات_العملاء[[#This Row],[رمز شريك الأعمال]],'[1]SAP Customer Data'!$B:$B,0),CELL("col",[1]!Table_Customer_Data[[#Headers],[GroupName]]))</f>
        <v>#REF!</v>
      </c>
      <c r="B483" s="19" t="s">
        <v>771</v>
      </c>
      <c r="C483" s="77" t="s">
        <v>882</v>
      </c>
      <c r="D483" s="14" t="e" cm="1">
        <f t="array" aca="1" ref="D483" ca="1">INDEX('[1]SAP Customer Data'!$A:$AC,MATCH(بيانات_العملاء[[#This Row],[رمز شريك الأعمال]],'[1]SAP Customer Data'!$B:$B,0),CELL("col",[1]!Table_Customer_Data[[#Headers],[CardName]]))</f>
        <v>#REF!</v>
      </c>
      <c r="E483" s="14" t="e">
        <f ca="1">IF(بيانات_العملاء[[#This Row],[حد الائتمان على SAP]]&gt;0,"آجل","نقدى")</f>
        <v>#REF!</v>
      </c>
      <c r="F483" s="14" t="s">
        <v>772</v>
      </c>
      <c r="G483" s="14" t="s">
        <v>51</v>
      </c>
      <c r="H483" s="14" t="s">
        <v>52</v>
      </c>
      <c r="I48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83" s="14" t="s">
        <v>52</v>
      </c>
      <c r="K483" s="15">
        <v>45629</v>
      </c>
      <c r="L483" s="14" t="s">
        <v>55</v>
      </c>
      <c r="M483" s="14" t="str">
        <f ca="1">IF(AND(بيانات_العملاء[[#This Row],[السجل التجارى]]="موجود",TODAY()+'[1]Other Data'!$B$23&lt;K483,بيانات_العملاء[[#This Row],[مطابقة اسم العميل بالاسم بالسجل التجارى]]="مطابق"), "سارى", "يجب اعادة طلبه")</f>
        <v>سارى</v>
      </c>
      <c r="N483" s="14" t="s">
        <v>52</v>
      </c>
      <c r="O483" s="9" t="e" cm="1">
        <f t="array" aca="1" ref="O483" ca="1">INDEX('[1]SAP Customer Data'!$A:$AC,MATCH(بيانات_العملاء[[#This Row],[رمز شريك الأعمال]],'[1]SAP Customer Data'!$B:$B,0),CELL("col",[1]!Table_Customer_Data[[#Headers],[LicTradNum]]))</f>
        <v>#REF!</v>
      </c>
      <c r="P48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3" s="14" t="s">
        <v>52</v>
      </c>
      <c r="R483" s="15">
        <v>45426</v>
      </c>
      <c r="S48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83" s="14" t="s">
        <v>52</v>
      </c>
      <c r="U483" s="16">
        <v>40000</v>
      </c>
      <c r="V483" s="17"/>
      <c r="W48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32000</v>
      </c>
      <c r="Y483" s="14" t="e" cm="1">
        <f t="array" aca="1" ref="Y483" ca="1">INDEX('[1]SAP Customer Data'!$A:$AC,MATCH(بيانات_العملاء[[#This Row],[رمز شريك الأعمال]],'[1]SAP Customer Data'!$B:$B,0),CELL("col",[1]!Table_Customer_Data[[#Headers],[CreditLine]]))</f>
        <v>#REF!</v>
      </c>
      <c r="Z48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3" s="14" t="s">
        <v>55</v>
      </c>
      <c r="AB48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3" s="14" t="s">
        <v>54</v>
      </c>
      <c r="AD483" s="14"/>
      <c r="AE48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3" s="14" t="s">
        <v>54</v>
      </c>
      <c r="AG483" s="14"/>
      <c r="AH48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3" s="14" t="s">
        <v>54</v>
      </c>
      <c r="AJ483" s="14"/>
      <c r="AK48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3" s="14"/>
      <c r="AM483" s="15"/>
      <c r="AN48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3" s="14" t="s">
        <v>54</v>
      </c>
      <c r="AP483" s="17"/>
      <c r="AQ48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3" s="14" t="s">
        <v>54</v>
      </c>
      <c r="AS483" s="14"/>
      <c r="AT48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3" s="17" t="e" cm="1">
        <f t="array" aca="1" ref="AU483" ca="1">INDEX('[1]SAP Customer Data'!A:Z,MATCH(بيانات_العملاء[[#This Row],[رمز شريك الأعمال]],'[1]SAP Customer Data'!B:B,0),CELL("col",[1]!Table_Customer_Data[[#Headers],[CreateDate]]))</f>
        <v>#REF!</v>
      </c>
      <c r="AV483" s="14"/>
      <c r="AW483" s="17"/>
      <c r="AX483" s="14" t="s">
        <v>57</v>
      </c>
      <c r="AY483" s="14"/>
    </row>
    <row r="484" spans="1:51" x14ac:dyDescent="0.25">
      <c r="A484" s="12" t="e" cm="1">
        <f t="array" aca="1" ref="A484" ca="1">INDEX('[1]SAP Customer Data'!$A:$AC,MATCH(بيانات_العملاء[[#This Row],[رمز شريك الأعمال]],'[1]SAP Customer Data'!$B:$B,0),CELL("col",[1]!Table_Customer_Data[[#Headers],[GroupName]]))</f>
        <v>#REF!</v>
      </c>
      <c r="B484" s="19" t="s">
        <v>773</v>
      </c>
      <c r="C484" s="77" t="s">
        <v>882</v>
      </c>
      <c r="D484" s="14" t="e" cm="1">
        <f t="array" aca="1" ref="D484" ca="1">INDEX('[1]SAP Customer Data'!$A:$AC,MATCH(بيانات_العملاء[[#This Row],[رمز شريك الأعمال]],'[1]SAP Customer Data'!$B:$B,0),CELL("col",[1]!Table_Customer_Data[[#Headers],[CardName]]))</f>
        <v>#REF!</v>
      </c>
      <c r="E484" s="14" t="e">
        <f ca="1">IF(بيانات_العملاء[[#This Row],[حد الائتمان على SAP]]&gt;0,"آجل","نقدى")</f>
        <v>#REF!</v>
      </c>
      <c r="F484" s="14"/>
      <c r="G484" s="14" t="s">
        <v>255</v>
      </c>
      <c r="H484" s="14" t="s">
        <v>54</v>
      </c>
      <c r="I48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84" s="14" t="s">
        <v>52</v>
      </c>
      <c r="K484" s="15">
        <v>45025</v>
      </c>
      <c r="L484" s="14" t="s">
        <v>55</v>
      </c>
      <c r="M484" s="14" t="str">
        <f ca="1">IF(AND(بيانات_العملاء[[#This Row],[السجل التجارى]]="موجود",TODAY()+'[1]Other Data'!$B$23&lt;K484,بيانات_العملاء[[#This Row],[مطابقة اسم العميل بالاسم بالسجل التجارى]]="مطابق"), "سارى", "يجب اعادة طلبه")</f>
        <v>يجب اعادة طلبه</v>
      </c>
      <c r="N484" s="14" t="s">
        <v>52</v>
      </c>
      <c r="O484" s="9" t="e" cm="1">
        <f t="array" aca="1" ref="O484" ca="1">INDEX('[1]SAP Customer Data'!$A:$AC,MATCH(بيانات_العملاء[[#This Row],[رمز شريك الأعمال]],'[1]SAP Customer Data'!$B:$B,0),CELL("col",[1]!Table_Customer_Data[[#Headers],[LicTradNum]]))</f>
        <v>#REF!</v>
      </c>
      <c r="P48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4" s="14" t="s">
        <v>52</v>
      </c>
      <c r="R484" s="15">
        <v>45342</v>
      </c>
      <c r="S48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84" s="14" t="s">
        <v>72</v>
      </c>
      <c r="U484" s="16"/>
      <c r="V484" s="17"/>
      <c r="W48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84" s="14" t="e" cm="1">
        <f t="array" aca="1" ref="Y484" ca="1">INDEX('[1]SAP Customer Data'!$A:$AC,MATCH(بيانات_العملاء[[#This Row],[رمز شريك الأعمال]],'[1]SAP Customer Data'!$B:$B,0),CELL("col",[1]!Table_Customer_Data[[#Headers],[CreditLine]]))</f>
        <v>#REF!</v>
      </c>
      <c r="Z48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4" s="14"/>
      <c r="AB48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4" s="14" t="s">
        <v>52</v>
      </c>
      <c r="AD484" s="14"/>
      <c r="AE48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4" s="14" t="s">
        <v>52</v>
      </c>
      <c r="AG484" s="17">
        <v>15440</v>
      </c>
      <c r="AH48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4" s="14" t="s">
        <v>54</v>
      </c>
      <c r="AJ484" s="14"/>
      <c r="AK48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4" s="14"/>
      <c r="AM484" s="15"/>
      <c r="AN48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4" s="14" t="s">
        <v>54</v>
      </c>
      <c r="AP484" s="17"/>
      <c r="AQ48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4" s="14" t="s">
        <v>54</v>
      </c>
      <c r="AS484" s="14"/>
      <c r="AT48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4" s="17" t="e" cm="1">
        <f t="array" aca="1" ref="AU484" ca="1">INDEX('[1]SAP Customer Data'!A:Z,MATCH(بيانات_العملاء[[#This Row],[رمز شريك الأعمال]],'[1]SAP Customer Data'!B:B,0),CELL("col",[1]!Table_Customer_Data[[#Headers],[CreateDate]]))</f>
        <v>#REF!</v>
      </c>
      <c r="AV484" s="14"/>
      <c r="AW484" s="17"/>
      <c r="AX484" s="14" t="s">
        <v>57</v>
      </c>
      <c r="AY484" s="14"/>
    </row>
    <row r="485" spans="1:51" x14ac:dyDescent="0.25">
      <c r="A485" s="12" t="e" cm="1">
        <f t="array" aca="1" ref="A485" ca="1">INDEX('[1]SAP Customer Data'!$A:$AC,MATCH(بيانات_العملاء[[#This Row],[رمز شريك الأعمال]],'[1]SAP Customer Data'!$B:$B,0),CELL("col",[1]!Table_Customer_Data[[#Headers],[GroupName]]))</f>
        <v>#REF!</v>
      </c>
      <c r="B485" s="19" t="s">
        <v>774</v>
      </c>
      <c r="C485" s="77" t="s">
        <v>882</v>
      </c>
      <c r="D485" s="14" t="e" cm="1">
        <f t="array" aca="1" ref="D485" ca="1">INDEX('[1]SAP Customer Data'!$A:$AC,MATCH(بيانات_العملاء[[#This Row],[رمز شريك الأعمال]],'[1]SAP Customer Data'!$B:$B,0),CELL("col",[1]!Table_Customer_Data[[#Headers],[CardName]]))</f>
        <v>#REF!</v>
      </c>
      <c r="E485" s="14" t="e">
        <f ca="1">IF(بيانات_العملاء[[#This Row],[حد الائتمان على SAP]]&gt;0,"آجل","نقدى")</f>
        <v>#REF!</v>
      </c>
      <c r="F485" s="14"/>
      <c r="G485" s="14" t="s">
        <v>62</v>
      </c>
      <c r="H485" s="14" t="s">
        <v>54</v>
      </c>
      <c r="I48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85" s="14" t="s">
        <v>52</v>
      </c>
      <c r="K485" s="15">
        <v>44912</v>
      </c>
      <c r="L485" s="14" t="s">
        <v>55</v>
      </c>
      <c r="M485" s="14" t="str">
        <f ca="1">IF(AND(بيانات_العملاء[[#This Row],[السجل التجارى]]="موجود",TODAY()+'[1]Other Data'!$B$23&lt;K485,بيانات_العملاء[[#This Row],[مطابقة اسم العميل بالاسم بالسجل التجارى]]="مطابق"), "سارى", "يجب اعادة طلبه")</f>
        <v>يجب اعادة طلبه</v>
      </c>
      <c r="N485" s="14" t="s">
        <v>52</v>
      </c>
      <c r="O485" s="9" t="e" cm="1">
        <f t="array" aca="1" ref="O485" ca="1">INDEX('[1]SAP Customer Data'!$A:$AC,MATCH(بيانات_العملاء[[#This Row],[رمز شريك الأعمال]],'[1]SAP Customer Data'!$B:$B,0),CELL("col",[1]!Table_Customer_Data[[#Headers],[LicTradNum]]))</f>
        <v>#REF!</v>
      </c>
      <c r="P48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5" s="14" t="s">
        <v>52</v>
      </c>
      <c r="R485" s="15">
        <v>45144</v>
      </c>
      <c r="S48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5" s="14" t="s">
        <v>72</v>
      </c>
      <c r="U485" s="16"/>
      <c r="V485" s="17"/>
      <c r="W48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85" s="14" t="e" cm="1">
        <f t="array" aca="1" ref="Y485" ca="1">INDEX('[1]SAP Customer Data'!$A:$AC,MATCH(بيانات_العملاء[[#This Row],[رمز شريك الأعمال]],'[1]SAP Customer Data'!$B:$B,0),CELL("col",[1]!Table_Customer_Data[[#Headers],[CreditLine]]))</f>
        <v>#REF!</v>
      </c>
      <c r="Z48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5" s="14"/>
      <c r="AB48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5" s="14"/>
      <c r="AD485" s="14"/>
      <c r="AE48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5" s="14"/>
      <c r="AG485" s="14"/>
      <c r="AH48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5" s="14"/>
      <c r="AJ485" s="14"/>
      <c r="AK48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5" s="14"/>
      <c r="AM485" s="15"/>
      <c r="AN48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5" s="14"/>
      <c r="AP485" s="17"/>
      <c r="AQ48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5" s="14"/>
      <c r="AS485" s="14"/>
      <c r="AT48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5" s="17" t="e" cm="1">
        <f t="array" aca="1" ref="AU485" ca="1">INDEX('[1]SAP Customer Data'!A:Z,MATCH(بيانات_العملاء[[#This Row],[رمز شريك الأعمال]],'[1]SAP Customer Data'!B:B,0),CELL("col",[1]!Table_Customer_Data[[#Headers],[CreateDate]]))</f>
        <v>#REF!</v>
      </c>
      <c r="AV485" s="14"/>
      <c r="AW485" s="17"/>
      <c r="AX485" s="14" t="s">
        <v>57</v>
      </c>
      <c r="AY485" s="14"/>
    </row>
    <row r="486" spans="1:51" x14ac:dyDescent="0.25">
      <c r="A486" s="12" t="e" cm="1">
        <f t="array" aca="1" ref="A486" ca="1">INDEX('[1]SAP Customer Data'!$A:$AC,MATCH(بيانات_العملاء[[#This Row],[رمز شريك الأعمال]],'[1]SAP Customer Data'!$B:$B,0),CELL("col",[1]!Table_Customer_Data[[#Headers],[GroupName]]))</f>
        <v>#REF!</v>
      </c>
      <c r="B486" s="19" t="s">
        <v>775</v>
      </c>
      <c r="C486" s="77" t="s">
        <v>882</v>
      </c>
      <c r="D486" s="14" t="e" cm="1">
        <f t="array" aca="1" ref="D486" ca="1">INDEX('[1]SAP Customer Data'!$A:$AC,MATCH(بيانات_العملاء[[#This Row],[رمز شريك الأعمال]],'[1]SAP Customer Data'!$B:$B,0),CELL("col",[1]!Table_Customer_Data[[#Headers],[CardName]]))</f>
        <v>#REF!</v>
      </c>
      <c r="E486" s="14" t="e">
        <f ca="1">IF(بيانات_العملاء[[#This Row],[حد الائتمان على SAP]]&gt;0,"آجل","نقدى")</f>
        <v>#REF!</v>
      </c>
      <c r="F486" s="14"/>
      <c r="G486" s="14" t="s">
        <v>255</v>
      </c>
      <c r="H486" s="14" t="s">
        <v>52</v>
      </c>
      <c r="I48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86" s="14" t="s">
        <v>52</v>
      </c>
      <c r="K486" s="15">
        <v>45002</v>
      </c>
      <c r="L486" s="14" t="s">
        <v>55</v>
      </c>
      <c r="M486" s="14" t="str">
        <f ca="1">IF(AND(بيانات_العملاء[[#This Row],[السجل التجارى]]="موجود",TODAY()+'[1]Other Data'!$B$23&lt;K486,بيانات_العملاء[[#This Row],[مطابقة اسم العميل بالاسم بالسجل التجارى]]="مطابق"), "سارى", "يجب اعادة طلبه")</f>
        <v>يجب اعادة طلبه</v>
      </c>
      <c r="N486" s="14" t="s">
        <v>52</v>
      </c>
      <c r="O486" s="9" t="e" cm="1">
        <f t="array" aca="1" ref="O486" ca="1">INDEX('[1]SAP Customer Data'!$A:$AC,MATCH(بيانات_العملاء[[#This Row],[رمز شريك الأعمال]],'[1]SAP Customer Data'!$B:$B,0),CELL("col",[1]!Table_Customer_Data[[#Headers],[LicTradNum]]))</f>
        <v>#REF!</v>
      </c>
      <c r="P48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6" s="14" t="s">
        <v>52</v>
      </c>
      <c r="R486" s="15">
        <v>44941</v>
      </c>
      <c r="S48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6" s="14" t="s">
        <v>52</v>
      </c>
      <c r="U486" s="16">
        <v>50000</v>
      </c>
      <c r="V486" s="17">
        <v>44929</v>
      </c>
      <c r="W486" s="17">
        <f>IF(بيانات_العملاء[[#This Row],[تاريخ انشاء سند الامر او الاستثناء]]="",0,بيانات_العملاء[[#This Row],[تاريخ انشاء سند الامر او الاستثناء]]+365*3)</f>
        <v>46024</v>
      </c>
      <c r="X48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86" s="14" t="e" cm="1">
        <f t="array" aca="1" ref="Y486" ca="1">INDEX('[1]SAP Customer Data'!$A:$AC,MATCH(بيانات_العملاء[[#This Row],[رمز شريك الأعمال]],'[1]SAP Customer Data'!$B:$B,0),CELL("col",[1]!Table_Customer_Data[[#Headers],[CreditLine]]))</f>
        <v>#REF!</v>
      </c>
      <c r="Z48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6" s="14" t="s">
        <v>55</v>
      </c>
      <c r="AB48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6" s="14" t="s">
        <v>52</v>
      </c>
      <c r="AD486" s="14"/>
      <c r="AE48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6" s="14" t="s">
        <v>52</v>
      </c>
      <c r="AG486" s="14"/>
      <c r="AH48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6" s="14" t="s">
        <v>54</v>
      </c>
      <c r="AJ486" s="14"/>
      <c r="AK48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6" s="14"/>
      <c r="AM486" s="15"/>
      <c r="AN48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6" s="14" t="s">
        <v>52</v>
      </c>
      <c r="AP486" s="17">
        <v>44862</v>
      </c>
      <c r="AQ48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6" s="14" t="s">
        <v>54</v>
      </c>
      <c r="AS486" s="14"/>
      <c r="AT48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6" s="17" t="e" cm="1">
        <f t="array" aca="1" ref="AU486" ca="1">INDEX('[1]SAP Customer Data'!A:Z,MATCH(بيانات_العملاء[[#This Row],[رمز شريك الأعمال]],'[1]SAP Customer Data'!B:B,0),CELL("col",[1]!Table_Customer_Data[[#Headers],[CreateDate]]))</f>
        <v>#REF!</v>
      </c>
      <c r="AV486" s="14"/>
      <c r="AW486" s="17"/>
      <c r="AX486" s="14" t="s">
        <v>57</v>
      </c>
      <c r="AY486" s="14"/>
    </row>
    <row r="487" spans="1:51" x14ac:dyDescent="0.25">
      <c r="A487" s="12" t="e" cm="1">
        <f t="array" aca="1" ref="A487" ca="1">INDEX('[1]SAP Customer Data'!$A:$AC,MATCH(بيانات_العملاء[[#This Row],[رمز شريك الأعمال]],'[1]SAP Customer Data'!$B:$B,0),CELL("col",[1]!Table_Customer_Data[[#Headers],[GroupName]]))</f>
        <v>#REF!</v>
      </c>
      <c r="B487" s="19" t="s">
        <v>776</v>
      </c>
      <c r="C487" s="77" t="s">
        <v>882</v>
      </c>
      <c r="D487" s="14" t="e" cm="1">
        <f t="array" aca="1" ref="D487" ca="1">INDEX('[1]SAP Customer Data'!$A:$AC,MATCH(بيانات_العملاء[[#This Row],[رمز شريك الأعمال]],'[1]SAP Customer Data'!$B:$B,0),CELL("col",[1]!Table_Customer_Data[[#Headers],[CardName]]))</f>
        <v>#REF!</v>
      </c>
      <c r="E487" s="14" t="e">
        <f ca="1">IF(بيانات_العملاء[[#This Row],[حد الائتمان على SAP]]&gt;0,"آجل","نقدى")</f>
        <v>#REF!</v>
      </c>
      <c r="F487" s="14" t="s">
        <v>777</v>
      </c>
      <c r="G487" s="14" t="s">
        <v>51</v>
      </c>
      <c r="H487" s="14" t="s">
        <v>52</v>
      </c>
      <c r="I487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87" s="14" t="s">
        <v>52</v>
      </c>
      <c r="K487" s="15">
        <v>45215</v>
      </c>
      <c r="L487" s="14" t="s">
        <v>55</v>
      </c>
      <c r="M487" s="14" t="str">
        <f ca="1">IF(AND(بيانات_العملاء[[#This Row],[السجل التجارى]]="موجود",TODAY()+'[1]Other Data'!$B$23&lt;K487,بيانات_العملاء[[#This Row],[مطابقة اسم العميل بالاسم بالسجل التجارى]]="مطابق"), "سارى", "يجب اعادة طلبه")</f>
        <v>سارى</v>
      </c>
      <c r="N487" s="14" t="s">
        <v>52</v>
      </c>
      <c r="O487" s="9" t="e" cm="1">
        <f t="array" aca="1" ref="O487" ca="1">INDEX('[1]SAP Customer Data'!$A:$AC,MATCH(بيانات_العملاء[[#This Row],[رمز شريك الأعمال]],'[1]SAP Customer Data'!$B:$B,0),CELL("col",[1]!Table_Customer_Data[[#Headers],[LicTradNum]]))</f>
        <v>#REF!</v>
      </c>
      <c r="P48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7" s="14" t="s">
        <v>52</v>
      </c>
      <c r="R487" s="15">
        <v>45075</v>
      </c>
      <c r="S48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7" s="14" t="s">
        <v>52</v>
      </c>
      <c r="U487" s="16">
        <v>50000</v>
      </c>
      <c r="V487" s="17">
        <v>44930</v>
      </c>
      <c r="W487" s="17">
        <f>IF(بيانات_العملاء[[#This Row],[تاريخ انشاء سند الامر او الاستثناء]]="",0,بيانات_العملاء[[#This Row],[تاريخ انشاء سند الامر او الاستثناء]]+365*3)</f>
        <v>46025</v>
      </c>
      <c r="X48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87" s="14" t="e" cm="1">
        <f t="array" aca="1" ref="Y487" ca="1">INDEX('[1]SAP Customer Data'!$A:$AC,MATCH(بيانات_العملاء[[#This Row],[رمز شريك الأعمال]],'[1]SAP Customer Data'!$B:$B,0),CELL("col",[1]!Table_Customer_Data[[#Headers],[CreditLine]]))</f>
        <v>#REF!</v>
      </c>
      <c r="Z48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7" s="14" t="s">
        <v>55</v>
      </c>
      <c r="AB48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7" s="14" t="s">
        <v>52</v>
      </c>
      <c r="AD487" s="17"/>
      <c r="AE48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7" s="14" t="s">
        <v>52</v>
      </c>
      <c r="AG487" s="17">
        <v>46960</v>
      </c>
      <c r="AH48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487" s="14" t="s">
        <v>54</v>
      </c>
      <c r="AJ487" s="14"/>
      <c r="AK48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7" s="14"/>
      <c r="AM487" s="15"/>
      <c r="AN48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7" s="14" t="s">
        <v>52</v>
      </c>
      <c r="AP487" s="17"/>
      <c r="AQ48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7" s="14" t="s">
        <v>54</v>
      </c>
      <c r="AS487" s="14"/>
      <c r="AT48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7" s="17" t="e" cm="1">
        <f t="array" aca="1" ref="AU487" ca="1">INDEX('[1]SAP Customer Data'!A:Z,MATCH(بيانات_العملاء[[#This Row],[رمز شريك الأعمال]],'[1]SAP Customer Data'!B:B,0),CELL("col",[1]!Table_Customer_Data[[#Headers],[CreateDate]]))</f>
        <v>#REF!</v>
      </c>
      <c r="AV487" s="14"/>
      <c r="AW487" s="17"/>
      <c r="AX487" s="14" t="s">
        <v>57</v>
      </c>
      <c r="AY487" s="14"/>
    </row>
    <row r="488" spans="1:51" x14ac:dyDescent="0.25">
      <c r="A488" s="12" t="e" cm="1">
        <f t="array" aca="1" ref="A488" ca="1">INDEX('[1]SAP Customer Data'!$A:$AC,MATCH(بيانات_العملاء[[#This Row],[رمز شريك الأعمال]],'[1]SAP Customer Data'!$B:$B,0),CELL("col",[1]!Table_Customer_Data[[#Headers],[GroupName]]))</f>
        <v>#REF!</v>
      </c>
      <c r="B488" s="19" t="s">
        <v>778</v>
      </c>
      <c r="C488" s="77" t="s">
        <v>882</v>
      </c>
      <c r="D488" s="14" t="e" cm="1">
        <f t="array" aca="1" ref="D488" ca="1">INDEX('[1]SAP Customer Data'!$A:$AC,MATCH(بيانات_العملاء[[#This Row],[رمز شريك الأعمال]],'[1]SAP Customer Data'!$B:$B,0),CELL("col",[1]!Table_Customer_Data[[#Headers],[CardName]]))</f>
        <v>#REF!</v>
      </c>
      <c r="E488" s="14" t="e">
        <f ca="1">IF(بيانات_العملاء[[#This Row],[حد الائتمان على SAP]]&gt;0,"آجل","نقدى")</f>
        <v>#REF!</v>
      </c>
      <c r="F488" s="14"/>
      <c r="G488" s="14" t="s">
        <v>255</v>
      </c>
      <c r="H488" s="14" t="s">
        <v>52</v>
      </c>
      <c r="I48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88" s="14" t="s">
        <v>52</v>
      </c>
      <c r="K488" s="15">
        <v>45046</v>
      </c>
      <c r="L488" s="14" t="s">
        <v>55</v>
      </c>
      <c r="M488" s="14" t="str">
        <f ca="1">IF(AND(بيانات_العملاء[[#This Row],[السجل التجارى]]="موجود",TODAY()+'[1]Other Data'!$B$23&lt;K488,بيانات_العملاء[[#This Row],[مطابقة اسم العميل بالاسم بالسجل التجارى]]="مطابق"), "سارى", "يجب اعادة طلبه")</f>
        <v>يجب اعادة طلبه</v>
      </c>
      <c r="N488" s="14" t="s">
        <v>52</v>
      </c>
      <c r="O488" s="9" t="e" cm="1">
        <f t="array" aca="1" ref="O488" ca="1">INDEX('[1]SAP Customer Data'!$A:$AC,MATCH(بيانات_العملاء[[#This Row],[رمز شريك الأعمال]],'[1]SAP Customer Data'!$B:$B,0),CELL("col",[1]!Table_Customer_Data[[#Headers],[LicTradNum]]))</f>
        <v>#REF!</v>
      </c>
      <c r="P48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8" s="14" t="s">
        <v>52</v>
      </c>
      <c r="R488" s="15">
        <v>44725</v>
      </c>
      <c r="S48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8" s="14" t="s">
        <v>52</v>
      </c>
      <c r="U488" s="16">
        <v>50000</v>
      </c>
      <c r="V488" s="17">
        <v>44931</v>
      </c>
      <c r="W488" s="17">
        <f>IF(بيانات_العملاء[[#This Row],[تاريخ انشاء سند الامر او الاستثناء]]="",0,بيانات_العملاء[[#This Row],[تاريخ انشاء سند الامر او الاستثناء]]+365*3)</f>
        <v>46026</v>
      </c>
      <c r="X48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88" s="14" t="e" cm="1">
        <f t="array" aca="1" ref="Y488" ca="1">INDEX('[1]SAP Customer Data'!$A:$AC,MATCH(بيانات_العملاء[[#This Row],[رمز شريك الأعمال]],'[1]SAP Customer Data'!$B:$B,0),CELL("col",[1]!Table_Customer_Data[[#Headers],[CreditLine]]))</f>
        <v>#REF!</v>
      </c>
      <c r="Z48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8" s="14" t="s">
        <v>55</v>
      </c>
      <c r="AB48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8" s="14" t="s">
        <v>52</v>
      </c>
      <c r="AD488" s="14"/>
      <c r="AE48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8" s="14" t="s">
        <v>54</v>
      </c>
      <c r="AG488" s="14"/>
      <c r="AH48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8" s="14" t="s">
        <v>54</v>
      </c>
      <c r="AJ488" s="14"/>
      <c r="AK48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8" s="14"/>
      <c r="AM488" s="15"/>
      <c r="AN48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8" s="14" t="s">
        <v>52</v>
      </c>
      <c r="AP488" s="17">
        <v>44906</v>
      </c>
      <c r="AQ48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8" s="14" t="s">
        <v>54</v>
      </c>
      <c r="AS488" s="14"/>
      <c r="AT48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8" s="17" t="e" cm="1">
        <f t="array" aca="1" ref="AU488" ca="1">INDEX('[1]SAP Customer Data'!A:Z,MATCH(بيانات_العملاء[[#This Row],[رمز شريك الأعمال]],'[1]SAP Customer Data'!B:B,0),CELL("col",[1]!Table_Customer_Data[[#Headers],[CreateDate]]))</f>
        <v>#REF!</v>
      </c>
      <c r="AV488" s="14"/>
      <c r="AW488" s="17"/>
      <c r="AX488" s="14" t="s">
        <v>57</v>
      </c>
      <c r="AY488" s="14"/>
    </row>
    <row r="489" spans="1:51" x14ac:dyDescent="0.25">
      <c r="A489" s="12" t="e" cm="1">
        <f t="array" aca="1" ref="A489" ca="1">INDEX('[1]SAP Customer Data'!$A:$AC,MATCH(بيانات_العملاء[[#This Row],[رمز شريك الأعمال]],'[1]SAP Customer Data'!$B:$B,0),CELL("col",[1]!Table_Customer_Data[[#Headers],[GroupName]]))</f>
        <v>#REF!</v>
      </c>
      <c r="B489" s="19" t="s">
        <v>779</v>
      </c>
      <c r="C489" s="77" t="s">
        <v>882</v>
      </c>
      <c r="D489" s="14" t="e" cm="1">
        <f t="array" aca="1" ref="D489" ca="1">INDEX('[1]SAP Customer Data'!$A:$AC,MATCH(بيانات_العملاء[[#This Row],[رمز شريك الأعمال]],'[1]SAP Customer Data'!$B:$B,0),CELL("col",[1]!Table_Customer_Data[[#Headers],[CardName]]))</f>
        <v>#REF!</v>
      </c>
      <c r="E489" s="14" t="e">
        <f ca="1">IF(بيانات_العملاء[[#This Row],[حد الائتمان على SAP]]&gt;0,"آجل","نقدى")</f>
        <v>#REF!</v>
      </c>
      <c r="F489" s="14" t="s">
        <v>780</v>
      </c>
      <c r="G489" s="14" t="s">
        <v>51</v>
      </c>
      <c r="H489" s="14" t="s">
        <v>54</v>
      </c>
      <c r="I48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89" s="14" t="s">
        <v>52</v>
      </c>
      <c r="K489" s="15">
        <v>45218</v>
      </c>
      <c r="L489" s="14" t="s">
        <v>55</v>
      </c>
      <c r="M489" s="14" t="str">
        <f ca="1">IF(AND(بيانات_العملاء[[#This Row],[السجل التجارى]]="موجود",TODAY()+'[1]Other Data'!$B$23&lt;K489,بيانات_العملاء[[#This Row],[مطابقة اسم العميل بالاسم بالسجل التجارى]]="مطابق"), "سارى", "يجب اعادة طلبه")</f>
        <v>سارى</v>
      </c>
      <c r="N489" s="14" t="s">
        <v>52</v>
      </c>
      <c r="O489" s="9" t="e" cm="1">
        <f t="array" aca="1" ref="O489" ca="1">INDEX('[1]SAP Customer Data'!$A:$AC,MATCH(بيانات_العملاء[[#This Row],[رمز شريك الأعمال]],'[1]SAP Customer Data'!$B:$B,0),CELL("col",[1]!Table_Customer_Data[[#Headers],[LicTradNum]]))</f>
        <v>#REF!</v>
      </c>
      <c r="P48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89" s="14" t="s">
        <v>54</v>
      </c>
      <c r="R489" s="15"/>
      <c r="S48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89" s="14" t="s">
        <v>72</v>
      </c>
      <c r="U489" s="16"/>
      <c r="V489" s="17"/>
      <c r="W48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8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89" s="14" t="e" cm="1">
        <f t="array" aca="1" ref="Y489" ca="1">INDEX('[1]SAP Customer Data'!$A:$AC,MATCH(بيانات_العملاء[[#This Row],[رمز شريك الأعمال]],'[1]SAP Customer Data'!$B:$B,0),CELL("col",[1]!Table_Customer_Data[[#Headers],[CreditLine]]))</f>
        <v>#REF!</v>
      </c>
      <c r="Z48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89" s="14"/>
      <c r="AB48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89" s="14" t="s">
        <v>54</v>
      </c>
      <c r="AD489" s="14"/>
      <c r="AE48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89" s="14" t="s">
        <v>54</v>
      </c>
      <c r="AG489" s="14"/>
      <c r="AH48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89" s="14" t="s">
        <v>54</v>
      </c>
      <c r="AJ489" s="14"/>
      <c r="AK48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89" s="14"/>
      <c r="AM489" s="15"/>
      <c r="AN48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89" s="14" t="s">
        <v>54</v>
      </c>
      <c r="AP489" s="17"/>
      <c r="AQ48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89" s="14" t="s">
        <v>54</v>
      </c>
      <c r="AS489" s="14"/>
      <c r="AT48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89" s="17" t="e" cm="1">
        <f t="array" aca="1" ref="AU489" ca="1">INDEX('[1]SAP Customer Data'!A:Z,MATCH(بيانات_العملاء[[#This Row],[رمز شريك الأعمال]],'[1]SAP Customer Data'!B:B,0),CELL("col",[1]!Table_Customer_Data[[#Headers],[CreateDate]]))</f>
        <v>#REF!</v>
      </c>
      <c r="AV489" s="14"/>
      <c r="AW489" s="17"/>
      <c r="AX489" s="14" t="s">
        <v>57</v>
      </c>
      <c r="AY489" s="14"/>
    </row>
    <row r="490" spans="1:51" x14ac:dyDescent="0.25">
      <c r="A490" s="12" t="e" cm="1">
        <f t="array" aca="1" ref="A490" ca="1">INDEX('[1]SAP Customer Data'!$A:$AC,MATCH(بيانات_العملاء[[#This Row],[رمز شريك الأعمال]],'[1]SAP Customer Data'!$B:$B,0),CELL("col",[1]!Table_Customer_Data[[#Headers],[GroupName]]))</f>
        <v>#REF!</v>
      </c>
      <c r="B490" s="19" t="s">
        <v>781</v>
      </c>
      <c r="C490" s="77" t="s">
        <v>882</v>
      </c>
      <c r="D490" s="14" t="e" cm="1">
        <f t="array" aca="1" ref="D490" ca="1">INDEX('[1]SAP Customer Data'!$A:$AC,MATCH(بيانات_العملاء[[#This Row],[رمز شريك الأعمال]],'[1]SAP Customer Data'!$B:$B,0),CELL("col",[1]!Table_Customer_Data[[#Headers],[CardName]]))</f>
        <v>#REF!</v>
      </c>
      <c r="E490" s="14" t="e">
        <f ca="1">IF(بيانات_العملاء[[#This Row],[حد الائتمان على SAP]]&gt;0,"آجل","نقدى")</f>
        <v>#REF!</v>
      </c>
      <c r="F490" s="14" t="s">
        <v>782</v>
      </c>
      <c r="G490" s="14" t="s">
        <v>51</v>
      </c>
      <c r="H490" s="14" t="s">
        <v>52</v>
      </c>
      <c r="I49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90" s="14" t="s">
        <v>52</v>
      </c>
      <c r="K490" s="15">
        <v>45438</v>
      </c>
      <c r="L490" s="14" t="s">
        <v>55</v>
      </c>
      <c r="M490" s="14" t="str">
        <f ca="1">IF(AND(بيانات_العملاء[[#This Row],[السجل التجارى]]="موجود",TODAY()+'[1]Other Data'!$B$23&lt;K490,بيانات_العملاء[[#This Row],[مطابقة اسم العميل بالاسم بالسجل التجارى]]="مطابق"), "سارى", "يجب اعادة طلبه")</f>
        <v>سارى</v>
      </c>
      <c r="N490" s="14" t="s">
        <v>52</v>
      </c>
      <c r="O490" s="9" t="e" cm="1">
        <f t="array" aca="1" ref="O490" ca="1">INDEX('[1]SAP Customer Data'!$A:$AC,MATCH(بيانات_العملاء[[#This Row],[رمز شريك الأعمال]],'[1]SAP Customer Data'!$B:$B,0),CELL("col",[1]!Table_Customer_Data[[#Headers],[LicTradNum]]))</f>
        <v>#REF!</v>
      </c>
      <c r="P49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0" s="14" t="s">
        <v>52</v>
      </c>
      <c r="R490" s="15">
        <v>45179</v>
      </c>
      <c r="S49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490" s="14" t="s">
        <v>52</v>
      </c>
      <c r="U490" s="16">
        <v>50000</v>
      </c>
      <c r="V490" s="17">
        <v>44972</v>
      </c>
      <c r="W490" s="17">
        <f>IF(بيانات_العملاء[[#This Row],[تاريخ انشاء سند الامر او الاستثناء]]="",0,بيانات_العملاء[[#This Row],[تاريخ انشاء سند الامر او الاستثناء]]+365*3)</f>
        <v>46067</v>
      </c>
      <c r="X49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90" s="14" t="e" cm="1">
        <f t="array" aca="1" ref="Y490" ca="1">INDEX('[1]SAP Customer Data'!$A:$AC,MATCH(بيانات_العملاء[[#This Row],[رمز شريك الأعمال]],'[1]SAP Customer Data'!$B:$B,0),CELL("col",[1]!Table_Customer_Data[[#Headers],[CreditLine]]))</f>
        <v>#REF!</v>
      </c>
      <c r="Z49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0" s="14" t="s">
        <v>55</v>
      </c>
      <c r="AB49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0" s="14" t="s">
        <v>52</v>
      </c>
      <c r="AD490" s="17">
        <v>49665</v>
      </c>
      <c r="AE49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490" s="14" t="s">
        <v>52</v>
      </c>
      <c r="AG490" s="17">
        <v>46647</v>
      </c>
      <c r="AH49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490" s="14" t="s">
        <v>52</v>
      </c>
      <c r="AJ490" s="14"/>
      <c r="AK49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90" s="14" t="s">
        <v>52</v>
      </c>
      <c r="AM490" s="17">
        <v>46647</v>
      </c>
      <c r="AN49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سارى</v>
      </c>
      <c r="AO490" s="14" t="s">
        <v>52</v>
      </c>
      <c r="AP490" s="17">
        <v>44856</v>
      </c>
      <c r="AQ49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0" s="14" t="s">
        <v>54</v>
      </c>
      <c r="AS490" s="14"/>
      <c r="AT49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90" s="17" t="e" cm="1">
        <f t="array" aca="1" ref="AU490" ca="1">INDEX('[1]SAP Customer Data'!A:Z,MATCH(بيانات_العملاء[[#This Row],[رمز شريك الأعمال]],'[1]SAP Customer Data'!B:B,0),CELL("col",[1]!Table_Customer_Data[[#Headers],[CreateDate]]))</f>
        <v>#REF!</v>
      </c>
      <c r="AV490" s="14"/>
      <c r="AW490" s="17"/>
      <c r="AX490" s="14" t="s">
        <v>57</v>
      </c>
      <c r="AY490" s="14"/>
    </row>
    <row r="491" spans="1:51" x14ac:dyDescent="0.25">
      <c r="A491" s="12" t="e" cm="1">
        <f t="array" aca="1" ref="A491" ca="1">INDEX('[1]SAP Customer Data'!$A:$AC,MATCH(بيانات_العملاء[[#This Row],[رمز شريك الأعمال]],'[1]SAP Customer Data'!$B:$B,0),CELL("col",[1]!Table_Customer_Data[[#Headers],[GroupName]]))</f>
        <v>#REF!</v>
      </c>
      <c r="B491" s="19" t="s">
        <v>783</v>
      </c>
      <c r="C491" s="77" t="s">
        <v>882</v>
      </c>
      <c r="D491" s="14" t="e" cm="1">
        <f t="array" aca="1" ref="D491" ca="1">INDEX('[1]SAP Customer Data'!$A:$AC,MATCH(بيانات_العملاء[[#This Row],[رمز شريك الأعمال]],'[1]SAP Customer Data'!$B:$B,0),CELL("col",[1]!Table_Customer_Data[[#Headers],[CardName]]))</f>
        <v>#REF!</v>
      </c>
      <c r="E491" s="14" t="e">
        <f ca="1">IF(بيانات_العملاء[[#This Row],[حد الائتمان على SAP]]&gt;0,"آجل","نقدى")</f>
        <v>#REF!</v>
      </c>
      <c r="F491" s="14"/>
      <c r="G491" s="64" t="s">
        <v>784</v>
      </c>
      <c r="H491" s="14" t="s">
        <v>52</v>
      </c>
      <c r="I49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491" s="14" t="s">
        <v>52</v>
      </c>
      <c r="K491" s="15">
        <v>45219</v>
      </c>
      <c r="L491" s="17" t="s">
        <v>55</v>
      </c>
      <c r="M491" s="14" t="str">
        <f ca="1">IF(AND(بيانات_العملاء[[#This Row],[السجل التجارى]]="موجود",TODAY()+'[1]Other Data'!$B$23&lt;K491,بيانات_العملاء[[#This Row],[مطابقة اسم العميل بالاسم بالسجل التجارى]]="مطابق"), "سارى", "يجب اعادة طلبه")</f>
        <v>سارى</v>
      </c>
      <c r="N491" s="14" t="s">
        <v>52</v>
      </c>
      <c r="O491" s="9" t="e" cm="1">
        <f t="array" aca="1" ref="O491" ca="1">INDEX('[1]SAP Customer Data'!$A:$AC,MATCH(بيانات_العملاء[[#This Row],[رمز شريك الأعمال]],'[1]SAP Customer Data'!$B:$B,0),CELL("col",[1]!Table_Customer_Data[[#Headers],[LicTradNum]]))</f>
        <v>#REF!</v>
      </c>
      <c r="P49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1" s="14" t="s">
        <v>52</v>
      </c>
      <c r="R491" s="15">
        <v>45688</v>
      </c>
      <c r="S49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491" s="14" t="s">
        <v>52</v>
      </c>
      <c r="U491" s="16">
        <v>50000</v>
      </c>
      <c r="V491" s="17">
        <v>44955</v>
      </c>
      <c r="W491" s="17">
        <f>IF(بيانات_العملاء[[#This Row],[تاريخ انشاء سند الامر او الاستثناء]]="",0,بيانات_العملاء[[#This Row],[تاريخ انشاء سند الامر او الاستثناء]]+365*3)</f>
        <v>46050</v>
      </c>
      <c r="X49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40000</v>
      </c>
      <c r="Y491" s="14" t="e" cm="1">
        <f t="array" aca="1" ref="Y491" ca="1">INDEX('[1]SAP Customer Data'!$A:$AC,MATCH(بيانات_العملاء[[#This Row],[رمز شريك الأعمال]],'[1]SAP Customer Data'!$B:$B,0),CELL("col",[1]!Table_Customer_Data[[#Headers],[CreditLine]]))</f>
        <v>#REF!</v>
      </c>
      <c r="Z49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1" s="14" t="s">
        <v>55</v>
      </c>
      <c r="AB49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1" s="14" t="s">
        <v>54</v>
      </c>
      <c r="AD491" s="17"/>
      <c r="AE49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1" s="14" t="s">
        <v>52</v>
      </c>
      <c r="AG491" s="17"/>
      <c r="AH49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491" s="14" t="s">
        <v>54</v>
      </c>
      <c r="AJ491" s="17"/>
      <c r="AK49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491" s="14"/>
      <c r="AM491" s="15"/>
      <c r="AN49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1" s="14" t="s">
        <v>52</v>
      </c>
      <c r="AP491" s="17">
        <v>44879</v>
      </c>
      <c r="AQ49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1" s="14" t="s">
        <v>54</v>
      </c>
      <c r="AS491" s="14"/>
      <c r="AT49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491" s="17" t="e" cm="1">
        <f t="array" aca="1" ref="AU491" ca="1">INDEX('[1]SAP Customer Data'!A:Z,MATCH(بيانات_العملاء[[#This Row],[رمز شريك الأعمال]],'[1]SAP Customer Data'!B:B,0),CELL("col",[1]!Table_Customer_Data[[#Headers],[CreateDate]]))</f>
        <v>#REF!</v>
      </c>
      <c r="AV491" s="14" t="s">
        <v>785</v>
      </c>
      <c r="AW491" s="17"/>
      <c r="AX491" s="14" t="s">
        <v>57</v>
      </c>
      <c r="AY491" s="14"/>
    </row>
    <row r="492" spans="1:51" x14ac:dyDescent="0.25">
      <c r="A492" s="12" t="e" cm="1">
        <f t="array" aca="1" ref="A492" ca="1">INDEX('[1]SAP Customer Data'!$A:$AC,MATCH(بيانات_العملاء[[#This Row],[رمز شريك الأعمال]],'[1]SAP Customer Data'!$B:$B,0),CELL("col",[1]!Table_Customer_Data[[#Headers],[GroupName]]))</f>
        <v>#REF!</v>
      </c>
      <c r="B492" s="19" t="s">
        <v>786</v>
      </c>
      <c r="C492" s="77" t="s">
        <v>882</v>
      </c>
      <c r="D492" s="14" t="e" cm="1">
        <f t="array" aca="1" ref="D492" ca="1">INDEX('[1]SAP Customer Data'!$A:$AC,MATCH(بيانات_العملاء[[#This Row],[رمز شريك الأعمال]],'[1]SAP Customer Data'!$B:$B,0),CELL("col",[1]!Table_Customer_Data[[#Headers],[CardName]]))</f>
        <v>#REF!</v>
      </c>
      <c r="E492" s="14" t="e">
        <f ca="1">IF(بيانات_العملاء[[#This Row],[حد الائتمان على SAP]]&gt;0,"آجل","نقدى")</f>
        <v>#REF!</v>
      </c>
      <c r="F492" s="64"/>
      <c r="G492" s="64" t="s">
        <v>71</v>
      </c>
      <c r="H492" s="14" t="s">
        <v>54</v>
      </c>
      <c r="I49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2" s="14" t="s">
        <v>54</v>
      </c>
      <c r="K492" s="15"/>
      <c r="L492" s="17"/>
      <c r="M492" s="14" t="str">
        <f ca="1">IF(AND(بيانات_العملاء[[#This Row],[السجل التجارى]]="موجود",TODAY()+'[1]Other Data'!$B$23&lt;K492,بيانات_العملاء[[#This Row],[مطابقة اسم العميل بالاسم بالسجل التجارى]]="مطابق"), "سارى", "يجب اعادة طلبه")</f>
        <v>يجب اعادة طلبه</v>
      </c>
      <c r="N492" s="14" t="s">
        <v>52</v>
      </c>
      <c r="O492" s="9" t="e" cm="1">
        <f t="array" aca="1" ref="O492" ca="1">INDEX('[1]SAP Customer Data'!$A:$AC,MATCH(بيانات_العملاء[[#This Row],[رمز شريك الأعمال]],'[1]SAP Customer Data'!$B:$B,0),CELL("col",[1]!Table_Customer_Data[[#Headers],[LicTradNum]]))</f>
        <v>#REF!</v>
      </c>
      <c r="P49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2" s="14" t="s">
        <v>52</v>
      </c>
      <c r="R492" s="15">
        <v>44971</v>
      </c>
      <c r="S492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92" s="14" t="s">
        <v>72</v>
      </c>
      <c r="U492" s="16"/>
      <c r="V492" s="17"/>
      <c r="W49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2" s="14" t="e" cm="1">
        <f t="array" aca="1" ref="Y492" ca="1">INDEX('[1]SAP Customer Data'!$A:$AC,MATCH(بيانات_العملاء[[#This Row],[رمز شريك الأعمال]],'[1]SAP Customer Data'!$B:$B,0),CELL("col",[1]!Table_Customer_Data[[#Headers],[CreditLine]]))</f>
        <v>#REF!</v>
      </c>
      <c r="Z49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2" s="14"/>
      <c r="AB49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2" s="14" t="s">
        <v>54</v>
      </c>
      <c r="AD492" s="17"/>
      <c r="AE492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2" s="14" t="s">
        <v>54</v>
      </c>
      <c r="AG492" s="17"/>
      <c r="AH49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2" s="14" t="s">
        <v>54</v>
      </c>
      <c r="AJ492" s="17"/>
      <c r="AK49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2" s="14"/>
      <c r="AM492" s="15"/>
      <c r="AN49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2" s="14" t="s">
        <v>54</v>
      </c>
      <c r="AP492" s="17"/>
      <c r="AQ49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2" s="14" t="s">
        <v>54</v>
      </c>
      <c r="AS492" s="14"/>
      <c r="AT49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2" s="17" t="e" cm="1">
        <f t="array" aca="1" ref="AU492" ca="1">INDEX('[1]SAP Customer Data'!A:Z,MATCH(بيانات_العملاء[[#This Row],[رمز شريك الأعمال]],'[1]SAP Customer Data'!B:B,0),CELL("col",[1]!Table_Customer_Data[[#Headers],[CreateDate]]))</f>
        <v>#REF!</v>
      </c>
      <c r="AV492" s="14"/>
      <c r="AW492" s="17"/>
      <c r="AX492" s="14" t="s">
        <v>57</v>
      </c>
      <c r="AY492" s="14"/>
    </row>
    <row r="493" spans="1:51" x14ac:dyDescent="0.25">
      <c r="A493" s="12" t="e" cm="1">
        <f t="array" aca="1" ref="A493" ca="1">INDEX('[1]SAP Customer Data'!$A:$AC,MATCH(بيانات_العملاء[[#This Row],[رمز شريك الأعمال]],'[1]SAP Customer Data'!$B:$B,0),CELL("col",[1]!Table_Customer_Data[[#Headers],[GroupName]]))</f>
        <v>#REF!</v>
      </c>
      <c r="B493" s="19" t="s">
        <v>787</v>
      </c>
      <c r="C493" s="77" t="s">
        <v>882</v>
      </c>
      <c r="D493" s="14" t="e" cm="1">
        <f t="array" aca="1" ref="D493" ca="1">INDEX('[1]SAP Customer Data'!$A:$AC,MATCH(بيانات_العملاء[[#This Row],[رمز شريك الأعمال]],'[1]SAP Customer Data'!$B:$B,0),CELL("col",[1]!Table_Customer_Data[[#Headers],[CardName]]))</f>
        <v>#REF!</v>
      </c>
      <c r="E493" s="14" t="e">
        <f ca="1">IF(بيانات_العملاء[[#This Row],[حد الائتمان على SAP]]&gt;0,"آجل","نقدى")</f>
        <v>#REF!</v>
      </c>
      <c r="F493" s="64" t="s">
        <v>788</v>
      </c>
      <c r="G493" s="64" t="s">
        <v>51</v>
      </c>
      <c r="H493" s="14" t="s">
        <v>54</v>
      </c>
      <c r="I49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3" s="14" t="s">
        <v>52</v>
      </c>
      <c r="K493" s="40">
        <v>46047</v>
      </c>
      <c r="L493" s="17" t="s">
        <v>55</v>
      </c>
      <c r="M493" s="14" t="str">
        <f ca="1">IF(AND(بيانات_العملاء[[#This Row],[السجل التجارى]]="موجود",TODAY()+'[1]Other Data'!$B$23&lt;K493,بيانات_العملاء[[#This Row],[مطابقة اسم العميل بالاسم بالسجل التجارى]]="مطابق"), "سارى", "يجب اعادة طلبه")</f>
        <v>سارى</v>
      </c>
      <c r="N493" s="14" t="s">
        <v>52</v>
      </c>
      <c r="O493" s="9" t="e" cm="1">
        <f t="array" aca="1" ref="O493" ca="1">INDEX('[1]SAP Customer Data'!$A:$AC,MATCH(بيانات_العملاء[[#This Row],[رمز شريك الأعمال]],'[1]SAP Customer Data'!$B:$B,0),CELL("col",[1]!Table_Customer_Data[[#Headers],[LicTradNum]]))</f>
        <v>#REF!</v>
      </c>
      <c r="P49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3" s="14" t="s">
        <v>54</v>
      </c>
      <c r="R493" s="15"/>
      <c r="S493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93" s="14" t="s">
        <v>72</v>
      </c>
      <c r="U493" s="16"/>
      <c r="V493" s="17"/>
      <c r="W49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3" s="14" t="e" cm="1">
        <f t="array" aca="1" ref="Y493" ca="1">INDEX('[1]SAP Customer Data'!$A:$AC,MATCH(بيانات_العملاء[[#This Row],[رمز شريك الأعمال]],'[1]SAP Customer Data'!$B:$B,0),CELL("col",[1]!Table_Customer_Data[[#Headers],[CreditLine]]))</f>
        <v>#REF!</v>
      </c>
      <c r="Z49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3" s="14"/>
      <c r="AB49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3" s="14" t="s">
        <v>54</v>
      </c>
      <c r="AD493" s="17"/>
      <c r="AE493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3" s="14" t="s">
        <v>54</v>
      </c>
      <c r="AG493" s="17"/>
      <c r="AH49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3" s="14" t="s">
        <v>54</v>
      </c>
      <c r="AJ493" s="17"/>
      <c r="AK49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3" s="14"/>
      <c r="AM493" s="15"/>
      <c r="AN49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3" s="14" t="s">
        <v>54</v>
      </c>
      <c r="AP493" s="17"/>
      <c r="AQ49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3" s="14" t="s">
        <v>54</v>
      </c>
      <c r="AS493" s="14"/>
      <c r="AT49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3" s="17" t="e" cm="1">
        <f t="array" aca="1" ref="AU493" ca="1">INDEX('[1]SAP Customer Data'!A:Z,MATCH(بيانات_العملاء[[#This Row],[رمز شريك الأعمال]],'[1]SAP Customer Data'!B:B,0),CELL("col",[1]!Table_Customer_Data[[#Headers],[CreateDate]]))</f>
        <v>#REF!</v>
      </c>
      <c r="AV493" s="14"/>
      <c r="AW493" s="17"/>
      <c r="AX493" s="14" t="s">
        <v>57</v>
      </c>
      <c r="AY493" s="14"/>
    </row>
    <row r="494" spans="1:51" x14ac:dyDescent="0.25">
      <c r="A494" s="12" t="e" cm="1">
        <f t="array" aca="1" ref="A494" ca="1">INDEX('[1]SAP Customer Data'!$A:$AC,MATCH(بيانات_العملاء[[#This Row],[رمز شريك الأعمال]],'[1]SAP Customer Data'!$B:$B,0),CELL("col",[1]!Table_Customer_Data[[#Headers],[GroupName]]))</f>
        <v>#REF!</v>
      </c>
      <c r="B494" s="19" t="s">
        <v>789</v>
      </c>
      <c r="C494" s="77" t="s">
        <v>882</v>
      </c>
      <c r="D494" s="14" t="e" cm="1">
        <f t="array" aca="1" ref="D494" ca="1">INDEX('[1]SAP Customer Data'!$A:$AC,MATCH(بيانات_العملاء[[#This Row],[رمز شريك الأعمال]],'[1]SAP Customer Data'!$B:$B,0),CELL("col",[1]!Table_Customer_Data[[#Headers],[CardName]]))</f>
        <v>#REF!</v>
      </c>
      <c r="E494" s="14" t="e">
        <f ca="1">IF(بيانات_العملاء[[#This Row],[حد الائتمان على SAP]]&gt;0,"آجل","نقدى")</f>
        <v>#REF!</v>
      </c>
      <c r="F494" s="64" t="s">
        <v>790</v>
      </c>
      <c r="G494" s="64" t="s">
        <v>51</v>
      </c>
      <c r="H494" s="14" t="s">
        <v>54</v>
      </c>
      <c r="I49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4" s="14" t="s">
        <v>52</v>
      </c>
      <c r="K494" s="40">
        <v>45407</v>
      </c>
      <c r="L494" s="17" t="s">
        <v>55</v>
      </c>
      <c r="M494" s="14" t="str">
        <f ca="1">IF(AND(بيانات_العملاء[[#This Row],[السجل التجارى]]="موجود",TODAY()+'[1]Other Data'!$B$23&lt;K494,بيانات_العملاء[[#This Row],[مطابقة اسم العميل بالاسم بالسجل التجارى]]="مطابق"), "سارى", "يجب اعادة طلبه")</f>
        <v>سارى</v>
      </c>
      <c r="N494" s="14" t="s">
        <v>52</v>
      </c>
      <c r="O494" s="9" t="e" cm="1">
        <f t="array" aca="1" ref="O494" ca="1">INDEX('[1]SAP Customer Data'!$A:$AC,MATCH(بيانات_العملاء[[#This Row],[رمز شريك الأعمال]],'[1]SAP Customer Data'!$B:$B,0),CELL("col",[1]!Table_Customer_Data[[#Headers],[LicTradNum]]))</f>
        <v>#REF!</v>
      </c>
      <c r="P49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4" s="14" t="s">
        <v>52</v>
      </c>
      <c r="R494" s="15">
        <v>45548</v>
      </c>
      <c r="S494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494" s="14" t="s">
        <v>72</v>
      </c>
      <c r="U494" s="16"/>
      <c r="V494" s="17"/>
      <c r="W49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4" s="14" t="e" cm="1">
        <f t="array" aca="1" ref="Y494" ca="1">INDEX('[1]SAP Customer Data'!$A:$AC,MATCH(بيانات_العملاء[[#This Row],[رمز شريك الأعمال]],'[1]SAP Customer Data'!$B:$B,0),CELL("col",[1]!Table_Customer_Data[[#Headers],[CreditLine]]))</f>
        <v>#REF!</v>
      </c>
      <c r="Z49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4" s="14"/>
      <c r="AB49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4" s="14" t="s">
        <v>54</v>
      </c>
      <c r="AD494" s="17"/>
      <c r="AE494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4" s="14" t="s">
        <v>54</v>
      </c>
      <c r="AG494" s="17"/>
      <c r="AH49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4" s="14" t="s">
        <v>54</v>
      </c>
      <c r="AJ494" s="17"/>
      <c r="AK49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4" s="14"/>
      <c r="AM494" s="15"/>
      <c r="AN49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4" s="14" t="s">
        <v>54</v>
      </c>
      <c r="AP494" s="17"/>
      <c r="AQ49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4" s="14" t="s">
        <v>54</v>
      </c>
      <c r="AS494" s="14"/>
      <c r="AT49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4" s="17" t="e" cm="1">
        <f t="array" aca="1" ref="AU494" ca="1">INDEX('[1]SAP Customer Data'!A:Z,MATCH(بيانات_العملاء[[#This Row],[رمز شريك الأعمال]],'[1]SAP Customer Data'!B:B,0),CELL("col",[1]!Table_Customer_Data[[#Headers],[CreateDate]]))</f>
        <v>#REF!</v>
      </c>
      <c r="AV494" s="17"/>
      <c r="AW494" s="17"/>
      <c r="AX494" s="14" t="s">
        <v>57</v>
      </c>
      <c r="AY494" s="14"/>
    </row>
    <row r="495" spans="1:51" x14ac:dyDescent="0.25">
      <c r="A495" s="12" t="e" cm="1">
        <f t="array" aca="1" ref="A495" ca="1">INDEX('[1]SAP Customer Data'!$A:$AC,MATCH(بيانات_العملاء[[#This Row],[رمز شريك الأعمال]],'[1]SAP Customer Data'!$B:$B,0),CELL("col",[1]!Table_Customer_Data[[#Headers],[GroupName]]))</f>
        <v>#REF!</v>
      </c>
      <c r="B495" s="19" t="s">
        <v>791</v>
      </c>
      <c r="C495" s="77" t="s">
        <v>882</v>
      </c>
      <c r="D495" s="14" t="e" cm="1">
        <f t="array" aca="1" ref="D495" ca="1">INDEX('[1]SAP Customer Data'!$A:$AC,MATCH(بيانات_العملاء[[#This Row],[رمز شريك الأعمال]],'[1]SAP Customer Data'!$B:$B,0),CELL("col",[1]!Table_Customer_Data[[#Headers],[CardName]]))</f>
        <v>#REF!</v>
      </c>
      <c r="E495" s="14" t="e">
        <f ca="1">IF(بيانات_العملاء[[#This Row],[حد الائتمان على SAP]]&gt;0,"آجل","نقدى")</f>
        <v>#REF!</v>
      </c>
      <c r="F495" s="64" t="s">
        <v>792</v>
      </c>
      <c r="G495" s="64" t="s">
        <v>51</v>
      </c>
      <c r="H495" s="14" t="s">
        <v>54</v>
      </c>
      <c r="I49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5" s="14" t="s">
        <v>52</v>
      </c>
      <c r="K495" s="40">
        <v>45347</v>
      </c>
      <c r="L495" s="17" t="s">
        <v>55</v>
      </c>
      <c r="M495" s="14" t="str">
        <f ca="1">IF(AND(بيانات_العملاء[[#This Row],[السجل التجارى]]="موجود",TODAY()+'[1]Other Data'!$B$23&lt;K495,بيانات_العملاء[[#This Row],[مطابقة اسم العميل بالاسم بالسجل التجارى]]="مطابق"), "سارى", "يجب اعادة طلبه")</f>
        <v>سارى</v>
      </c>
      <c r="N495" s="14" t="s">
        <v>52</v>
      </c>
      <c r="O495" s="9" t="e" cm="1">
        <f t="array" aca="1" ref="O495" ca="1">INDEX('[1]SAP Customer Data'!$A:$AC,MATCH(بيانات_العملاء[[#This Row],[رمز شريك الأعمال]],'[1]SAP Customer Data'!$B:$B,0),CELL("col",[1]!Table_Customer_Data[[#Headers],[LicTradNum]]))</f>
        <v>#REF!</v>
      </c>
      <c r="P49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5" s="14" t="s">
        <v>52</v>
      </c>
      <c r="R495" s="15">
        <v>46056</v>
      </c>
      <c r="S495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495" s="14" t="s">
        <v>72</v>
      </c>
      <c r="U495" s="16"/>
      <c r="V495" s="17"/>
      <c r="W49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5" s="14" t="e" cm="1">
        <f t="array" aca="1" ref="Y495" ca="1">INDEX('[1]SAP Customer Data'!$A:$AC,MATCH(بيانات_العملاء[[#This Row],[رمز شريك الأعمال]],'[1]SAP Customer Data'!$B:$B,0),CELL("col",[1]!Table_Customer_Data[[#Headers],[CreditLine]]))</f>
        <v>#REF!</v>
      </c>
      <c r="Z49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5" s="14"/>
      <c r="AB49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5" s="14" t="s">
        <v>54</v>
      </c>
      <c r="AD495" s="17"/>
      <c r="AE495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5" s="14" t="s">
        <v>54</v>
      </c>
      <c r="AG495" s="17"/>
      <c r="AH49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5" s="14" t="s">
        <v>54</v>
      </c>
      <c r="AJ495" s="17"/>
      <c r="AK49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5" s="14"/>
      <c r="AM495" s="15"/>
      <c r="AN49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5" s="14" t="s">
        <v>52</v>
      </c>
      <c r="AP495" s="17"/>
      <c r="AQ49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5" s="14"/>
      <c r="AS495" s="14"/>
      <c r="AT49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5" s="17" t="e" cm="1">
        <f t="array" aca="1" ref="AU495" ca="1">INDEX('[1]SAP Customer Data'!A:Z,MATCH(بيانات_العملاء[[#This Row],[رمز شريك الأعمال]],'[1]SAP Customer Data'!B:B,0),CELL("col",[1]!Table_Customer_Data[[#Headers],[CreateDate]]))</f>
        <v>#REF!</v>
      </c>
      <c r="AV495" s="17"/>
      <c r="AW495" s="17"/>
      <c r="AX495" s="14" t="s">
        <v>57</v>
      </c>
      <c r="AY495" s="14"/>
    </row>
    <row r="496" spans="1:51" x14ac:dyDescent="0.25">
      <c r="A496" s="12" t="e" cm="1">
        <f t="array" aca="1" ref="A496" ca="1">INDEX('[1]SAP Customer Data'!$A:$AC,MATCH(بيانات_العملاء[[#This Row],[رمز شريك الأعمال]],'[1]SAP Customer Data'!$B:$B,0),CELL("col",[1]!Table_Customer_Data[[#Headers],[GroupName]]))</f>
        <v>#REF!</v>
      </c>
      <c r="B496" s="19" t="s">
        <v>793</v>
      </c>
      <c r="C496" s="77" t="s">
        <v>882</v>
      </c>
      <c r="D496" s="14" t="e" cm="1">
        <f t="array" aca="1" ref="D496" ca="1">INDEX('[1]SAP Customer Data'!$A:$AC,MATCH(بيانات_العملاء[[#This Row],[رمز شريك الأعمال]],'[1]SAP Customer Data'!$B:$B,0),CELL("col",[1]!Table_Customer_Data[[#Headers],[CardName]]))</f>
        <v>#REF!</v>
      </c>
      <c r="E496" s="14" t="e">
        <f ca="1">IF(بيانات_العملاء[[#This Row],[حد الائتمان على SAP]]&gt;0,"آجل","نقدى")</f>
        <v>#REF!</v>
      </c>
      <c r="F496" s="64"/>
      <c r="G496" s="64" t="s">
        <v>255</v>
      </c>
      <c r="H496" s="14" t="s">
        <v>54</v>
      </c>
      <c r="I49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6" s="14" t="s">
        <v>52</v>
      </c>
      <c r="K496" s="40">
        <v>45402</v>
      </c>
      <c r="L496" s="17" t="s">
        <v>55</v>
      </c>
      <c r="M496" s="14" t="str">
        <f ca="1">IF(AND(بيانات_العملاء[[#This Row],[السجل التجارى]]="موجود",TODAY()+'[1]Other Data'!$B$23&lt;K496,بيانات_العملاء[[#This Row],[مطابقة اسم العميل بالاسم بالسجل التجارى]]="مطابق"), "سارى", "يجب اعادة طلبه")</f>
        <v>سارى</v>
      </c>
      <c r="N496" s="14" t="s">
        <v>52</v>
      </c>
      <c r="O496" s="9" t="e" cm="1">
        <f t="array" aca="1" ref="O496" ca="1">INDEX('[1]SAP Customer Data'!$A:$AC,MATCH(بيانات_العملاء[[#This Row],[رمز شريك الأعمال]],'[1]SAP Customer Data'!$B:$B,0),CELL("col",[1]!Table_Customer_Data[[#Headers],[LicTradNum]]))</f>
        <v>#REF!</v>
      </c>
      <c r="P49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6" s="14" t="s">
        <v>52</v>
      </c>
      <c r="R496" s="15">
        <v>45244</v>
      </c>
      <c r="S496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96" s="14" t="s">
        <v>72</v>
      </c>
      <c r="U496" s="16"/>
      <c r="V496" s="17"/>
      <c r="W49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6" s="14" t="e" cm="1">
        <f t="array" aca="1" ref="Y496" ca="1">INDEX('[1]SAP Customer Data'!$A:$AC,MATCH(بيانات_العملاء[[#This Row],[رمز شريك الأعمال]],'[1]SAP Customer Data'!$B:$B,0),CELL("col",[1]!Table_Customer_Data[[#Headers],[CreditLine]]))</f>
        <v>#REF!</v>
      </c>
      <c r="Z49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6" s="14"/>
      <c r="AB49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6" s="14" t="s">
        <v>54</v>
      </c>
      <c r="AD496" s="17"/>
      <c r="AE496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6" s="14" t="s">
        <v>54</v>
      </c>
      <c r="AG496" s="17"/>
      <c r="AH49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6" s="14" t="s">
        <v>54</v>
      </c>
      <c r="AJ496" s="17"/>
      <c r="AK49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6" s="14" t="s">
        <v>54</v>
      </c>
      <c r="AM496" s="15"/>
      <c r="AN49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6" s="14" t="s">
        <v>54</v>
      </c>
      <c r="AP496" s="17"/>
      <c r="AQ49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6" s="14" t="s">
        <v>54</v>
      </c>
      <c r="AS496" s="14"/>
      <c r="AT49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6" s="17" t="e" cm="1">
        <f t="array" aca="1" ref="AU496" ca="1">INDEX('[1]SAP Customer Data'!A:Z,MATCH(بيانات_العملاء[[#This Row],[رمز شريك الأعمال]],'[1]SAP Customer Data'!B:B,0),CELL("col",[1]!Table_Customer_Data[[#Headers],[CreateDate]]))</f>
        <v>#REF!</v>
      </c>
      <c r="AV496" s="17"/>
      <c r="AW496" s="17"/>
      <c r="AX496" s="14" t="s">
        <v>57</v>
      </c>
      <c r="AY496" s="14"/>
    </row>
    <row r="497" spans="1:51" x14ac:dyDescent="0.25">
      <c r="A497" s="12" t="e" cm="1">
        <f t="array" aca="1" ref="A497" ca="1">INDEX('[1]SAP Customer Data'!$A:$AC,MATCH(بيانات_العملاء[[#This Row],[رمز شريك الأعمال]],'[1]SAP Customer Data'!$B:$B,0),CELL("col",[1]!Table_Customer_Data[[#Headers],[GroupName]]))</f>
        <v>#REF!</v>
      </c>
      <c r="B497" s="19" t="s">
        <v>794</v>
      </c>
      <c r="C497" s="77" t="s">
        <v>882</v>
      </c>
      <c r="D497" s="14" t="e" cm="1">
        <f t="array" aca="1" ref="D497" ca="1">INDEX('[1]SAP Customer Data'!$A:$AC,MATCH(بيانات_العملاء[[#This Row],[رمز شريك الأعمال]],'[1]SAP Customer Data'!$B:$B,0),CELL("col",[1]!Table_Customer_Data[[#Headers],[CardName]]))</f>
        <v>#REF!</v>
      </c>
      <c r="E497" s="14" t="e">
        <f ca="1">IF(بيانات_العملاء[[#This Row],[حد الائتمان على SAP]]&gt;0,"آجل","نقدى")</f>
        <v>#REF!</v>
      </c>
      <c r="F497" s="14"/>
      <c r="G497" s="64" t="s">
        <v>62</v>
      </c>
      <c r="H497" s="14" t="s">
        <v>54</v>
      </c>
      <c r="I49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7" s="14" t="s">
        <v>52</v>
      </c>
      <c r="K497" s="40">
        <v>45248</v>
      </c>
      <c r="L497" s="17" t="s">
        <v>55</v>
      </c>
      <c r="M497" s="14" t="str">
        <f ca="1">IF(AND(بيانات_العملاء[[#This Row],[السجل التجارى]]="موجود",TODAY()+'[1]Other Data'!$B$23&lt;K497,بيانات_العملاء[[#This Row],[مطابقة اسم العميل بالاسم بالسجل التجارى]]="مطابق"), "سارى", "يجب اعادة طلبه")</f>
        <v>سارى</v>
      </c>
      <c r="N497" s="14" t="s">
        <v>52</v>
      </c>
      <c r="O497" s="9" t="e" cm="1">
        <f t="array" aca="1" ref="O497" ca="1">INDEX('[1]SAP Customer Data'!$A:$AC,MATCH(بيانات_العملاء[[#This Row],[رمز شريك الأعمال]],'[1]SAP Customer Data'!$B:$B,0),CELL("col",[1]!Table_Customer_Data[[#Headers],[LicTradNum]]))</f>
        <v>#REF!</v>
      </c>
      <c r="P49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7" s="14" t="s">
        <v>54</v>
      </c>
      <c r="R497" s="15"/>
      <c r="S497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97" s="14" t="s">
        <v>52</v>
      </c>
      <c r="U497" s="16">
        <v>62500</v>
      </c>
      <c r="V497" s="17">
        <v>43678</v>
      </c>
      <c r="W497" s="17">
        <f>IF(بيانات_العملاء[[#This Row],[تاريخ انشاء سند الامر او الاستثناء]]="",0,بيانات_العملاء[[#This Row],[تاريخ انشاء سند الامر او الاستثناء]]+365*3)</f>
        <v>44773</v>
      </c>
      <c r="X49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497" s="14" t="e" cm="1">
        <f t="array" aca="1" ref="Y497" ca="1">INDEX('[1]SAP Customer Data'!$A:$AC,MATCH(بيانات_العملاء[[#This Row],[رمز شريك الأعمال]],'[1]SAP Customer Data'!$B:$B,0),CELL("col",[1]!Table_Customer_Data[[#Headers],[CreditLine]]))</f>
        <v>#REF!</v>
      </c>
      <c r="Z49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7" s="14" t="s">
        <v>55</v>
      </c>
      <c r="AB49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7" s="14" t="s">
        <v>54</v>
      </c>
      <c r="AD497" s="17"/>
      <c r="AE497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7" s="14" t="s">
        <v>54</v>
      </c>
      <c r="AG497" s="17"/>
      <c r="AH49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7" s="14" t="s">
        <v>54</v>
      </c>
      <c r="AJ497" s="17"/>
      <c r="AK49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7" s="14" t="s">
        <v>54</v>
      </c>
      <c r="AM497" s="15"/>
      <c r="AN49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7" s="14" t="s">
        <v>54</v>
      </c>
      <c r="AP497" s="17"/>
      <c r="AQ49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7" s="14" t="s">
        <v>54</v>
      </c>
      <c r="AS497" s="14"/>
      <c r="AT49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7" s="17" t="e" cm="1">
        <f t="array" aca="1" ref="AU497" ca="1">INDEX('[1]SAP Customer Data'!A:Z,MATCH(بيانات_العملاء[[#This Row],[رمز شريك الأعمال]],'[1]SAP Customer Data'!B:B,0),CELL("col",[1]!Table_Customer_Data[[#Headers],[CreateDate]]))</f>
        <v>#REF!</v>
      </c>
      <c r="AV497" s="17"/>
      <c r="AW497" s="17"/>
      <c r="AX497" s="14" t="s">
        <v>67</v>
      </c>
      <c r="AY497" s="14">
        <v>240000</v>
      </c>
    </row>
    <row r="498" spans="1:51" x14ac:dyDescent="0.25">
      <c r="A498" s="12" t="e" cm="1">
        <f t="array" aca="1" ref="A498" ca="1">INDEX('[1]SAP Customer Data'!$A:$AC,MATCH(بيانات_العملاء[[#This Row],[رمز شريك الأعمال]],'[1]SAP Customer Data'!$B:$B,0),CELL("col",[1]!Table_Customer_Data[[#Headers],[GroupName]]))</f>
        <v>#REF!</v>
      </c>
      <c r="B498" s="19" t="s">
        <v>795</v>
      </c>
      <c r="C498" s="77" t="s">
        <v>882</v>
      </c>
      <c r="D498" s="14" t="e" cm="1">
        <f t="array" aca="1" ref="D498" ca="1">INDEX('[1]SAP Customer Data'!$A:$AC,MATCH(بيانات_العملاء[[#This Row],[رمز شريك الأعمال]],'[1]SAP Customer Data'!$B:$B,0),CELL("col",[1]!Table_Customer_Data[[#Headers],[CardName]]))</f>
        <v>#REF!</v>
      </c>
      <c r="E498" s="14" t="e">
        <f ca="1">IF(بيانات_العملاء[[#This Row],[حد الائتمان على SAP]]&gt;0,"آجل","نقدى")</f>
        <v>#REF!</v>
      </c>
      <c r="F498" s="64"/>
      <c r="G498" s="64" t="s">
        <v>207</v>
      </c>
      <c r="H498" s="14" t="s">
        <v>54</v>
      </c>
      <c r="I49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8" s="14" t="s">
        <v>52</v>
      </c>
      <c r="K498" s="40">
        <v>45908</v>
      </c>
      <c r="L498" s="17" t="s">
        <v>55</v>
      </c>
      <c r="M498" s="14" t="str">
        <f ca="1">IF(AND(بيانات_العملاء[[#This Row],[السجل التجارى]]="موجود",TODAY()+'[1]Other Data'!$B$23&lt;K498,بيانات_العملاء[[#This Row],[مطابقة اسم العميل بالاسم بالسجل التجارى]]="مطابق"), "سارى", "يجب اعادة طلبه")</f>
        <v>سارى</v>
      </c>
      <c r="N498" s="14" t="s">
        <v>52</v>
      </c>
      <c r="O498" s="9" t="e" cm="1">
        <f t="array" aca="1" ref="O498" ca="1">INDEX('[1]SAP Customer Data'!$A:$AC,MATCH(بيانات_العملاء[[#This Row],[رمز شريك الأعمال]],'[1]SAP Customer Data'!$B:$B,0),CELL("col",[1]!Table_Customer_Data[[#Headers],[LicTradNum]]))</f>
        <v>#REF!</v>
      </c>
      <c r="P49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8" s="14" t="s">
        <v>54</v>
      </c>
      <c r="R498" s="15"/>
      <c r="S498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498" s="14" t="s">
        <v>72</v>
      </c>
      <c r="U498" s="16"/>
      <c r="V498" s="17"/>
      <c r="W49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8" s="14" t="e" cm="1">
        <f t="array" aca="1" ref="Y498" ca="1">INDEX('[1]SAP Customer Data'!$A:$AC,MATCH(بيانات_العملاء[[#This Row],[رمز شريك الأعمال]],'[1]SAP Customer Data'!$B:$B,0),CELL("col",[1]!Table_Customer_Data[[#Headers],[CreditLine]]))</f>
        <v>#REF!</v>
      </c>
      <c r="Z49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8" s="14"/>
      <c r="AB49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8" s="14" t="s">
        <v>54</v>
      </c>
      <c r="AD498" s="17"/>
      <c r="AE498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8" s="14" t="s">
        <v>54</v>
      </c>
      <c r="AG498" s="17"/>
      <c r="AH49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8" s="14" t="s">
        <v>54</v>
      </c>
      <c r="AJ498" s="17"/>
      <c r="AK49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8" s="14" t="s">
        <v>54</v>
      </c>
      <c r="AM498" s="15"/>
      <c r="AN49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8" s="14" t="s">
        <v>54</v>
      </c>
      <c r="AP498" s="17"/>
      <c r="AQ49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8" s="14" t="s">
        <v>54</v>
      </c>
      <c r="AS498" s="14"/>
      <c r="AT49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8" s="17" t="e" cm="1">
        <f t="array" aca="1" ref="AU498" ca="1">INDEX('[1]SAP Customer Data'!A:Z,MATCH(بيانات_العملاء[[#This Row],[رمز شريك الأعمال]],'[1]SAP Customer Data'!B:B,0),CELL("col",[1]!Table_Customer_Data[[#Headers],[CreateDate]]))</f>
        <v>#REF!</v>
      </c>
      <c r="AV498" s="17"/>
      <c r="AW498" s="17"/>
      <c r="AX498" s="14" t="s">
        <v>57</v>
      </c>
      <c r="AY498" s="14"/>
    </row>
    <row r="499" spans="1:51" x14ac:dyDescent="0.25">
      <c r="A499" s="12" t="e" cm="1">
        <f t="array" aca="1" ref="A499" ca="1">INDEX('[1]SAP Customer Data'!$A:$AC,MATCH(بيانات_العملاء[[#This Row],[رمز شريك الأعمال]],'[1]SAP Customer Data'!$B:$B,0),CELL("col",[1]!Table_Customer_Data[[#Headers],[GroupName]]))</f>
        <v>#REF!</v>
      </c>
      <c r="B499" s="19" t="s">
        <v>796</v>
      </c>
      <c r="C499" s="77" t="s">
        <v>882</v>
      </c>
      <c r="D499" s="14" t="e" cm="1">
        <f t="array" aca="1" ref="D499" ca="1">INDEX('[1]SAP Customer Data'!$A:$AC,MATCH(بيانات_العملاء[[#This Row],[رمز شريك الأعمال]],'[1]SAP Customer Data'!$B:$B,0),CELL("col",[1]!Table_Customer_Data[[#Headers],[CardName]]))</f>
        <v>#REF!</v>
      </c>
      <c r="E499" s="14" t="e">
        <f ca="1">IF(بيانات_العملاء[[#This Row],[حد الائتمان على SAP]]&gt;0,"آجل","نقدى")</f>
        <v>#REF!</v>
      </c>
      <c r="F499" s="14" t="s">
        <v>797</v>
      </c>
      <c r="G499" s="14" t="s">
        <v>51</v>
      </c>
      <c r="H499" s="14" t="s">
        <v>54</v>
      </c>
      <c r="I49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499" s="14" t="s">
        <v>52</v>
      </c>
      <c r="K499" s="15">
        <v>45079</v>
      </c>
      <c r="L499" s="14" t="s">
        <v>55</v>
      </c>
      <c r="M499" s="14" t="str">
        <f ca="1">IF(AND(بيانات_العملاء[[#This Row],[السجل التجارى]]="موجود",TODAY()+'[1]Other Data'!$B$23&lt;K499,بيانات_العملاء[[#This Row],[مطابقة اسم العميل بالاسم بالسجل التجارى]]="مطابق"), "سارى", "يجب اعادة طلبه")</f>
        <v>يجب اعادة طلبه</v>
      </c>
      <c r="N499" s="14" t="s">
        <v>52</v>
      </c>
      <c r="O499" s="9" t="e" cm="1">
        <f t="array" aca="1" ref="O499" ca="1">INDEX('[1]SAP Customer Data'!$A:$AC,MATCH(بيانات_العملاء[[#This Row],[رمز شريك الأعمال]],'[1]SAP Customer Data'!$B:$B,0),CELL("col",[1]!Table_Customer_Data[[#Headers],[LicTradNum]]))</f>
        <v>#REF!</v>
      </c>
      <c r="P49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499" s="14" t="s">
        <v>52</v>
      </c>
      <c r="R499" s="15">
        <v>45573</v>
      </c>
      <c r="S499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499" s="14" t="s">
        <v>72</v>
      </c>
      <c r="U499" s="16"/>
      <c r="V499" s="17"/>
      <c r="W49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49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499" s="14" t="e" cm="1">
        <f t="array" aca="1" ref="Y499" ca="1">INDEX('[1]SAP Customer Data'!$A:$AC,MATCH(بيانات_العملاء[[#This Row],[رمز شريك الأعمال]],'[1]SAP Customer Data'!$B:$B,0),CELL("col",[1]!Table_Customer_Data[[#Headers],[CreditLine]]))</f>
        <v>#REF!</v>
      </c>
      <c r="Z49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499" s="14"/>
      <c r="AB49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499" s="14" t="s">
        <v>54</v>
      </c>
      <c r="AD499" s="14"/>
      <c r="AE499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499" s="14" t="s">
        <v>54</v>
      </c>
      <c r="AG499" s="14"/>
      <c r="AH49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499" s="14" t="s">
        <v>54</v>
      </c>
      <c r="AJ499" s="14"/>
      <c r="AK49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499" s="14" t="s">
        <v>54</v>
      </c>
      <c r="AM499" s="15"/>
      <c r="AN49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499" s="14" t="s">
        <v>54</v>
      </c>
      <c r="AP499" s="17"/>
      <c r="AQ49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499" s="14" t="s">
        <v>54</v>
      </c>
      <c r="AS499" s="14"/>
      <c r="AT49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499" s="17" t="e" cm="1">
        <f t="array" aca="1" ref="AU499" ca="1">INDEX('[1]SAP Customer Data'!A:Z,MATCH(بيانات_العملاء[[#This Row],[رمز شريك الأعمال]],'[1]SAP Customer Data'!B:B,0),CELL("col",[1]!Table_Customer_Data[[#Headers],[CreateDate]]))</f>
        <v>#REF!</v>
      </c>
      <c r="AV499" s="14"/>
      <c r="AW499" s="17"/>
      <c r="AX499" s="14" t="s">
        <v>57</v>
      </c>
      <c r="AY499" s="14"/>
    </row>
    <row r="500" spans="1:51" x14ac:dyDescent="0.25">
      <c r="A500" s="12" t="e" cm="1">
        <f t="array" aca="1" ref="A500" ca="1">INDEX('[1]SAP Customer Data'!$A:$AC,MATCH(بيانات_العملاء[[#This Row],[رمز شريك الأعمال]],'[1]SAP Customer Data'!$B:$B,0),CELL("col",[1]!Table_Customer_Data[[#Headers],[GroupName]]))</f>
        <v>#REF!</v>
      </c>
      <c r="B500" s="19" t="s">
        <v>798</v>
      </c>
      <c r="C500" s="77" t="s">
        <v>882</v>
      </c>
      <c r="D500" s="14" t="e" cm="1">
        <f t="array" aca="1" ref="D500" ca="1">INDEX('[1]SAP Customer Data'!$A:$AC,MATCH(بيانات_العملاء[[#This Row],[رمز شريك الأعمال]],'[1]SAP Customer Data'!$B:$B,0),CELL("col",[1]!Table_Customer_Data[[#Headers],[CardName]]))</f>
        <v>#REF!</v>
      </c>
      <c r="E500" s="14" t="e">
        <f ca="1">IF(بيانات_العملاء[[#This Row],[حد الائتمان على SAP]]&gt;0,"آجل","نقدى")</f>
        <v>#REF!</v>
      </c>
      <c r="F500" s="14" t="s">
        <v>799</v>
      </c>
      <c r="G500" s="14" t="s">
        <v>51</v>
      </c>
      <c r="H500" s="14" t="s">
        <v>54</v>
      </c>
      <c r="I50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0" s="14" t="s">
        <v>52</v>
      </c>
      <c r="K500" s="15">
        <v>44973</v>
      </c>
      <c r="L500" s="14" t="s">
        <v>55</v>
      </c>
      <c r="M500" s="14" t="str">
        <f ca="1">IF(AND(بيانات_العملاء[[#This Row],[السجل التجارى]]="موجود",TODAY()+'[1]Other Data'!$B$23&lt;K500,بيانات_العملاء[[#This Row],[مطابقة اسم العميل بالاسم بالسجل التجارى]]="مطابق"), "سارى", "يجب اعادة طلبه")</f>
        <v>يجب اعادة طلبه</v>
      </c>
      <c r="N500" s="14" t="s">
        <v>52</v>
      </c>
      <c r="O500" s="9" t="e" cm="1">
        <f t="array" aca="1" ref="O500" ca="1">INDEX('[1]SAP Customer Data'!$A:$AC,MATCH(بيانات_العملاء[[#This Row],[رمز شريك الأعمال]],'[1]SAP Customer Data'!$B:$B,0),CELL("col",[1]!Table_Customer_Data[[#Headers],[LicTradNum]]))</f>
        <v>#REF!</v>
      </c>
      <c r="P50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0" s="14" t="s">
        <v>54</v>
      </c>
      <c r="R500" s="15"/>
      <c r="S500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00" s="14" t="s">
        <v>72</v>
      </c>
      <c r="U500" s="16"/>
      <c r="V500" s="17"/>
      <c r="W50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0" s="14" t="e" cm="1">
        <f t="array" aca="1" ref="Y500" ca="1">INDEX('[1]SAP Customer Data'!$A:$AC,MATCH(بيانات_العملاء[[#This Row],[رمز شريك الأعمال]],'[1]SAP Customer Data'!$B:$B,0),CELL("col",[1]!Table_Customer_Data[[#Headers],[CreditLine]]))</f>
        <v>#REF!</v>
      </c>
      <c r="Z50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0" s="14"/>
      <c r="AB50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0" s="14" t="s">
        <v>54</v>
      </c>
      <c r="AD500" s="14"/>
      <c r="AE500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0" s="14" t="s">
        <v>54</v>
      </c>
      <c r="AG500" s="14"/>
      <c r="AH50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00" s="14" t="s">
        <v>54</v>
      </c>
      <c r="AJ500" s="14"/>
      <c r="AK50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00" s="14" t="s">
        <v>54</v>
      </c>
      <c r="AM500" s="15"/>
      <c r="AN50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0" s="14" t="s">
        <v>54</v>
      </c>
      <c r="AP500" s="17"/>
      <c r="AQ50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0" s="14" t="s">
        <v>54</v>
      </c>
      <c r="AS500" s="14"/>
      <c r="AT50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00" s="17" t="e" cm="1">
        <f t="array" aca="1" ref="AU500" ca="1">INDEX('[1]SAP Customer Data'!A:Z,MATCH(بيانات_العملاء[[#This Row],[رمز شريك الأعمال]],'[1]SAP Customer Data'!B:B,0),CELL("col",[1]!Table_Customer_Data[[#Headers],[CreateDate]]))</f>
        <v>#REF!</v>
      </c>
      <c r="AV500" s="17"/>
      <c r="AW500" s="17"/>
      <c r="AX500" s="14" t="s">
        <v>57</v>
      </c>
      <c r="AY500" s="14"/>
    </row>
    <row r="501" spans="1:51" x14ac:dyDescent="0.25">
      <c r="A501" s="12" t="s">
        <v>800</v>
      </c>
      <c r="B501" s="19" t="s">
        <v>801</v>
      </c>
      <c r="C501" s="77" t="s">
        <v>882</v>
      </c>
      <c r="D501" s="14" t="s">
        <v>802</v>
      </c>
      <c r="E501" s="14" t="e">
        <f ca="1">IF(بيانات_العملاء[[#This Row],[حد الائتمان على SAP]]&gt;0,"آجل","نقدى")</f>
        <v>#REF!</v>
      </c>
      <c r="F501" s="14" t="s">
        <v>803</v>
      </c>
      <c r="G501" s="14" t="s">
        <v>51</v>
      </c>
      <c r="H501" s="14" t="s">
        <v>52</v>
      </c>
      <c r="I50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01" s="14" t="s">
        <v>52</v>
      </c>
      <c r="K501" s="15">
        <v>45214</v>
      </c>
      <c r="L501" s="17" t="s">
        <v>55</v>
      </c>
      <c r="M501" s="14" t="str">
        <f ca="1">IF(AND(بيانات_العملاء[[#This Row],[السجل التجارى]]="موجود",TODAY()+'[1]Other Data'!$B$23&lt;K501,بيانات_العملاء[[#This Row],[مطابقة اسم العميل بالاسم بالسجل التجارى]]="مطابق"), "سارى", "يجب اعادة طلبه")</f>
        <v>سارى</v>
      </c>
      <c r="N501" s="14" t="s">
        <v>52</v>
      </c>
      <c r="O501" s="9" t="e" cm="1">
        <f t="array" aca="1" ref="O501" ca="1">INDEX('[1]SAP Customer Data'!$A:$AC,MATCH(بيانات_العملاء[[#This Row],[رمز شريك الأعمال]],'[1]SAP Customer Data'!$B:$B,0),CELL("col",[1]!Table_Customer_Data[[#Headers],[LicTradNum]]))</f>
        <v>#REF!</v>
      </c>
      <c r="P50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1" s="14" t="s">
        <v>52</v>
      </c>
      <c r="R501" s="15">
        <v>45410</v>
      </c>
      <c r="S501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501" s="14" t="s">
        <v>52</v>
      </c>
      <c r="U501" s="16">
        <v>100000</v>
      </c>
      <c r="V501" s="17">
        <v>45026</v>
      </c>
      <c r="W501" s="17">
        <f>IF(بيانات_العملاء[[#This Row],[تاريخ انشاء سند الامر او الاستثناء]]="",0,بيانات_العملاء[[#This Row],[تاريخ انشاء سند الامر او الاستثناء]]+365*3)</f>
        <v>46121</v>
      </c>
      <c r="X50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80000</v>
      </c>
      <c r="Y501" s="14" t="e" cm="1">
        <f t="array" aca="1" ref="Y501" ca="1">INDEX('[1]SAP Customer Data'!$A:$AC,MATCH(بيانات_العملاء[[#This Row],[رمز شريك الأعمال]],'[1]SAP Customer Data'!$B:$B,0),CELL("col",[1]!Table_Customer_Data[[#Headers],[CreditLine]]))</f>
        <v>#REF!</v>
      </c>
      <c r="Z50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1" s="14" t="s">
        <v>55</v>
      </c>
      <c r="AB50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1" s="14" t="s">
        <v>52</v>
      </c>
      <c r="AD501" s="17">
        <v>45102</v>
      </c>
      <c r="AE501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1" s="14" t="s">
        <v>52</v>
      </c>
      <c r="AG501" s="17">
        <v>45102</v>
      </c>
      <c r="AH50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01" s="14" t="s">
        <v>52</v>
      </c>
      <c r="AJ501" s="14"/>
      <c r="AK50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01" s="14" t="s">
        <v>52</v>
      </c>
      <c r="AM501" s="15"/>
      <c r="AN50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1" s="14" t="s">
        <v>52</v>
      </c>
      <c r="AP501" s="17">
        <v>45120</v>
      </c>
      <c r="AQ50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1" s="14" t="s">
        <v>54</v>
      </c>
      <c r="AS501" s="14"/>
      <c r="AT50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01" s="17" t="e" cm="1">
        <f t="array" aca="1" ref="AU501" ca="1">INDEX('[1]SAP Customer Data'!A:Z,MATCH(بيانات_العملاء[[#This Row],[رمز شريك الأعمال]],'[1]SAP Customer Data'!B:B,0),CELL("col",[1]!Table_Customer_Data[[#Headers],[CreateDate]]))</f>
        <v>#REF!</v>
      </c>
      <c r="AV501" s="65" t="s">
        <v>804</v>
      </c>
      <c r="AW501" s="65"/>
      <c r="AX501" s="14" t="s">
        <v>57</v>
      </c>
      <c r="AY501" s="14"/>
    </row>
    <row r="502" spans="1:51" x14ac:dyDescent="0.25">
      <c r="A502" s="12" t="e" cm="1">
        <f t="array" aca="1" ref="A502" ca="1">INDEX('[1]SAP Customer Data'!$A:$AC,MATCH(بيانات_العملاء[[#This Row],[رمز شريك الأعمال]],'[1]SAP Customer Data'!$B:$B,0),CELL("col",[1]!Table_Customer_Data[[#Headers],[GroupName]]))</f>
        <v>#REF!</v>
      </c>
      <c r="B502" s="19" t="s">
        <v>805</v>
      </c>
      <c r="C502" s="77" t="s">
        <v>882</v>
      </c>
      <c r="D502" s="14" t="e" cm="1">
        <f t="array" aca="1" ref="D502" ca="1">INDEX('[1]SAP Customer Data'!$A:$AC,MATCH(بيانات_العملاء[[#This Row],[رمز شريك الأعمال]],'[1]SAP Customer Data'!$B:$B,0),CELL("col",[1]!Table_Customer_Data[[#Headers],[CardName]]))</f>
        <v>#REF!</v>
      </c>
      <c r="E502" s="14" t="e">
        <f ca="1">IF(بيانات_العملاء[[#This Row],[حد الائتمان على SAP]]&gt;0,"آجل","نقدى")</f>
        <v>#REF!</v>
      </c>
      <c r="F502" s="14" t="s">
        <v>806</v>
      </c>
      <c r="G502" s="14" t="s">
        <v>51</v>
      </c>
      <c r="H502" s="14" t="s">
        <v>54</v>
      </c>
      <c r="I50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2" s="14" t="s">
        <v>52</v>
      </c>
      <c r="K502" s="15">
        <v>45071</v>
      </c>
      <c r="L502" s="17" t="s">
        <v>55</v>
      </c>
      <c r="M502" s="14" t="str">
        <f ca="1">IF(AND(بيانات_العملاء[[#This Row],[السجل التجارى]]="موجود",TODAY()+'[1]Other Data'!$B$23&lt;K502,بيانات_العملاء[[#This Row],[مطابقة اسم العميل بالاسم بالسجل التجارى]]="مطابق"), "سارى", "يجب اعادة طلبه")</f>
        <v>يجب اعادة طلبه</v>
      </c>
      <c r="N502" s="14" t="s">
        <v>52</v>
      </c>
      <c r="O502" s="9" t="e" cm="1">
        <f t="array" aca="1" ref="O502" ca="1">INDEX('[1]SAP Customer Data'!$A:$AC,MATCH(بيانات_العملاء[[#This Row],[رمز شريك الأعمال]],'[1]SAP Customer Data'!$B:$B,0),CELL("col",[1]!Table_Customer_Data[[#Headers],[LicTradNum]]))</f>
        <v>#REF!</v>
      </c>
      <c r="P50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2" s="14" t="s">
        <v>54</v>
      </c>
      <c r="R502" s="15"/>
      <c r="S50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02" s="14" t="s">
        <v>72</v>
      </c>
      <c r="U502" s="16"/>
      <c r="V502" s="17"/>
      <c r="W50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2" s="14" t="e" cm="1">
        <f t="array" aca="1" ref="Y502" ca="1">INDEX('[1]SAP Customer Data'!$A:$AC,MATCH(بيانات_العملاء[[#This Row],[رمز شريك الأعمال]],'[1]SAP Customer Data'!$B:$B,0),CELL("col",[1]!Table_Customer_Data[[#Headers],[CreditLine]]))</f>
        <v>#REF!</v>
      </c>
      <c r="Z50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2" s="14"/>
      <c r="AB50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2" s="14" t="s">
        <v>52</v>
      </c>
      <c r="AD502" s="17">
        <v>44936</v>
      </c>
      <c r="AE50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2" s="14" t="s">
        <v>54</v>
      </c>
      <c r="AG502" s="14"/>
      <c r="AH50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2" s="14" t="s">
        <v>54</v>
      </c>
      <c r="AJ502" s="14"/>
      <c r="AK50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2" s="14"/>
      <c r="AM502" s="15"/>
      <c r="AN50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2" s="14" t="s">
        <v>52</v>
      </c>
      <c r="AP502" s="17">
        <v>44953</v>
      </c>
      <c r="AQ50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2" s="14" t="s">
        <v>54</v>
      </c>
      <c r="AS502" s="14"/>
      <c r="AT50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2" s="17" t="e" cm="1">
        <f t="array" aca="1" ref="AU502" ca="1">INDEX('[1]SAP Customer Data'!A:Z,MATCH(بيانات_العملاء[[#This Row],[رمز شريك الأعمال]],'[1]SAP Customer Data'!B:B,0),CELL("col",[1]!Table_Customer_Data[[#Headers],[CreateDate]]))</f>
        <v>#REF!</v>
      </c>
      <c r="AV502" s="14" t="s">
        <v>807</v>
      </c>
      <c r="AW502" s="17"/>
      <c r="AX502" s="14" t="s">
        <v>57</v>
      </c>
      <c r="AY502" s="14"/>
    </row>
    <row r="503" spans="1:51" x14ac:dyDescent="0.25">
      <c r="A503" s="12" t="e" cm="1">
        <f t="array" aca="1" ref="A503" ca="1">INDEX('[1]SAP Customer Data'!$A:$AC,MATCH(بيانات_العملاء[[#This Row],[رمز شريك الأعمال]],'[1]SAP Customer Data'!$B:$B,0),CELL("col",[1]!Table_Customer_Data[[#Headers],[GroupName]]))</f>
        <v>#REF!</v>
      </c>
      <c r="B503" s="19" t="s">
        <v>808</v>
      </c>
      <c r="C503" s="77" t="s">
        <v>882</v>
      </c>
      <c r="D503" s="14" t="e" cm="1">
        <f t="array" aca="1" ref="D503" ca="1">INDEX('[1]SAP Customer Data'!$A:$AC,MATCH(بيانات_العملاء[[#This Row],[رمز شريك الأعمال]],'[1]SAP Customer Data'!$B:$B,0),CELL("col",[1]!Table_Customer_Data[[#Headers],[CardName]]))</f>
        <v>#REF!</v>
      </c>
      <c r="E503" s="14" t="e">
        <f ca="1">IF(بيانات_العملاء[[#This Row],[حد الائتمان على SAP]]&gt;0,"آجل","نقدى")</f>
        <v>#REF!</v>
      </c>
      <c r="F503" s="14"/>
      <c r="G503" s="14"/>
      <c r="H503" s="14"/>
      <c r="I50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3" s="14"/>
      <c r="K503" s="15"/>
      <c r="L503" s="17" t="str">
        <f>IF(بيانات_العملاء[[#This Row],[السجل التجارى]]="غير موجود", "غير مطابق", "")</f>
        <v/>
      </c>
      <c r="M503" s="14" t="str">
        <f ca="1">IF(AND(بيانات_العملاء[[#This Row],[السجل التجارى]]="موجود",TODAY()+'[1]Other Data'!$B$23&lt;K503,بيانات_العملاء[[#This Row],[مطابقة اسم العميل بالاسم بالسجل التجارى]]="مطابق"), "سارى", "يجب اعادة طلبه")</f>
        <v>يجب اعادة طلبه</v>
      </c>
      <c r="N503" s="14"/>
      <c r="O503" s="9" t="e" cm="1">
        <f t="array" aca="1" ref="O503" ca="1">INDEX('[1]SAP Customer Data'!$A:$AC,MATCH(بيانات_العملاء[[#This Row],[رمز شريك الأعمال]],'[1]SAP Customer Data'!$B:$B,0),CELL("col",[1]!Table_Customer_Data[[#Headers],[LicTradNum]]))</f>
        <v>#REF!</v>
      </c>
      <c r="P50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3" s="14"/>
      <c r="R503" s="15"/>
      <c r="S503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03" s="14" t="s">
        <v>72</v>
      </c>
      <c r="U503" s="16"/>
      <c r="V503" s="17"/>
      <c r="W50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3" s="14" t="e" cm="1">
        <f t="array" aca="1" ref="Y503" ca="1">INDEX('[1]SAP Customer Data'!$A:$AC,MATCH(بيانات_العملاء[[#This Row],[رمز شريك الأعمال]],'[1]SAP Customer Data'!$B:$B,0),CELL("col",[1]!Table_Customer_Data[[#Headers],[CreditLine]]))</f>
        <v>#REF!</v>
      </c>
      <c r="Z50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3" s="14"/>
      <c r="AB50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3" s="14"/>
      <c r="AD503" s="14"/>
      <c r="AE503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3" s="14"/>
      <c r="AG503" s="14"/>
      <c r="AH50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03" s="14"/>
      <c r="AJ503" s="14"/>
      <c r="AK50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03" s="14"/>
      <c r="AM503" s="15"/>
      <c r="AN50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3" s="14"/>
      <c r="AP503" s="17"/>
      <c r="AQ50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3" s="14"/>
      <c r="AS503" s="14"/>
      <c r="AT50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03" s="17" t="e" cm="1">
        <f t="array" aca="1" ref="AU503" ca="1">INDEX('[1]SAP Customer Data'!A:Z,MATCH(بيانات_العملاء[[#This Row],[رمز شريك الأعمال]],'[1]SAP Customer Data'!B:B,0),CELL("col",[1]!Table_Customer_Data[[#Headers],[CreateDate]]))</f>
        <v>#REF!</v>
      </c>
      <c r="AV503" s="17"/>
      <c r="AW503" s="17"/>
      <c r="AX503" s="14" t="s">
        <v>57</v>
      </c>
      <c r="AY503" s="14"/>
    </row>
    <row r="504" spans="1:51" x14ac:dyDescent="0.25">
      <c r="A504" s="12" t="e" cm="1">
        <f t="array" aca="1" ref="A504" ca="1">INDEX('[1]SAP Customer Data'!$A:$AC,MATCH(بيانات_العملاء[[#This Row],[رمز شريك الأعمال]],'[1]SAP Customer Data'!$B:$B,0),CELL("col",[1]!Table_Customer_Data[[#Headers],[GroupName]]))</f>
        <v>#REF!</v>
      </c>
      <c r="B504" s="19" t="s">
        <v>809</v>
      </c>
      <c r="C504" s="77" t="s">
        <v>882</v>
      </c>
      <c r="D504" s="12" t="e" cm="1">
        <f t="array" aca="1" ref="D504" ca="1">INDEX('[1]SAP Customer Data'!$A:$AC,MATCH(بيانات_العملاء[[#This Row],[رمز شريك الأعمال]],'[1]SAP Customer Data'!$B:$B,0),CELL("col",[1]!Table_Customer_Data[[#Headers],[CardName]]))</f>
        <v>#REF!</v>
      </c>
      <c r="E504" s="14" t="e">
        <f ca="1">IF(بيانات_العملاء[[#This Row],[حد الائتمان على SAP]]&gt;0,"آجل","نقدى")</f>
        <v>#REF!</v>
      </c>
      <c r="F504" s="14"/>
      <c r="G504" s="14"/>
      <c r="H504" s="14"/>
      <c r="I50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4" s="14"/>
      <c r="K504" s="15"/>
      <c r="L504" s="17" t="str">
        <f>IF(بيانات_العملاء[[#This Row],[السجل التجارى]]="غير موجود", "غير مطابق", "")</f>
        <v/>
      </c>
      <c r="M504" s="14" t="str">
        <f ca="1">IF(AND(بيانات_العملاء[[#This Row],[السجل التجارى]]="موجود",TODAY()+'[1]Other Data'!$B$23&lt;K504,بيانات_العملاء[[#This Row],[مطابقة اسم العميل بالاسم بالسجل التجارى]]="مطابق"), "سارى", "يجب اعادة طلبه")</f>
        <v>يجب اعادة طلبه</v>
      </c>
      <c r="N504" s="14"/>
      <c r="O504" s="9" t="e" cm="1">
        <f t="array" aca="1" ref="O504" ca="1">INDEX('[1]SAP Customer Data'!$A:$AC,MATCH(بيانات_العملاء[[#This Row],[رمز شريك الأعمال]],'[1]SAP Customer Data'!$B:$B,0),CELL("col",[1]!Table_Customer_Data[[#Headers],[LicTradNum]]))</f>
        <v>#REF!</v>
      </c>
      <c r="P50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4" s="14"/>
      <c r="R504" s="15"/>
      <c r="S504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04" s="14" t="s">
        <v>72</v>
      </c>
      <c r="U504" s="16"/>
      <c r="V504" s="17"/>
      <c r="W50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4" s="14" t="e" cm="1">
        <f t="array" aca="1" ref="Y504" ca="1">INDEX('[1]SAP Customer Data'!$A:$AC,MATCH(بيانات_العملاء[[#This Row],[رمز شريك الأعمال]],'[1]SAP Customer Data'!$B:$B,0),CELL("col",[1]!Table_Customer_Data[[#Headers],[CreditLine]]))</f>
        <v>#REF!</v>
      </c>
      <c r="Z50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4" s="14"/>
      <c r="AB50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4" s="14"/>
      <c r="AD504" s="14"/>
      <c r="AE504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4" s="14"/>
      <c r="AG504" s="14"/>
      <c r="AH50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04" s="14"/>
      <c r="AJ504" s="14"/>
      <c r="AK50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04" s="14"/>
      <c r="AM504" s="15"/>
      <c r="AN50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4" s="14"/>
      <c r="AP504" s="17"/>
      <c r="AQ50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4" s="14"/>
      <c r="AS504" s="14"/>
      <c r="AT50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04" s="17" t="e" cm="1">
        <f t="array" aca="1" ref="AU504" ca="1">INDEX('[1]SAP Customer Data'!A:Z,MATCH(بيانات_العملاء[[#This Row],[رمز شريك الأعمال]],'[1]SAP Customer Data'!B:B,0),CELL("col",[1]!Table_Customer_Data[[#Headers],[CreateDate]]))</f>
        <v>#REF!</v>
      </c>
      <c r="AV504" s="17"/>
      <c r="AW504" s="17"/>
      <c r="AX504" s="14" t="s">
        <v>57</v>
      </c>
      <c r="AY504" s="14"/>
    </row>
    <row r="505" spans="1:51" x14ac:dyDescent="0.25">
      <c r="A505" s="12" t="e" cm="1">
        <f t="array" aca="1" ref="A505" ca="1">INDEX('[1]SAP Customer Data'!$A:$AC,MATCH(بيانات_العملاء[[#This Row],[رمز شريك الأعمال]],'[1]SAP Customer Data'!$B:$B,0),CELL("col",[1]!Table_Customer_Data[[#Headers],[GroupName]]))</f>
        <v>#REF!</v>
      </c>
      <c r="B505" s="18" t="s">
        <v>810</v>
      </c>
      <c r="C505" s="77" t="s">
        <v>882</v>
      </c>
      <c r="D505" s="14" t="e" cm="1">
        <f t="array" aca="1" ref="D505" ca="1">INDEX('[1]SAP Customer Data'!$A:$AC,MATCH(بيانات_العملاء[[#This Row],[رمز شريك الأعمال]],'[1]SAP Customer Data'!$B:$B,0),CELL("col",[1]!Table_Customer_Data[[#Headers],[CardName]]))</f>
        <v>#REF!</v>
      </c>
      <c r="E505" s="14" t="e">
        <f ca="1">IF(بيانات_العملاء[[#This Row],[حد الائتمان على SAP]]&gt;0,"آجل","نقدى")</f>
        <v>#REF!</v>
      </c>
      <c r="F505" s="14"/>
      <c r="G505" s="14" t="s">
        <v>71</v>
      </c>
      <c r="H505" s="14"/>
      <c r="I50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5" s="14" t="s">
        <v>54</v>
      </c>
      <c r="K505" s="15"/>
      <c r="L505" s="14"/>
      <c r="M505" s="14" t="str">
        <f ca="1">IF(AND(بيانات_العملاء[[#This Row],[السجل التجارى]]="موجود",TODAY()+'[1]Other Data'!$B$23&lt;K505,بيانات_العملاء[[#This Row],[مطابقة اسم العميل بالاسم بالسجل التجارى]]="مطابق"), "سارى", "يجب اعادة طلبه")</f>
        <v>يجب اعادة طلبه</v>
      </c>
      <c r="N505" s="14" t="s">
        <v>52</v>
      </c>
      <c r="O505" s="9" t="e" cm="1">
        <f t="array" aca="1" ref="O505" ca="1">INDEX('[1]SAP Customer Data'!$A:$AC,MATCH(بيانات_العملاء[[#This Row],[رمز شريك الأعمال]],'[1]SAP Customer Data'!$B:$B,0),CELL("col",[1]!Table_Customer_Data[[#Headers],[LicTradNum]]))</f>
        <v>#REF!</v>
      </c>
      <c r="P50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5" s="14"/>
      <c r="R505" s="15"/>
      <c r="S50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05" s="14" t="s">
        <v>72</v>
      </c>
      <c r="U505" s="16"/>
      <c r="V505" s="17"/>
      <c r="W50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5" s="14" t="e" cm="1">
        <f t="array" aca="1" ref="Y505" ca="1">INDEX('[1]SAP Customer Data'!$A:$AC,MATCH(بيانات_العملاء[[#This Row],[رمز شريك الأعمال]],'[1]SAP Customer Data'!$B:$B,0),CELL("col",[1]!Table_Customer_Data[[#Headers],[CreditLine]]))</f>
        <v>#REF!</v>
      </c>
      <c r="Z50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5" s="14"/>
      <c r="AB50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5" s="14"/>
      <c r="AD505" s="14"/>
      <c r="AE50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5" s="14"/>
      <c r="AG505" s="14"/>
      <c r="AH50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5" s="14"/>
      <c r="AJ505" s="14"/>
      <c r="AK50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5" s="14"/>
      <c r="AM505" s="15"/>
      <c r="AN50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5" s="14"/>
      <c r="AP505" s="17"/>
      <c r="AQ50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5" s="14"/>
      <c r="AS505" s="14"/>
      <c r="AT50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5" s="17" t="e" cm="1">
        <f t="array" aca="1" ref="AU505" ca="1">INDEX('[1]SAP Customer Data'!A:Z,MATCH(بيانات_العملاء[[#This Row],[رمز شريك الأعمال]],'[1]SAP Customer Data'!B:B,0),CELL("col",[1]!Table_Customer_Data[[#Headers],[CreateDate]]))</f>
        <v>#REF!</v>
      </c>
      <c r="AV505" s="14"/>
      <c r="AW505" s="17"/>
      <c r="AX505" s="14" t="s">
        <v>57</v>
      </c>
      <c r="AY505" s="14"/>
    </row>
    <row r="506" spans="1:51" x14ac:dyDescent="0.25">
      <c r="A506" s="12" t="e" cm="1">
        <f t="array" aca="1" ref="A506" ca="1">INDEX('[1]SAP Customer Data'!$A:$AC,MATCH(بيانات_العملاء[[#This Row],[رمز شريك الأعمال]],'[1]SAP Customer Data'!$B:$B,0),CELL("col",[1]!Table_Customer_Data[[#Headers],[GroupName]]))</f>
        <v>#REF!</v>
      </c>
      <c r="B506" s="18" t="s">
        <v>811</v>
      </c>
      <c r="C506" s="77" t="s">
        <v>882</v>
      </c>
      <c r="D506" s="14" t="e" cm="1">
        <f t="array" aca="1" ref="D506" ca="1">INDEX('[1]SAP Customer Data'!$A:$AC,MATCH(بيانات_العملاء[[#This Row],[رمز شريك الأعمال]],'[1]SAP Customer Data'!$B:$B,0),CELL("col",[1]!Table_Customer_Data[[#Headers],[CardName]]))</f>
        <v>#REF!</v>
      </c>
      <c r="E506" s="14" t="e">
        <f ca="1">IF(بيانات_العملاء[[#This Row],[حد الائتمان على SAP]]&gt;0,"آجل","نقدى")</f>
        <v>#REF!</v>
      </c>
      <c r="F506" s="14"/>
      <c r="G506" s="14" t="s">
        <v>71</v>
      </c>
      <c r="H506" s="14"/>
      <c r="I50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6" s="14" t="s">
        <v>54</v>
      </c>
      <c r="K506" s="15"/>
      <c r="L506" s="14"/>
      <c r="M506" s="14" t="str">
        <f ca="1">IF(AND(بيانات_العملاء[[#This Row],[السجل التجارى]]="موجود",TODAY()+'[1]Other Data'!$B$23&lt;K506,بيانات_العملاء[[#This Row],[مطابقة اسم العميل بالاسم بالسجل التجارى]]="مطابق"), "سارى", "يجب اعادة طلبه")</f>
        <v>يجب اعادة طلبه</v>
      </c>
      <c r="N506" s="14" t="s">
        <v>52</v>
      </c>
      <c r="O506" s="9" t="e" cm="1">
        <f t="array" aca="1" ref="O506" ca="1">INDEX('[1]SAP Customer Data'!$A:$AC,MATCH(بيانات_العملاء[[#This Row],[رمز شريك الأعمال]],'[1]SAP Customer Data'!$B:$B,0),CELL("col",[1]!Table_Customer_Data[[#Headers],[LicTradNum]]))</f>
        <v>#REF!</v>
      </c>
      <c r="P50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6" s="14"/>
      <c r="R506" s="15"/>
      <c r="S50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06" s="14" t="s">
        <v>72</v>
      </c>
      <c r="U506" s="16"/>
      <c r="V506" s="17"/>
      <c r="W50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6" s="14" t="e" cm="1">
        <f t="array" aca="1" ref="Y506" ca="1">INDEX('[1]SAP Customer Data'!$A:$AC,MATCH(بيانات_العملاء[[#This Row],[رمز شريك الأعمال]],'[1]SAP Customer Data'!$B:$B,0),CELL("col",[1]!Table_Customer_Data[[#Headers],[CreditLine]]))</f>
        <v>#REF!</v>
      </c>
      <c r="Z50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6" s="14"/>
      <c r="AB50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6" s="14"/>
      <c r="AD506" s="14"/>
      <c r="AE50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6" s="14"/>
      <c r="AG506" s="14"/>
      <c r="AH50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6" s="14"/>
      <c r="AJ506" s="14"/>
      <c r="AK50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6" s="14"/>
      <c r="AM506" s="15"/>
      <c r="AN50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6" s="14"/>
      <c r="AP506" s="17"/>
      <c r="AQ50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6" s="14"/>
      <c r="AS506" s="14"/>
      <c r="AT50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6" s="17" t="e" cm="1">
        <f t="array" aca="1" ref="AU506" ca="1">INDEX('[1]SAP Customer Data'!A:Z,MATCH(بيانات_العملاء[[#This Row],[رمز شريك الأعمال]],'[1]SAP Customer Data'!B:B,0),CELL("col",[1]!Table_Customer_Data[[#Headers],[CreateDate]]))</f>
        <v>#REF!</v>
      </c>
      <c r="AV506" s="14"/>
      <c r="AW506" s="17"/>
      <c r="AX506" s="14" t="s">
        <v>57</v>
      </c>
      <c r="AY506" s="14"/>
    </row>
    <row r="507" spans="1:51" x14ac:dyDescent="0.25">
      <c r="A507" s="12" t="e" cm="1">
        <f t="array" aca="1" ref="A507" ca="1">INDEX('[1]SAP Customer Data'!$A:$AC,MATCH(بيانات_العملاء[[#This Row],[رمز شريك الأعمال]],'[1]SAP Customer Data'!$B:$B,0),CELL("col",[1]!Table_Customer_Data[[#Headers],[GroupName]]))</f>
        <v>#REF!</v>
      </c>
      <c r="B507" s="19" t="s">
        <v>812</v>
      </c>
      <c r="C507" s="77" t="s">
        <v>882</v>
      </c>
      <c r="D507" s="14" t="e" cm="1">
        <f t="array" aca="1" ref="D507" ca="1">INDEX('[1]SAP Customer Data'!$A:$AC,MATCH(بيانات_العملاء[[#This Row],[رمز شريك الأعمال]],'[1]SAP Customer Data'!$B:$B,0),CELL("col",[1]!Table_Customer_Data[[#Headers],[CardName]]))</f>
        <v>#REF!</v>
      </c>
      <c r="E507" s="14" t="e">
        <f ca="1">IF(بيانات_العملاء[[#This Row],[حد الائتمان على SAP]]&gt;0,"آجل","نقدى")</f>
        <v>#REF!</v>
      </c>
      <c r="F507" s="14" t="s">
        <v>813</v>
      </c>
      <c r="G507" s="14" t="s">
        <v>51</v>
      </c>
      <c r="H507" s="14" t="s">
        <v>54</v>
      </c>
      <c r="I50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7" s="14" t="s">
        <v>52</v>
      </c>
      <c r="K507" s="15">
        <v>44640</v>
      </c>
      <c r="L507" s="14" t="s">
        <v>55</v>
      </c>
      <c r="M507" s="14" t="str">
        <f ca="1">IF(AND(بيانات_العملاء[[#This Row],[السجل التجارى]]="موجود",TODAY()+'[1]Other Data'!$B$23&lt;K507,بيانات_العملاء[[#This Row],[مطابقة اسم العميل بالاسم بالسجل التجارى]]="مطابق"), "سارى", "يجب اعادة طلبه")</f>
        <v>يجب اعادة طلبه</v>
      </c>
      <c r="N507" s="14" t="s">
        <v>52</v>
      </c>
      <c r="O507" s="9" t="e" cm="1">
        <f t="array" aca="1" ref="O507" ca="1">INDEX('[1]SAP Customer Data'!$A:$AC,MATCH(بيانات_العملاء[[#This Row],[رمز شريك الأعمال]],'[1]SAP Customer Data'!$B:$B,0),CELL("col",[1]!Table_Customer_Data[[#Headers],[LicTradNum]]))</f>
        <v>#REF!</v>
      </c>
      <c r="P50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7" s="14" t="s">
        <v>54</v>
      </c>
      <c r="R507" s="15"/>
      <c r="S50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07" s="14" t="s">
        <v>72</v>
      </c>
      <c r="U507" s="16"/>
      <c r="V507" s="17"/>
      <c r="W50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7" s="14" t="e" cm="1">
        <f t="array" aca="1" ref="Y507" ca="1">INDEX('[1]SAP Customer Data'!$A:$AC,MATCH(بيانات_العملاء[[#This Row],[رمز شريك الأعمال]],'[1]SAP Customer Data'!$B:$B,0),CELL("col",[1]!Table_Customer_Data[[#Headers],[CreditLine]]))</f>
        <v>#REF!</v>
      </c>
      <c r="Z50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7" s="14"/>
      <c r="AB50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7" s="14" t="s">
        <v>54</v>
      </c>
      <c r="AD507" s="14"/>
      <c r="AE50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7" s="14"/>
      <c r="AG507" s="14"/>
      <c r="AH50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7" s="14"/>
      <c r="AJ507" s="14"/>
      <c r="AK50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7" s="14"/>
      <c r="AM507" s="15"/>
      <c r="AN50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7" s="14" t="s">
        <v>54</v>
      </c>
      <c r="AP507" s="17"/>
      <c r="AQ50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7" s="14"/>
      <c r="AS507" s="14"/>
      <c r="AT50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7" s="17" t="e" cm="1">
        <f t="array" aca="1" ref="AU507" ca="1">INDEX('[1]SAP Customer Data'!A:Z,MATCH(بيانات_العملاء[[#This Row],[رمز شريك الأعمال]],'[1]SAP Customer Data'!B:B,0),CELL("col",[1]!Table_Customer_Data[[#Headers],[CreateDate]]))</f>
        <v>#REF!</v>
      </c>
      <c r="AV507" s="14"/>
      <c r="AW507" s="17"/>
      <c r="AX507" s="14" t="s">
        <v>57</v>
      </c>
      <c r="AY507" s="14"/>
    </row>
    <row r="508" spans="1:51" x14ac:dyDescent="0.25">
      <c r="A508" s="12" t="e" cm="1">
        <f t="array" aca="1" ref="A508" ca="1">INDEX('[1]SAP Customer Data'!$A:$AC,MATCH(بيانات_العملاء[[#This Row],[رمز شريك الأعمال]],'[1]SAP Customer Data'!$B:$B,0),CELL("col",[1]!Table_Customer_Data[[#Headers],[GroupName]]))</f>
        <v>#REF!</v>
      </c>
      <c r="B508" s="19" t="s">
        <v>814</v>
      </c>
      <c r="C508" s="77" t="s">
        <v>882</v>
      </c>
      <c r="D508" s="14" t="e" cm="1">
        <f t="array" aca="1" ref="D508" ca="1">INDEX('[1]SAP Customer Data'!$A:$AC,MATCH(بيانات_العملاء[[#This Row],[رمز شريك الأعمال]],'[1]SAP Customer Data'!$B:$B,0),CELL("col",[1]!Table_Customer_Data[[#Headers],[CardName]]))</f>
        <v>#REF!</v>
      </c>
      <c r="E508" s="14" t="e">
        <f ca="1">IF(بيانات_العملاء[[#This Row],[حد الائتمان على SAP]]&gt;0,"آجل","نقدى")</f>
        <v>#REF!</v>
      </c>
      <c r="F508" s="14"/>
      <c r="G508" s="14" t="s">
        <v>71</v>
      </c>
      <c r="H508" s="14" t="s">
        <v>54</v>
      </c>
      <c r="I50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8" s="14" t="s">
        <v>54</v>
      </c>
      <c r="K508" s="15"/>
      <c r="L508" s="14"/>
      <c r="M508" s="14" t="str">
        <f ca="1">IF(AND(بيانات_العملاء[[#This Row],[السجل التجارى]]="موجود",TODAY()+'[1]Other Data'!$B$23&lt;K508,بيانات_العملاء[[#This Row],[مطابقة اسم العميل بالاسم بالسجل التجارى]]="مطابق"), "سارى", "يجب اعادة طلبه")</f>
        <v>يجب اعادة طلبه</v>
      </c>
      <c r="N508" s="14" t="s">
        <v>52</v>
      </c>
      <c r="O508" s="9" t="e" cm="1">
        <f t="array" aca="1" ref="O508" ca="1">INDEX('[1]SAP Customer Data'!$A:$AC,MATCH(بيانات_العملاء[[#This Row],[رمز شريك الأعمال]],'[1]SAP Customer Data'!$B:$B,0),CELL("col",[1]!Table_Customer_Data[[#Headers],[LicTradNum]]))</f>
        <v>#REF!</v>
      </c>
      <c r="P50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8" s="14" t="s">
        <v>54</v>
      </c>
      <c r="R508" s="15"/>
      <c r="S50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08" s="14" t="s">
        <v>72</v>
      </c>
      <c r="U508" s="16"/>
      <c r="V508" s="17"/>
      <c r="W50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08" s="14" t="e" cm="1">
        <f t="array" aca="1" ref="Y508" ca="1">INDEX('[1]SAP Customer Data'!$A:$AC,MATCH(بيانات_العملاء[[#This Row],[رمز شريك الأعمال]],'[1]SAP Customer Data'!$B:$B,0),CELL("col",[1]!Table_Customer_Data[[#Headers],[CreditLine]]))</f>
        <v>#REF!</v>
      </c>
      <c r="Z50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8" s="14"/>
      <c r="AB50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8" s="14" t="s">
        <v>54</v>
      </c>
      <c r="AD508" s="14"/>
      <c r="AE50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8" s="14"/>
      <c r="AG508" s="14"/>
      <c r="AH50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8" s="14"/>
      <c r="AJ508" s="14"/>
      <c r="AK50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8" s="14"/>
      <c r="AM508" s="15"/>
      <c r="AN50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8" s="14" t="s">
        <v>54</v>
      </c>
      <c r="AP508" s="17"/>
      <c r="AQ50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8" s="14"/>
      <c r="AS508" s="14"/>
      <c r="AT50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8" s="17" t="e" cm="1">
        <f t="array" aca="1" ref="AU508" ca="1">INDEX('[1]SAP Customer Data'!A:Z,MATCH(بيانات_العملاء[[#This Row],[رمز شريك الأعمال]],'[1]SAP Customer Data'!B:B,0),CELL("col",[1]!Table_Customer_Data[[#Headers],[CreateDate]]))</f>
        <v>#REF!</v>
      </c>
      <c r="AV508" s="14"/>
      <c r="AW508" s="17"/>
      <c r="AX508" s="14" t="s">
        <v>57</v>
      </c>
      <c r="AY508" s="14"/>
    </row>
    <row r="509" spans="1:51" x14ac:dyDescent="0.25">
      <c r="A509" s="12" t="e" cm="1">
        <f t="array" aca="1" ref="A509" ca="1">INDEX('[1]SAP Customer Data'!$A:$AC,MATCH(بيانات_العملاء[[#This Row],[رمز شريك الأعمال]],'[1]SAP Customer Data'!$B:$B,0),CELL("col",[1]!Table_Customer_Data[[#Headers],[GroupName]]))</f>
        <v>#REF!</v>
      </c>
      <c r="B509" s="19" t="s">
        <v>815</v>
      </c>
      <c r="C509" s="77" t="s">
        <v>882</v>
      </c>
      <c r="D509" s="14" t="e" cm="1">
        <f t="array" aca="1" ref="D509" ca="1">INDEX('[1]SAP Customer Data'!$A:$AC,MATCH(بيانات_العملاء[[#This Row],[رمز شريك الأعمال]],'[1]SAP Customer Data'!$B:$B,0),CELL("col",[1]!Table_Customer_Data[[#Headers],[CardName]]))</f>
        <v>#REF!</v>
      </c>
      <c r="E509" s="14" t="e">
        <f ca="1">IF(بيانات_العملاء[[#This Row],[حد الائتمان على SAP]]&gt;0,"آجل","نقدى")</f>
        <v>#REF!</v>
      </c>
      <c r="F509" s="14" t="s">
        <v>816</v>
      </c>
      <c r="G509" s="14" t="s">
        <v>51</v>
      </c>
      <c r="H509" s="14" t="s">
        <v>197</v>
      </c>
      <c r="I50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09" s="14" t="s">
        <v>52</v>
      </c>
      <c r="K509" s="15">
        <v>44892</v>
      </c>
      <c r="L509" s="14" t="s">
        <v>55</v>
      </c>
      <c r="M509" s="14" t="str">
        <f ca="1">IF(AND(بيانات_العملاء[[#This Row],[السجل التجارى]]="موجود",TODAY()+'[1]Other Data'!$B$23&lt;K509,بيانات_العملاء[[#This Row],[مطابقة اسم العميل بالاسم بالسجل التجارى]]="مطابق"), "سارى", "يجب اعادة طلبه")</f>
        <v>يجب اعادة طلبه</v>
      </c>
      <c r="N509" s="14" t="s">
        <v>52</v>
      </c>
      <c r="O509" s="9" t="e" cm="1">
        <f t="array" aca="1" ref="O509" ca="1">INDEX('[1]SAP Customer Data'!$A:$AC,MATCH(بيانات_العملاء[[#This Row],[رمز شريك الأعمال]],'[1]SAP Customer Data'!$B:$B,0),CELL("col",[1]!Table_Customer_Data[[#Headers],[LicTradNum]]))</f>
        <v>#REF!</v>
      </c>
      <c r="P50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09" s="14" t="s">
        <v>54</v>
      </c>
      <c r="R509" s="15"/>
      <c r="S50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09" s="14" t="s">
        <v>52</v>
      </c>
      <c r="U509" s="16">
        <v>30000</v>
      </c>
      <c r="V509" s="17"/>
      <c r="W50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0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09" s="14" t="e" cm="1">
        <f t="array" aca="1" ref="Y509" ca="1">INDEX('[1]SAP Customer Data'!$A:$AC,MATCH(بيانات_العملاء[[#This Row],[رمز شريك الأعمال]],'[1]SAP Customer Data'!$B:$B,0),CELL("col",[1]!Table_Customer_Data[[#Headers],[CreditLine]]))</f>
        <v>#REF!</v>
      </c>
      <c r="Z50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09" s="14" t="s">
        <v>55</v>
      </c>
      <c r="AB50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09" s="14" t="s">
        <v>54</v>
      </c>
      <c r="AD509" s="14"/>
      <c r="AE50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09" s="14" t="s">
        <v>54</v>
      </c>
      <c r="AG509" s="14"/>
      <c r="AH50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09" s="14" t="s">
        <v>54</v>
      </c>
      <c r="AJ509" s="14"/>
      <c r="AK50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09" s="14" t="s">
        <v>54</v>
      </c>
      <c r="AM509" s="15"/>
      <c r="AN50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09" s="14" t="s">
        <v>54</v>
      </c>
      <c r="AP509" s="17"/>
      <c r="AQ50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09" s="14" t="s">
        <v>54</v>
      </c>
      <c r="AS509" s="14"/>
      <c r="AT50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09" s="17" t="e" cm="1">
        <f t="array" aca="1" ref="AU509" ca="1">INDEX('[1]SAP Customer Data'!A:Z,MATCH(بيانات_العملاء[[#This Row],[رمز شريك الأعمال]],'[1]SAP Customer Data'!B:B,0),CELL("col",[1]!Table_Customer_Data[[#Headers],[CreateDate]]))</f>
        <v>#REF!</v>
      </c>
      <c r="AV509" s="14"/>
      <c r="AW509" s="17"/>
      <c r="AX509" s="14" t="s">
        <v>57</v>
      </c>
      <c r="AY509" s="14"/>
    </row>
    <row r="510" spans="1:51" x14ac:dyDescent="0.25">
      <c r="A510" s="12" t="e" cm="1">
        <f t="array" aca="1" ref="A510" ca="1">INDEX('[1]SAP Customer Data'!$A:$AC,MATCH(بيانات_العملاء[[#This Row],[رمز شريك الأعمال]],'[1]SAP Customer Data'!$B:$B,0),CELL("col",[1]!Table_Customer_Data[[#Headers],[GroupName]]))</f>
        <v>#REF!</v>
      </c>
      <c r="B510" s="19" t="s">
        <v>817</v>
      </c>
      <c r="C510" s="77" t="s">
        <v>882</v>
      </c>
      <c r="D510" s="14" t="e" cm="1">
        <f t="array" aca="1" ref="D510" ca="1">INDEX('[1]SAP Customer Data'!$A:$AC,MATCH(بيانات_العملاء[[#This Row],[رمز شريك الأعمال]],'[1]SAP Customer Data'!$B:$B,0),CELL("col",[1]!Table_Customer_Data[[#Headers],[CardName]]))</f>
        <v>#REF!</v>
      </c>
      <c r="E510" s="14" t="e">
        <f ca="1">IF(بيانات_العملاء[[#This Row],[حد الائتمان على SAP]]&gt;0,"آجل","نقدى")</f>
        <v>#REF!</v>
      </c>
      <c r="F510" s="14" t="s">
        <v>818</v>
      </c>
      <c r="G510" s="14" t="s">
        <v>51</v>
      </c>
      <c r="H510" s="14" t="s">
        <v>197</v>
      </c>
      <c r="I51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0" s="14" t="s">
        <v>52</v>
      </c>
      <c r="K510" s="15">
        <v>45197</v>
      </c>
      <c r="L510" s="14" t="s">
        <v>55</v>
      </c>
      <c r="M510" s="14" t="str">
        <f ca="1">IF(AND(بيانات_العملاء[[#This Row],[السجل التجارى]]="موجود",TODAY()+'[1]Other Data'!$B$23&lt;K510,بيانات_العملاء[[#This Row],[مطابقة اسم العميل بالاسم بالسجل التجارى]]="مطابق"), "سارى", "يجب اعادة طلبه")</f>
        <v>سارى</v>
      </c>
      <c r="N510" s="14" t="s">
        <v>54</v>
      </c>
      <c r="O510" s="9" t="e" cm="1">
        <f t="array" aca="1" ref="O510" ca="1">INDEX('[1]SAP Customer Data'!$A:$AC,MATCH(بيانات_العملاء[[#This Row],[رمز شريك الأعمال]],'[1]SAP Customer Data'!$B:$B,0),CELL("col",[1]!Table_Customer_Data[[#Headers],[LicTradNum]]))</f>
        <v>#REF!</v>
      </c>
      <c r="P51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0" s="14" t="s">
        <v>54</v>
      </c>
      <c r="R510" s="15"/>
      <c r="S51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0" s="14" t="s">
        <v>52</v>
      </c>
      <c r="U510" s="16">
        <v>20000</v>
      </c>
      <c r="V510" s="17">
        <v>44216</v>
      </c>
      <c r="W510" s="17">
        <f>IF(بيانات_العملاء[[#This Row],[تاريخ انشاء سند الامر او الاستثناء]]="",0,بيانات_العملاء[[#This Row],[تاريخ انشاء سند الامر او الاستثناء]]+365*3)</f>
        <v>45311</v>
      </c>
      <c r="X51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16000</v>
      </c>
      <c r="Y510" s="14" t="e" cm="1">
        <f t="array" aca="1" ref="Y510" ca="1">INDEX('[1]SAP Customer Data'!$A:$AC,MATCH(بيانات_العملاء[[#This Row],[رمز شريك الأعمال]],'[1]SAP Customer Data'!$B:$B,0),CELL("col",[1]!Table_Customer_Data[[#Headers],[CreditLine]]))</f>
        <v>#REF!</v>
      </c>
      <c r="Z51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0" s="14" t="s">
        <v>55</v>
      </c>
      <c r="AB51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0" s="14" t="s">
        <v>52</v>
      </c>
      <c r="AD510" s="14">
        <v>46154</v>
      </c>
      <c r="AE51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10" s="14" t="s">
        <v>54</v>
      </c>
      <c r="AG510" s="14"/>
      <c r="AH51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0" s="14" t="s">
        <v>54</v>
      </c>
      <c r="AJ510" s="14"/>
      <c r="AK51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0" s="14" t="s">
        <v>54</v>
      </c>
      <c r="AM510" s="15"/>
      <c r="AN51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0" s="14" t="s">
        <v>54</v>
      </c>
      <c r="AP510" s="17"/>
      <c r="AQ51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0" s="14" t="s">
        <v>54</v>
      </c>
      <c r="AS510" s="14"/>
      <c r="AT51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0" s="17" t="e" cm="1">
        <f t="array" aca="1" ref="AU510" ca="1">INDEX('[1]SAP Customer Data'!A:Z,MATCH(بيانات_العملاء[[#This Row],[رمز شريك الأعمال]],'[1]SAP Customer Data'!B:B,0),CELL("col",[1]!Table_Customer_Data[[#Headers],[CreateDate]]))</f>
        <v>#REF!</v>
      </c>
      <c r="AV510" s="14"/>
      <c r="AW510" s="17" t="s">
        <v>819</v>
      </c>
      <c r="AX510" s="14" t="s">
        <v>57</v>
      </c>
      <c r="AY510" s="14"/>
    </row>
    <row r="511" spans="1:51" x14ac:dyDescent="0.25">
      <c r="A511" s="12" t="e" cm="1">
        <f t="array" aca="1" ref="A511" ca="1">INDEX('[1]SAP Customer Data'!$A:$AC,MATCH(بيانات_العملاء[[#This Row],[رمز شريك الأعمال]],'[1]SAP Customer Data'!$B:$B,0),CELL("col",[1]!Table_Customer_Data[[#Headers],[GroupName]]))</f>
        <v>#REF!</v>
      </c>
      <c r="B511" s="19" t="s">
        <v>820</v>
      </c>
      <c r="C511" s="77" t="s">
        <v>882</v>
      </c>
      <c r="D511" s="14" t="e" cm="1">
        <f t="array" aca="1" ref="D511" ca="1">INDEX('[1]SAP Customer Data'!$A:$AC,MATCH(بيانات_العملاء[[#This Row],[رمز شريك الأعمال]],'[1]SAP Customer Data'!$B:$B,0),CELL("col",[1]!Table_Customer_Data[[#Headers],[CardName]]))</f>
        <v>#REF!</v>
      </c>
      <c r="E511" s="14" t="e">
        <f ca="1">IF(بيانات_العملاء[[#This Row],[حد الائتمان على SAP]]&gt;0,"آجل","نقدى")</f>
        <v>#REF!</v>
      </c>
      <c r="F511" s="14" t="s">
        <v>821</v>
      </c>
      <c r="G511" s="14" t="s">
        <v>51</v>
      </c>
      <c r="H511" s="14" t="s">
        <v>54</v>
      </c>
      <c r="I51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1" s="14" t="s">
        <v>52</v>
      </c>
      <c r="K511" s="15">
        <v>44938</v>
      </c>
      <c r="L511" s="14" t="s">
        <v>53</v>
      </c>
      <c r="M511" s="14" t="str">
        <f ca="1">IF(AND(بيانات_العملاء[[#This Row],[السجل التجارى]]="موجود",TODAY()+'[1]Other Data'!$B$23&lt;K511,بيانات_العملاء[[#This Row],[مطابقة اسم العميل بالاسم بالسجل التجارى]]="مطابق"), "سارى", "يجب اعادة طلبه")</f>
        <v>يجب اعادة طلبه</v>
      </c>
      <c r="N511" s="14" t="s">
        <v>52</v>
      </c>
      <c r="O511" s="9" t="e" cm="1">
        <f t="array" aca="1" ref="O511" ca="1">INDEX('[1]SAP Customer Data'!$A:$AC,MATCH(بيانات_العملاء[[#This Row],[رمز شريك الأعمال]],'[1]SAP Customer Data'!$B:$B,0),CELL("col",[1]!Table_Customer_Data[[#Headers],[LicTradNum]]))</f>
        <v>#REF!</v>
      </c>
      <c r="P51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1" s="14" t="s">
        <v>54</v>
      </c>
      <c r="R511" s="15"/>
      <c r="S51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1" s="14" t="s">
        <v>72</v>
      </c>
      <c r="U511" s="16"/>
      <c r="V511" s="17"/>
      <c r="W51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1" s="14" t="e" cm="1">
        <f t="array" aca="1" ref="Y511" ca="1">INDEX('[1]SAP Customer Data'!$A:$AC,MATCH(بيانات_العملاء[[#This Row],[رمز شريك الأعمال]],'[1]SAP Customer Data'!$B:$B,0),CELL("col",[1]!Table_Customer_Data[[#Headers],[CreditLine]]))</f>
        <v>#REF!</v>
      </c>
      <c r="Z51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1" s="14"/>
      <c r="AB51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1" s="14"/>
      <c r="AD511" s="14"/>
      <c r="AE51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11" s="14" t="s">
        <v>54</v>
      </c>
      <c r="AG511" s="14"/>
      <c r="AH51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1" s="14" t="s">
        <v>54</v>
      </c>
      <c r="AJ511" s="14"/>
      <c r="AK51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1" s="14"/>
      <c r="AM511" s="15"/>
      <c r="AN51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1" s="14" t="s">
        <v>54</v>
      </c>
      <c r="AP511" s="17"/>
      <c r="AQ51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1" s="14" t="s">
        <v>54</v>
      </c>
      <c r="AS511" s="14"/>
      <c r="AT51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1" s="17" t="e" cm="1">
        <f t="array" aca="1" ref="AU511" ca="1">INDEX('[1]SAP Customer Data'!A:Z,MATCH(بيانات_العملاء[[#This Row],[رمز شريك الأعمال]],'[1]SAP Customer Data'!B:B,0),CELL("col",[1]!Table_Customer_Data[[#Headers],[CreateDate]]))</f>
        <v>#REF!</v>
      </c>
      <c r="AV511" s="14"/>
      <c r="AW511" s="17"/>
      <c r="AX511" s="14" t="s">
        <v>57</v>
      </c>
      <c r="AY511" s="14"/>
    </row>
    <row r="512" spans="1:51" x14ac:dyDescent="0.25">
      <c r="A512" s="12" t="e" cm="1">
        <f t="array" aca="1" ref="A512" ca="1">INDEX('[1]SAP Customer Data'!$A:$AC,MATCH(بيانات_العملاء[[#This Row],[رمز شريك الأعمال]],'[1]SAP Customer Data'!$B:$B,0),CELL("col",[1]!Table_Customer_Data[[#Headers],[GroupName]]))</f>
        <v>#REF!</v>
      </c>
      <c r="B512" s="19" t="s">
        <v>822</v>
      </c>
      <c r="C512" s="77" t="s">
        <v>882</v>
      </c>
      <c r="D512" s="14" t="e" cm="1">
        <f t="array" aca="1" ref="D512" ca="1">INDEX('[1]SAP Customer Data'!$A:$AC,MATCH(بيانات_العملاء[[#This Row],[رمز شريك الأعمال]],'[1]SAP Customer Data'!$B:$B,0),CELL("col",[1]!Table_Customer_Data[[#Headers],[CardName]]))</f>
        <v>#REF!</v>
      </c>
      <c r="E512" s="14" t="e">
        <f ca="1">IF(بيانات_العملاء[[#This Row],[حد الائتمان على SAP]]&gt;0,"آجل","نقدى")</f>
        <v>#REF!</v>
      </c>
      <c r="F512" s="14" t="s">
        <v>823</v>
      </c>
      <c r="G512" s="14" t="s">
        <v>51</v>
      </c>
      <c r="H512" s="14" t="s">
        <v>54</v>
      </c>
      <c r="I512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2" s="14" t="s">
        <v>52</v>
      </c>
      <c r="K512" s="15">
        <v>45124</v>
      </c>
      <c r="L512" s="14" t="s">
        <v>55</v>
      </c>
      <c r="M512" s="14" t="str">
        <f ca="1">IF(AND(بيانات_العملاء[[#This Row],[السجل التجارى]]="موجود",TODAY()+'[1]Other Data'!$B$23&lt;K512,بيانات_العملاء[[#This Row],[مطابقة اسم العميل بالاسم بالسجل التجارى]]="مطابق"), "سارى", "يجب اعادة طلبه")</f>
        <v>يجب اعادة طلبه</v>
      </c>
      <c r="N512" s="14" t="s">
        <v>52</v>
      </c>
      <c r="O512" s="9" t="e" cm="1">
        <f t="array" aca="1" ref="O512" ca="1">INDEX('[1]SAP Customer Data'!$A:$AC,MATCH(بيانات_العملاء[[#This Row],[رمز شريك الأعمال]],'[1]SAP Customer Data'!$B:$B,0),CELL("col",[1]!Table_Customer_Data[[#Headers],[LicTradNum]]))</f>
        <v>#REF!</v>
      </c>
      <c r="P51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2" s="14" t="s">
        <v>54</v>
      </c>
      <c r="R512" s="15"/>
      <c r="S51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2" s="14" t="s">
        <v>72</v>
      </c>
      <c r="U512" s="16"/>
      <c r="V512" s="17"/>
      <c r="W51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2" s="14" t="e" cm="1">
        <f t="array" aca="1" ref="Y512" ca="1">INDEX('[1]SAP Customer Data'!$A:$AC,MATCH(بيانات_العملاء[[#This Row],[رمز شريك الأعمال]],'[1]SAP Customer Data'!$B:$B,0),CELL("col",[1]!Table_Customer_Data[[#Headers],[CreditLine]]))</f>
        <v>#REF!</v>
      </c>
      <c r="Z51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2" s="14"/>
      <c r="AB51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2" s="14" t="s">
        <v>54</v>
      </c>
      <c r="AD512" s="14"/>
      <c r="AE51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12" s="14" t="s">
        <v>54</v>
      </c>
      <c r="AG512" s="14"/>
      <c r="AH51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2" s="14" t="s">
        <v>54</v>
      </c>
      <c r="AJ512" s="14"/>
      <c r="AK51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2" s="14" t="s">
        <v>54</v>
      </c>
      <c r="AM512" s="15"/>
      <c r="AN51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2" s="14" t="s">
        <v>54</v>
      </c>
      <c r="AP512" s="17"/>
      <c r="AQ51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2" s="14" t="s">
        <v>54</v>
      </c>
      <c r="AS512" s="14"/>
      <c r="AT51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2" s="17" t="e" cm="1">
        <f t="array" aca="1" ref="AU512" ca="1">INDEX('[1]SAP Customer Data'!A:Z,MATCH(بيانات_العملاء[[#This Row],[رمز شريك الأعمال]],'[1]SAP Customer Data'!B:B,0),CELL("col",[1]!Table_Customer_Data[[#Headers],[CreateDate]]))</f>
        <v>#REF!</v>
      </c>
      <c r="AV512" s="14"/>
      <c r="AW512" s="17"/>
      <c r="AX512" s="14" t="s">
        <v>57</v>
      </c>
      <c r="AY512" s="14"/>
    </row>
    <row r="513" spans="1:51" x14ac:dyDescent="0.25">
      <c r="A513" s="12" t="e" cm="1">
        <f t="array" aca="1" ref="A513" ca="1">INDEX('[1]SAP Customer Data'!$A:$AC,MATCH(بيانات_العملاء[[#This Row],[رمز شريك الأعمال]],'[1]SAP Customer Data'!$B:$B,0),CELL("col",[1]!Table_Customer_Data[[#Headers],[GroupName]]))</f>
        <v>#REF!</v>
      </c>
      <c r="B513" s="19" t="s">
        <v>824</v>
      </c>
      <c r="C513" s="77" t="s">
        <v>882</v>
      </c>
      <c r="D513" s="14" t="e" cm="1">
        <f t="array" aca="1" ref="D513" ca="1">INDEX('[1]SAP Customer Data'!$A:$AC,MATCH(بيانات_العملاء[[#This Row],[رمز شريك الأعمال]],'[1]SAP Customer Data'!$B:$B,0),CELL("col",[1]!Table_Customer_Data[[#Headers],[CardName]]))</f>
        <v>#REF!</v>
      </c>
      <c r="E513" s="14" t="e">
        <f ca="1">IF(بيانات_العملاء[[#This Row],[حد الائتمان على SAP]]&gt;0,"آجل","نقدى")</f>
        <v>#REF!</v>
      </c>
      <c r="F513" s="14" t="s">
        <v>825</v>
      </c>
      <c r="G513" s="14" t="s">
        <v>51</v>
      </c>
      <c r="H513" s="14" t="s">
        <v>197</v>
      </c>
      <c r="I513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3" s="14" t="s">
        <v>52</v>
      </c>
      <c r="K513" s="15">
        <v>45555</v>
      </c>
      <c r="L513" s="14" t="s">
        <v>55</v>
      </c>
      <c r="M513" s="14" t="str">
        <f ca="1">IF(AND(بيانات_العملاء[[#This Row],[السجل التجارى]]="موجود",TODAY()+'[1]Other Data'!$B$23&lt;K513,بيانات_العملاء[[#This Row],[مطابقة اسم العميل بالاسم بالسجل التجارى]]="مطابق"), "سارى", "يجب اعادة طلبه")</f>
        <v>سارى</v>
      </c>
      <c r="N513" s="14" t="s">
        <v>54</v>
      </c>
      <c r="O513" s="9" t="e" cm="1">
        <f t="array" aca="1" ref="O513" ca="1">INDEX('[1]SAP Customer Data'!$A:$AC,MATCH(بيانات_العملاء[[#This Row],[رمز شريك الأعمال]],'[1]SAP Customer Data'!$B:$B,0),CELL("col",[1]!Table_Customer_Data[[#Headers],[LicTradNum]]))</f>
        <v>#REF!</v>
      </c>
      <c r="P51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3" s="14" t="s">
        <v>54</v>
      </c>
      <c r="R513" s="15"/>
      <c r="S51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3" s="14" t="s">
        <v>52</v>
      </c>
      <c r="U513" s="16">
        <v>10000</v>
      </c>
      <c r="V513" s="17">
        <v>44423</v>
      </c>
      <c r="W513" s="17">
        <f>IF(بيانات_العملاء[[#This Row],[تاريخ انشاء سند الامر او الاستثناء]]="",0,بيانات_العملاء[[#This Row],[تاريخ انشاء سند الامر او الاستثناء]]+365*3)</f>
        <v>45518</v>
      </c>
      <c r="X51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8000</v>
      </c>
      <c r="Y513" s="14" t="e" cm="1">
        <f t="array" aca="1" ref="Y513" ca="1">INDEX('[1]SAP Customer Data'!$A:$AC,MATCH(بيانات_العملاء[[#This Row],[رمز شريك الأعمال]],'[1]SAP Customer Data'!$B:$B,0),CELL("col",[1]!Table_Customer_Data[[#Headers],[CreditLine]]))</f>
        <v>#REF!</v>
      </c>
      <c r="Z51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3" s="14" t="s">
        <v>55</v>
      </c>
      <c r="AB51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3" s="14" t="s">
        <v>52</v>
      </c>
      <c r="AD513" s="17">
        <v>46904</v>
      </c>
      <c r="AE51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13" s="14" t="s">
        <v>54</v>
      </c>
      <c r="AG513" s="14"/>
      <c r="AH51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3" s="14" t="s">
        <v>54</v>
      </c>
      <c r="AJ513" s="14"/>
      <c r="AK51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3" s="14" t="s">
        <v>54</v>
      </c>
      <c r="AM513" s="15"/>
      <c r="AN51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3" s="14" t="s">
        <v>54</v>
      </c>
      <c r="AP513" s="17"/>
      <c r="AQ51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3" s="14" t="s">
        <v>54</v>
      </c>
      <c r="AS513" s="14"/>
      <c r="AT51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3" s="17" t="e" cm="1">
        <f t="array" aca="1" ref="AU513" ca="1">INDEX('[1]SAP Customer Data'!A:Z,MATCH(بيانات_العملاء[[#This Row],[رمز شريك الأعمال]],'[1]SAP Customer Data'!B:B,0),CELL("col",[1]!Table_Customer_Data[[#Headers],[CreateDate]]))</f>
        <v>#REF!</v>
      </c>
      <c r="AV513" s="14"/>
      <c r="AW513" s="17"/>
      <c r="AX513" s="14" t="s">
        <v>57</v>
      </c>
      <c r="AY513" s="14"/>
    </row>
    <row r="514" spans="1:51" x14ac:dyDescent="0.25">
      <c r="A514" s="12" t="e" cm="1">
        <f t="array" aca="1" ref="A514" ca="1">INDEX('[1]SAP Customer Data'!$A:$AC,MATCH(بيانات_العملاء[[#This Row],[رمز شريك الأعمال]],'[1]SAP Customer Data'!$B:$B,0),CELL("col",[1]!Table_Customer_Data[[#Headers],[GroupName]]))</f>
        <v>#REF!</v>
      </c>
      <c r="B514" s="19" t="s">
        <v>826</v>
      </c>
      <c r="C514" s="77" t="s">
        <v>882</v>
      </c>
      <c r="D514" s="14" t="e" cm="1">
        <f t="array" aca="1" ref="D514" ca="1">INDEX('[1]SAP Customer Data'!$A:$AC,MATCH(بيانات_العملاء[[#This Row],[رمز شريك الأعمال]],'[1]SAP Customer Data'!$B:$B,0),CELL("col",[1]!Table_Customer_Data[[#Headers],[CardName]]))</f>
        <v>#REF!</v>
      </c>
      <c r="E514" s="14" t="e">
        <f ca="1">IF(بيانات_العملاء[[#This Row],[حد الائتمان على SAP]]&gt;0,"آجل","نقدى")</f>
        <v>#REF!</v>
      </c>
      <c r="F514" s="14" t="s">
        <v>827</v>
      </c>
      <c r="G514" s="14" t="s">
        <v>51</v>
      </c>
      <c r="H514" s="14" t="s">
        <v>54</v>
      </c>
      <c r="I51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4" s="14" t="s">
        <v>52</v>
      </c>
      <c r="K514" s="15">
        <v>45130</v>
      </c>
      <c r="L514" s="14" t="s">
        <v>55</v>
      </c>
      <c r="M514" s="14" t="str">
        <f ca="1">IF(AND(بيانات_العملاء[[#This Row],[السجل التجارى]]="موجود",TODAY()+'[1]Other Data'!$B$23&lt;K514,بيانات_العملاء[[#This Row],[مطابقة اسم العميل بالاسم بالسجل التجارى]]="مطابق"), "سارى", "يجب اعادة طلبه")</f>
        <v>يجب اعادة طلبه</v>
      </c>
      <c r="N514" s="14" t="s">
        <v>52</v>
      </c>
      <c r="O514" s="9" t="e" cm="1">
        <f t="array" aca="1" ref="O514" ca="1">INDEX('[1]SAP Customer Data'!$A:$AC,MATCH(بيانات_العملاء[[#This Row],[رمز شريك الأعمال]],'[1]SAP Customer Data'!$B:$B,0),CELL("col",[1]!Table_Customer_Data[[#Headers],[LicTradNum]]))</f>
        <v>#REF!</v>
      </c>
      <c r="P51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4" s="14" t="s">
        <v>54</v>
      </c>
      <c r="R514" s="15"/>
      <c r="S51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4" s="14" t="s">
        <v>72</v>
      </c>
      <c r="U514" s="16"/>
      <c r="V514" s="17"/>
      <c r="W51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4" s="14" t="e" cm="1">
        <f t="array" aca="1" ref="Y514" ca="1">INDEX('[1]SAP Customer Data'!$A:$AC,MATCH(بيانات_العملاء[[#This Row],[رمز شريك الأعمال]],'[1]SAP Customer Data'!$B:$B,0),CELL("col",[1]!Table_Customer_Data[[#Headers],[CreditLine]]))</f>
        <v>#REF!</v>
      </c>
      <c r="Z514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4" s="14"/>
      <c r="AB51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4" s="14"/>
      <c r="AD514" s="14"/>
      <c r="AE51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14" s="14" t="s">
        <v>54</v>
      </c>
      <c r="AG514" s="14"/>
      <c r="AH51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4" s="14" t="s">
        <v>54</v>
      </c>
      <c r="AJ514" s="14"/>
      <c r="AK51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4" s="14"/>
      <c r="AM514" s="15"/>
      <c r="AN51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4" s="14" t="s">
        <v>54</v>
      </c>
      <c r="AP514" s="17"/>
      <c r="AQ51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4" s="14" t="s">
        <v>54</v>
      </c>
      <c r="AS514" s="14"/>
      <c r="AT51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4" s="17" t="e" cm="1">
        <f t="array" aca="1" ref="AU514" ca="1">INDEX('[1]SAP Customer Data'!A:Z,MATCH(بيانات_العملاء[[#This Row],[رمز شريك الأعمال]],'[1]SAP Customer Data'!B:B,0),CELL("col",[1]!Table_Customer_Data[[#Headers],[CreateDate]]))</f>
        <v>#REF!</v>
      </c>
      <c r="AV514" s="14"/>
      <c r="AW514" s="17"/>
      <c r="AX514" s="14" t="s">
        <v>57</v>
      </c>
      <c r="AY514" s="14"/>
    </row>
    <row r="515" spans="1:51" x14ac:dyDescent="0.25">
      <c r="A515" s="12" t="e" cm="1">
        <f t="array" aca="1" ref="A515" ca="1">INDEX('[1]SAP Customer Data'!$A:$AC,MATCH(بيانات_العملاء[[#This Row],[رمز شريك الأعمال]],'[1]SAP Customer Data'!$B:$B,0),CELL("col",[1]!Table_Customer_Data[[#Headers],[GroupName]]))</f>
        <v>#REF!</v>
      </c>
      <c r="B515" s="19" t="s">
        <v>828</v>
      </c>
      <c r="C515" s="77" t="s">
        <v>882</v>
      </c>
      <c r="D515" s="14" t="e" cm="1">
        <f t="array" aca="1" ref="D515" ca="1">INDEX('[1]SAP Customer Data'!$A:$AC,MATCH(بيانات_العملاء[[#This Row],[رمز شريك الأعمال]],'[1]SAP Customer Data'!$B:$B,0),CELL("col",[1]!Table_Customer_Data[[#Headers],[CardName]]))</f>
        <v>#REF!</v>
      </c>
      <c r="E515" s="14" t="e">
        <f ca="1">IF(بيانات_العملاء[[#This Row],[حد الائتمان على SAP]]&gt;0,"آجل","نقدى")</f>
        <v>#REF!</v>
      </c>
      <c r="F515" s="14" t="s">
        <v>829</v>
      </c>
      <c r="G515" s="14" t="s">
        <v>51</v>
      </c>
      <c r="H515" s="14" t="s">
        <v>54</v>
      </c>
      <c r="I51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5" s="14" t="s">
        <v>52</v>
      </c>
      <c r="K515" s="15">
        <v>45487</v>
      </c>
      <c r="L515" s="17" t="s">
        <v>55</v>
      </c>
      <c r="M515" s="14" t="str">
        <f ca="1">IF(AND(بيانات_العملاء[[#This Row],[السجل التجارى]]="موجود",TODAY()+'[1]Other Data'!$B$23&lt;K515,بيانات_العملاء[[#This Row],[مطابقة اسم العميل بالاسم بالسجل التجارى]]="مطابق"), "سارى", "يجب اعادة طلبه")</f>
        <v>سارى</v>
      </c>
      <c r="N515" s="14" t="s">
        <v>52</v>
      </c>
      <c r="O515" s="9" t="e" cm="1">
        <f t="array" aca="1" ref="O515" ca="1">INDEX('[1]SAP Customer Data'!$A:$AC,MATCH(بيانات_العملاء[[#This Row],[رمز شريك الأعمال]],'[1]SAP Customer Data'!$B:$B,0),CELL("col",[1]!Table_Customer_Data[[#Headers],[LicTradNum]]))</f>
        <v>#REF!</v>
      </c>
      <c r="P51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5" s="14" t="s">
        <v>54</v>
      </c>
      <c r="R515" s="15"/>
      <c r="S515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15" s="14" t="s">
        <v>72</v>
      </c>
      <c r="U515" s="16"/>
      <c r="V515" s="17"/>
      <c r="W51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5" s="14" t="e" cm="1">
        <f t="array" aca="1" ref="Y515" ca="1">INDEX('[1]SAP Customer Data'!$A:$AC,MATCH(بيانات_العملاء[[#This Row],[رمز شريك الأعمال]],'[1]SAP Customer Data'!$B:$B,0),CELL("col",[1]!Table_Customer_Data[[#Headers],[CreditLine]]))</f>
        <v>#REF!</v>
      </c>
      <c r="Z51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5" s="14"/>
      <c r="AB51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5" s="14" t="s">
        <v>54</v>
      </c>
      <c r="AD515" s="14"/>
      <c r="AE515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15" s="14" t="s">
        <v>54</v>
      </c>
      <c r="AG515" s="14"/>
      <c r="AH51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15" s="14" t="s">
        <v>54</v>
      </c>
      <c r="AJ515" s="14"/>
      <c r="AK51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15" s="14" t="s">
        <v>54</v>
      </c>
      <c r="AM515" s="15"/>
      <c r="AN51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5" s="14" t="s">
        <v>54</v>
      </c>
      <c r="AP515" s="17"/>
      <c r="AQ51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5" s="14" t="s">
        <v>54</v>
      </c>
      <c r="AS515" s="14"/>
      <c r="AT51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15" s="17" t="e" cm="1">
        <f t="array" aca="1" ref="AU515" ca="1">INDEX('[1]SAP Customer Data'!A:Z,MATCH(بيانات_العملاء[[#This Row],[رمز شريك الأعمال]],'[1]SAP Customer Data'!B:B,0),CELL("col",[1]!Table_Customer_Data[[#Headers],[CreateDate]]))</f>
        <v>#REF!</v>
      </c>
      <c r="AV515" s="17" t="s">
        <v>830</v>
      </c>
      <c r="AW515" s="17"/>
      <c r="AX515" s="14" t="s">
        <v>57</v>
      </c>
      <c r="AY515" s="14"/>
    </row>
    <row r="516" spans="1:51" x14ac:dyDescent="0.25">
      <c r="A516" s="12" t="e" cm="1">
        <f t="array" aca="1" ref="A516" ca="1">INDEX('[1]SAP Customer Data'!$A:$AC,MATCH(بيانات_العملاء[[#This Row],[رمز شريك الأعمال]],'[1]SAP Customer Data'!$B:$B,0),CELL("col",[1]!Table_Customer_Data[[#Headers],[GroupName]]))</f>
        <v>#REF!</v>
      </c>
      <c r="B516" s="19" t="s">
        <v>831</v>
      </c>
      <c r="C516" s="77" t="s">
        <v>882</v>
      </c>
      <c r="D516" s="14" t="e" cm="1">
        <f t="array" aca="1" ref="D516" ca="1">INDEX('[1]SAP Customer Data'!$A:$AC,MATCH(بيانات_العملاء[[#This Row],[رمز شريك الأعمال]],'[1]SAP Customer Data'!$B:$B,0),CELL("col",[1]!Table_Customer_Data[[#Headers],[CardName]]))</f>
        <v>#REF!</v>
      </c>
      <c r="E516" s="14" t="str">
        <f>IF(بيانات_العملاء[[#This Row],[حد الائتمان على SAP]]&gt;0,"آجل","نقدى")</f>
        <v>آجل</v>
      </c>
      <c r="F516" s="14" t="s">
        <v>832</v>
      </c>
      <c r="G516" s="14" t="s">
        <v>51</v>
      </c>
      <c r="H516" s="14" t="s">
        <v>52</v>
      </c>
      <c r="I51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16" s="14" t="s">
        <v>52</v>
      </c>
      <c r="K516" s="15">
        <v>44635</v>
      </c>
      <c r="L516" s="14" t="s">
        <v>55</v>
      </c>
      <c r="M516" s="14" t="str">
        <f ca="1">IF(AND(بيانات_العملاء[[#This Row],[السجل التجارى]]="موجود",TODAY()+'[1]Other Data'!$B$23&lt;K516,بيانات_العملاء[[#This Row],[مطابقة اسم العميل بالاسم بالسجل التجارى]]="مطابق"), "سارى", "يجب اعادة طلبه")</f>
        <v>يجب اعادة طلبه</v>
      </c>
      <c r="N516" s="14" t="s">
        <v>52</v>
      </c>
      <c r="O516" s="9" t="e" cm="1">
        <f t="array" aca="1" ref="O516" ca="1">INDEX('[1]SAP Customer Data'!$A:$AC,MATCH(بيانات_العملاء[[#This Row],[رمز شريك الأعمال]],'[1]SAP Customer Data'!$B:$B,0),CELL("col",[1]!Table_Customer_Data[[#Headers],[LicTradNum]]))</f>
        <v>#REF!</v>
      </c>
      <c r="P51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6" s="14" t="s">
        <v>54</v>
      </c>
      <c r="R516" s="15"/>
      <c r="S51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6" s="14" t="s">
        <v>52</v>
      </c>
      <c r="U516" s="16">
        <v>30000</v>
      </c>
      <c r="V516" s="17"/>
      <c r="W51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16" s="14">
        <v>24000</v>
      </c>
      <c r="Z516" s="14" t="str">
        <f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مطابق</v>
      </c>
      <c r="AA516" s="14" t="s">
        <v>55</v>
      </c>
      <c r="AB516" s="14" t="str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يجب اعادة طلبه</v>
      </c>
      <c r="AC516" s="14" t="s">
        <v>52</v>
      </c>
      <c r="AD516" s="14">
        <v>47053</v>
      </c>
      <c r="AE51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16" s="14" t="s">
        <v>52</v>
      </c>
      <c r="AG516" s="14">
        <v>47053</v>
      </c>
      <c r="AH51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516" s="14" t="s">
        <v>54</v>
      </c>
      <c r="AJ516" s="14"/>
      <c r="AK51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6" s="14" t="s">
        <v>54</v>
      </c>
      <c r="AM516" s="15"/>
      <c r="AN51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6" s="14" t="s">
        <v>54</v>
      </c>
      <c r="AP516" s="17"/>
      <c r="AQ51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6" s="14" t="s">
        <v>54</v>
      </c>
      <c r="AS516" s="14"/>
      <c r="AT51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6" s="17" t="e" cm="1">
        <f t="array" aca="1" ref="AU516" ca="1">INDEX('[1]SAP Customer Data'!A:Z,MATCH(بيانات_العملاء[[#This Row],[رمز شريك الأعمال]],'[1]SAP Customer Data'!B:B,0),CELL("col",[1]!Table_Customer_Data[[#Headers],[CreateDate]]))</f>
        <v>#REF!</v>
      </c>
      <c r="AV516" s="14"/>
      <c r="AW516" s="17"/>
      <c r="AX516" s="14" t="s">
        <v>57</v>
      </c>
      <c r="AY516" s="14"/>
    </row>
    <row r="517" spans="1:51" x14ac:dyDescent="0.25">
      <c r="A517" s="12" t="e" cm="1">
        <f t="array" aca="1" ref="A517" ca="1">INDEX('[1]SAP Customer Data'!$A:$AC,MATCH(بيانات_العملاء[[#This Row],[رمز شريك الأعمال]],'[1]SAP Customer Data'!$B:$B,0),CELL("col",[1]!Table_Customer_Data[[#Headers],[GroupName]]))</f>
        <v>#REF!</v>
      </c>
      <c r="B517" s="19" t="s">
        <v>833</v>
      </c>
      <c r="C517" s="77" t="s">
        <v>882</v>
      </c>
      <c r="D517" s="14" t="e" cm="1">
        <f t="array" aca="1" ref="D517" ca="1">INDEX('[1]SAP Customer Data'!$A:$AC,MATCH(بيانات_العملاء[[#This Row],[رمز شريك الأعمال]],'[1]SAP Customer Data'!$B:$B,0),CELL("col",[1]!Table_Customer_Data[[#Headers],[CardName]]))</f>
        <v>#REF!</v>
      </c>
      <c r="E517" s="14" t="e">
        <f ca="1">IF(بيانات_العملاء[[#This Row],[حد الائتمان على SAP]]&gt;0,"آجل","نقدى")</f>
        <v>#REF!</v>
      </c>
      <c r="F517" s="14" t="s">
        <v>834</v>
      </c>
      <c r="G517" s="14" t="s">
        <v>51</v>
      </c>
      <c r="H517" s="14" t="s">
        <v>54</v>
      </c>
      <c r="I51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7" s="14" t="s">
        <v>52</v>
      </c>
      <c r="K517" s="15">
        <v>45500</v>
      </c>
      <c r="L517" s="14" t="s">
        <v>55</v>
      </c>
      <c r="M517" s="14" t="str">
        <f ca="1">IF(AND(بيانات_العملاء[[#This Row],[السجل التجارى]]="موجود",TODAY()+'[1]Other Data'!$B$23&lt;K517,بيانات_العملاء[[#This Row],[مطابقة اسم العميل بالاسم بالسجل التجارى]]="مطابق"), "سارى", "يجب اعادة طلبه")</f>
        <v>سارى</v>
      </c>
      <c r="N517" s="14" t="s">
        <v>52</v>
      </c>
      <c r="O517" s="9" t="e" cm="1">
        <f t="array" aca="1" ref="O517" ca="1">INDEX('[1]SAP Customer Data'!$A:$AC,MATCH(بيانات_العملاء[[#This Row],[رمز شريك الأعمال]],'[1]SAP Customer Data'!$B:$B,0),CELL("col",[1]!Table_Customer_Data[[#Headers],[LicTradNum]]))</f>
        <v>#REF!</v>
      </c>
      <c r="P51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7" s="14" t="s">
        <v>52</v>
      </c>
      <c r="R517" s="15">
        <v>45789</v>
      </c>
      <c r="S517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17" s="14" t="s">
        <v>72</v>
      </c>
      <c r="U517" s="16"/>
      <c r="V517" s="17"/>
      <c r="W51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7" s="14" t="e" cm="1">
        <f t="array" aca="1" ref="Y517" ca="1">INDEX('[1]SAP Customer Data'!$A:$AC,MATCH(بيانات_العملاء[[#This Row],[رمز شريك الأعمال]],'[1]SAP Customer Data'!$B:$B,0),CELL("col",[1]!Table_Customer_Data[[#Headers],[CreditLine]]))</f>
        <v>#REF!</v>
      </c>
      <c r="Z51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7" s="14"/>
      <c r="AB51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7" s="14" t="s">
        <v>52</v>
      </c>
      <c r="AD517" s="17">
        <v>47687</v>
      </c>
      <c r="AE517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17" s="14" t="s">
        <v>54</v>
      </c>
      <c r="AG517" s="14"/>
      <c r="AH51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7" s="14" t="s">
        <v>54</v>
      </c>
      <c r="AJ517" s="14"/>
      <c r="AK51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7" s="14"/>
      <c r="AM517" s="15"/>
      <c r="AN51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7" s="14" t="s">
        <v>54</v>
      </c>
      <c r="AP517" s="17"/>
      <c r="AQ51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7" s="14" t="s">
        <v>54</v>
      </c>
      <c r="AS517" s="14"/>
      <c r="AT51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7" s="17" t="e" cm="1">
        <f t="array" aca="1" ref="AU517" ca="1">INDEX('[1]SAP Customer Data'!A:Z,MATCH(بيانات_العملاء[[#This Row],[رمز شريك الأعمال]],'[1]SAP Customer Data'!B:B,0),CELL("col",[1]!Table_Customer_Data[[#Headers],[CreateDate]]))</f>
        <v>#REF!</v>
      </c>
      <c r="AV517" s="14"/>
      <c r="AW517" s="17"/>
      <c r="AX517" s="14" t="s">
        <v>57</v>
      </c>
      <c r="AY517" s="14"/>
    </row>
    <row r="518" spans="1:51" x14ac:dyDescent="0.25">
      <c r="A518" s="12" t="e" cm="1">
        <f t="array" aca="1" ref="A518" ca="1">INDEX('[1]SAP Customer Data'!$A:$AC,MATCH(بيانات_العملاء[[#This Row],[رمز شريك الأعمال]],'[1]SAP Customer Data'!$B:$B,0),CELL("col",[1]!Table_Customer_Data[[#Headers],[GroupName]]))</f>
        <v>#REF!</v>
      </c>
      <c r="B518" s="19" t="s">
        <v>835</v>
      </c>
      <c r="C518" s="77" t="s">
        <v>882</v>
      </c>
      <c r="D518" s="14" t="e" cm="1">
        <f t="array" aca="1" ref="D518" ca="1">INDEX('[1]SAP Customer Data'!$A:$AC,MATCH(بيانات_العملاء[[#This Row],[رمز شريك الأعمال]],'[1]SAP Customer Data'!$B:$B,0),CELL("col",[1]!Table_Customer_Data[[#Headers],[CardName]]))</f>
        <v>#REF!</v>
      </c>
      <c r="E518" s="14" t="e">
        <f ca="1">IF(بيانات_العملاء[[#This Row],[حد الائتمان على SAP]]&gt;0,"آجل","نقدى")</f>
        <v>#REF!</v>
      </c>
      <c r="F518" s="14" t="s">
        <v>836</v>
      </c>
      <c r="G518" s="14" t="s">
        <v>51</v>
      </c>
      <c r="H518" s="14" t="s">
        <v>52</v>
      </c>
      <c r="I518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18" s="14" t="s">
        <v>52</v>
      </c>
      <c r="K518" s="15">
        <v>44199</v>
      </c>
      <c r="L518" s="14" t="s">
        <v>55</v>
      </c>
      <c r="M518" s="14" t="str">
        <f ca="1">IF(AND(بيانات_العملاء[[#This Row],[السجل التجارى]]="موجود",TODAY()+'[1]Other Data'!$B$23&lt;K518,بيانات_العملاء[[#This Row],[مطابقة اسم العميل بالاسم بالسجل التجارى]]="مطابق"), "سارى", "يجب اعادة طلبه")</f>
        <v>يجب اعادة طلبه</v>
      </c>
      <c r="N518" s="14" t="s">
        <v>52</v>
      </c>
      <c r="O518" s="9" t="e" cm="1">
        <f t="array" aca="1" ref="O518" ca="1">INDEX('[1]SAP Customer Data'!$A:$AC,MATCH(بيانات_العملاء[[#This Row],[رمز شريك الأعمال]],'[1]SAP Customer Data'!$B:$B,0),CELL("col",[1]!Table_Customer_Data[[#Headers],[LicTradNum]]))</f>
        <v>#REF!</v>
      </c>
      <c r="P51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8" s="14" t="s">
        <v>52</v>
      </c>
      <c r="R518" s="15">
        <v>44184</v>
      </c>
      <c r="S51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8" s="14" t="s">
        <v>52</v>
      </c>
      <c r="U518" s="16">
        <v>600000</v>
      </c>
      <c r="V518" s="17"/>
      <c r="W51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480000</v>
      </c>
      <c r="Y518" s="14" t="e" cm="1">
        <f t="array" aca="1" ref="Y518" ca="1">INDEX('[1]SAP Customer Data'!$A:$AC,MATCH(بيانات_العملاء[[#This Row],[رمز شريك الأعمال]],'[1]SAP Customer Data'!$B:$B,0),CELL("col",[1]!Table_Customer_Data[[#Headers],[CreditLine]]))</f>
        <v>#REF!</v>
      </c>
      <c r="Z51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8" s="14" t="s">
        <v>55</v>
      </c>
      <c r="AB51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8" s="14" t="s">
        <v>52</v>
      </c>
      <c r="AD518" s="14">
        <v>50930</v>
      </c>
      <c r="AE51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18" s="14" t="s">
        <v>54</v>
      </c>
      <c r="AG518" s="14"/>
      <c r="AH51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8" s="14" t="s">
        <v>54</v>
      </c>
      <c r="AJ518" s="14"/>
      <c r="AK51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8" s="14" t="s">
        <v>54</v>
      </c>
      <c r="AM518" s="15"/>
      <c r="AN51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8" s="14" t="s">
        <v>54</v>
      </c>
      <c r="AP518" s="17"/>
      <c r="AQ51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8" s="14" t="s">
        <v>54</v>
      </c>
      <c r="AS518" s="14"/>
      <c r="AT51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8" s="17" t="e" cm="1">
        <f t="array" aca="1" ref="AU518" ca="1">INDEX('[1]SAP Customer Data'!A:Z,MATCH(بيانات_العملاء[[#This Row],[رمز شريك الأعمال]],'[1]SAP Customer Data'!B:B,0),CELL("col",[1]!Table_Customer_Data[[#Headers],[CreateDate]]))</f>
        <v>#REF!</v>
      </c>
      <c r="AV518" s="14"/>
      <c r="AW518" s="17"/>
      <c r="AX518" s="14" t="s">
        <v>57</v>
      </c>
      <c r="AY518" s="14"/>
    </row>
    <row r="519" spans="1:51" x14ac:dyDescent="0.25">
      <c r="A519" s="12" t="e" cm="1">
        <f t="array" aca="1" ref="A519" ca="1">INDEX('[1]SAP Customer Data'!$A:$AC,MATCH(بيانات_العملاء[[#This Row],[رمز شريك الأعمال]],'[1]SAP Customer Data'!$B:$B,0),CELL("col",[1]!Table_Customer_Data[[#Headers],[GroupName]]))</f>
        <v>#REF!</v>
      </c>
      <c r="B519" s="19" t="s">
        <v>837</v>
      </c>
      <c r="C519" s="77" t="s">
        <v>882</v>
      </c>
      <c r="D519" s="14" t="e" cm="1">
        <f t="array" aca="1" ref="D519" ca="1">INDEX('[1]SAP Customer Data'!$A:$AC,MATCH(بيانات_العملاء[[#This Row],[رمز شريك الأعمال]],'[1]SAP Customer Data'!$B:$B,0),CELL("col",[1]!Table_Customer_Data[[#Headers],[CardName]]))</f>
        <v>#REF!</v>
      </c>
      <c r="E519" s="14" t="e">
        <f ca="1">IF(بيانات_العملاء[[#This Row],[حد الائتمان على SAP]]&gt;0,"آجل","نقدى")</f>
        <v>#REF!</v>
      </c>
      <c r="F519" s="14"/>
      <c r="G519" s="14" t="s">
        <v>255</v>
      </c>
      <c r="H519" s="14" t="s">
        <v>54</v>
      </c>
      <c r="I51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19" s="14" t="s">
        <v>52</v>
      </c>
      <c r="K519" s="15">
        <v>45244</v>
      </c>
      <c r="L519" s="14" t="s">
        <v>55</v>
      </c>
      <c r="M519" s="14" t="str">
        <f ca="1">IF(AND(بيانات_العملاء[[#This Row],[السجل التجارى]]="موجود",TODAY()+'[1]Other Data'!$B$23&lt;K519,بيانات_العملاء[[#This Row],[مطابقة اسم العميل بالاسم بالسجل التجارى]]="مطابق"), "سارى", "يجب اعادة طلبه")</f>
        <v>سارى</v>
      </c>
      <c r="N519" s="14" t="s">
        <v>52</v>
      </c>
      <c r="O519" s="9" t="e" cm="1">
        <f t="array" aca="1" ref="O519" ca="1">INDEX('[1]SAP Customer Data'!$A:$AC,MATCH(بيانات_العملاء[[#This Row],[رمز شريك الأعمال]],'[1]SAP Customer Data'!$B:$B,0),CELL("col",[1]!Table_Customer_Data[[#Headers],[LicTradNum]]))</f>
        <v>#REF!</v>
      </c>
      <c r="P51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19" s="14" t="s">
        <v>54</v>
      </c>
      <c r="R519" s="15"/>
      <c r="S51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19" s="14" t="s">
        <v>72</v>
      </c>
      <c r="U519" s="16"/>
      <c r="V519" s="17"/>
      <c r="W51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1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19" s="14" t="e" cm="1">
        <f t="array" aca="1" ref="Y519" ca="1">INDEX('[1]SAP Customer Data'!$A:$AC,MATCH(بيانات_العملاء[[#This Row],[رمز شريك الأعمال]],'[1]SAP Customer Data'!$B:$B,0),CELL("col",[1]!Table_Customer_Data[[#Headers],[CreditLine]]))</f>
        <v>#REF!</v>
      </c>
      <c r="Z51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19" s="14"/>
      <c r="AB51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19" s="14" t="s">
        <v>54</v>
      </c>
      <c r="AD519" s="14"/>
      <c r="AE51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19" s="14" t="s">
        <v>54</v>
      </c>
      <c r="AG519" s="14"/>
      <c r="AH51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19" s="14" t="s">
        <v>54</v>
      </c>
      <c r="AJ519" s="14"/>
      <c r="AK51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19" s="14" t="s">
        <v>54</v>
      </c>
      <c r="AM519" s="15"/>
      <c r="AN51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19" s="14" t="s">
        <v>54</v>
      </c>
      <c r="AP519" s="17"/>
      <c r="AQ51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19" s="14" t="s">
        <v>54</v>
      </c>
      <c r="AS519" s="14"/>
      <c r="AT51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19" s="17" t="e" cm="1">
        <f t="array" aca="1" ref="AU519" ca="1">INDEX('[1]SAP Customer Data'!A:Z,MATCH(بيانات_العملاء[[#This Row],[رمز شريك الأعمال]],'[1]SAP Customer Data'!B:B,0),CELL("col",[1]!Table_Customer_Data[[#Headers],[CreateDate]]))</f>
        <v>#REF!</v>
      </c>
      <c r="AV519" s="14"/>
      <c r="AW519" s="17"/>
      <c r="AX519" s="14" t="s">
        <v>57</v>
      </c>
      <c r="AY519" s="14"/>
    </row>
    <row r="520" spans="1:51" x14ac:dyDescent="0.25">
      <c r="A520" s="12" t="e" cm="1">
        <f t="array" aca="1" ref="A520" ca="1">INDEX('[1]SAP Customer Data'!$A:$AC,MATCH(بيانات_العملاء[[#This Row],[رمز شريك الأعمال]],'[1]SAP Customer Data'!$B:$B,0),CELL("col",[1]!Table_Customer_Data[[#Headers],[GroupName]]))</f>
        <v>#REF!</v>
      </c>
      <c r="B520" s="19" t="s">
        <v>838</v>
      </c>
      <c r="C520" s="77" t="s">
        <v>882</v>
      </c>
      <c r="D520" s="14" t="e" cm="1">
        <f t="array" aca="1" ref="D520" ca="1">INDEX('[1]SAP Customer Data'!$A:$AC,MATCH(بيانات_العملاء[[#This Row],[رمز شريك الأعمال]],'[1]SAP Customer Data'!$B:$B,0),CELL("col",[1]!Table_Customer_Data[[#Headers],[CardName]]))</f>
        <v>#REF!</v>
      </c>
      <c r="E520" s="14" t="e">
        <f ca="1">IF(بيانات_العملاء[[#This Row],[حد الائتمان على SAP]]&gt;0,"آجل","نقدى")</f>
        <v>#REF!</v>
      </c>
      <c r="F520" s="14" t="s">
        <v>839</v>
      </c>
      <c r="G520" s="14" t="s">
        <v>51</v>
      </c>
      <c r="H520" s="14" t="s">
        <v>54</v>
      </c>
      <c r="I52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20" s="14" t="s">
        <v>52</v>
      </c>
      <c r="K520" s="15">
        <v>45095</v>
      </c>
      <c r="L520" s="14" t="s">
        <v>55</v>
      </c>
      <c r="M520" s="14" t="str">
        <f ca="1">IF(AND(بيانات_العملاء[[#This Row],[السجل التجارى]]="موجود",TODAY()+'[1]Other Data'!$B$23&lt;K520,بيانات_العملاء[[#This Row],[مطابقة اسم العميل بالاسم بالسجل التجارى]]="مطابق"), "سارى", "يجب اعادة طلبه")</f>
        <v>يجب اعادة طلبه</v>
      </c>
      <c r="N520" s="14" t="s">
        <v>52</v>
      </c>
      <c r="O520" s="9" t="e" cm="1">
        <f t="array" aca="1" ref="O520" ca="1">INDEX('[1]SAP Customer Data'!$A:$AC,MATCH(بيانات_العملاء[[#This Row],[رمز شريك الأعمال]],'[1]SAP Customer Data'!$B:$B,0),CELL("col",[1]!Table_Customer_Data[[#Headers],[LicTradNum]]))</f>
        <v>#REF!</v>
      </c>
      <c r="P52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0" s="14" t="s">
        <v>54</v>
      </c>
      <c r="R520" s="15"/>
      <c r="S52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20" s="14" t="s">
        <v>72</v>
      </c>
      <c r="U520" s="16"/>
      <c r="V520" s="17"/>
      <c r="W52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20" s="14" t="e" cm="1">
        <f t="array" aca="1" ref="Y520" ca="1">INDEX('[1]SAP Customer Data'!$A:$AC,MATCH(بيانات_العملاء[[#This Row],[رمز شريك الأعمال]],'[1]SAP Customer Data'!$B:$B,0),CELL("col",[1]!Table_Customer_Data[[#Headers],[CreditLine]]))</f>
        <v>#REF!</v>
      </c>
      <c r="Z52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0" s="14"/>
      <c r="AB52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0" s="14" t="s">
        <v>54</v>
      </c>
      <c r="AD520" s="14"/>
      <c r="AE52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0" s="14" t="s">
        <v>54</v>
      </c>
      <c r="AG520" s="14"/>
      <c r="AH52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20" s="14" t="s">
        <v>54</v>
      </c>
      <c r="AJ520" s="14"/>
      <c r="AK52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20" s="14"/>
      <c r="AM520" s="15"/>
      <c r="AN52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0" s="14" t="s">
        <v>54</v>
      </c>
      <c r="AP520" s="17"/>
      <c r="AQ52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0" s="14" t="s">
        <v>54</v>
      </c>
      <c r="AS520" s="14"/>
      <c r="AT52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20" s="17" t="e" cm="1">
        <f t="array" aca="1" ref="AU520" ca="1">INDEX('[1]SAP Customer Data'!A:Z,MATCH(بيانات_العملاء[[#This Row],[رمز شريك الأعمال]],'[1]SAP Customer Data'!B:B,0),CELL("col",[1]!Table_Customer_Data[[#Headers],[CreateDate]]))</f>
        <v>#REF!</v>
      </c>
      <c r="AV520" s="14"/>
      <c r="AW520" s="17"/>
      <c r="AX520" s="14" t="s">
        <v>57</v>
      </c>
      <c r="AY520" s="14"/>
    </row>
    <row r="521" spans="1:51" x14ac:dyDescent="0.25">
      <c r="A521" s="12" t="e" cm="1">
        <f t="array" aca="1" ref="A521" ca="1">INDEX('[1]SAP Customer Data'!$A:$AC,MATCH(بيانات_العملاء[[#This Row],[رمز شريك الأعمال]],'[1]SAP Customer Data'!$B:$B,0),CELL("col",[1]!Table_Customer_Data[[#Headers],[GroupName]]))</f>
        <v>#REF!</v>
      </c>
      <c r="B521" s="19" t="s">
        <v>840</v>
      </c>
      <c r="C521" s="77" t="s">
        <v>882</v>
      </c>
      <c r="D521" s="14" t="e" cm="1">
        <f t="array" aca="1" ref="D521" ca="1">INDEX('[1]SAP Customer Data'!$A:$AC,MATCH(بيانات_العملاء[[#This Row],[رمز شريك الأعمال]],'[1]SAP Customer Data'!$B:$B,0),CELL("col",[1]!Table_Customer_Data[[#Headers],[CardName]]))</f>
        <v>#REF!</v>
      </c>
      <c r="E521" s="14" t="e">
        <f ca="1">IF(بيانات_العملاء[[#This Row],[حد الائتمان على SAP]]&gt;0,"آجل","نقدى")</f>
        <v>#REF!</v>
      </c>
      <c r="F521" s="14" t="s">
        <v>841</v>
      </c>
      <c r="G521" s="14" t="s">
        <v>51</v>
      </c>
      <c r="H521" s="14" t="s">
        <v>54</v>
      </c>
      <c r="I521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21" s="14" t="s">
        <v>52</v>
      </c>
      <c r="K521" s="15">
        <v>45050</v>
      </c>
      <c r="L521" s="14" t="s">
        <v>55</v>
      </c>
      <c r="M521" s="14" t="str">
        <f ca="1">IF(AND(بيانات_العملاء[[#This Row],[السجل التجارى]]="موجود",TODAY()+'[1]Other Data'!$B$23&lt;K521,بيانات_العملاء[[#This Row],[مطابقة اسم العميل بالاسم بالسجل التجارى]]="مطابق"), "سارى", "يجب اعادة طلبه")</f>
        <v>يجب اعادة طلبه</v>
      </c>
      <c r="N521" s="14" t="s">
        <v>52</v>
      </c>
      <c r="O521" s="9" t="e" cm="1">
        <f t="array" aca="1" ref="O521" ca="1">INDEX('[1]SAP Customer Data'!$A:$AC,MATCH(بيانات_العملاء[[#This Row],[رمز شريك الأعمال]],'[1]SAP Customer Data'!$B:$B,0),CELL("col",[1]!Table_Customer_Data[[#Headers],[LicTradNum]]))</f>
        <v>#REF!</v>
      </c>
      <c r="P52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1" s="14" t="s">
        <v>54</v>
      </c>
      <c r="R521" s="15"/>
      <c r="S52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21" s="14" t="s">
        <v>72</v>
      </c>
      <c r="U521" s="16"/>
      <c r="V521" s="17"/>
      <c r="W52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21" s="14" t="e" cm="1">
        <f t="array" aca="1" ref="Y521" ca="1">INDEX('[1]SAP Customer Data'!$A:$AC,MATCH(بيانات_العملاء[[#This Row],[رمز شريك الأعمال]],'[1]SAP Customer Data'!$B:$B,0),CELL("col",[1]!Table_Customer_Data[[#Headers],[CreditLine]]))</f>
        <v>#REF!</v>
      </c>
      <c r="Z52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1" s="14"/>
      <c r="AB52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1" s="14" t="s">
        <v>52</v>
      </c>
      <c r="AD521" s="17">
        <v>49126</v>
      </c>
      <c r="AE52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21" s="14" t="s">
        <v>54</v>
      </c>
      <c r="AG521" s="14"/>
      <c r="AH52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21" s="14" t="s">
        <v>54</v>
      </c>
      <c r="AJ521" s="14"/>
      <c r="AK52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21" s="14" t="s">
        <v>54</v>
      </c>
      <c r="AM521" s="15"/>
      <c r="AN52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1" s="14" t="s">
        <v>54</v>
      </c>
      <c r="AP521" s="17"/>
      <c r="AQ52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1" s="14" t="s">
        <v>54</v>
      </c>
      <c r="AS521" s="14"/>
      <c r="AT52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21" s="17" t="e" cm="1">
        <f t="array" aca="1" ref="AU521" ca="1">INDEX('[1]SAP Customer Data'!A:Z,MATCH(بيانات_العملاء[[#This Row],[رمز شريك الأعمال]],'[1]SAP Customer Data'!B:B,0),CELL("col",[1]!Table_Customer_Data[[#Headers],[CreateDate]]))</f>
        <v>#REF!</v>
      </c>
      <c r="AV521" s="14"/>
      <c r="AW521" s="17"/>
      <c r="AX521" s="14" t="s">
        <v>57</v>
      </c>
      <c r="AY521" s="14"/>
    </row>
    <row r="522" spans="1:51" x14ac:dyDescent="0.25">
      <c r="A522" s="12" t="e" cm="1">
        <f t="array" aca="1" ref="A522" ca="1">INDEX('[1]SAP Customer Data'!$A:$AC,MATCH(بيانات_العملاء[[#This Row],[رمز شريك الأعمال]],'[1]SAP Customer Data'!$B:$B,0),CELL("col",[1]!Table_Customer_Data[[#Headers],[GroupName]]))</f>
        <v>#REF!</v>
      </c>
      <c r="B522" s="19" t="s">
        <v>842</v>
      </c>
      <c r="C522" s="77" t="s">
        <v>882</v>
      </c>
      <c r="D522" s="14" t="e" cm="1">
        <f t="array" aca="1" ref="D522" ca="1">INDEX('[1]SAP Customer Data'!$A:$AC,MATCH(بيانات_العملاء[[#This Row],[رمز شريك الأعمال]],'[1]SAP Customer Data'!$B:$B,0),CELL("col",[1]!Table_Customer_Data[[#Headers],[CardName]]))</f>
        <v>#REF!</v>
      </c>
      <c r="E522" s="14" t="e">
        <f ca="1">IF(بيانات_العملاء[[#This Row],[حد الائتمان على SAP]]&gt;0,"آجل","نقدى")</f>
        <v>#REF!</v>
      </c>
      <c r="F522" s="14" t="s">
        <v>843</v>
      </c>
      <c r="G522" s="14" t="s">
        <v>51</v>
      </c>
      <c r="H522" s="14" t="s">
        <v>52</v>
      </c>
      <c r="I52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22" s="14" t="s">
        <v>52</v>
      </c>
      <c r="K522" s="15">
        <v>44895</v>
      </c>
      <c r="L522" s="14" t="s">
        <v>55</v>
      </c>
      <c r="M522" s="14" t="str">
        <f ca="1">IF(AND(بيانات_العملاء[[#This Row],[السجل التجارى]]="موجود",TODAY()+'[1]Other Data'!$B$23&lt;K522,بيانات_العملاء[[#This Row],[مطابقة اسم العميل بالاسم بالسجل التجارى]]="مطابق"), "سارى", "يجب اعادة طلبه")</f>
        <v>يجب اعادة طلبه</v>
      </c>
      <c r="N522" s="14" t="s">
        <v>52</v>
      </c>
      <c r="O522" s="9" t="e" cm="1">
        <f t="array" aca="1" ref="O522" ca="1">INDEX('[1]SAP Customer Data'!$A:$AC,MATCH(بيانات_العملاء[[#This Row],[رمز شريك الأعمال]],'[1]SAP Customer Data'!$B:$B,0),CELL("col",[1]!Table_Customer_Data[[#Headers],[LicTradNum]]))</f>
        <v>#REF!</v>
      </c>
      <c r="P522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2" s="14" t="s">
        <v>54</v>
      </c>
      <c r="R522" s="15"/>
      <c r="S522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22" s="14" t="s">
        <v>52</v>
      </c>
      <c r="U522" s="16">
        <v>30000</v>
      </c>
      <c r="V522" s="17"/>
      <c r="W522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22" s="14" t="e" cm="1">
        <f t="array" aca="1" ref="Y522" ca="1">INDEX('[1]SAP Customer Data'!$A:$AC,MATCH(بيانات_العملاء[[#This Row],[رمز شريك الأعمال]],'[1]SAP Customer Data'!$B:$B,0),CELL("col",[1]!Table_Customer_Data[[#Headers],[CreditLine]]))</f>
        <v>#REF!</v>
      </c>
      <c r="Z52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2" s="14" t="s">
        <v>55</v>
      </c>
      <c r="AB52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2" s="14" t="s">
        <v>54</v>
      </c>
      <c r="AD522" s="14"/>
      <c r="AE522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2" s="14" t="s">
        <v>54</v>
      </c>
      <c r="AG522" s="14"/>
      <c r="AH52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22" s="14" t="s">
        <v>54</v>
      </c>
      <c r="AJ522" s="14"/>
      <c r="AK52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22" s="14" t="s">
        <v>54</v>
      </c>
      <c r="AM522" s="15"/>
      <c r="AN52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2" s="14" t="s">
        <v>54</v>
      </c>
      <c r="AP522" s="17"/>
      <c r="AQ52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2" s="14" t="s">
        <v>54</v>
      </c>
      <c r="AS522" s="14"/>
      <c r="AT52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22" s="17" t="e" cm="1">
        <f t="array" aca="1" ref="AU522" ca="1">INDEX('[1]SAP Customer Data'!A:Z,MATCH(بيانات_العملاء[[#This Row],[رمز شريك الأعمال]],'[1]SAP Customer Data'!B:B,0),CELL("col",[1]!Table_Customer_Data[[#Headers],[CreateDate]]))</f>
        <v>#REF!</v>
      </c>
      <c r="AV522" s="14"/>
      <c r="AW522" s="17"/>
      <c r="AX522" s="14" t="s">
        <v>57</v>
      </c>
      <c r="AY522" s="14"/>
    </row>
    <row r="523" spans="1:51" x14ac:dyDescent="0.25">
      <c r="A523" s="12" t="e" cm="1">
        <f t="array" aca="1" ref="A523" ca="1">INDEX('[1]SAP Customer Data'!$A:$AC,MATCH(بيانات_العملاء[[#This Row],[رمز شريك الأعمال]],'[1]SAP Customer Data'!$B:$B,0),CELL("col",[1]!Table_Customer_Data[[#Headers],[GroupName]]))</f>
        <v>#REF!</v>
      </c>
      <c r="B523" s="19" t="s">
        <v>844</v>
      </c>
      <c r="C523" s="77" t="s">
        <v>882</v>
      </c>
      <c r="D523" s="14" t="e" cm="1">
        <f t="array" aca="1" ref="D523" ca="1">INDEX('[1]SAP Customer Data'!$A:$AC,MATCH(بيانات_العملاء[[#This Row],[رمز شريك الأعمال]],'[1]SAP Customer Data'!$B:$B,0),CELL("col",[1]!Table_Customer_Data[[#Headers],[CardName]]))</f>
        <v>#REF!</v>
      </c>
      <c r="E523" s="14" t="e">
        <f ca="1">IF(بيانات_العملاء[[#This Row],[حد الائتمان على SAP]]&gt;0,"آجل","نقدى")</f>
        <v>#REF!</v>
      </c>
      <c r="F523" s="14"/>
      <c r="G523" s="14" t="s">
        <v>255</v>
      </c>
      <c r="H523" s="14" t="s">
        <v>52</v>
      </c>
      <c r="I52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23" s="14" t="s">
        <v>52</v>
      </c>
      <c r="K523" s="15">
        <v>45273</v>
      </c>
      <c r="L523" s="17" t="s">
        <v>55</v>
      </c>
      <c r="M523" s="14" t="str">
        <f ca="1">IF(AND(بيانات_العملاء[[#This Row],[السجل التجارى]]="موجود",TODAY()+'[1]Other Data'!$B$23&lt;K523,بيانات_العملاء[[#This Row],[مطابقة اسم العميل بالاسم بالسجل التجارى]]="مطابق"), "سارى", "يجب اعادة طلبه")</f>
        <v>سارى</v>
      </c>
      <c r="N523" s="14" t="s">
        <v>52</v>
      </c>
      <c r="O523" s="9" t="e" cm="1">
        <f t="array" aca="1" ref="O523" ca="1">INDEX('[1]SAP Customer Data'!$A:$AC,MATCH(بيانات_العملاء[[#This Row],[رمز شريك الأعمال]],'[1]SAP Customer Data'!$B:$B,0),CELL("col",[1]!Table_Customer_Data[[#Headers],[LicTradNum]]))</f>
        <v>#REF!</v>
      </c>
      <c r="P52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3" s="14" t="s">
        <v>52</v>
      </c>
      <c r="R523" s="15">
        <v>45518</v>
      </c>
      <c r="S523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523" s="14" t="s">
        <v>52</v>
      </c>
      <c r="U523" s="16">
        <v>30000</v>
      </c>
      <c r="V523" s="17">
        <v>45062</v>
      </c>
      <c r="W523" s="17">
        <f>IF(بيانات_العملاء[[#This Row],[تاريخ انشاء سند الامر او الاستثناء]]="",0,بيانات_العملاء[[#This Row],[تاريخ انشاء سند الامر او الاستثناء]]+365*3)</f>
        <v>46157</v>
      </c>
      <c r="X52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23" s="14" t="e" cm="1">
        <f t="array" aca="1" ref="Y523" ca="1">INDEX('[1]SAP Customer Data'!$A:$AC,MATCH(بيانات_العملاء[[#This Row],[رمز شريك الأعمال]],'[1]SAP Customer Data'!$B:$B,0),CELL("col",[1]!Table_Customer_Data[[#Headers],[CreditLine]]))</f>
        <v>#REF!</v>
      </c>
      <c r="Z52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3" s="14" t="s">
        <v>55</v>
      </c>
      <c r="AB52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3" s="14" t="s">
        <v>54</v>
      </c>
      <c r="AD523" s="14"/>
      <c r="AE523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3" s="14" t="s">
        <v>52</v>
      </c>
      <c r="AG523" s="14"/>
      <c r="AH52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23" s="14" t="s">
        <v>54</v>
      </c>
      <c r="AJ523" s="14"/>
      <c r="AK52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23" s="14"/>
      <c r="AM523" s="15"/>
      <c r="AN52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3" s="14" t="s">
        <v>52</v>
      </c>
      <c r="AP523" s="17">
        <v>44643</v>
      </c>
      <c r="AQ52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3" s="14" t="s">
        <v>54</v>
      </c>
      <c r="AS523" s="14"/>
      <c r="AT52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23" s="17" t="e" cm="1">
        <f t="array" aca="1" ref="AU523" ca="1">INDEX('[1]SAP Customer Data'!A:Z,MATCH(بيانات_العملاء[[#This Row],[رمز شريك الأعمال]],'[1]SAP Customer Data'!B:B,0),CELL("col",[1]!Table_Customer_Data[[#Headers],[CreateDate]]))</f>
        <v>#REF!</v>
      </c>
      <c r="AV523" s="17" t="s">
        <v>845</v>
      </c>
      <c r="AW523" s="17"/>
      <c r="AX523" s="14" t="s">
        <v>57</v>
      </c>
      <c r="AY523" s="14"/>
    </row>
    <row r="524" spans="1:51" x14ac:dyDescent="0.25">
      <c r="A524" s="12" t="e" cm="1">
        <f t="array" aca="1" ref="A524" ca="1">INDEX('[1]SAP Customer Data'!$A:$AC,MATCH(بيانات_العملاء[[#This Row],[رمز شريك الأعمال]],'[1]SAP Customer Data'!$B:$B,0),CELL("col",[1]!Table_Customer_Data[[#Headers],[GroupName]]))</f>
        <v>#REF!</v>
      </c>
      <c r="B524" s="19" t="s">
        <v>846</v>
      </c>
      <c r="C524" s="77" t="s">
        <v>882</v>
      </c>
      <c r="D524" s="14" t="e" cm="1">
        <f t="array" aca="1" ref="D524" ca="1">INDEX('[1]SAP Customer Data'!$A:$AC,MATCH(بيانات_العملاء[[#This Row],[رمز شريك الأعمال]],'[1]SAP Customer Data'!$B:$B,0),CELL("col",[1]!Table_Customer_Data[[#Headers],[CardName]]))</f>
        <v>#REF!</v>
      </c>
      <c r="E524" s="14" t="str">
        <f>IF(بيانات_العملاء[[#This Row],[حد الائتمان على SAP]]&gt;0,"آجل","نقدى")</f>
        <v>آجل</v>
      </c>
      <c r="F524" s="14" t="s">
        <v>847</v>
      </c>
      <c r="G524" s="14" t="s">
        <v>51</v>
      </c>
      <c r="H524" s="14" t="s">
        <v>52</v>
      </c>
      <c r="I524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24" s="14" t="s">
        <v>52</v>
      </c>
      <c r="K524" s="15">
        <v>44950</v>
      </c>
      <c r="L524" s="14" t="s">
        <v>55</v>
      </c>
      <c r="M524" s="14" t="str">
        <f ca="1">IF(AND(بيانات_العملاء[[#This Row],[السجل التجارى]]="موجود",TODAY()+'[1]Other Data'!$B$23&lt;K524,بيانات_العملاء[[#This Row],[مطابقة اسم العميل بالاسم بالسجل التجارى]]="مطابق"), "سارى", "يجب اعادة طلبه")</f>
        <v>يجب اعادة طلبه</v>
      </c>
      <c r="N524" s="14" t="s">
        <v>52</v>
      </c>
      <c r="O524" s="9" t="e" cm="1">
        <f t="array" aca="1" ref="O524" ca="1">INDEX('[1]SAP Customer Data'!$A:$AC,MATCH(بيانات_العملاء[[#This Row],[رمز شريك الأعمال]],'[1]SAP Customer Data'!$B:$B,0),CELL("col",[1]!Table_Customer_Data[[#Headers],[LicTradNum]]))</f>
        <v>#REF!</v>
      </c>
      <c r="P524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4" s="14" t="s">
        <v>52</v>
      </c>
      <c r="R524" s="15">
        <v>44591</v>
      </c>
      <c r="S52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24" s="14" t="s">
        <v>52</v>
      </c>
      <c r="U524" s="16">
        <v>40000</v>
      </c>
      <c r="V524" s="17"/>
      <c r="W52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4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32000</v>
      </c>
      <c r="Y524" s="14">
        <v>32000</v>
      </c>
      <c r="Z524" s="14" t="str">
        <f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مطابق</v>
      </c>
      <c r="AA524" s="14" t="s">
        <v>55</v>
      </c>
      <c r="AB524" s="14" t="str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يجب اعادة طلبه</v>
      </c>
      <c r="AC524" s="14" t="s">
        <v>52</v>
      </c>
      <c r="AD524" s="14">
        <v>46832</v>
      </c>
      <c r="AE52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24" s="14" t="s">
        <v>54</v>
      </c>
      <c r="AG524" s="14"/>
      <c r="AH52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24" s="14" t="s">
        <v>54</v>
      </c>
      <c r="AJ524" s="14"/>
      <c r="AK52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24" s="14" t="s">
        <v>54</v>
      </c>
      <c r="AM524" s="15"/>
      <c r="AN52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4" s="14" t="s">
        <v>52</v>
      </c>
      <c r="AP524" s="17">
        <v>44791</v>
      </c>
      <c r="AQ52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4" s="14" t="s">
        <v>54</v>
      </c>
      <c r="AS524" s="14"/>
      <c r="AT52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24" s="17" t="e" cm="1">
        <f t="array" aca="1" ref="AU524" ca="1">INDEX('[1]SAP Customer Data'!A:Z,MATCH(بيانات_العملاء[[#This Row],[رمز شريك الأعمال]],'[1]SAP Customer Data'!B:B,0),CELL("col",[1]!Table_Customer_Data[[#Headers],[CreateDate]]))</f>
        <v>#REF!</v>
      </c>
      <c r="AV524" s="14"/>
      <c r="AW524" s="17"/>
      <c r="AX524" s="14" t="s">
        <v>57</v>
      </c>
      <c r="AY524" s="14"/>
    </row>
    <row r="525" spans="1:51" x14ac:dyDescent="0.25">
      <c r="A525" s="12" t="e" cm="1">
        <f t="array" aca="1" ref="A525" ca="1">INDEX('[1]SAP Customer Data'!$A:$AC,MATCH(بيانات_العملاء[[#This Row],[رمز شريك الأعمال]],'[1]SAP Customer Data'!$B:$B,0),CELL("col",[1]!Table_Customer_Data[[#Headers],[GroupName]]))</f>
        <v>#REF!</v>
      </c>
      <c r="B525" s="19" t="s">
        <v>848</v>
      </c>
      <c r="C525" s="77" t="s">
        <v>882</v>
      </c>
      <c r="D525" s="14" t="e" cm="1">
        <f t="array" aca="1" ref="D525" ca="1">INDEX('[1]SAP Customer Data'!$A:$AC,MATCH(بيانات_العملاء[[#This Row],[رمز شريك الأعمال]],'[1]SAP Customer Data'!$B:$B,0),CELL("col",[1]!Table_Customer_Data[[#Headers],[CardName]]))</f>
        <v>#REF!</v>
      </c>
      <c r="E525" s="14" t="e">
        <f ca="1">IF(بيانات_العملاء[[#This Row],[حد الائتمان على SAP]]&gt;0,"آجل","نقدى")</f>
        <v>#REF!</v>
      </c>
      <c r="F525" s="14"/>
      <c r="G525" s="14" t="s">
        <v>255</v>
      </c>
      <c r="H525" s="14" t="s">
        <v>52</v>
      </c>
      <c r="I525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25" s="14" t="s">
        <v>52</v>
      </c>
      <c r="K525" s="15">
        <v>45056</v>
      </c>
      <c r="L525" s="17" t="s">
        <v>55</v>
      </c>
      <c r="M525" s="14" t="str">
        <f ca="1">IF(AND(بيانات_العملاء[[#This Row],[السجل التجارى]]="موجود",TODAY()+'[1]Other Data'!$B$23&lt;K525,بيانات_العملاء[[#This Row],[مطابقة اسم العميل بالاسم بالسجل التجارى]]="مطابق"), "سارى", "يجب اعادة طلبه")</f>
        <v>يجب اعادة طلبه</v>
      </c>
      <c r="N525" s="14" t="s">
        <v>52</v>
      </c>
      <c r="O525" s="9" t="e" cm="1">
        <f t="array" aca="1" ref="O525" ca="1">INDEX('[1]SAP Customer Data'!$A:$AC,MATCH(بيانات_العملاء[[#This Row],[رمز شريك الأعمال]],'[1]SAP Customer Data'!$B:$B,0),CELL("col",[1]!Table_Customer_Data[[#Headers],[LicTradNum]]))</f>
        <v>#REF!</v>
      </c>
      <c r="P52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5" s="14" t="s">
        <v>52</v>
      </c>
      <c r="R525" s="15">
        <v>45368</v>
      </c>
      <c r="S525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525" s="14" t="s">
        <v>52</v>
      </c>
      <c r="U525" s="16">
        <v>30000</v>
      </c>
      <c r="V525" s="17">
        <v>45050</v>
      </c>
      <c r="W525" s="17">
        <f>IF(بيانات_العملاء[[#This Row],[تاريخ انشاء سند الامر او الاستثناء]]="",0,بيانات_العملاء[[#This Row],[تاريخ انشاء سند الامر او الاستثناء]]+365*3)</f>
        <v>46145</v>
      </c>
      <c r="X52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25" s="14" t="e" cm="1">
        <f t="array" aca="1" ref="Y525" ca="1">INDEX('[1]SAP Customer Data'!$A:$AC,MATCH(بيانات_العملاء[[#This Row],[رمز شريك الأعمال]],'[1]SAP Customer Data'!$B:$B,0),CELL("col",[1]!Table_Customer_Data[[#Headers],[CreditLine]]))</f>
        <v>#REF!</v>
      </c>
      <c r="Z52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5" s="14" t="s">
        <v>55</v>
      </c>
      <c r="AB52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5" s="14" t="s">
        <v>52</v>
      </c>
      <c r="AD525" s="14"/>
      <c r="AE525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5" s="14" t="s">
        <v>54</v>
      </c>
      <c r="AG525" s="14"/>
      <c r="AH52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25" s="14" t="s">
        <v>54</v>
      </c>
      <c r="AJ525" s="14"/>
      <c r="AK52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25" s="14"/>
      <c r="AM525" s="15"/>
      <c r="AN52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5" s="14" t="s">
        <v>52</v>
      </c>
      <c r="AP525" s="17">
        <v>45038</v>
      </c>
      <c r="AQ52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5" s="14" t="s">
        <v>54</v>
      </c>
      <c r="AS525" s="14"/>
      <c r="AT52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25" s="17" t="e" cm="1">
        <f t="array" aca="1" ref="AU525" ca="1">INDEX('[1]SAP Customer Data'!A:Z,MATCH(بيانات_العملاء[[#This Row],[رمز شريك الأعمال]],'[1]SAP Customer Data'!B:B,0),CELL("col",[1]!Table_Customer_Data[[#Headers],[CreateDate]]))</f>
        <v>#REF!</v>
      </c>
      <c r="AV525" s="17" t="s">
        <v>849</v>
      </c>
      <c r="AW525" s="17"/>
      <c r="AX525" s="14" t="s">
        <v>57</v>
      </c>
      <c r="AY525" s="14"/>
    </row>
    <row r="526" spans="1:51" x14ac:dyDescent="0.25">
      <c r="A526" s="12" t="e" cm="1">
        <f t="array" aca="1" ref="A526" ca="1">INDEX('[1]SAP Customer Data'!$A:$AC,MATCH(بيانات_العملاء[[#This Row],[رمز شريك الأعمال]],'[1]SAP Customer Data'!$B:$B,0),CELL("col",[1]!Table_Customer_Data[[#Headers],[GroupName]]))</f>
        <v>#REF!</v>
      </c>
      <c r="B526" s="19" t="s">
        <v>850</v>
      </c>
      <c r="C526" s="77" t="s">
        <v>882</v>
      </c>
      <c r="D526" s="14" t="e" cm="1">
        <f t="array" aca="1" ref="D526" ca="1">INDEX('[1]SAP Customer Data'!$A:$AC,MATCH(بيانات_العملاء[[#This Row],[رمز شريك الأعمال]],'[1]SAP Customer Data'!$B:$B,0),CELL("col",[1]!Table_Customer_Data[[#Headers],[CardName]]))</f>
        <v>#REF!</v>
      </c>
      <c r="E526" s="14" t="e">
        <f ca="1">IF(بيانات_العملاء[[#This Row],[حد الائتمان على SAP]]&gt;0,"آجل","نقدى")</f>
        <v>#REF!</v>
      </c>
      <c r="F526" s="14" t="s">
        <v>851</v>
      </c>
      <c r="G526" s="14" t="s">
        <v>51</v>
      </c>
      <c r="H526" s="14" t="s">
        <v>54</v>
      </c>
      <c r="I526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26" s="14" t="s">
        <v>52</v>
      </c>
      <c r="K526" s="15">
        <v>45491</v>
      </c>
      <c r="L526" s="17" t="s">
        <v>55</v>
      </c>
      <c r="M526" s="14" t="str">
        <f ca="1">IF(AND(بيانات_العملاء[[#This Row],[السجل التجارى]]="موجود",TODAY()+'[1]Other Data'!$B$23&lt;K526,بيانات_العملاء[[#This Row],[مطابقة اسم العميل بالاسم بالسجل التجارى]]="مطابق"), "سارى", "يجب اعادة طلبه")</f>
        <v>سارى</v>
      </c>
      <c r="N526" s="14" t="s">
        <v>52</v>
      </c>
      <c r="O526" s="9" t="e" cm="1">
        <f t="array" aca="1" ref="O526" ca="1">INDEX('[1]SAP Customer Data'!$A:$AC,MATCH(بيانات_العملاء[[#This Row],[رمز شريك الأعمال]],'[1]SAP Customer Data'!$B:$B,0),CELL("col",[1]!Table_Customer_Data[[#Headers],[LicTradNum]]))</f>
        <v>#REF!</v>
      </c>
      <c r="P52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6" s="14" t="s">
        <v>52</v>
      </c>
      <c r="R526" s="15">
        <v>45068</v>
      </c>
      <c r="S52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26" s="14" t="s">
        <v>72</v>
      </c>
      <c r="U526" s="16"/>
      <c r="V526" s="17"/>
      <c r="W52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6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26" s="14" t="e" cm="1">
        <f t="array" aca="1" ref="Y526" ca="1">INDEX('[1]SAP Customer Data'!$A:$AC,MATCH(بيانات_العملاء[[#This Row],[رمز شريك الأعمال]],'[1]SAP Customer Data'!$B:$B,0),CELL("col",[1]!Table_Customer_Data[[#Headers],[CreditLine]]))</f>
        <v>#REF!</v>
      </c>
      <c r="Z526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6" s="14"/>
      <c r="AB52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6" s="14" t="s">
        <v>54</v>
      </c>
      <c r="AD526" s="14"/>
      <c r="AE52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6" s="14" t="s">
        <v>54</v>
      </c>
      <c r="AG526" s="14"/>
      <c r="AH52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26" s="14" t="s">
        <v>54</v>
      </c>
      <c r="AJ526" s="14"/>
      <c r="AK52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26" s="14"/>
      <c r="AM526" s="15"/>
      <c r="AN52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6" s="14" t="s">
        <v>54</v>
      </c>
      <c r="AP526" s="17"/>
      <c r="AQ52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6" s="14" t="s">
        <v>54</v>
      </c>
      <c r="AS526" s="14"/>
      <c r="AT52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26" s="17" t="e" cm="1">
        <f t="array" aca="1" ref="AU526" ca="1">INDEX('[1]SAP Customer Data'!A:Z,MATCH(بيانات_العملاء[[#This Row],[رمز شريك الأعمال]],'[1]SAP Customer Data'!B:B,0),CELL("col",[1]!Table_Customer_Data[[#Headers],[CreateDate]]))</f>
        <v>#REF!</v>
      </c>
      <c r="AV526" s="14"/>
      <c r="AW526" s="17"/>
      <c r="AX526" s="14" t="s">
        <v>57</v>
      </c>
      <c r="AY526" s="14"/>
    </row>
    <row r="527" spans="1:51" x14ac:dyDescent="0.25">
      <c r="A527" s="12" t="e" cm="1">
        <f t="array" aca="1" ref="A527" ca="1">INDEX('[1]SAP Customer Data'!$A:$AC,MATCH(بيانات_العملاء[[#This Row],[رمز شريك الأعمال]],'[1]SAP Customer Data'!$B:$B,0),CELL("col",[1]!Table_Customer_Data[[#Headers],[GroupName]]))</f>
        <v>#REF!</v>
      </c>
      <c r="B527" s="19" t="s">
        <v>852</v>
      </c>
      <c r="C527" s="77" t="s">
        <v>882</v>
      </c>
      <c r="D527" s="14" t="e" cm="1">
        <f t="array" aca="1" ref="D527" ca="1">INDEX('[1]SAP Customer Data'!$A:$AC,MATCH(بيانات_العملاء[[#This Row],[رمز شريك الأعمال]],'[1]SAP Customer Data'!$B:$B,0),CELL("col",[1]!Table_Customer_Data[[#Headers],[CardName]]))</f>
        <v>#REF!</v>
      </c>
      <c r="E527" s="14" t="e">
        <f ca="1">IF(بيانات_العملاء[[#This Row],[حد الائتمان على SAP]]&gt;0,"آجل","نقدى")</f>
        <v>#REF!</v>
      </c>
      <c r="F527" s="14"/>
      <c r="G527" s="14"/>
      <c r="H527" s="14"/>
      <c r="I52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27" s="14"/>
      <c r="K527" s="15"/>
      <c r="L527" s="17" t="str">
        <f>IF(بيانات_العملاء[[#This Row],[السجل التجارى]]="غير موجود", "غير مطابق", "")</f>
        <v/>
      </c>
      <c r="M527" s="14" t="str">
        <f ca="1">IF(AND(بيانات_العملاء[[#This Row],[السجل التجارى]]="موجود",TODAY()+'[1]Other Data'!$B$23&lt;K527,بيانات_العملاء[[#This Row],[مطابقة اسم العميل بالاسم بالسجل التجارى]]="مطابق"), "سارى", "يجب اعادة طلبه")</f>
        <v>يجب اعادة طلبه</v>
      </c>
      <c r="N527" s="14"/>
      <c r="O527" s="9" t="e" cm="1">
        <f t="array" aca="1" ref="O527" ca="1">INDEX('[1]SAP Customer Data'!$A:$AC,MATCH(بيانات_العملاء[[#This Row],[رمز شريك الأعمال]],'[1]SAP Customer Data'!$B:$B,0),CELL("col",[1]!Table_Customer_Data[[#Headers],[LicTradNum]]))</f>
        <v>#REF!</v>
      </c>
      <c r="P52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7" s="14"/>
      <c r="R527" s="15"/>
      <c r="S527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27" s="14" t="s">
        <v>72</v>
      </c>
      <c r="U527" s="16"/>
      <c r="V527" s="17"/>
      <c r="W52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27" s="14" t="e" cm="1">
        <f t="array" aca="1" ref="Y527" ca="1">INDEX('[1]SAP Customer Data'!$A:$AC,MATCH(بيانات_العملاء[[#This Row],[رمز شريك الأعمال]],'[1]SAP Customer Data'!$B:$B,0),CELL("col",[1]!Table_Customer_Data[[#Headers],[CreditLine]]))</f>
        <v>#REF!</v>
      </c>
      <c r="Z52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7" s="14"/>
      <c r="AB52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7" s="14"/>
      <c r="AD527" s="14"/>
      <c r="AE527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7" s="14"/>
      <c r="AG527" s="14"/>
      <c r="AH52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27" s="14"/>
      <c r="AJ527" s="14"/>
      <c r="AK52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27" s="14"/>
      <c r="AM527" s="15"/>
      <c r="AN52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7" s="14"/>
      <c r="AP527" s="17"/>
      <c r="AQ52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7" s="14"/>
      <c r="AS527" s="14"/>
      <c r="AT52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27" s="17" t="e" cm="1">
        <f t="array" aca="1" ref="AU527" ca="1">INDEX('[1]SAP Customer Data'!A:Z,MATCH(بيانات_العملاء[[#This Row],[رمز شريك الأعمال]],'[1]SAP Customer Data'!B:B,0),CELL("col",[1]!Table_Customer_Data[[#Headers],[CreateDate]]))</f>
        <v>#REF!</v>
      </c>
      <c r="AV527" s="17"/>
      <c r="AW527" s="17"/>
      <c r="AX527" s="14" t="s">
        <v>57</v>
      </c>
      <c r="AY527" s="14"/>
    </row>
    <row r="528" spans="1:51" x14ac:dyDescent="0.25">
      <c r="A528" s="12" t="e" cm="1">
        <f t="array" aca="1" ref="A528" ca="1">INDEX('[1]SAP Customer Data'!$A:$AC,MATCH(بيانات_العملاء[[#This Row],[رمز شريك الأعمال]],'[1]SAP Customer Data'!$B:$B,0),CELL("col",[1]!Table_Customer_Data[[#Headers],[GroupName]]))</f>
        <v>#REF!</v>
      </c>
      <c r="B528" s="19" t="s">
        <v>853</v>
      </c>
      <c r="C528" s="77" t="s">
        <v>882</v>
      </c>
      <c r="D528" s="14" t="e" cm="1">
        <f t="array" aca="1" ref="D528" ca="1">INDEX('[1]SAP Customer Data'!$A:$AC,MATCH(بيانات_العملاء[[#This Row],[رمز شريك الأعمال]],'[1]SAP Customer Data'!$B:$B,0),CELL("col",[1]!Table_Customer_Data[[#Headers],[CardName]]))</f>
        <v>#REF!</v>
      </c>
      <c r="E528" s="14" t="e">
        <f ca="1">IF(بيانات_العملاء[[#This Row],[حد الائتمان على SAP]]&gt;0,"آجل","نقدى")</f>
        <v>#REF!</v>
      </c>
      <c r="F528" s="14"/>
      <c r="G528" s="14"/>
      <c r="H528" s="14"/>
      <c r="I52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28" s="14"/>
      <c r="K528" s="15"/>
      <c r="L528" s="17" t="str">
        <f>IF(بيانات_العملاء[[#This Row],[السجل التجارى]]="غير موجود", "غير مطابق", "")</f>
        <v/>
      </c>
      <c r="M528" s="14" t="str">
        <f ca="1">IF(AND(بيانات_العملاء[[#This Row],[السجل التجارى]]="موجود",TODAY()+'[1]Other Data'!$B$23&lt;K528,بيانات_العملاء[[#This Row],[مطابقة اسم العميل بالاسم بالسجل التجارى]]="مطابق"), "سارى", "يجب اعادة طلبه")</f>
        <v>يجب اعادة طلبه</v>
      </c>
      <c r="N528" s="14"/>
      <c r="O528" s="9" t="e" cm="1">
        <f t="array" aca="1" ref="O528" ca="1">INDEX('[1]SAP Customer Data'!$A:$AC,MATCH(بيانات_العملاء[[#This Row],[رمز شريك الأعمال]],'[1]SAP Customer Data'!$B:$B,0),CELL("col",[1]!Table_Customer_Data[[#Headers],[LicTradNum]]))</f>
        <v>#REF!</v>
      </c>
      <c r="P52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8" s="14"/>
      <c r="R528" s="15"/>
      <c r="S528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28" s="14" t="s">
        <v>72</v>
      </c>
      <c r="U528" s="16"/>
      <c r="V528" s="17"/>
      <c r="W52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8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28" s="14" t="e" cm="1">
        <f t="array" aca="1" ref="Y528" ca="1">INDEX('[1]SAP Customer Data'!$A:$AC,MATCH(بيانات_العملاء[[#This Row],[رمز شريك الأعمال]],'[1]SAP Customer Data'!$B:$B,0),CELL("col",[1]!Table_Customer_Data[[#Headers],[CreditLine]]))</f>
        <v>#REF!</v>
      </c>
      <c r="Z528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8" s="14"/>
      <c r="AB52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8" s="14"/>
      <c r="AD528" s="14"/>
      <c r="AE528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8" s="14"/>
      <c r="AG528" s="14"/>
      <c r="AH52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28" s="14"/>
      <c r="AJ528" s="14"/>
      <c r="AK52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28" s="14"/>
      <c r="AM528" s="15"/>
      <c r="AN52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8" s="14"/>
      <c r="AP528" s="17"/>
      <c r="AQ52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8" s="14"/>
      <c r="AS528" s="14"/>
      <c r="AT52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28" s="17" t="e" cm="1">
        <f t="array" aca="1" ref="AU528" ca="1">INDEX('[1]SAP Customer Data'!A:Z,MATCH(بيانات_العملاء[[#This Row],[رمز شريك الأعمال]],'[1]SAP Customer Data'!B:B,0),CELL("col",[1]!Table_Customer_Data[[#Headers],[CreateDate]]))</f>
        <v>#REF!</v>
      </c>
      <c r="AV528" s="17"/>
      <c r="AW528" s="17"/>
      <c r="AX528" s="14" t="s">
        <v>57</v>
      </c>
      <c r="AY528" s="14"/>
    </row>
    <row r="529" spans="1:51" x14ac:dyDescent="0.25">
      <c r="A529" s="12" t="e" cm="1">
        <f t="array" aca="1" ref="A529" ca="1">INDEX('[1]SAP Customer Data'!$A:$AC,MATCH(بيانات_العملاء[[#This Row],[رمز شريك الأعمال]],'[1]SAP Customer Data'!$B:$B,0),CELL("col",[1]!Table_Customer_Data[[#Headers],[GroupName]]))</f>
        <v>#REF!</v>
      </c>
      <c r="B529" s="19" t="s">
        <v>854</v>
      </c>
      <c r="C529" s="77" t="s">
        <v>882</v>
      </c>
      <c r="D529" s="14" t="e" cm="1">
        <f t="array" aca="1" ref="D529" ca="1">INDEX('[1]SAP Customer Data'!$A:$AC,MATCH(بيانات_العملاء[[#This Row],[رمز شريك الأعمال]],'[1]SAP Customer Data'!$B:$B,0),CELL("col",[1]!Table_Customer_Data[[#Headers],[CardName]]))</f>
        <v>#REF!</v>
      </c>
      <c r="E529" s="14" t="e">
        <f ca="1">IF(بيانات_العملاء[[#This Row],[حد الائتمان على SAP]]&gt;0,"آجل","نقدى")</f>
        <v>#REF!</v>
      </c>
      <c r="F529" s="14"/>
      <c r="G529" s="14"/>
      <c r="H529" s="14"/>
      <c r="I52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29" s="14"/>
      <c r="K529" s="15"/>
      <c r="L529" s="17" t="str">
        <f>IF(بيانات_العملاء[[#This Row],[السجل التجارى]]="غير موجود", "غير مطابق", "")</f>
        <v/>
      </c>
      <c r="M529" s="14" t="str">
        <f ca="1">IF(AND(بيانات_العملاء[[#This Row],[السجل التجارى]]="موجود",TODAY()+'[1]Other Data'!$B$23&lt;K529,بيانات_العملاء[[#This Row],[مطابقة اسم العميل بالاسم بالسجل التجارى]]="مطابق"), "سارى", "يجب اعادة طلبه")</f>
        <v>يجب اعادة طلبه</v>
      </c>
      <c r="N529" s="14"/>
      <c r="O529" s="9" t="e" cm="1">
        <f t="array" aca="1" ref="O529" ca="1">INDEX('[1]SAP Customer Data'!$A:$AC,MATCH(بيانات_العملاء[[#This Row],[رمز شريك الأعمال]],'[1]SAP Customer Data'!$B:$B,0),CELL("col",[1]!Table_Customer_Data[[#Headers],[LicTradNum]]))</f>
        <v>#REF!</v>
      </c>
      <c r="P52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29" s="14"/>
      <c r="R529" s="15"/>
      <c r="S529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29" s="14" t="s">
        <v>72</v>
      </c>
      <c r="U529" s="16"/>
      <c r="V529" s="17"/>
      <c r="W52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2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29" s="14" t="e" cm="1">
        <f t="array" aca="1" ref="Y529" ca="1">INDEX('[1]SAP Customer Data'!$A:$AC,MATCH(بيانات_العملاء[[#This Row],[رمز شريك الأعمال]],'[1]SAP Customer Data'!$B:$B,0),CELL("col",[1]!Table_Customer_Data[[#Headers],[CreditLine]]))</f>
        <v>#REF!</v>
      </c>
      <c r="Z52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29" s="14"/>
      <c r="AB52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29" s="14"/>
      <c r="AD529" s="14"/>
      <c r="AE529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29" s="14"/>
      <c r="AG529" s="14"/>
      <c r="AH52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29" s="14"/>
      <c r="AJ529" s="14"/>
      <c r="AK52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29" s="14"/>
      <c r="AM529" s="15"/>
      <c r="AN52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29" s="14"/>
      <c r="AP529" s="17"/>
      <c r="AQ52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29" s="14"/>
      <c r="AS529" s="14"/>
      <c r="AT52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29" s="17" t="e" cm="1">
        <f t="array" aca="1" ref="AU529" ca="1">INDEX('[1]SAP Customer Data'!A:Z,MATCH(بيانات_العملاء[[#This Row],[رمز شريك الأعمال]],'[1]SAP Customer Data'!B:B,0),CELL("col",[1]!Table_Customer_Data[[#Headers],[CreateDate]]))</f>
        <v>#REF!</v>
      </c>
      <c r="AV529" s="17"/>
      <c r="AW529" s="17"/>
      <c r="AX529" s="14" t="s">
        <v>57</v>
      </c>
      <c r="AY529" s="14"/>
    </row>
    <row r="530" spans="1:51" x14ac:dyDescent="0.25">
      <c r="A530" s="12" t="e" cm="1">
        <f t="array" aca="1" ref="A530" ca="1">INDEX('[1]SAP Customer Data'!$A:$AC,MATCH(بيانات_العملاء[[#This Row],[رمز شريك الأعمال]],'[1]SAP Customer Data'!$B:$B,0),CELL("col",[1]!Table_Customer_Data[[#Headers],[GroupName]]))</f>
        <v>#REF!</v>
      </c>
      <c r="B530" s="19" t="s">
        <v>855</v>
      </c>
      <c r="C530" s="77" t="s">
        <v>882</v>
      </c>
      <c r="D530" s="14" t="e" cm="1">
        <f t="array" aca="1" ref="D530" ca="1">INDEX('[1]SAP Customer Data'!$A:$AC,MATCH(بيانات_العملاء[[#This Row],[رمز شريك الأعمال]],'[1]SAP Customer Data'!$B:$B,0),CELL("col",[1]!Table_Customer_Data[[#Headers],[CardName]]))</f>
        <v>#REF!</v>
      </c>
      <c r="E530" s="14" t="e">
        <f ca="1">IF(بيانات_العملاء[[#This Row],[حد الائتمان على SAP]]&gt;0,"آجل","نقدى")</f>
        <v>#REF!</v>
      </c>
      <c r="F530" s="14"/>
      <c r="G530" s="14"/>
      <c r="H530" s="14"/>
      <c r="I530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0" s="14"/>
      <c r="K530" s="15"/>
      <c r="L530" s="17" t="str">
        <f>IF(بيانات_العملاء[[#This Row],[السجل التجارى]]="غير موجود", "غير مطابق", "")</f>
        <v/>
      </c>
      <c r="M530" s="14" t="str">
        <f ca="1">IF(AND(بيانات_العملاء[[#This Row],[السجل التجارى]]="موجود",TODAY()+'[1]Other Data'!$B$23&lt;K530,بيانات_العملاء[[#This Row],[مطابقة اسم العميل بالاسم بالسجل التجارى]]="مطابق"), "سارى", "يجب اعادة طلبه")</f>
        <v>يجب اعادة طلبه</v>
      </c>
      <c r="N530" s="14"/>
      <c r="O530" s="9" t="e" cm="1">
        <f t="array" aca="1" ref="O530" ca="1">INDEX('[1]SAP Customer Data'!$A:$AC,MATCH(بيانات_العملاء[[#This Row],[رمز شريك الأعمال]],'[1]SAP Customer Data'!$B:$B,0),CELL("col",[1]!Table_Customer_Data[[#Headers],[LicTradNum]]))</f>
        <v>#REF!</v>
      </c>
      <c r="P53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0" s="14"/>
      <c r="R530" s="15"/>
      <c r="S530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30" s="14" t="s">
        <v>72</v>
      </c>
      <c r="U530" s="16"/>
      <c r="V530" s="17"/>
      <c r="W53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0" s="14" t="e" cm="1">
        <f t="array" aca="1" ref="Y530" ca="1">INDEX('[1]SAP Customer Data'!$A:$AC,MATCH(بيانات_العملاء[[#This Row],[رمز شريك الأعمال]],'[1]SAP Customer Data'!$B:$B,0),CELL("col",[1]!Table_Customer_Data[[#Headers],[CreditLine]]))</f>
        <v>#REF!</v>
      </c>
      <c r="Z53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0" s="14"/>
      <c r="AB53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0" s="14"/>
      <c r="AD530" s="14"/>
      <c r="AE530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0" s="14"/>
      <c r="AG530" s="14"/>
      <c r="AH53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30" s="14"/>
      <c r="AJ530" s="14"/>
      <c r="AK53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30" s="14"/>
      <c r="AM530" s="15"/>
      <c r="AN53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0" s="14"/>
      <c r="AP530" s="17"/>
      <c r="AQ53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0" s="14"/>
      <c r="AS530" s="14"/>
      <c r="AT53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30" s="17" t="e" cm="1">
        <f t="array" aca="1" ref="AU530" ca="1">INDEX('[1]SAP Customer Data'!A:Z,MATCH(بيانات_العملاء[[#This Row],[رمز شريك الأعمال]],'[1]SAP Customer Data'!B:B,0),CELL("col",[1]!Table_Customer_Data[[#Headers],[CreateDate]]))</f>
        <v>#REF!</v>
      </c>
      <c r="AV530" s="17"/>
      <c r="AW530" s="17"/>
      <c r="AX530" s="14" t="s">
        <v>57</v>
      </c>
      <c r="AY530" s="14"/>
    </row>
    <row r="531" spans="1:51" x14ac:dyDescent="0.25">
      <c r="A531" s="66" t="s">
        <v>800</v>
      </c>
      <c r="B531" s="19" t="s">
        <v>856</v>
      </c>
      <c r="C531" s="77" t="s">
        <v>882</v>
      </c>
      <c r="D531" s="12" t="e" cm="1">
        <f t="array" aca="1" ref="D531" ca="1">INDEX('[1]SAP Customer Data'!$A:$AC,MATCH(بيانات_العملاء[[#This Row],[رمز شريك الأعمال]],'[1]SAP Customer Data'!$B:$B,0),CELL("col",[1]!Table_Customer_Data[[#Headers],[CardName]]))</f>
        <v>#REF!</v>
      </c>
      <c r="E531" s="67" t="e">
        <f ca="1">IF(بيانات_العملاء[[#This Row],[حد الائتمان على SAP]]&gt;0,"آجل","نقدى")</f>
        <v>#REF!</v>
      </c>
      <c r="F531" s="67" t="s">
        <v>857</v>
      </c>
      <c r="G531" s="67" t="s">
        <v>51</v>
      </c>
      <c r="H531" s="14" t="s">
        <v>54</v>
      </c>
      <c r="I531" s="67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1" s="67" t="s">
        <v>52</v>
      </c>
      <c r="K531" s="68">
        <v>45072</v>
      </c>
      <c r="L531" s="69" t="s">
        <v>55</v>
      </c>
      <c r="M531" s="67" t="str">
        <f ca="1">IF(AND(بيانات_العملاء[[#This Row],[السجل التجارى]]="موجود",TODAY()+'[1]Other Data'!$B$23&lt;K531,بيانات_العملاء[[#This Row],[مطابقة اسم العميل بالاسم بالسجل التجارى]]="مطابق"), "سارى", "يجب اعادة طلبه")</f>
        <v>يجب اعادة طلبه</v>
      </c>
      <c r="N531" s="14" t="s">
        <v>54</v>
      </c>
      <c r="O531" s="9" t="e" cm="1">
        <f t="array" aca="1" ref="O531" ca="1">INDEX('[1]SAP Customer Data'!$A:$AC,MATCH(بيانات_العملاء[[#This Row],[رمز شريك الأعمال]],'[1]SAP Customer Data'!$B:$B,0),CELL("col",[1]!Table_Customer_Data[[#Headers],[LicTradNum]]))</f>
        <v>#REF!</v>
      </c>
      <c r="P53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1" s="14" t="s">
        <v>52</v>
      </c>
      <c r="R531" s="68">
        <v>45242</v>
      </c>
      <c r="S531" s="67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31" s="67" t="s">
        <v>72</v>
      </c>
      <c r="U531" s="70"/>
      <c r="V531" s="69"/>
      <c r="W531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1" s="67" t="e" cm="1">
        <f t="array" aca="1" ref="Y531" ca="1">INDEX('[1]SAP Customer Data'!$A:$AC,MATCH(بيانات_العملاء[[#This Row],[رمز شريك الأعمال]],'[1]SAP Customer Data'!$B:$B,0),CELL("col",[1]!Table_Customer_Data[[#Headers],[CreditLine]]))</f>
        <v>#REF!</v>
      </c>
      <c r="Z53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1" s="14"/>
      <c r="AB53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1" s="14" t="s">
        <v>52</v>
      </c>
      <c r="AD531" s="69">
        <v>47991</v>
      </c>
      <c r="AE531" s="67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31" s="67"/>
      <c r="AG531" s="67"/>
      <c r="AH531" s="67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31" s="67"/>
      <c r="AJ531" s="67"/>
      <c r="AK531" s="67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31" s="67"/>
      <c r="AM531" s="68"/>
      <c r="AN531" s="67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1" s="67"/>
      <c r="AP531" s="69"/>
      <c r="AQ531" s="67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1" s="67"/>
      <c r="AS531" s="67"/>
      <c r="AT531" s="67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31" s="69" t="e" cm="1">
        <f t="array" aca="1" ref="AU531" ca="1">INDEX('[1]SAP Customer Data'!A:Z,MATCH(بيانات_العملاء[[#This Row],[رمز شريك الأعمال]],'[1]SAP Customer Data'!B:B,0),CELL("col",[1]!Table_Customer_Data[[#Headers],[CreateDate]]))</f>
        <v>#REF!</v>
      </c>
      <c r="AV531" s="69"/>
      <c r="AW531" s="69"/>
      <c r="AX531" s="69"/>
      <c r="AY531" s="67"/>
    </row>
    <row r="532" spans="1:51" x14ac:dyDescent="0.25">
      <c r="A532" s="12" t="s">
        <v>357</v>
      </c>
      <c r="B532" s="19" t="s">
        <v>858</v>
      </c>
      <c r="C532" s="77" t="s">
        <v>882</v>
      </c>
      <c r="D532" s="14" t="e" cm="1">
        <f t="array" aca="1" ref="D532" ca="1">INDEX('[1]SAP Customer Data'!$A:$AC,MATCH(بيانات_العملاء[[#This Row],[رمز شريك الأعمال]],'[1]SAP Customer Data'!$B:$B,0),CELL("col",[1]!Table_Customer_Data[[#Headers],[CardName]]))</f>
        <v>#REF!</v>
      </c>
      <c r="E532" s="67" t="e">
        <f ca="1">IF(بيانات_العملاء[[#This Row],[حد الائتمان على SAP]]&gt;0,"آجل","نقدى")</f>
        <v>#REF!</v>
      </c>
      <c r="F532" s="67"/>
      <c r="G532" s="67" t="s">
        <v>62</v>
      </c>
      <c r="H532" s="14" t="s">
        <v>90</v>
      </c>
      <c r="I532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32" s="67" t="s">
        <v>52</v>
      </c>
      <c r="K532" s="68">
        <v>45306</v>
      </c>
      <c r="L532" s="69" t="s">
        <v>55</v>
      </c>
      <c r="M532" s="67" t="str">
        <f ca="1">IF(AND(بيانات_العملاء[[#This Row],[السجل التجارى]]="موجود",TODAY()+'[1]Other Data'!$B$23&lt;K532,بيانات_العملاء[[#This Row],[مطابقة اسم العميل بالاسم بالسجل التجارى]]="مطابق"), "سارى", "يجب اعادة طلبه")</f>
        <v>سارى</v>
      </c>
      <c r="N532" s="14" t="s">
        <v>52</v>
      </c>
      <c r="O532" s="71" t="e" cm="1">
        <f t="array" aca="1" ref="O532" ca="1">INDEX('[1]SAP Customer Data'!$A:$AC,MATCH(بيانات_العملاء[[#This Row],[رمز شريك الأعمال]],'[1]SAP Customer Data'!$B:$B,0),CELL("col",[1]!Table_Customer_Data[[#Headers],[LicTradNum]]))</f>
        <v>#REF!</v>
      </c>
      <c r="P532" s="6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2" s="14" t="s">
        <v>54</v>
      </c>
      <c r="R532" s="68"/>
      <c r="S532" s="67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يجب اعادة طلبه</v>
      </c>
      <c r="T532" s="14" t="s">
        <v>90</v>
      </c>
      <c r="U532" s="70">
        <v>15000</v>
      </c>
      <c r="V532" s="17">
        <v>45034</v>
      </c>
      <c r="W532" s="69">
        <f>IF(بيانات_العملاء[[#This Row],[تاريخ انشاء سند الامر او الاستثناء]]="",0,بيانات_العملاء[[#This Row],[تاريخ انشاء سند الامر او الاستثناء]]+365*3)</f>
        <v>46129</v>
      </c>
      <c r="X532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15000</v>
      </c>
      <c r="Y532" s="67" t="e" cm="1">
        <f t="array" aca="1" ref="Y532" ca="1">INDEX('[1]SAP Customer Data'!$A:$AC,MATCH(بيانات_العملاء[[#This Row],[رمز شريك الأعمال]],'[1]SAP Customer Data'!$B:$B,0),CELL("col",[1]!Table_Customer_Data[[#Headers],[CreditLine]]))</f>
        <v>#REF!</v>
      </c>
      <c r="Z532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2" s="14"/>
      <c r="AB532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2" s="14" t="s">
        <v>54</v>
      </c>
      <c r="AD532" s="14"/>
      <c r="AE532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2" s="14" t="s">
        <v>54</v>
      </c>
      <c r="AG532" s="14"/>
      <c r="AH532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32" s="14" t="s">
        <v>54</v>
      </c>
      <c r="AJ532" s="14"/>
      <c r="AK532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32" s="14" t="s">
        <v>54</v>
      </c>
      <c r="AM532" s="15"/>
      <c r="AN532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2" s="14" t="s">
        <v>54</v>
      </c>
      <c r="AP532" s="17"/>
      <c r="AQ532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2" s="14" t="s">
        <v>54</v>
      </c>
      <c r="AS532" s="14"/>
      <c r="AT532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32" s="17" t="e" cm="1">
        <f t="array" aca="1" ref="AU532" ca="1">INDEX('[1]SAP Customer Data'!A:Z,MATCH(بيانات_العملاء[[#This Row],[رمز شريك الأعمال]],'[1]SAP Customer Data'!B:B,0),CELL("col",[1]!Table_Customer_Data[[#Headers],[CreateDate]]))</f>
        <v>#REF!</v>
      </c>
      <c r="AV532" s="69"/>
      <c r="AW532" s="69"/>
      <c r="AX532" s="69" t="s">
        <v>67</v>
      </c>
      <c r="AY532" s="67"/>
    </row>
    <row r="533" spans="1:51" s="20" customFormat="1" x14ac:dyDescent="0.25">
      <c r="A533" s="72" t="s">
        <v>859</v>
      </c>
      <c r="B533" s="73" t="s">
        <v>860</v>
      </c>
      <c r="C533" s="77" t="s">
        <v>882</v>
      </c>
      <c r="D533" s="14" t="e" cm="1">
        <f t="array" aca="1" ref="D533" ca="1">INDEX('[1]SAP Customer Data'!$A:$AC,MATCH(بيانات_العملاء[[#This Row],[رمز شريك الأعمال]],'[1]SAP Customer Data'!$B:$B,0),CELL("col",[1]!Table_Customer_Data[[#Headers],[CardName]]))</f>
        <v>#REF!</v>
      </c>
      <c r="E533" s="74" t="e">
        <f ca="1">IF(بيانات_العملاء[[#This Row],[حد الائتمان على SAP]]&gt;0,"آجل","نقدى")</f>
        <v>#REF!</v>
      </c>
      <c r="F533" s="74" t="s">
        <v>861</v>
      </c>
      <c r="G533" s="74" t="s">
        <v>51</v>
      </c>
      <c r="H533" s="14" t="s">
        <v>52</v>
      </c>
      <c r="I533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33" s="14" t="s">
        <v>52</v>
      </c>
      <c r="K533" s="15">
        <v>45313</v>
      </c>
      <c r="L533" s="14" t="s">
        <v>55</v>
      </c>
      <c r="M533" s="14" t="str">
        <f ca="1">IF(AND(بيانات_العملاء[[#This Row],[السجل التجارى]]="موجود",TODAY()+'[1]Other Data'!$B$23&lt;K533,بيانات_العملاء[[#This Row],[مطابقة اسم العميل بالاسم بالسجل التجارى]]="مطابق"), "سارى", "يجب اعادة طلبه")</f>
        <v>سارى</v>
      </c>
      <c r="N533" s="14" t="s">
        <v>52</v>
      </c>
      <c r="O533" s="9" t="e" cm="1">
        <f t="array" aca="1" ref="O533" ca="1">INDEX('[1]SAP Customer Data'!$A:$AC,MATCH(بيانات_العملاء[[#This Row],[رمز شريك الأعمال]],'[1]SAP Customer Data'!$B:$B,0),CELL("col",[1]!Table_Customer_Data[[#Headers],[LicTradNum]]))</f>
        <v>#REF!</v>
      </c>
      <c r="P533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3" s="14" t="s">
        <v>52</v>
      </c>
      <c r="R533" s="15">
        <v>45897</v>
      </c>
      <c r="S533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33" s="14" t="s">
        <v>72</v>
      </c>
      <c r="U533" s="16"/>
      <c r="V533" s="17"/>
      <c r="W533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3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3" s="14" t="e" cm="1">
        <f t="array" aca="1" ref="Y533" ca="1">INDEX('[1]SAP Customer Data'!$A:$AC,MATCH(بيانات_العملاء[[#This Row],[رمز شريك الأعمال]],'[1]SAP Customer Data'!$B:$B,0),CELL("col",[1]!Table_Customer_Data[[#Headers],[CreditLine]]))</f>
        <v>#REF!</v>
      </c>
      <c r="Z533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3" s="14"/>
      <c r="AB533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3" s="14" t="s">
        <v>54</v>
      </c>
      <c r="AD533" s="14"/>
      <c r="AE533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3" s="14"/>
      <c r="AG533" s="14"/>
      <c r="AH533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3" s="14"/>
      <c r="AJ533" s="14"/>
      <c r="AK533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3" s="14"/>
      <c r="AM533" s="15"/>
      <c r="AN533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3" s="14" t="s">
        <v>52</v>
      </c>
      <c r="AP533" s="17">
        <v>43907</v>
      </c>
      <c r="AQ533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3" s="14"/>
      <c r="AS533" s="14"/>
      <c r="AT533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3" s="17" t="e" cm="1">
        <f t="array" aca="1" ref="AU533" ca="1">INDEX('[1]SAP Customer Data'!A:Z,MATCH(بيانات_العملاء[[#This Row],[رمز شريك الأعمال]],'[1]SAP Customer Data'!B:B,0),CELL("col",[1]!Table_Customer_Data[[#Headers],[CreateDate]]))</f>
        <v>#REF!</v>
      </c>
      <c r="AV533" s="53" t="s">
        <v>862</v>
      </c>
      <c r="AW533" s="17"/>
      <c r="AX533" s="14" t="s">
        <v>57</v>
      </c>
      <c r="AY533" s="14"/>
    </row>
    <row r="534" spans="1:51" x14ac:dyDescent="0.25">
      <c r="A534" s="66" t="s">
        <v>357</v>
      </c>
      <c r="B534" s="75" t="s">
        <v>863</v>
      </c>
      <c r="C534" s="77" t="s">
        <v>882</v>
      </c>
      <c r="D534" s="14" t="e" cm="1">
        <f t="array" aca="1" ref="D534" ca="1">INDEX('[1]SAP Customer Data'!$A:$AC,MATCH(بيانات_العملاء[[#This Row],[رمز شريك الأعمال]],'[1]SAP Customer Data'!$B:$B,0),CELL("col",[1]!Table_Customer_Data[[#Headers],[CardName]]))</f>
        <v>#REF!</v>
      </c>
      <c r="E534" s="67" t="e">
        <f ca="1">IF(بيانات_العملاء[[#This Row],[حد الائتمان على SAP]]&gt;0,"آجل","نقدى")</f>
        <v>#REF!</v>
      </c>
      <c r="F534" s="67" t="s">
        <v>864</v>
      </c>
      <c r="G534" s="74" t="s">
        <v>51</v>
      </c>
      <c r="H534" s="14" t="s">
        <v>54</v>
      </c>
      <c r="I534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4" s="14" t="s">
        <v>52</v>
      </c>
      <c r="K534" s="15">
        <v>45212</v>
      </c>
      <c r="L534" s="14" t="s">
        <v>55</v>
      </c>
      <c r="M534" s="14" t="str">
        <f ca="1">IF(AND(بيانات_العملاء[[#This Row],[السجل التجارى]]="موجود",TODAY()+'[1]Other Data'!$B$23&lt;K534,بيانات_العملاء[[#This Row],[مطابقة اسم العميل بالاسم بالسجل التجارى]]="مطابق"), "سارى", "يجب اعادة طلبه")</f>
        <v>سارى</v>
      </c>
      <c r="N534" s="14" t="s">
        <v>52</v>
      </c>
      <c r="O534" s="71" t="e" cm="1">
        <f t="array" aca="1" ref="O534" ca="1">INDEX('[1]SAP Customer Data'!$A:$AC,MATCH(بيانات_العملاء[[#This Row],[رمز شريك الأعمال]],'[1]SAP Customer Data'!$B:$B,0),CELL("col",[1]!Table_Customer_Data[[#Headers],[LicTradNum]]))</f>
        <v>#REF!</v>
      </c>
      <c r="P534" s="67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4" s="14" t="s">
        <v>54</v>
      </c>
      <c r="R534" s="68"/>
      <c r="S534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34" s="67" t="s">
        <v>72</v>
      </c>
      <c r="U534" s="70"/>
      <c r="V534" s="69"/>
      <c r="W534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4" s="67">
        <f>IF(بيانات_العملاء[[#This Row],[سند الامر]]="غير موجود", "",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4" s="67" t="e" cm="1">
        <f t="array" aca="1" ref="Y534" ca="1">INDEX('[1]SAP Customer Data'!$A:$AC,MATCH(بيانات_العملاء[[#This Row],[رمز شريك الأعمال]],'[1]SAP Customer Data'!$B:$B,0),CELL("col",[1]!Table_Customer_Data[[#Headers],[CreditLine]]))</f>
        <v>#REF!</v>
      </c>
      <c r="Z534" s="67" t="e">
        <f ca="1">IF(بيانات_العملاء[[#This Row],[قيمة سند الامر المضبوطة]]=بيانات_العملاء[[#This Row],[حد الائتمان على SAP]],"مطابق", "غير مطابق")</f>
        <v>#REF!</v>
      </c>
      <c r="AA534" s="14"/>
      <c r="AB534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4" s="14" t="s">
        <v>54</v>
      </c>
      <c r="AD534" s="14"/>
      <c r="AE534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4" s="14"/>
      <c r="AG534" s="14"/>
      <c r="AH534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4" s="14"/>
      <c r="AJ534" s="14"/>
      <c r="AK534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4" s="14"/>
      <c r="AM534" s="15"/>
      <c r="AN534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4" s="14"/>
      <c r="AP534" s="17"/>
      <c r="AQ534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4" s="14"/>
      <c r="AS534" s="14"/>
      <c r="AT534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4" s="17" t="e" cm="1">
        <f t="array" aca="1" ref="AU534" ca="1">INDEX('[1]SAP Customer Data'!A:Z,MATCH(بيانات_العملاء[[#This Row],[رمز شريك الأعمال]],'[1]SAP Customer Data'!B:B,0),CELL("col",[1]!Table_Customer_Data[[#Headers],[CreateDate]]))</f>
        <v>#REF!</v>
      </c>
      <c r="AV534" s="53"/>
      <c r="AW534" s="17"/>
      <c r="AX534" s="69" t="s">
        <v>67</v>
      </c>
      <c r="AY534" s="14"/>
    </row>
    <row r="535" spans="1:51" x14ac:dyDescent="0.25">
      <c r="A535" s="66" t="s">
        <v>865</v>
      </c>
      <c r="B535" s="75" t="s">
        <v>866</v>
      </c>
      <c r="C535" s="77" t="s">
        <v>882</v>
      </c>
      <c r="D535" s="14" t="e" cm="1">
        <f t="array" aca="1" ref="D535" ca="1">INDEX('[1]SAP Customer Data'!$A:$AC,MATCH(بيانات_العملاء[[#This Row],[رمز شريك الأعمال]],'[1]SAP Customer Data'!$B:$B,0),CELL("col",[1]!Table_Customer_Data[[#Headers],[CardName]]))</f>
        <v>#REF!</v>
      </c>
      <c r="E535" s="67" t="e">
        <f ca="1">IF(بيانات_العملاء[[#This Row],[حد الائتمان على SAP]]&gt;0,"آجل","نقدى")</f>
        <v>#REF!</v>
      </c>
      <c r="F535" s="67" t="s">
        <v>867</v>
      </c>
      <c r="G535" s="67" t="s">
        <v>51</v>
      </c>
      <c r="H535" s="14" t="s">
        <v>54</v>
      </c>
      <c r="I535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5" s="14" t="s">
        <v>52</v>
      </c>
      <c r="K535" s="68">
        <v>45408</v>
      </c>
      <c r="L535" s="14" t="s">
        <v>55</v>
      </c>
      <c r="M535" s="14" t="str">
        <f ca="1">IF(AND(بيانات_العملاء[[#This Row],[السجل التجارى]]="موجود",TODAY()+'[1]Other Data'!$B$23&lt;K535,بيانات_العملاء[[#This Row],[مطابقة اسم العميل بالاسم بالسجل التجارى]]="مطابق"), "سارى", "يجب اعادة طلبه")</f>
        <v>سارى</v>
      </c>
      <c r="N535" s="14" t="s">
        <v>54</v>
      </c>
      <c r="O535" s="9" t="e" cm="1">
        <f t="array" aca="1" ref="O535" ca="1">INDEX('[1]SAP Customer Data'!$A:$AC,MATCH(بيانات_العملاء[[#This Row],[رمز شريك الأعمال]],'[1]SAP Customer Data'!$B:$B,0),CELL("col",[1]!Table_Customer_Data[[#Headers],[LicTradNum]]))</f>
        <v>#REF!</v>
      </c>
      <c r="P535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5" s="14" t="s">
        <v>52</v>
      </c>
      <c r="R535" s="68">
        <v>45279</v>
      </c>
      <c r="S535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35" s="14" t="s">
        <v>72</v>
      </c>
      <c r="U535" s="16"/>
      <c r="V535" s="17"/>
      <c r="W535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5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5" s="14" t="e" cm="1">
        <f t="array" aca="1" ref="Y535" ca="1">INDEX('[1]SAP Customer Data'!$A:$AC,MATCH(بيانات_العملاء[[#This Row],[رمز شريك الأعمال]],'[1]SAP Customer Data'!$B:$B,0),CELL("col",[1]!Table_Customer_Data[[#Headers],[CreditLine]]))</f>
        <v>#REF!</v>
      </c>
      <c r="Z535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5" s="14"/>
      <c r="AB535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5" s="14" t="s">
        <v>54</v>
      </c>
      <c r="AD535" s="14"/>
      <c r="AE535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5" s="14" t="s">
        <v>54</v>
      </c>
      <c r="AG535" s="14"/>
      <c r="AH535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5" s="14" t="s">
        <v>54</v>
      </c>
      <c r="AJ535" s="14"/>
      <c r="AK535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5" s="14"/>
      <c r="AM535" s="15"/>
      <c r="AN535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5" s="14" t="s">
        <v>54</v>
      </c>
      <c r="AP535" s="17"/>
      <c r="AQ535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5" s="14" t="s">
        <v>54</v>
      </c>
      <c r="AS535" s="14"/>
      <c r="AT535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5" s="17" t="e" cm="1">
        <f t="array" aca="1" ref="AU535" ca="1">INDEX('[1]SAP Customer Data'!A:Z,MATCH(بيانات_العملاء[[#This Row],[رمز شريك الأعمال]],'[1]SAP Customer Data'!B:B,0),CELL("col",[1]!Table_Customer_Data[[#Headers],[CreateDate]]))</f>
        <v>#REF!</v>
      </c>
      <c r="AV535" s="14"/>
      <c r="AW535" s="17"/>
      <c r="AX535" s="14" t="s">
        <v>57</v>
      </c>
      <c r="AY535" s="14"/>
    </row>
    <row r="536" spans="1:51" x14ac:dyDescent="0.25">
      <c r="A536" s="72" t="s">
        <v>859</v>
      </c>
      <c r="B536" s="75" t="s">
        <v>868</v>
      </c>
      <c r="C536" s="77" t="s">
        <v>882</v>
      </c>
      <c r="D536" s="14" t="e" cm="1">
        <f t="array" aca="1" ref="D536" ca="1">INDEX('[1]SAP Customer Data'!$A:$AC,MATCH(بيانات_العملاء[[#This Row],[رمز شريك الأعمال]],'[1]SAP Customer Data'!$B:$B,0),CELL("col",[1]!Table_Customer_Data[[#Headers],[CardName]]))</f>
        <v>#REF!</v>
      </c>
      <c r="E536" s="67" t="e">
        <f ca="1">IF(بيانات_العملاء[[#This Row],[حد الائتمان على SAP]]&gt;0,"آجل","نقدى")</f>
        <v>#REF!</v>
      </c>
      <c r="F536" s="67"/>
      <c r="G536" s="67"/>
      <c r="H536" s="14" t="s">
        <v>52</v>
      </c>
      <c r="I536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36" s="67" t="s">
        <v>54</v>
      </c>
      <c r="K536" s="68"/>
      <c r="L536" s="14"/>
      <c r="M536" s="14" t="str">
        <f ca="1">IF(AND(بيانات_العملاء[[#This Row],[السجل التجارى]]="موجود",TODAY()+'[1]Other Data'!$B$23&lt;K536,بيانات_العملاء[[#This Row],[مطابقة اسم العميل بالاسم بالسجل التجارى]]="مطابق"), "سارى", "يجب اعادة طلبه")</f>
        <v>يجب اعادة طلبه</v>
      </c>
      <c r="N536" s="14" t="s">
        <v>52</v>
      </c>
      <c r="O536" s="71" t="e" cm="1">
        <f t="array" aca="1" ref="O536" ca="1">INDEX('[1]SAP Customer Data'!$A:$AC,MATCH(بيانات_العملاء[[#This Row],[رمز شريك الأعمال]],'[1]SAP Customer Data'!$B:$B,0),CELL("col",[1]!Table_Customer_Data[[#Headers],[LicTradNum]]))</f>
        <v>#REF!</v>
      </c>
      <c r="P536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6" s="14" t="s">
        <v>52</v>
      </c>
      <c r="R536" s="68">
        <v>45917</v>
      </c>
      <c r="S536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36" s="67" t="s">
        <v>72</v>
      </c>
      <c r="U536" s="70"/>
      <c r="V536" s="69"/>
      <c r="W536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6" s="67">
        <f>IF(بيانات_العملاء[[#This Row],[سند الامر]]="غير موجود", "",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6" s="67" t="e" cm="1">
        <f t="array" aca="1" ref="Y536" ca="1">INDEX('[1]SAP Customer Data'!$A:$AC,MATCH(بيانات_العملاء[[#This Row],[رمز شريك الأعمال]],'[1]SAP Customer Data'!$B:$B,0),CELL("col",[1]!Table_Customer_Data[[#Headers],[CreditLine]]))</f>
        <v>#REF!</v>
      </c>
      <c r="Z536" s="67" t="e">
        <f ca="1">IF(بيانات_العملاء[[#This Row],[قيمة سند الامر المضبوطة]]=بيانات_العملاء[[#This Row],[حد الائتمان على SAP]],"مطابق", "غير مطابق")</f>
        <v>#REF!</v>
      </c>
      <c r="AA536" s="14"/>
      <c r="AB536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6" s="14" t="s">
        <v>52</v>
      </c>
      <c r="AD536" s="69">
        <v>47394</v>
      </c>
      <c r="AE536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36" s="67"/>
      <c r="AG536" s="67"/>
      <c r="AH536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6" s="67"/>
      <c r="AJ536" s="67"/>
      <c r="AK536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6" s="67"/>
      <c r="AM536" s="68"/>
      <c r="AN536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6" s="14" t="s">
        <v>52</v>
      </c>
      <c r="AP536" s="69">
        <v>44708</v>
      </c>
      <c r="AQ536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6" s="67"/>
      <c r="AS536" s="67"/>
      <c r="AT536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6" s="69" t="e" cm="1">
        <f t="array" aca="1" ref="AU536" ca="1">INDEX('[1]SAP Customer Data'!A:Z,MATCH(بيانات_العملاء[[#This Row],[رمز شريك الأعمال]],'[1]SAP Customer Data'!B:B,0),CELL("col",[1]!Table_Customer_Data[[#Headers],[CreateDate]]))</f>
        <v>#REF!</v>
      </c>
      <c r="AV536" s="76" t="s">
        <v>869</v>
      </c>
      <c r="AW536" s="69" t="s">
        <v>870</v>
      </c>
      <c r="AX536" s="67"/>
      <c r="AY536" s="67"/>
    </row>
    <row r="537" spans="1:51" x14ac:dyDescent="0.25">
      <c r="A537" s="12" t="e" cm="1">
        <f t="array" aca="1" ref="A537" ca="1">INDEX('[1]SAP Customer Data'!$A:$AC,MATCH(بيانات_العملاء[[#This Row],[رمز شريك الأعمال]],'[1]SAP Customer Data'!$B:$B,0),CELL("col",[1]!Table_Customer_Data[[#Headers],[GroupName]]))</f>
        <v>#REF!</v>
      </c>
      <c r="B537" s="75" t="s">
        <v>871</v>
      </c>
      <c r="C537" s="77" t="s">
        <v>882</v>
      </c>
      <c r="D537" s="14" t="e" cm="1">
        <f t="array" aca="1" ref="D537" ca="1">INDEX('[1]SAP Customer Data'!$A:$AC,MATCH(بيانات_العملاء[[#This Row],[رمز شريك الأعمال]],'[1]SAP Customer Data'!$B:$B,0),CELL("col",[1]!Table_Customer_Data[[#Headers],[CardName]]))</f>
        <v>#REF!</v>
      </c>
      <c r="E537" s="67" t="e">
        <f ca="1">IF(بيانات_العملاء[[#This Row],[حد الائتمان على SAP]]&gt;0,"آجل","نقدى")</f>
        <v>#REF!</v>
      </c>
      <c r="F537" s="14" t="s">
        <v>872</v>
      </c>
      <c r="G537" s="14" t="s">
        <v>51</v>
      </c>
      <c r="H537" s="14" t="s">
        <v>54</v>
      </c>
      <c r="I537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7" s="14" t="s">
        <v>52</v>
      </c>
      <c r="K537" s="15">
        <v>45995</v>
      </c>
      <c r="L537" s="17" t="s">
        <v>55</v>
      </c>
      <c r="M537" s="14" t="str">
        <f ca="1">IF(AND(بيانات_العملاء[[#This Row],[السجل التجارى]]="موجود",TODAY()+'[1]Other Data'!$B$23&lt;K537,بيانات_العملاء[[#This Row],[مطابقة اسم العميل بالاسم بالسجل التجارى]]="مطابق"), "سارى", "يجب اعادة طلبه")</f>
        <v>سارى</v>
      </c>
      <c r="N537" s="14" t="s">
        <v>52</v>
      </c>
      <c r="O537" s="9" t="e" cm="1">
        <f t="array" aca="1" ref="O537" ca="1">INDEX('[1]SAP Customer Data'!$A:$AC,MATCH(بيانات_العملاء[[#This Row],[رمز شريك الأعمال]],'[1]SAP Customer Data'!$B:$B,0),CELL("col",[1]!Table_Customer_Data[[#Headers],[LicTradNum]]))</f>
        <v>#REF!</v>
      </c>
      <c r="P537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7" s="14" t="s">
        <v>52</v>
      </c>
      <c r="R537" s="15">
        <v>46861</v>
      </c>
      <c r="S537" s="14" t="str">
        <f ca="1">IF(AND(بيانات_العملاء[[#This Row],[رخصة النشاط التجارى]]="موجود", بيانات_العملاء[[#This Row],[تاريخ انتهاء رخصة النشاط التجارى]]&gt;TODAY()+90),"سارى", "يجب اعادة طلبه")</f>
        <v>سارى</v>
      </c>
      <c r="T537" s="14" t="s">
        <v>72</v>
      </c>
      <c r="U537" s="16"/>
      <c r="V537" s="17"/>
      <c r="W537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7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7" s="14" t="e" cm="1">
        <f t="array" aca="1" ref="Y537" ca="1">INDEX('[1]SAP Customer Data'!$A:$AC,MATCH(بيانات_العملاء[[#This Row],[رمز شريك الأعمال]],'[1]SAP Customer Data'!$B:$B,0),CELL("col",[1]!Table_Customer_Data[[#Headers],[CreditLine]]))</f>
        <v>#REF!</v>
      </c>
      <c r="Z537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7" s="14"/>
      <c r="AB537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7" s="14" t="s">
        <v>54</v>
      </c>
      <c r="AD537" s="14"/>
      <c r="AE537" s="14" t="str">
        <f ca="1">IF(AND(TODAY()+90&lt;بيانات_العملاء[[#This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7" s="14"/>
      <c r="AG537" s="14"/>
      <c r="AH537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لأمر]]&gt;TODAY()+90), "سارى", "يجب اعادة طلبه")</f>
        <v>يجب اعادة طلبه</v>
      </c>
      <c r="AI537" s="14"/>
      <c r="AJ537" s="14"/>
      <c r="AK537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الامر]]&gt;TODAY()+90), "سارى", "يجب اعادة طلبه")</f>
        <v>يجب اعادة طلبه</v>
      </c>
      <c r="AL537" s="14"/>
      <c r="AM537" s="15"/>
      <c r="AN537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7" s="14" t="s">
        <v>54</v>
      </c>
      <c r="AP537" s="17"/>
      <c r="AQ537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7" s="14"/>
      <c r="AS537" s="14"/>
      <c r="AT537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الامر]]&gt;TODAY()+90),"سارى", "يجب اعادة طلبه")</f>
        <v>يجب اعادة طلبه</v>
      </c>
      <c r="AU537" s="17" t="e" cm="1">
        <f t="array" aca="1" ref="AU537" ca="1">INDEX('[1]SAP Customer Data'!A:Z,MATCH(بيانات_العملاء[[#This Row],[رمز شريك الأعمال]],'[1]SAP Customer Data'!B:B,0),CELL("col",[1]!Table_Customer_Data[[#Headers],[CreateDate]]))</f>
        <v>#REF!</v>
      </c>
      <c r="AV537" s="65" t="s">
        <v>873</v>
      </c>
      <c r="AW537" s="17"/>
      <c r="AX537" s="14" t="s">
        <v>57</v>
      </c>
      <c r="AY537" s="14"/>
    </row>
    <row r="538" spans="1:51" x14ac:dyDescent="0.25">
      <c r="A538" s="66" t="s">
        <v>859</v>
      </c>
      <c r="B538" s="75" t="s">
        <v>874</v>
      </c>
      <c r="C538" s="77" t="s">
        <v>882</v>
      </c>
      <c r="D538" s="14" t="e" cm="1">
        <f t="array" aca="1" ref="D538" ca="1">INDEX('[1]SAP Customer Data'!$A:$AC,MATCH(بيانات_العملاء[[#This Row],[رمز شريك الأعمال]],'[1]SAP Customer Data'!$B:$B,0),CELL("col",[1]!Table_Customer_Data[[#Headers],[CardName]]))</f>
        <v>#REF!</v>
      </c>
      <c r="E538" s="67" t="e">
        <f ca="1">IF(بيانات_العملاء[[#This Row],[حد الائتمان على SAP]]&gt;0,"آجل","نقدى")</f>
        <v>#REF!</v>
      </c>
      <c r="F538" s="67"/>
      <c r="G538" s="67"/>
      <c r="H538" s="14" t="s">
        <v>54</v>
      </c>
      <c r="I538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8" s="67" t="s">
        <v>54</v>
      </c>
      <c r="K538" s="68"/>
      <c r="L538" s="14"/>
      <c r="M538" s="14" t="str">
        <f ca="1">IF(AND(بيانات_العملاء[[#This Row],[السجل التجارى]]="موجود",TODAY()+'[1]Other Data'!$B$23&lt;K538,بيانات_العملاء[[#This Row],[مطابقة اسم العميل بالاسم بالسجل التجارى]]="مطابق"), "سارى", "يجب اعادة طلبه")</f>
        <v>يجب اعادة طلبه</v>
      </c>
      <c r="N538" s="14" t="s">
        <v>54</v>
      </c>
      <c r="O538" s="71" t="e" cm="1">
        <f t="array" aca="1" ref="O538" ca="1">INDEX('[1]SAP Customer Data'!$A:$AC,MATCH(بيانات_العملاء[[#This Row],[رمز شريك الأعمال]],'[1]SAP Customer Data'!$B:$B,0),CELL("col",[1]!Table_Customer_Data[[#Headers],[LicTradNum]]))</f>
        <v>#REF!</v>
      </c>
      <c r="P538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8" s="14" t="s">
        <v>54</v>
      </c>
      <c r="R538" s="68"/>
      <c r="S538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38" s="67" t="s">
        <v>72</v>
      </c>
      <c r="U538" s="70"/>
      <c r="V538" s="69"/>
      <c r="W538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8" s="67">
        <f>IF(بيانات_العملاء[[#This Row],[سند الامر]]="غير موجود", "",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8" s="67" t="e" cm="1">
        <f t="array" aca="1" ref="Y538" ca="1">INDEX('[1]SAP Customer Data'!$A:$AC,MATCH(بيانات_العملاء[[#This Row],[رمز شريك الأعمال]],'[1]SAP Customer Data'!$B:$B,0),CELL("col",[1]!Table_Customer_Data[[#Headers],[CreditLine]]))</f>
        <v>#REF!</v>
      </c>
      <c r="Z538" s="67" t="e">
        <f ca="1">IF(بيانات_العملاء[[#This Row],[قيمة سند الامر المضبوطة]]=بيانات_العملاء[[#This Row],[حد الائتمان على SAP]],"مطابق", "غير مطابق")</f>
        <v>#REF!</v>
      </c>
      <c r="AA538" s="14"/>
      <c r="AB538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8" s="14" t="s">
        <v>54</v>
      </c>
      <c r="AD538" s="69"/>
      <c r="AE538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8" s="67"/>
      <c r="AG538" s="67"/>
      <c r="AH538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8" s="67"/>
      <c r="AJ538" s="67"/>
      <c r="AK538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8" s="67"/>
      <c r="AM538" s="68"/>
      <c r="AN538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8" s="14" t="s">
        <v>54</v>
      </c>
      <c r="AP538" s="69"/>
      <c r="AQ538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8" s="67"/>
      <c r="AS538" s="67"/>
      <c r="AT538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8" s="69" t="e" cm="1">
        <f t="array" aca="1" ref="AU538" ca="1">INDEX('[1]SAP Customer Data'!A:Z,MATCH(بيانات_العملاء[[#This Row],[رمز شريك الأعمال]],'[1]SAP Customer Data'!B:B,0),CELL("col",[1]!Table_Customer_Data[[#Headers],[CreateDate]]))</f>
        <v>#REF!</v>
      </c>
      <c r="AV538" s="76"/>
      <c r="AW538" s="69"/>
      <c r="AX538" s="67"/>
      <c r="AY538" s="67"/>
    </row>
    <row r="539" spans="1:51" x14ac:dyDescent="0.25">
      <c r="A539" s="66" t="s">
        <v>865</v>
      </c>
      <c r="B539" s="75" t="s">
        <v>875</v>
      </c>
      <c r="C539" s="77" t="s">
        <v>882</v>
      </c>
      <c r="D539" s="14" t="e" cm="1">
        <f t="array" aca="1" ref="D539" ca="1">INDEX('[1]SAP Customer Data'!$A:$AC,MATCH(بيانات_العملاء[[#This Row],[رمز شريك الأعمال]],'[1]SAP Customer Data'!$B:$B,0),CELL("col",[1]!Table_Customer_Data[[#Headers],[CardName]]))</f>
        <v>#REF!</v>
      </c>
      <c r="E539" s="67" t="e">
        <f ca="1">IF(بيانات_العملاء[[#This Row],[حد الائتمان على SAP]]&gt;0,"آجل","نقدى")</f>
        <v>#REF!</v>
      </c>
      <c r="F539" s="67" t="s">
        <v>876</v>
      </c>
      <c r="G539" s="67" t="s">
        <v>51</v>
      </c>
      <c r="H539" s="14" t="s">
        <v>54</v>
      </c>
      <c r="I539" s="14" t="str">
        <f>IF(OR(بيانات_العملاء[[#This Row],[طلب فتح حساب مصدق]]="موجود", بيانات_العملاء[[#This Row],[طلب فتح حساب مصدق]]="مستثنى"), "سارى", "يجب اعادة طلبه")</f>
        <v>يجب اعادة طلبه</v>
      </c>
      <c r="J539" s="14" t="s">
        <v>52</v>
      </c>
      <c r="K539" s="68">
        <v>46137</v>
      </c>
      <c r="L539" s="14" t="s">
        <v>55</v>
      </c>
      <c r="M539" s="14" t="str">
        <f ca="1">IF(AND(بيانات_العملاء[[#This Row],[السجل التجارى]]="موجود",TODAY()+'[1]Other Data'!$B$23&lt;K539,بيانات_العملاء[[#This Row],[مطابقة اسم العميل بالاسم بالسجل التجارى]]="مطابق"), "سارى", "يجب اعادة طلبه")</f>
        <v>سارى</v>
      </c>
      <c r="N539" s="14" t="s">
        <v>52</v>
      </c>
      <c r="O539" s="9" t="e" cm="1">
        <f t="array" aca="1" ref="O539" ca="1">INDEX('[1]SAP Customer Data'!$A:$AC,MATCH(بيانات_العملاء[[#This Row],[رمز شريك الأعمال]],'[1]SAP Customer Data'!$B:$B,0),CELL("col",[1]!Table_Customer_Data[[#Headers],[LicTradNum]]))</f>
        <v>#REF!</v>
      </c>
      <c r="P539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#REF!</v>
      </c>
      <c r="Q539" s="14" t="s">
        <v>52</v>
      </c>
      <c r="R539" s="68">
        <v>45295</v>
      </c>
      <c r="S539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39" s="14" t="s">
        <v>72</v>
      </c>
      <c r="U539" s="16"/>
      <c r="V539" s="17"/>
      <c r="W539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39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0</v>
      </c>
      <c r="Y539" s="14" t="e" cm="1">
        <f t="array" aca="1" ref="Y539" ca="1">INDEX('[1]SAP Customer Data'!$A:$AC,MATCH(بيانات_العملاء[[#This Row],[رمز شريك الأعمال]],'[1]SAP Customer Data'!$B:$B,0),CELL("col",[1]!Table_Customer_Data[[#Headers],[CreditLine]]))</f>
        <v>#REF!</v>
      </c>
      <c r="Z539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#REF!</v>
      </c>
      <c r="AA539" s="14"/>
      <c r="AB539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#REF!</v>
      </c>
      <c r="AC539" s="14" t="s">
        <v>54</v>
      </c>
      <c r="AD539" s="14"/>
      <c r="AE539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39" s="14" t="s">
        <v>54</v>
      </c>
      <c r="AG539" s="14"/>
      <c r="AH539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39" s="14" t="s">
        <v>54</v>
      </c>
      <c r="AJ539" s="14"/>
      <c r="AK539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39" s="14"/>
      <c r="AM539" s="15"/>
      <c r="AN539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39" s="14" t="s">
        <v>54</v>
      </c>
      <c r="AP539" s="17"/>
      <c r="AQ539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39" s="14" t="s">
        <v>54</v>
      </c>
      <c r="AS539" s="14"/>
      <c r="AT539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39" s="17" t="e" cm="1">
        <f t="array" aca="1" ref="AU539" ca="1">INDEX('[1]SAP Customer Data'!A:Z,MATCH(بيانات_العملاء[[#This Row],[رمز شريك الأعمال]],'[1]SAP Customer Data'!B:B,0),CELL("col",[1]!Table_Customer_Data[[#Headers],[CreateDate]]))</f>
        <v>#REF!</v>
      </c>
      <c r="AV539" s="14"/>
      <c r="AW539" s="17"/>
      <c r="AX539" s="14" t="s">
        <v>57</v>
      </c>
      <c r="AY539" s="14"/>
    </row>
    <row r="540" spans="1:51" x14ac:dyDescent="0.25">
      <c r="A540" s="66" t="s">
        <v>735</v>
      </c>
      <c r="B540" s="75" t="s">
        <v>877</v>
      </c>
      <c r="C540" s="77" t="s">
        <v>882</v>
      </c>
      <c r="D540" s="14" t="e" cm="1">
        <f t="array" aca="1" ref="D540" ca="1">INDEX('[1]SAP Customer Data'!$A:$AC,MATCH(بيانات_العملاء[[#This Row],[رمز شريك الأعمال]],'[1]SAP Customer Data'!$B:$B,0),CELL("col",[1]!Table_Customer_Data[[#Headers],[CardName]]))</f>
        <v>#N/A</v>
      </c>
      <c r="E540" s="67" t="e">
        <f ca="1">IF(بيانات_العملاء[[#This Row],[حد الائتمان على SAP]]&gt;0,"آجل","نقدى")</f>
        <v>#N/A</v>
      </c>
      <c r="F540" s="67"/>
      <c r="G540" s="14" t="s">
        <v>207</v>
      </c>
      <c r="H540" s="14" t="s">
        <v>52</v>
      </c>
      <c r="I540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40" s="14" t="s">
        <v>52</v>
      </c>
      <c r="K540" s="15">
        <v>44973</v>
      </c>
      <c r="L540" s="14" t="s">
        <v>55</v>
      </c>
      <c r="M540" s="14" t="str">
        <f ca="1">IF(AND(بيانات_العملاء[[#This Row],[السجل التجارى]]="موجود",TODAY()+'[1]Other Data'!$B$23&lt;K540,بيانات_العملاء[[#This Row],[مطابقة اسم العميل بالاسم بالسجل التجارى]]="مطابق"), "سارى", "يجب اعادة طلبه")</f>
        <v>يجب اعادة طلبه</v>
      </c>
      <c r="N540" s="14" t="s">
        <v>52</v>
      </c>
      <c r="O540" s="9" t="e" cm="1">
        <f t="array" aca="1" ref="O540" ca="1">INDEX('[1]SAP Customer Data'!$A:$AC,MATCH(بيانات_العملاء[[#This Row],[رمز شريك الأعمال]],'[1]SAP Customer Data'!$B:$B,0),CELL("col",[1]!Table_Customer_Data[[#Headers],[LicTradNum]]))</f>
        <v>#N/A</v>
      </c>
      <c r="P540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#N/A</v>
      </c>
      <c r="Q540" s="14" t="s">
        <v>52</v>
      </c>
      <c r="R540" s="15">
        <v>45297</v>
      </c>
      <c r="S540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سارى</v>
      </c>
      <c r="T540" s="14" t="s">
        <v>52</v>
      </c>
      <c r="U540" s="16">
        <v>62500</v>
      </c>
      <c r="V540" s="17"/>
      <c r="W540" s="14">
        <f>IF(بيانات_العملاء[[#This Row],[تاريخ انشاء سند الامر او الاستثناء]]="",0,بيانات_العملاء[[#This Row],[تاريخ انشاء سند الامر او الاستثناء]]+365*3)</f>
        <v>0</v>
      </c>
      <c r="X540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50000</v>
      </c>
      <c r="Y540" s="14" t="e" cm="1">
        <f t="array" aca="1" ref="Y540" ca="1">INDEX('[1]SAP Customer Data'!$A:$AC,MATCH(بيانات_العملاء[[#This Row],[رمز شريك الأعمال]],'[1]SAP Customer Data'!$B:$B,0),CELL("col",[1]!Table_Customer_Data[[#Headers],[CreditLine]]))</f>
        <v>#N/A</v>
      </c>
      <c r="Z540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#N/A</v>
      </c>
      <c r="AA540" s="14" t="s">
        <v>55</v>
      </c>
      <c r="AB540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#N/A</v>
      </c>
      <c r="AC540" s="14" t="s">
        <v>54</v>
      </c>
      <c r="AD540" s="14"/>
      <c r="AE540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يجب اعادة طلبه</v>
      </c>
      <c r="AF540" s="14" t="s">
        <v>54</v>
      </c>
      <c r="AG540" s="14"/>
      <c r="AH540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يجب اعادة طلبه</v>
      </c>
      <c r="AI540" s="14" t="s">
        <v>54</v>
      </c>
      <c r="AJ540" s="14"/>
      <c r="AK540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40" s="14" t="s">
        <v>54</v>
      </c>
      <c r="AM540" s="15"/>
      <c r="AN540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40" s="14" t="s">
        <v>52</v>
      </c>
      <c r="AP540" s="17">
        <v>44824</v>
      </c>
      <c r="AQ540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يجب اعادة طلبه</v>
      </c>
      <c r="AR540" s="14" t="s">
        <v>54</v>
      </c>
      <c r="AS540" s="14"/>
      <c r="AT540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40" s="17" t="e" cm="1">
        <f t="array" aca="1" ref="AU540" ca="1">INDEX('[1]SAP Customer Data'!A:Z,MATCH(بيانات_العملاء[[#This Row],[رمز شريك الأعمال]],'[1]SAP Customer Data'!B:B,0),CELL("col",[1]!Table_Customer_Data[[#Headers],[CreateDate]]))</f>
        <v>#N/A</v>
      </c>
      <c r="AV540" s="14"/>
      <c r="AW540" s="69"/>
      <c r="AX540" s="14" t="s">
        <v>67</v>
      </c>
      <c r="AY540" s="67"/>
    </row>
    <row r="541" spans="1:51" x14ac:dyDescent="0.25">
      <c r="A541" s="12" t="e" cm="1">
        <f t="array" aca="1" ref="A541" ca="1">INDEX('[1]SAP Customer Data'!$A:$AC,MATCH(بيانات_العملاء[[#This Row],[رمز شريك الأعمال]],'[1]SAP Customer Data'!$B:$B,0),CELL("col",[1]!Table_Customer_Data[[#Headers],[GroupName]]))</f>
        <v>#N/A</v>
      </c>
      <c r="B541" s="75" t="s">
        <v>878</v>
      </c>
      <c r="C541" s="77" t="s">
        <v>882</v>
      </c>
      <c r="D541" s="14" t="e" cm="1">
        <f t="array" aca="1" ref="D541" ca="1">INDEX('[1]SAP Customer Data'!$A:$AC,MATCH(بيانات_العملاء[[#This Row],[رمز شريك الأعمال]],'[1]SAP Customer Data'!$B:$B,0),CELL("col",[1]!Table_Customer_Data[[#Headers],[CardName]]))</f>
        <v>#N/A</v>
      </c>
      <c r="E541" s="67" t="e">
        <f ca="1">IF(بيانات_العملاء[[#This Row],[حد الائتمان على SAP]]&gt;0,"آجل","نقدى")</f>
        <v>#N/A</v>
      </c>
      <c r="F541" s="67" t="s">
        <v>879</v>
      </c>
      <c r="G541" s="14" t="s">
        <v>51</v>
      </c>
      <c r="H541" s="14" t="s">
        <v>52</v>
      </c>
      <c r="I541" s="14" t="str">
        <f>IF(OR(بيانات_العملاء[[#This Row],[طلب فتح حساب مصدق]]="موجود", بيانات_العملاء[[#This Row],[طلب فتح حساب مصدق]]="مستثنى"), "سارى", "يجب اعادة طلبه")</f>
        <v>سارى</v>
      </c>
      <c r="J541" s="14" t="s">
        <v>52</v>
      </c>
      <c r="K541" s="15">
        <v>46878</v>
      </c>
      <c r="L541" s="14" t="s">
        <v>55</v>
      </c>
      <c r="M541" s="14" t="str">
        <f ca="1">IF(AND(بيانات_العملاء[[#This Row],[السجل التجارى]]="موجود",TODAY()+'[1]Other Data'!$B$23&lt;K541,بيانات_العملاء[[#This Row],[مطابقة اسم العميل بالاسم بالسجل التجارى]]="مطابق"), "سارى", "يجب اعادة طلبه")</f>
        <v>سارى</v>
      </c>
      <c r="N541" s="14" t="s">
        <v>52</v>
      </c>
      <c r="O541" s="9" t="e" cm="1">
        <f t="array" aca="1" ref="O541" ca="1">INDEX('[1]SAP Customer Data'!$A:$AC,MATCH(بيانات_العملاء[[#This Row],[رمز شريك الأعمال]],'[1]SAP Customer Data'!$B:$B,0),CELL("col",[1]!Table_Customer_Data[[#Headers],[LicTradNum]]))</f>
        <v>#N/A</v>
      </c>
      <c r="P541" s="14" t="e">
        <f ca="1">IF(AND(بيانات_العملاء[[#This Row],[البطاقة الضريبية]]="موجود", LEN(بيانات_العملاء[[#This Row],[معرف الضريبة الحكومية]])=15),"سارى", "يجب اعادة طلبه")</f>
        <v>#N/A</v>
      </c>
      <c r="Q541" s="14" t="s">
        <v>54</v>
      </c>
      <c r="R541" s="15"/>
      <c r="S541" s="14" t="str">
        <f ca="1">IF(AND(بيانات_العملاء[[#This Row],[رخصة النشاط التجارى]]="موجود", بيانات_العملاء[[#This Row],[تاريخ انتهاء رخصة النشاط التجارى]]&gt;TODAY()+'[1]Other Data'!$B$23),"سارى", "يجب اعادة طلبه")</f>
        <v>يجب اعادة طلبه</v>
      </c>
      <c r="T541" s="14" t="s">
        <v>52</v>
      </c>
      <c r="U541" s="16">
        <v>30000</v>
      </c>
      <c r="V541" s="17">
        <v>45173</v>
      </c>
      <c r="W541" s="17">
        <f>IF(بيانات_العملاء[[#This Row],[تاريخ انشاء سند الامر او الاستثناء]]="",0,بيانات_العملاء[[#This Row],[تاريخ انشاء سند الامر او الاستثناء]]+365*3)</f>
        <v>46268</v>
      </c>
      <c r="X541" s="14">
        <f>IF(بيانات_العملاء[[#This Row],[سند الامر]]="غير موجود", 0, IF(بيانات_العملاء[[#This Row],[سند الامر]]="مستثنى",بيانات_العملاء[[#This Row],[قيمة سند الامر او الاستثناء]],80%*بيانات_العملاء[[#This Row],[قيمة سند الامر او الاستثناء]]))</f>
        <v>24000</v>
      </c>
      <c r="Y541" s="14" t="e" cm="1">
        <f t="array" aca="1" ref="Y541" ca="1">INDEX('[1]SAP Customer Data'!$A:$AC,MATCH(بيانات_العملاء[[#This Row],[رمز شريك الأعمال]],'[1]SAP Customer Data'!$B:$B,0),CELL("col",[1]!Table_Customer_Data[[#Headers],[CreditLine]]))</f>
        <v>#N/A</v>
      </c>
      <c r="Z541" s="14" t="e">
        <f ca="1">IF(بيانات_العملاء[[#This Row],[قيمة سند الامر المضبوطة]]=بيانات_العملاء[[#This Row],[حد الائتمان على SAP]],"مطابق", IF(بيانات_العملاء[[#This Row],[قيمة سند الامر المضبوطة]]&gt;بيانات_العملاء[[#This Row],[حد الائتمان على SAP]], "السند اكبر", IF(بيانات_العملاء[[#This Row],[قيمة سند الامر المضبوطة]]=0, "السند غير موجود","السند اصغر")))</f>
        <v>#N/A</v>
      </c>
      <c r="AA541" s="14" t="s">
        <v>55</v>
      </c>
      <c r="AB541" s="14" t="e">
        <f ca="1">(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الائتمانى]]="مطابق",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الائتمانى]]="مطابق")), "سارى",
IF(
OR(
AND(بيانات_العملاء[[#This Row],[سند الامر]]="موجود",بيانات_العملاء[[#This Row],[تاريخ انتهاء سند الامر او الاستثناء]]&gt;TODAY()+'[1]Other Data'!$B$23,بيانات_العملاء[[#This Row],[مطابقة الحد الائتمانى]]="السند اكبر", بيانات_العملاء[[#This Row],[مطابقة رقم السجل التجارى بسند الامر]]="مطابق"),
AND(بيانات_العملاء[[#This Row],[سند الامر]]="مستثنى",بيانات_العملاء[[#This Row],[مطابقة الحد الائتمانى]]="السند اكبر")), "سارى",
IF(
OR(
AND(بيانات_العملاء[[#This Row],[سند الامر]]="نقدى",بيانات_العملاء[[#This Row],[مطابقة الحد الائتمانى]]="مطابق")), "سارى",
 "يجب اعادة طلبه"))))</f>
        <v>#N/A</v>
      </c>
      <c r="AC541" s="14" t="s">
        <v>52</v>
      </c>
      <c r="AD541" s="17">
        <v>45952</v>
      </c>
      <c r="AE541" s="14" t="str">
        <f ca="1">IF(AND(TODAY()+'[1]Other Data'!$B$23&lt;بيانات_العملاء[[#This Row],[تاريخ انتهاء هوية المالك]],بيانات_العملاء[[#This Row],[ صورة عن هوية المالك]]="موجود"), "سارى", "يجب اعادة طلبه")</f>
        <v>سارى</v>
      </c>
      <c r="AF541" s="14" t="s">
        <v>52</v>
      </c>
      <c r="AG541" s="17">
        <v>45952</v>
      </c>
      <c r="AH541" s="14" t="str">
        <f ca="1">IF(AND(بيانات_العملاء[[#This Row],[ صورة عن هوية الضامن الاحتياطي في السند لأمر]]="موجود", بيانات_العملاء[[#This Row],[تاريخ انتهاء صورة عن هوية الضامن الاحتياطي في السند لأمر]]&gt;TODAY()+'[1]Other Data'!$B$23), "سارى", "يجب اعادة طلبه")</f>
        <v>سارى</v>
      </c>
      <c r="AI541" s="14" t="s">
        <v>52</v>
      </c>
      <c r="AJ541" s="14"/>
      <c r="AK541" s="14" t="str">
        <f ca="1">IF(AND(بيانات_العملاء[[#This Row],[ صورة عن هوية الشاهد الاول في السند الامر]]="موجود", بيانات_العملاء[[#This Row],[ تاريخ انتهاء هوية الشاهد الاول في السند الامر]]&gt;TODAY()+'[1]Other Data'!$B$23), "سارى", "يجب اعادة طلبه")</f>
        <v>يجب اعادة طلبه</v>
      </c>
      <c r="AL541" s="14" t="s">
        <v>52</v>
      </c>
      <c r="AM541" s="15"/>
      <c r="AN541" s="14" t="str">
        <f ca="1">IF(AND(بيانات_العملاء[[#This Row],[ صورة عن هوية الشاهد الثانى في السند الامر]]="موجود", بيانات_العملاء[[#This Row],[ تاريخ انتهاء هوية الشاهد الثانى في السند الامر]]&gt;TODAY()+'[1]Other Data'!$B$23), "سارى", "يجب اعادة طلبه")</f>
        <v>يجب اعادة طلبه</v>
      </c>
      <c r="AO541" s="14" t="s">
        <v>52</v>
      </c>
      <c r="AP541" s="17">
        <v>45243</v>
      </c>
      <c r="AQ541" s="14" t="str">
        <f ca="1">IF(AND(بيانات_العملاء[[#This Row],[ صورة عن العنوان الوطني للمؤسسة]]="موجود",  بيانات_العملاء[[#This Row],[تاريخ انتهاء العنوان الوطنى للمؤسسة]]&gt;TODAY()+'[1]Other Data'!$B$23), "سارى", "يجب اعادة طلبه")</f>
        <v>سارى</v>
      </c>
      <c r="AR541" s="14" t="s">
        <v>54</v>
      </c>
      <c r="AS541" s="14"/>
      <c r="AT541" s="14" t="str">
        <f ca="1">IF(AND(بيانات_العملاء[[#This Row],[ صورة عن العنوان الوطني للضامن الاحتياطي في سند الامر]]="موجود",بيانات_العملاء[[#This Row],[تاريخ انتهاء العنوان الوطني للضامن الاحتياطي في سند الامر]]&gt;TODAY()+'[1]Other Data'!$B$23),"سارى", "يجب اعادة طلبه")</f>
        <v>يجب اعادة طلبه</v>
      </c>
      <c r="AU541" s="17" t="e" cm="1">
        <f t="array" aca="1" ref="AU541" ca="1">INDEX('[1]SAP Customer Data'!A:Z,MATCH(بيانات_العملاء[[#This Row],[رمز شريك الأعمال]],'[1]SAP Customer Data'!B:B,0),CELL("col",[1]!Table_Customer_Data[[#Headers],[CreateDate]]))</f>
        <v>#N/A</v>
      </c>
      <c r="AV541" s="53" t="s">
        <v>880</v>
      </c>
      <c r="AW541" s="69"/>
      <c r="AX541" s="14" t="s">
        <v>57</v>
      </c>
      <c r="AY541" s="67"/>
    </row>
  </sheetData>
  <conditionalFormatting sqref="M1:M125 P1:P125 S1:S125 AE1:AE125 AH1:AH125 AQ1:AQ125 AT1:AT125 AB1:AB539 I2:I125 AK4:AN4 I127:I421 M127:M421 P127:P421 S127:S421 AE127:AE421 AH127:AH421 AQ127:AQ421 AT127:AT421 AK360:AN402 AQ423:AQ530 AT423:AT530 P423:P533 I423:I539 M423:M539 S423:S539 AE423:AE539 AH423:AH539 AK471:AN516 AQ532:AQ539 AT532:AT539 P535:P539">
    <cfRule type="containsText" dxfId="65" priority="6" operator="containsText" text="يجب اعادة طلبه">
      <formula>NOT(ISERROR(SEARCH("يجب اعادة طلبه",I1)))</formula>
    </cfRule>
    <cfRule type="containsText" dxfId="64" priority="7" operator="containsText" text="سارى">
      <formula>NOT(ISERROR(SEARCH("سارى",I1)))</formula>
    </cfRule>
  </conditionalFormatting>
  <conditionalFormatting sqref="O127:O421 O1:O125 O535 O537 O423:O533 O539">
    <cfRule type="duplicateValues" dxfId="63" priority="10"/>
  </conditionalFormatting>
  <conditionalFormatting sqref="AI445">
    <cfRule type="containsText" dxfId="62" priority="8" operator="containsText" text="يجب اعادة طلبه">
      <formula>NOT(ISERROR(SEARCH("يجب اعادة طلبه",AI445)))</formula>
    </cfRule>
    <cfRule type="containsText" dxfId="61" priority="9" operator="containsText" text="سارى">
      <formula>NOT(ISERROR(SEARCH("سارى",AI445)))</formula>
    </cfRule>
  </conditionalFormatting>
  <conditionalFormatting sqref="AK1:AK3 AM2:AN3 AK5 AM5:AN5 AK6:AN7 AK8:AK15 AM8:AN15 AK16:AN21 AK22 AM22:AN22 AK23:AN23 AK24:AK27 AM24:AN27 AK28:AN31 AK32:AK34 AM32:AN34 AK35:AN35 AK36 AM36:AN36 AK37:AN38 AK39:AK49 AM39:AN49 AK50:AN51 AK52:AK54 AM52:AN54 AK55:AN57 AK58 AM58:AN58 AK59:AN60 AK61:AK64 AM61:AN64 AK65:AN65 AK66:AK73 AM66:AN73 AK74:AN76 AK77:AK79 AM77:AN79 AK80:AN80 AK81:AK82 AM81:AN82 AK83:AN84 AK85:AK87 AM85:AN87 AK88:AN88 AK89:AK91 AM89:AN91 AK92:AN92 AK93:AK94 AM93:AN94 AK95:AN95 AK96 AM96:AN96 AK97:AN97 AK98 AM98:AN98 AK99:AN100 AK101 AM101:AN101 AK102:AN102 AK103:AK106 AM103:AN106 AK107:AN108 AK109 AM109:AN109 AK110:AN111 AK112:AK118 AM112:AN118 AK119:AN121 AK122:AK123 AM122:AN123 AK124:AN125 AK127:AK128 AM127:AN128 AK129:AN130 AK131:AK134 AM131:AN134 AK135:AN142 AK143 AM143:AN143 AK144:AN148 AK149 AM149:AN149 AK150:AN153 AK154 AM154:AN154 AK155:AN159 AK160:AK162 AM160:AN162 AK163:AN166 AK167:AK168 AM167:AN168 AK169:AN169 AK170 AM170:AN170 AK171:AN228 AK229 AM229:AN229 AK230:AN248 AK249 AM249:AN249 AK250:AN254 AK255 AM255:AN255 AK256:AN303 AK304 AM304:AN304 AK305:AN332 AK333 AM333:AN333 AK334:AN351 AK352:AK353 AM352:AN353 AK354:AN358 AK359 AM359:AN359 AK403 AM403:AN403 AK404:AN410 AK411 AM411:AN411 AK412:AN413 AK414 AM414:AN414 AK415:AN419 AK420 AM420:AN420 AK421:AN421 AK423:AK424 AM423:AN424 AK425:AN425 AK426 AM426:AN426 AK427:AN445 AK446 AM446:AN446 AK447:AN450 AK451 AM451:AN451 AK452:AN463 AK464 AM464:AN464 AK465:AN468 AK469:AK470 AM469:AN470 AK517:AK519 AM517:AN519 AK520:AN529 AK530 AM530:AN530 AR531 AU531 AK531:AN535 AK536 AN536 AK537:AN537 AK538 AN538 AK539:AN539">
    <cfRule type="containsText" dxfId="60" priority="13" operator="containsText" text="يجب اعادة طلبه">
      <formula>NOT(ISERROR(SEARCH("يجب اعادة طلبه",AK1)))</formula>
    </cfRule>
    <cfRule type="containsText" dxfId="59" priority="14" operator="containsText" text="سارى">
      <formula>NOT(ISERROR(SEARCH("سارى",AK1)))</formula>
    </cfRule>
  </conditionalFormatting>
  <conditionalFormatting sqref="AN1">
    <cfRule type="containsText" dxfId="58" priority="11" operator="containsText" text="يجب اعادة طلبه">
      <formula>NOT(ISERROR(SEARCH("يجب اعادة طلبه",AN1)))</formula>
    </cfRule>
    <cfRule type="containsText" dxfId="57" priority="12" operator="containsText" text="سارى">
      <formula>NOT(ISERROR(SEARCH("سارى",AN1)))</formula>
    </cfRule>
  </conditionalFormatting>
  <conditionalFormatting sqref="AB540:AB541 AQ540:AQ541 AT540:AT541 P540:P541 I540:I541 M540:M541 S540:S541 AE540:AE541 AH540:AH541">
    <cfRule type="containsText" dxfId="56" priority="1" operator="containsText" text="يجب اعادة طلبه">
      <formula>NOT(ISERROR(SEARCH("يجب اعادة طلبه",I540)))</formula>
    </cfRule>
    <cfRule type="containsText" dxfId="55" priority="2" operator="containsText" text="سارى">
      <formula>NOT(ISERROR(SEARCH("سارى",I540)))</formula>
    </cfRule>
  </conditionalFormatting>
  <conditionalFormatting sqref="O540:O541">
    <cfRule type="duplicateValues" dxfId="54" priority="3"/>
  </conditionalFormatting>
  <conditionalFormatting sqref="AK540:AN541">
    <cfRule type="containsText" dxfId="53" priority="4" operator="containsText" text="يجب اعادة طلبه">
      <formula>NOT(ISERROR(SEARCH("يجب اعادة طلبه",AK540)))</formula>
    </cfRule>
    <cfRule type="containsText" dxfId="52" priority="5" operator="containsText" text="سارى">
      <formula>NOT(ISERROR(SEARCH("سارى",AK540)))</formula>
    </cfRule>
  </conditionalFormatting>
  <dataValidations count="5">
    <dataValidation type="textLength" allowBlank="1" showInputMessage="1" showErrorMessage="1" sqref="O2:O541">
      <formula1>15</formula1>
      <formula2>15</formula2>
    </dataValidation>
    <dataValidation type="whole" allowBlank="1" showInputMessage="1" showErrorMessage="1" sqref="U2:U60 U64:U84 U533 U535 U88:U530 U537 U539:U541">
      <formula1>1</formula1>
      <formula2>1000000000000</formula2>
    </dataValidation>
    <dataValidation type="date" operator="greaterThan" allowBlank="1" showInputMessage="1" showErrorMessage="1" sqref="R172:R530 R2:R170 R533 R537 R540:R541">
      <formula1>36526</formula1>
    </dataValidation>
    <dataValidation type="date" operator="greaterThanOrEqual" allowBlank="1" showInputMessage="1" showErrorMessage="1" sqref="AG256:AG257 V535 AV537 AJ520:AJ530 K520:K530 AG166 K2:K71 AM445 AG527 AJ446:AJ509 K172:K241 AJ2:AJ444 AP2:AP530 AD2:AD530 AS2:AS530 V2:V530 AV2:AV500 AV502:AV530 V532:V533 AJ532:AJ535 AP532:AP535 AD532:AD535 AS532:AS535 K533:K534 AV533:AV535 K73:K170 AJ537 K537 AG537 AP537 AD537 AS537 V537 K243:K512 V539:V541 AJ539:AJ541 AP539:AP541 AD539:AD541 AS539:AS541 AV539:AV541 K540:K541 AG541">
      <formula1>36526</formula1>
    </dataValidation>
    <dataValidation type="date" operator="greaterThanOrEqual" showInputMessage="1" showErrorMessage="1" sqref="AM2:AM530 AM532:AM535 AM537 AM539:AM541">
      <formula1>36526</formula1>
    </dataValidation>
  </dataValidations>
  <hyperlinks>
    <hyperlink ref="B475" r:id="rId1"/>
    <hyperlink ref="B476" r:id="rId2"/>
    <hyperlink ref="B477" r:id="rId3"/>
    <hyperlink ref="B478" r:id="rId4"/>
    <hyperlink ref="B479" r:id="rId5"/>
    <hyperlink ref="B480" r:id="rId6"/>
    <hyperlink ref="B481" r:id="rId7"/>
    <hyperlink ref="B482" r:id="rId8"/>
    <hyperlink ref="B483" r:id="rId9"/>
    <hyperlink ref="B484" r:id="rId10"/>
    <hyperlink ref="B486" r:id="rId11"/>
    <hyperlink ref="B485" r:id="rId12"/>
    <hyperlink ref="B517" r:id="rId13"/>
    <hyperlink ref="B520" r:id="rId14"/>
    <hyperlink ref="B511" r:id="rId15"/>
    <hyperlink ref="B53" r:id="rId16"/>
    <hyperlink ref="B181" r:id="rId17"/>
    <hyperlink ref="B164" r:id="rId18"/>
    <hyperlink ref="B165" r:id="rId19"/>
    <hyperlink ref="B182" r:id="rId20"/>
    <hyperlink ref="B183" r:id="rId21"/>
    <hyperlink ref="B184" r:id="rId22"/>
    <hyperlink ref="B185" r:id="rId23"/>
    <hyperlink ref="B186" r:id="rId24"/>
    <hyperlink ref="B197" r:id="rId25"/>
    <hyperlink ref="B198" r:id="rId26"/>
    <hyperlink ref="B199" r:id="rId27"/>
    <hyperlink ref="B333" r:id="rId28"/>
    <hyperlink ref="B298" r:id="rId29"/>
    <hyperlink ref="B317" r:id="rId30"/>
    <hyperlink ref="B291" r:id="rId31"/>
    <hyperlink ref="B279" r:id="rId32"/>
    <hyperlink ref="B421" r:id="rId33"/>
    <hyperlink ref="B379" r:id="rId34"/>
    <hyperlink ref="B514" r:id="rId35"/>
    <hyperlink ref="B433" r:id="rId36"/>
    <hyperlink ref="B420" r:id="rId37"/>
    <hyperlink ref="B450" r:id="rId38"/>
    <hyperlink ref="B487" r:id="rId39"/>
    <hyperlink ref="B488" r:id="rId40"/>
    <hyperlink ref="B489" r:id="rId41"/>
    <hyperlink ref="B490" r:id="rId42"/>
    <hyperlink ref="B449" r:id="rId43"/>
    <hyperlink ref="B491" r:id="rId44"/>
    <hyperlink ref="B492" r:id="rId45"/>
    <hyperlink ref="B285" r:id="rId46"/>
    <hyperlink ref="B335" r:id="rId47"/>
    <hyperlink ref="B338" r:id="rId48"/>
    <hyperlink ref="B494" r:id="rId49"/>
    <hyperlink ref="B309" r:id="rId50"/>
    <hyperlink ref="B281" r:id="rId51"/>
    <hyperlink ref="B299" r:id="rId52"/>
    <hyperlink ref="B9" r:id="rId53"/>
    <hyperlink ref="B38" r:id="rId54"/>
    <hyperlink ref="B6" r:id="rId55"/>
    <hyperlink ref="B82" r:id="rId56"/>
    <hyperlink ref="B525" r:id="rId57"/>
    <hyperlink ref="B59" r:id="rId58"/>
    <hyperlink ref="B2" r:id="rId59"/>
    <hyperlink ref="B41" r:id="rId60"/>
    <hyperlink ref="B21" r:id="rId61"/>
    <hyperlink ref="B189" r:id="rId62"/>
    <hyperlink ref="B190" r:id="rId63"/>
    <hyperlink ref="B187" r:id="rId64"/>
    <hyperlink ref="B502" r:id="rId65"/>
    <hyperlink ref="B302" r:id="rId66"/>
    <hyperlink ref="B432" r:id="rId67"/>
    <hyperlink ref="B425" r:id="rId68"/>
    <hyperlink ref="B495" r:id="rId69"/>
    <hyperlink ref="B429" r:id="rId70"/>
    <hyperlink ref="B423" r:id="rId71"/>
    <hyperlink ref="B431" r:id="rId72"/>
    <hyperlink ref="B419" r:id="rId73"/>
    <hyperlink ref="B426" r:id="rId74"/>
    <hyperlink ref="B430" r:id="rId75"/>
    <hyperlink ref="B422" r:id="rId76"/>
    <hyperlink ref="B424" r:id="rId77"/>
    <hyperlink ref="B427" r:id="rId78"/>
    <hyperlink ref="B428" r:id="rId79"/>
    <hyperlink ref="B526" r:id="rId80"/>
    <hyperlink ref="B372" r:id="rId81"/>
    <hyperlink ref="B373" r:id="rId82"/>
    <hyperlink ref="B234" r:id="rId83"/>
    <hyperlink ref="B244" r:id="rId84"/>
    <hyperlink ref="B60" r:id="rId85"/>
    <hyperlink ref="B71" r:id="rId86"/>
    <hyperlink ref="B457" r:id="rId87"/>
    <hyperlink ref="B235" r:id="rId88"/>
    <hyperlink ref="B42" r:id="rId89"/>
    <hyperlink ref="B81" r:id="rId90"/>
    <hyperlink ref="B69" r:id="rId91"/>
    <hyperlink ref="B34" r:id="rId92"/>
    <hyperlink ref="B91" r:id="rId93"/>
    <hyperlink ref="B77" r:id="rId94"/>
    <hyperlink ref="B57" r:id="rId95"/>
    <hyperlink ref="B523" r:id="rId96"/>
    <hyperlink ref="B17" r:id="rId97"/>
    <hyperlink ref="B89" r:id="rId98"/>
    <hyperlink ref="B39" r:id="rId99"/>
    <hyperlink ref="B54" r:id="rId100"/>
    <hyperlink ref="B380" r:id="rId101"/>
    <hyperlink ref="B376" r:id="rId102"/>
    <hyperlink ref="B509" r:id="rId103"/>
    <hyperlink ref="B518" r:id="rId104"/>
    <hyperlink ref="B510" r:id="rId105"/>
    <hyperlink ref="B191" r:id="rId106"/>
    <hyperlink ref="B88" r:id="rId107"/>
    <hyperlink ref="B37" r:id="rId108"/>
    <hyperlink ref="B80" r:id="rId109"/>
    <hyperlink ref="B68" r:id="rId110"/>
    <hyperlink ref="B79" r:id="rId111"/>
    <hyperlink ref="B31" r:id="rId112"/>
    <hyperlink ref="B85" r:id="rId113"/>
    <hyperlink ref="B43" r:id="rId114"/>
    <hyperlink ref="B72" r:id="rId115"/>
    <hyperlink ref="B47" r:id="rId116"/>
    <hyperlink ref="B52" r:id="rId117"/>
    <hyperlink ref="B87" r:id="rId118"/>
    <hyperlink ref="B381" r:id="rId119"/>
    <hyperlink ref="B393" r:id="rId120"/>
    <hyperlink ref="B49" r:id="rId121"/>
    <hyperlink ref="B3" r:id="rId122"/>
    <hyperlink ref="B61" r:id="rId123"/>
    <hyperlink ref="B75" r:id="rId124"/>
    <hyperlink ref="B84" r:id="rId125"/>
    <hyperlink ref="B83" r:id="rId126"/>
    <hyperlink ref="B33" r:id="rId127"/>
    <hyperlink ref="B496" r:id="rId128"/>
    <hyperlink ref="B50" r:id="rId129"/>
    <hyperlink ref="B55" r:id="rId130"/>
    <hyperlink ref="B30" r:id="rId131"/>
    <hyperlink ref="B46" r:id="rId132"/>
    <hyperlink ref="B66" r:id="rId133"/>
    <hyperlink ref="B36" r:id="rId134"/>
    <hyperlink ref="B86" r:id="rId135"/>
    <hyperlink ref="B67" r:id="rId136"/>
    <hyperlink ref="B62" r:id="rId137"/>
    <hyperlink ref="B74" r:id="rId138"/>
    <hyperlink ref="B4" r:id="rId139"/>
    <hyperlink ref="B45" r:id="rId140"/>
    <hyperlink ref="B5" r:id="rId141"/>
    <hyperlink ref="B35" r:id="rId142"/>
    <hyperlink ref="B58" r:id="rId143"/>
    <hyperlink ref="B44" r:id="rId144"/>
    <hyperlink ref="B73" r:id="rId145"/>
    <hyperlink ref="B78" r:id="rId146"/>
    <hyperlink ref="B32" r:id="rId147"/>
    <hyperlink ref="B40" r:id="rId148"/>
    <hyperlink ref="B521" r:id="rId149"/>
    <hyperlink ref="B519" r:id="rId150"/>
    <hyperlink ref="B383" r:id="rId151"/>
    <hyperlink ref="B385" r:id="rId152"/>
    <hyperlink ref="B397" r:id="rId153"/>
    <hyperlink ref="B386" r:id="rId154"/>
    <hyperlink ref="B395" r:id="rId155"/>
    <hyperlink ref="B512" r:id="rId156"/>
    <hyperlink ref="B375" r:id="rId157"/>
    <hyperlink ref="B374" r:id="rId158"/>
    <hyperlink ref="B524" r:id="rId159"/>
    <hyperlink ref="B522" r:id="rId160"/>
    <hyperlink ref="B389" r:id="rId161"/>
    <hyperlink ref="B516" r:id="rId162"/>
    <hyperlink ref="B392" r:id="rId163"/>
    <hyperlink ref="B378" r:id="rId164"/>
    <hyperlink ref="B382" r:id="rId165"/>
    <hyperlink ref="B300" r:id="rId166"/>
    <hyperlink ref="B334" r:id="rId167"/>
    <hyperlink ref="B306" r:id="rId168"/>
    <hyperlink ref="B387" r:id="rId169"/>
    <hyperlink ref="B398" r:id="rId170"/>
    <hyperlink ref="B377" r:id="rId171"/>
    <hyperlink ref="B388" r:id="rId172"/>
    <hyperlink ref="B513" r:id="rId173"/>
    <hyperlink ref="B295" r:id="rId174"/>
    <hyperlink ref="B160" r:id="rId175"/>
    <hyperlink ref="B322" r:id="rId176"/>
    <hyperlink ref="B289" r:id="rId177"/>
    <hyperlink ref="B312" r:id="rId178"/>
    <hyperlink ref="B273" r:id="rId179"/>
    <hyperlink ref="B296" r:id="rId180"/>
    <hyperlink ref="B287" r:id="rId181"/>
    <hyperlink ref="B331" r:id="rId182"/>
    <hyperlink ref="B286" r:id="rId183"/>
    <hyperlink ref="B280" r:id="rId184"/>
    <hyperlink ref="B294" r:id="rId185"/>
    <hyperlink ref="B327" r:id="rId186"/>
    <hyperlink ref="B241" r:id="rId187"/>
    <hyperlink ref="B237" r:id="rId188"/>
    <hyperlink ref="B240" r:id="rId189"/>
    <hyperlink ref="B236" r:id="rId190"/>
    <hyperlink ref="B233" r:id="rId191"/>
    <hyperlink ref="B238" r:id="rId192"/>
    <hyperlink ref="B239" r:id="rId193"/>
    <hyperlink ref="B243" r:id="rId194"/>
    <hyperlink ref="B242" r:id="rId195"/>
    <hyperlink ref="B270" r:id="rId196"/>
    <hyperlink ref="B301" r:id="rId197"/>
    <hyperlink ref="B271" r:id="rId198"/>
    <hyperlink ref="B336" r:id="rId199"/>
    <hyperlink ref="B337" r:id="rId200"/>
    <hyperlink ref="B278" r:id="rId201"/>
    <hyperlink ref="B277" r:id="rId202"/>
    <hyperlink ref="B275" r:id="rId203"/>
    <hyperlink ref="B308" r:id="rId204"/>
    <hyperlink ref="B284" r:id="rId205"/>
    <hyperlink ref="B319" r:id="rId206"/>
    <hyperlink ref="B318" r:id="rId207"/>
    <hyperlink ref="B283" r:id="rId208"/>
    <hyperlink ref="B272" r:id="rId209"/>
    <hyperlink ref="B292" r:id="rId210"/>
    <hyperlink ref="B498" r:id="rId211"/>
    <hyperlink ref="B311" r:id="rId212"/>
    <hyperlink ref="B326" r:id="rId213"/>
    <hyperlink ref="B290" r:id="rId214"/>
    <hyperlink ref="B123" r:id="rId215"/>
    <hyperlink ref="B124" r:id="rId216"/>
    <hyperlink ref="B126" r:id="rId217"/>
    <hyperlink ref="B127" r:id="rId218"/>
    <hyperlink ref="B128" r:id="rId219"/>
    <hyperlink ref="B131" r:id="rId220"/>
    <hyperlink ref="B136" r:id="rId221"/>
    <hyperlink ref="B138" r:id="rId222"/>
    <hyperlink ref="B192" r:id="rId223" display="c1031"/>
    <hyperlink ref="B139" r:id="rId224"/>
    <hyperlink ref="B143" r:id="rId225"/>
    <hyperlink ref="B157" r:id="rId226"/>
    <hyperlink ref="B499" r:id="rId227"/>
    <hyperlink ref="B195" r:id="rId228"/>
    <hyperlink ref="B325" r:id="rId229"/>
    <hyperlink ref="B330" r:id="rId230"/>
    <hyperlink ref="B310" r:id="rId231"/>
    <hyperlink ref="B315" r:id="rId232"/>
    <hyperlink ref="B332" r:id="rId233"/>
    <hyperlink ref="B320" r:id="rId234"/>
    <hyperlink ref="B304" r:id="rId235"/>
    <hyperlink ref="B276" r:id="rId236"/>
    <hyperlink ref="B314" r:id="rId237"/>
    <hyperlink ref="B282" r:id="rId238"/>
    <hyperlink ref="B293" r:id="rId239"/>
    <hyperlink ref="B307" r:id="rId240"/>
    <hyperlink ref="B324" r:id="rId241"/>
    <hyperlink ref="B305" r:id="rId242"/>
    <hyperlink ref="B452" r:id="rId243"/>
    <hyperlink ref="B451" r:id="rId244"/>
    <hyperlink ref="B167" r:id="rId245"/>
    <hyperlink ref="B456" r:id="rId246"/>
    <hyperlink ref="B142" r:id="rId247"/>
    <hyperlink ref="B455" r:id="rId248"/>
    <hyperlink ref="B173" r:id="rId249"/>
    <hyperlink ref="B176" r:id="rId250"/>
    <hyperlink ref="B448" r:id="rId251"/>
    <hyperlink ref="B453" r:id="rId252"/>
    <hyperlink ref="B446" r:id="rId253"/>
    <hyperlink ref="B177" r:id="rId254"/>
    <hyperlink ref="B178" r:id="rId255"/>
    <hyperlink ref="B180" r:id="rId256"/>
    <hyperlink ref="B141" r:id="rId257"/>
    <hyperlink ref="B445" r:id="rId258"/>
    <hyperlink ref="B150" r:id="rId259"/>
    <hyperlink ref="B152" r:id="rId260"/>
    <hyperlink ref="B438" r:id="rId261"/>
    <hyperlink ref="B454" r:id="rId262"/>
    <hyperlink ref="B168" r:id="rId263"/>
    <hyperlink ref="B159" r:id="rId264"/>
    <hyperlink ref="B153" r:id="rId265"/>
    <hyperlink ref="B158" r:id="rId266"/>
    <hyperlink ref="B170" r:id="rId267"/>
    <hyperlink ref="B171" r:id="rId268"/>
    <hyperlink ref="B172" r:id="rId269"/>
    <hyperlink ref="B447" r:id="rId270"/>
    <hyperlink ref="B76" r:id="rId271"/>
    <hyperlink ref="B390" r:id="rId272"/>
    <hyperlink ref="B297" r:id="rId273"/>
    <hyperlink ref="B384" r:id="rId274"/>
    <hyperlink ref="B90" r:id="rId275"/>
    <hyperlink ref="B63" r:id="rId276"/>
    <hyperlink ref="B161" r:id="rId277"/>
    <hyperlink ref="B497" r:id="rId278"/>
    <hyperlink ref="B515" r:id="rId279"/>
    <hyperlink ref="B145" r:id="rId280"/>
    <hyperlink ref="B435" r:id="rId281"/>
    <hyperlink ref="B436" r:id="rId282"/>
    <hyperlink ref="B154" r:id="rId283"/>
    <hyperlink ref="B437" r:id="rId284"/>
    <hyperlink ref="B162" r:id="rId285"/>
    <hyperlink ref="B163" r:id="rId286"/>
    <hyperlink ref="B147" r:id="rId287"/>
    <hyperlink ref="B148" r:id="rId288"/>
    <hyperlink ref="B149" r:id="rId289"/>
    <hyperlink ref="B439" r:id="rId290"/>
    <hyperlink ref="B440" r:id="rId291"/>
    <hyperlink ref="B441" r:id="rId292"/>
    <hyperlink ref="B129" r:id="rId293"/>
    <hyperlink ref="B130" r:id="rId294"/>
    <hyperlink ref="B144" r:id="rId295"/>
    <hyperlink ref="B442" r:id="rId296"/>
    <hyperlink ref="B443" r:id="rId297"/>
    <hyperlink ref="B166" r:id="rId298"/>
    <hyperlink ref="B444" r:id="rId299"/>
    <hyperlink ref="B125" r:id="rId300"/>
    <hyperlink ref="B134" r:id="rId301"/>
    <hyperlink ref="B137" r:id="rId302"/>
    <hyperlink ref="B179" r:id="rId303"/>
    <hyperlink ref="B155" r:id="rId304"/>
    <hyperlink ref="B156" r:id="rId305"/>
    <hyperlink ref="B500" r:id="rId306"/>
    <hyperlink ref="B458" r:id="rId307"/>
    <hyperlink ref="B459" r:id="rId308"/>
    <hyperlink ref="B460" r:id="rId309"/>
    <hyperlink ref="B399" r:id="rId310"/>
    <hyperlink ref="B261" r:id="rId311"/>
    <hyperlink ref="B193" r:id="rId312"/>
    <hyperlink ref="B340" r:id="rId313" display="B0106"/>
    <hyperlink ref="B461" r:id="rId314"/>
    <hyperlink ref="B493" r:id="rId315"/>
    <hyperlink ref="B501" r:id="rId316"/>
    <hyperlink ref="B27" r:id="rId317"/>
    <hyperlink ref="B103" r:id="rId318"/>
    <hyperlink ref="B358" r:id="rId319"/>
    <hyperlink ref="B122" r:id="rId320"/>
    <hyperlink ref="B463" r:id="rId321"/>
    <hyperlink ref="B268" r:id="rId322"/>
    <hyperlink ref="B472" r:id="rId323"/>
    <hyperlink ref="B371" r:id="rId324"/>
    <hyperlink ref="B269" r:id="rId325"/>
    <hyperlink ref="B401" r:id="rId326"/>
    <hyperlink ref="B403" r:id="rId327"/>
    <hyperlink ref="B404" r:id="rId328"/>
    <hyperlink ref="B406" r:id="rId329"/>
    <hyperlink ref="B409" r:id="rId330"/>
    <hyperlink ref="B410" r:id="rId331"/>
    <hyperlink ref="B411" r:id="rId332"/>
    <hyperlink ref="B412" r:id="rId333"/>
    <hyperlink ref="B413" r:id="rId334"/>
    <hyperlink ref="B415" r:id="rId335"/>
    <hyperlink ref="B416" r:id="rId336"/>
    <hyperlink ref="B96" r:id="rId337"/>
    <hyperlink ref="B97" r:id="rId338"/>
    <hyperlink ref="B98" r:id="rId339"/>
    <hyperlink ref="B99" r:id="rId340"/>
    <hyperlink ref="B194" r:id="rId341"/>
    <hyperlink ref="B360" r:id="rId342"/>
    <hyperlink ref="B196" r:id="rId343"/>
    <hyperlink ref="B266" r:id="rId344"/>
    <hyperlink ref="B267" r:id="rId345"/>
    <hyperlink ref="B288" r:id="rId346"/>
    <hyperlink ref="B321" r:id="rId347"/>
    <hyperlink ref="B323" r:id="rId348"/>
    <hyperlink ref="B342" r:id="rId349"/>
    <hyperlink ref="B343" r:id="rId350"/>
    <hyperlink ref="B345" r:id="rId351"/>
    <hyperlink ref="B347" r:id="rId352"/>
    <hyperlink ref="B349" r:id="rId353"/>
    <hyperlink ref="B350" r:id="rId354"/>
    <hyperlink ref="B464" r:id="rId355"/>
    <hyperlink ref="B468" r:id="rId356"/>
    <hyperlink ref="B471" r:id="rId357"/>
    <hyperlink ref="B507" r:id="rId358"/>
    <hyperlink ref="B508" r:id="rId359"/>
    <hyperlink ref="B188" r:id="rId360"/>
    <hyperlink ref="AV501" r:id="rId361"/>
    <hyperlink ref="B532" r:id="rId362"/>
    <hyperlink ref="B531" r:id="rId363"/>
    <hyperlink ref="B533" r:id="rId364"/>
    <hyperlink ref="AV533" r:id="rId365"/>
    <hyperlink ref="B534" r:id="rId366"/>
    <hyperlink ref="AV305" r:id="rId367"/>
    <hyperlink ref="B535" r:id="rId368"/>
    <hyperlink ref="B536" r:id="rId369"/>
    <hyperlink ref="AV536" r:id="rId370"/>
    <hyperlink ref="B537" r:id="rId371"/>
    <hyperlink ref="AV537" r:id="rId372"/>
    <hyperlink ref="B538" r:id="rId373"/>
    <hyperlink ref="B539" r:id="rId374"/>
    <hyperlink ref="B540" r:id="rId375"/>
    <hyperlink ref="AV122" r:id="rId376"/>
    <hyperlink ref="B541" r:id="rId377"/>
    <hyperlink ref="AV541" r:id="rId378"/>
  </hyperlinks>
  <pageMargins left="0.7" right="0.7" top="0.75" bottom="0.75" header="0.3" footer="0.3"/>
  <pageSetup orientation="portrait" r:id="rId379"/>
  <legacyDrawing r:id="rId380"/>
  <tableParts count="1">
    <tablePart r:id="rId3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Acc.1</dc:creator>
  <cp:lastModifiedBy>Odoo4</cp:lastModifiedBy>
  <dcterms:created xsi:type="dcterms:W3CDTF">2015-06-05T18:17:20Z</dcterms:created>
  <dcterms:modified xsi:type="dcterms:W3CDTF">2023-09-10T06:50:30Z</dcterms:modified>
</cp:coreProperties>
</file>