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1809779t\Downloads\"/>
    </mc:Choice>
  </mc:AlternateContent>
  <bookViews>
    <workbookView xWindow="0" yWindow="0" windowWidth="28800" windowHeight="13590" firstSheet="3" activeTab="3"/>
  </bookViews>
  <sheets>
    <sheet name="Feuil3" sheetId="3" r:id="rId1"/>
    <sheet name="Feuil4" sheetId="4" r:id="rId2"/>
    <sheet name="Feuil5" sheetId="5" r:id="rId3"/>
    <sheet name="Data" sheetId="1" r:id="rId4"/>
    <sheet name="Bilan" sheetId="2" r:id="rId5"/>
  </sheets>
  <definedNames>
    <definedName name="_xlnm._FilterDatabase" localSheetId="3" hidden="1">Data!$A$2:$H$16</definedName>
  </definedNames>
  <calcPr calcId="162913"/>
  <pivotCaches>
    <pivotCache cacheId="0" r:id="rId6"/>
  </pivotCaches>
</workbook>
</file>

<file path=xl/calcChain.xml><?xml version="1.0" encoding="utf-8"?>
<calcChain xmlns="http://schemas.openxmlformats.org/spreadsheetml/2006/main">
  <c r="B3" i="2" l="1" a="1"/>
  <c r="B3" i="2" s="1"/>
  <c r="B2" i="2"/>
  <c r="B6" i="2" l="1"/>
  <c r="D3" i="2" a="1"/>
  <c r="D3" i="2" s="1"/>
  <c r="D6" i="2"/>
  <c r="C6" i="2"/>
  <c r="F3" i="1"/>
  <c r="C3" i="2" s="1"/>
  <c r="F4" i="1"/>
  <c r="F5" i="1"/>
  <c r="F6" i="1"/>
  <c r="F7" i="1"/>
  <c r="F8" i="1"/>
  <c r="F9" i="1"/>
  <c r="F10" i="1"/>
  <c r="F11" i="1"/>
  <c r="F12" i="1"/>
  <c r="F13" i="1"/>
  <c r="F14" i="1"/>
  <c r="E6" i="2" s="1"/>
  <c r="F15" i="1"/>
  <c r="F16" i="1"/>
  <c r="F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D2" i="2"/>
  <c r="C2" i="2"/>
  <c r="F24" i="1"/>
</calcChain>
</file>

<file path=xl/sharedStrings.xml><?xml version="1.0" encoding="utf-8"?>
<sst xmlns="http://schemas.openxmlformats.org/spreadsheetml/2006/main" count="48" uniqueCount="30">
  <si>
    <t>Référence</t>
  </si>
  <si>
    <t>Date</t>
  </si>
  <si>
    <t>Produit</t>
  </si>
  <si>
    <t>Quantité</t>
  </si>
  <si>
    <t>Prix Unitaire</t>
  </si>
  <si>
    <t>Prix T</t>
  </si>
  <si>
    <t>Statut</t>
  </si>
  <si>
    <t>CMD001</t>
  </si>
  <si>
    <t>Produit1</t>
  </si>
  <si>
    <t>CMD002</t>
  </si>
  <si>
    <t>Produit2</t>
  </si>
  <si>
    <t>CMD003</t>
  </si>
  <si>
    <t>Produit3</t>
  </si>
  <si>
    <t>CMD004</t>
  </si>
  <si>
    <t>CMD005</t>
  </si>
  <si>
    <t>CMD006</t>
  </si>
  <si>
    <t>CMD007</t>
  </si>
  <si>
    <t>CMD008</t>
  </si>
  <si>
    <t>CMD009</t>
  </si>
  <si>
    <t>CMD010</t>
  </si>
  <si>
    <t>CMD011</t>
  </si>
  <si>
    <t>CMD012</t>
  </si>
  <si>
    <t>CMD013</t>
  </si>
  <si>
    <t>CMD014</t>
  </si>
  <si>
    <t>CMD015</t>
  </si>
  <si>
    <t>Produit 1</t>
  </si>
  <si>
    <t>Produit 2</t>
  </si>
  <si>
    <t>Produit 3</t>
  </si>
  <si>
    <t>Montant T de ventes par produit</t>
  </si>
  <si>
    <t>Jour de meillieurs ventes par 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</si>
</sst>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164" fontId="4" fillId="0" borderId="0" xfId="0" applyNumberFormat="1" applyFo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14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Font="1" applyAlignment="1">
      <alignment horizontal="right"/>
    </xf>
    <xf numFmtId="14" fontId="4" fillId="0" borderId="0" xfId="0" applyNumberFormat="1" applyFo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aroune Meya" refreshedDate="45286.761722106479" createdVersion="6" refreshedVersion="6" minRefreshableVersion="3" recordCount="15">
  <cacheSource type="worksheet">
    <worksheetSource ref="A1:F16" sheet="Data"/>
  </cacheSource>
  <cacheFields count="6">
    <cacheField name="Référence" numFmtId="0">
      <sharedItems/>
    </cacheField>
    <cacheField name="Date" numFmtId="164">
      <sharedItems containsSemiMixedTypes="0" containsNonDate="0" containsDate="1" containsString="0" minDate="2023-01-01T00:00:00" maxDate="2023-01-16T00:00:00"/>
    </cacheField>
    <cacheField name="Produit" numFmtId="0">
      <sharedItems/>
    </cacheField>
    <cacheField name="Quantité" numFmtId="0">
      <sharedItems containsSemiMixedTypes="0" containsString="0" containsNumber="1" containsInteger="1" minValue="2" maxValue="10"/>
    </cacheField>
    <cacheField name="Prix Unitaire" numFmtId="0">
      <sharedItems containsSemiMixedTypes="0" containsString="0" containsNumber="1" containsInteger="1" minValue="10" maxValue="80"/>
    </cacheField>
    <cacheField name="Prix T" numFmtId="0">
      <sharedItems containsSemiMixedTypes="0" containsString="0" containsNumber="1" containsInteger="1" minValue="50" maxValue="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">
  <r>
    <s v="CMD015"/>
    <d v="2023-01-15T00:00:00"/>
    <s v="Produit1"/>
    <n v="6"/>
    <n v="80"/>
    <n v="480"/>
  </r>
  <r>
    <s v="CMD014"/>
    <d v="2023-01-14T00:00:00"/>
    <s v="Produit2"/>
    <n v="8"/>
    <n v="75"/>
    <n v="600"/>
  </r>
  <r>
    <s v="CMD003"/>
    <d v="2023-01-03T00:00:00"/>
    <s v="Produit3"/>
    <n v="3"/>
    <n v="20"/>
    <n v="60"/>
  </r>
  <r>
    <s v="CMD009"/>
    <d v="2023-01-09T00:00:00"/>
    <s v="Produit2"/>
    <n v="9"/>
    <n v="50"/>
    <n v="450"/>
  </r>
  <r>
    <s v="CMD005"/>
    <d v="2023-01-05T00:00:00"/>
    <s v="Produit3"/>
    <n v="6"/>
    <n v="30"/>
    <n v="180"/>
  </r>
  <r>
    <s v="CMD011"/>
    <d v="2023-01-11T00:00:00"/>
    <s v="Produit1"/>
    <n v="3"/>
    <n v="60"/>
    <n v="180"/>
  </r>
  <r>
    <s v="CMD012"/>
    <d v="2023-01-12T00:00:00"/>
    <s v="Produit2"/>
    <n v="5"/>
    <n v="65"/>
    <n v="325"/>
  </r>
  <r>
    <s v="CMD008"/>
    <d v="2023-01-08T00:00:00"/>
    <s v="Produit3"/>
    <n v="7"/>
    <n v="45"/>
    <n v="315"/>
  </r>
  <r>
    <s v="CMD004"/>
    <d v="2023-01-04T00:00:00"/>
    <s v="Produit2"/>
    <n v="10"/>
    <n v="25"/>
    <n v="250"/>
  </r>
  <r>
    <s v="CMD006"/>
    <d v="2023-01-06T00:00:00"/>
    <s v="Produit1"/>
    <n v="4"/>
    <n v="35"/>
    <n v="140"/>
  </r>
  <r>
    <s v="CMD010"/>
    <d v="2023-01-10T00:00:00"/>
    <s v="Produit1"/>
    <n v="2"/>
    <n v="55"/>
    <n v="110"/>
  </r>
  <r>
    <s v="CMD007"/>
    <d v="2023-01-07T00:00:00"/>
    <s v="Produit2"/>
    <n v="5"/>
    <n v="40"/>
    <n v="200"/>
  </r>
  <r>
    <s v="CMD013"/>
    <d v="2023-01-13T00:00:00"/>
    <s v="Produit3"/>
    <n v="2"/>
    <n v="70"/>
    <n v="140"/>
  </r>
  <r>
    <s v="CMD002"/>
    <d v="2023-01-02T00:00:00"/>
    <s v="Produit2"/>
    <n v="8"/>
    <n v="15"/>
    <n v="120"/>
  </r>
  <r>
    <s v="CMD001"/>
    <d v="2023-01-01T00:00:00"/>
    <s v="Produit1"/>
    <n v="5"/>
    <n v="10"/>
    <n v="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2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C20" firstHeaderRow="1" firstDataRow="1" firstDataCol="0"/>
  <pivotFields count="6">
    <pivotField showAll="0"/>
    <pivotField numFmtId="164"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_data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C20" firstHeaderRow="1" firstDataRow="1" firstDataCol="0"/>
  <pivotFields count="6">
    <pivotField showAll="0"/>
    <pivotField numFmtId="164"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5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C20" firstHeaderRow="1" firstDataRow="1" firstDataCol="0"/>
  <pivotFields count="6">
    <pivotField showAll="0"/>
    <pivotField numFmtId="164"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baseColWidth="10" defaultRowHeight="15" x14ac:dyDescent="0.25"/>
  <sheetData>
    <row r="3" spans="1:3" x14ac:dyDescent="0.25">
      <c r="A3" s="11"/>
      <c r="B3" s="12"/>
      <c r="C3" s="13"/>
    </row>
    <row r="4" spans="1:3" x14ac:dyDescent="0.25">
      <c r="A4" s="14"/>
      <c r="B4" s="15"/>
      <c r="C4" s="16"/>
    </row>
    <row r="5" spans="1:3" x14ac:dyDescent="0.25">
      <c r="A5" s="14"/>
      <c r="B5" s="15"/>
      <c r="C5" s="16"/>
    </row>
    <row r="6" spans="1:3" x14ac:dyDescent="0.25">
      <c r="A6" s="14"/>
      <c r="B6" s="15"/>
      <c r="C6" s="16"/>
    </row>
    <row r="7" spans="1:3" x14ac:dyDescent="0.25">
      <c r="A7" s="14"/>
      <c r="B7" s="15"/>
      <c r="C7" s="16"/>
    </row>
    <row r="8" spans="1:3" x14ac:dyDescent="0.25">
      <c r="A8" s="14"/>
      <c r="B8" s="15"/>
      <c r="C8" s="16"/>
    </row>
    <row r="9" spans="1:3" x14ac:dyDescent="0.25">
      <c r="A9" s="14"/>
      <c r="B9" s="15"/>
      <c r="C9" s="16"/>
    </row>
    <row r="10" spans="1:3" x14ac:dyDescent="0.25">
      <c r="A10" s="14"/>
      <c r="B10" s="15"/>
      <c r="C10" s="16"/>
    </row>
    <row r="11" spans="1:3" x14ac:dyDescent="0.25">
      <c r="A11" s="14"/>
      <c r="B11" s="15"/>
      <c r="C11" s="16"/>
    </row>
    <row r="12" spans="1:3" x14ac:dyDescent="0.25">
      <c r="A12" s="14"/>
      <c r="B12" s="15"/>
      <c r="C12" s="16"/>
    </row>
    <row r="13" spans="1:3" x14ac:dyDescent="0.25">
      <c r="A13" s="14"/>
      <c r="B13" s="15"/>
      <c r="C13" s="16"/>
    </row>
    <row r="14" spans="1:3" x14ac:dyDescent="0.25">
      <c r="A14" s="14"/>
      <c r="B14" s="15"/>
      <c r="C14" s="16"/>
    </row>
    <row r="15" spans="1:3" x14ac:dyDescent="0.25">
      <c r="A15" s="14"/>
      <c r="B15" s="15"/>
      <c r="C15" s="16"/>
    </row>
    <row r="16" spans="1:3" x14ac:dyDescent="0.25">
      <c r="A16" s="14"/>
      <c r="B16" s="15"/>
      <c r="C16" s="16"/>
    </row>
    <row r="17" spans="1:3" x14ac:dyDescent="0.25">
      <c r="A17" s="14"/>
      <c r="B17" s="15"/>
      <c r="C17" s="16"/>
    </row>
    <row r="18" spans="1:3" x14ac:dyDescent="0.25">
      <c r="A18" s="14"/>
      <c r="B18" s="15"/>
      <c r="C18" s="16"/>
    </row>
    <row r="19" spans="1:3" x14ac:dyDescent="0.25">
      <c r="A19" s="14"/>
      <c r="B19" s="15"/>
      <c r="C19" s="16"/>
    </row>
    <row r="20" spans="1:3" x14ac:dyDescent="0.25">
      <c r="A20" s="17"/>
      <c r="B20" s="18"/>
      <c r="C20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baseColWidth="10" defaultRowHeight="15" x14ac:dyDescent="0.25"/>
  <sheetData>
    <row r="3" spans="1:3" x14ac:dyDescent="0.25">
      <c r="A3" s="11"/>
      <c r="B3" s="12"/>
      <c r="C3" s="13"/>
    </row>
    <row r="4" spans="1:3" x14ac:dyDescent="0.25">
      <c r="A4" s="14"/>
      <c r="B4" s="15"/>
      <c r="C4" s="16"/>
    </row>
    <row r="5" spans="1:3" x14ac:dyDescent="0.25">
      <c r="A5" s="14"/>
      <c r="B5" s="15"/>
      <c r="C5" s="16"/>
    </row>
    <row r="6" spans="1:3" x14ac:dyDescent="0.25">
      <c r="A6" s="14"/>
      <c r="B6" s="15"/>
      <c r="C6" s="16"/>
    </row>
    <row r="7" spans="1:3" x14ac:dyDescent="0.25">
      <c r="A7" s="14"/>
      <c r="B7" s="15"/>
      <c r="C7" s="16"/>
    </row>
    <row r="8" spans="1:3" x14ac:dyDescent="0.25">
      <c r="A8" s="14"/>
      <c r="B8" s="15"/>
      <c r="C8" s="16"/>
    </row>
    <row r="9" spans="1:3" x14ac:dyDescent="0.25">
      <c r="A9" s="14"/>
      <c r="B9" s="15"/>
      <c r="C9" s="16"/>
    </row>
    <row r="10" spans="1:3" x14ac:dyDescent="0.25">
      <c r="A10" s="14"/>
      <c r="B10" s="15"/>
      <c r="C10" s="16"/>
    </row>
    <row r="11" spans="1:3" x14ac:dyDescent="0.25">
      <c r="A11" s="14"/>
      <c r="B11" s="15"/>
      <c r="C11" s="16"/>
    </row>
    <row r="12" spans="1:3" x14ac:dyDescent="0.25">
      <c r="A12" s="14"/>
      <c r="B12" s="15"/>
      <c r="C12" s="16"/>
    </row>
    <row r="13" spans="1:3" x14ac:dyDescent="0.25">
      <c r="A13" s="14"/>
      <c r="B13" s="15"/>
      <c r="C13" s="16"/>
    </row>
    <row r="14" spans="1:3" x14ac:dyDescent="0.25">
      <c r="A14" s="14"/>
      <c r="B14" s="15"/>
      <c r="C14" s="16"/>
    </row>
    <row r="15" spans="1:3" x14ac:dyDescent="0.25">
      <c r="A15" s="14"/>
      <c r="B15" s="15"/>
      <c r="C15" s="16"/>
    </row>
    <row r="16" spans="1:3" x14ac:dyDescent="0.25">
      <c r="A16" s="14"/>
      <c r="B16" s="15"/>
      <c r="C16" s="16"/>
    </row>
    <row r="17" spans="1:3" x14ac:dyDescent="0.25">
      <c r="A17" s="14"/>
      <c r="B17" s="15"/>
      <c r="C17" s="16"/>
    </row>
    <row r="18" spans="1:3" x14ac:dyDescent="0.25">
      <c r="A18" s="14"/>
      <c r="B18" s="15"/>
      <c r="C18" s="16"/>
    </row>
    <row r="19" spans="1:3" x14ac:dyDescent="0.25">
      <c r="A19" s="14"/>
      <c r="B19" s="15"/>
      <c r="C19" s="16"/>
    </row>
    <row r="20" spans="1:3" x14ac:dyDescent="0.25">
      <c r="A20" s="17"/>
      <c r="B20" s="18"/>
      <c r="C20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B5" sqref="B5"/>
    </sheetView>
  </sheetViews>
  <sheetFormatPr baseColWidth="10" defaultRowHeight="15" x14ac:dyDescent="0.25"/>
  <sheetData>
    <row r="3" spans="1:3" x14ac:dyDescent="0.25">
      <c r="A3" s="11"/>
      <c r="B3" s="12"/>
      <c r="C3" s="13"/>
    </row>
    <row r="4" spans="1:3" x14ac:dyDescent="0.25">
      <c r="A4" s="14"/>
      <c r="B4" s="15"/>
      <c r="C4" s="16"/>
    </row>
    <row r="5" spans="1:3" x14ac:dyDescent="0.25">
      <c r="A5" s="14"/>
      <c r="B5" s="15"/>
      <c r="C5" s="16"/>
    </row>
    <row r="6" spans="1:3" x14ac:dyDescent="0.25">
      <c r="A6" s="14"/>
      <c r="B6" s="15"/>
      <c r="C6" s="16"/>
    </row>
    <row r="7" spans="1:3" x14ac:dyDescent="0.25">
      <c r="A7" s="14"/>
      <c r="B7" s="15"/>
      <c r="C7" s="16"/>
    </row>
    <row r="8" spans="1:3" x14ac:dyDescent="0.25">
      <c r="A8" s="14"/>
      <c r="B8" s="15"/>
      <c r="C8" s="16"/>
    </row>
    <row r="9" spans="1:3" x14ac:dyDescent="0.25">
      <c r="A9" s="14"/>
      <c r="B9" s="15"/>
      <c r="C9" s="16"/>
    </row>
    <row r="10" spans="1:3" x14ac:dyDescent="0.25">
      <c r="A10" s="14"/>
      <c r="B10" s="15"/>
      <c r="C10" s="16"/>
    </row>
    <row r="11" spans="1:3" x14ac:dyDescent="0.25">
      <c r="A11" s="14"/>
      <c r="B11" s="15"/>
      <c r="C11" s="16"/>
    </row>
    <row r="12" spans="1:3" x14ac:dyDescent="0.25">
      <c r="A12" s="14"/>
      <c r="B12" s="15"/>
      <c r="C12" s="16"/>
    </row>
    <row r="13" spans="1:3" x14ac:dyDescent="0.25">
      <c r="A13" s="14"/>
      <c r="B13" s="15"/>
      <c r="C13" s="16"/>
    </row>
    <row r="14" spans="1:3" x14ac:dyDescent="0.25">
      <c r="A14" s="14"/>
      <c r="B14" s="15"/>
      <c r="C14" s="16"/>
    </row>
    <row r="15" spans="1:3" x14ac:dyDescent="0.25">
      <c r="A15" s="14"/>
      <c r="B15" s="15"/>
      <c r="C15" s="16"/>
    </row>
    <row r="16" spans="1:3" x14ac:dyDescent="0.25">
      <c r="A16" s="14"/>
      <c r="B16" s="15"/>
      <c r="C16" s="16"/>
    </row>
    <row r="17" spans="1:3" x14ac:dyDescent="0.25">
      <c r="A17" s="14"/>
      <c r="B17" s="15"/>
      <c r="C17" s="16"/>
    </row>
    <row r="18" spans="1:3" x14ac:dyDescent="0.25">
      <c r="A18" s="14"/>
      <c r="B18" s="15"/>
      <c r="C18" s="16"/>
    </row>
    <row r="19" spans="1:3" x14ac:dyDescent="0.25">
      <c r="A19" s="14"/>
      <c r="B19" s="15"/>
      <c r="C19" s="16"/>
    </row>
    <row r="20" spans="1:3" x14ac:dyDescent="0.25">
      <c r="A20" s="17"/>
      <c r="B20" s="18"/>
      <c r="C20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F2" sqref="F2"/>
    </sheetView>
  </sheetViews>
  <sheetFormatPr baseColWidth="10" defaultColWidth="14.42578125" defaultRowHeight="15" customHeight="1" x14ac:dyDescent="0.25"/>
  <cols>
    <col min="1" max="1" width="14.85546875" customWidth="1"/>
    <col min="2" max="5" width="10.7109375" customWidth="1"/>
    <col min="6" max="6" width="18.140625" customWidth="1"/>
    <col min="7" max="26" width="10.71093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24</v>
      </c>
      <c r="B2" s="3">
        <v>44941</v>
      </c>
      <c r="C2" s="2" t="s">
        <v>8</v>
      </c>
      <c r="D2" s="2">
        <v>6</v>
      </c>
      <c r="E2" s="2">
        <v>80</v>
      </c>
      <c r="F2" s="9">
        <f>E2*D2</f>
        <v>480</v>
      </c>
    </row>
    <row r="3" spans="1:7" x14ac:dyDescent="0.25">
      <c r="A3" s="2" t="s">
        <v>23</v>
      </c>
      <c r="B3" s="3">
        <v>44940</v>
      </c>
      <c r="C3" s="2" t="s">
        <v>10</v>
      </c>
      <c r="D3" s="2">
        <v>8</v>
      </c>
      <c r="E3" s="2">
        <v>75</v>
      </c>
      <c r="F3">
        <f t="shared" ref="F3:F16" si="0">E3*D3</f>
        <v>600</v>
      </c>
    </row>
    <row r="4" spans="1:7" x14ac:dyDescent="0.25">
      <c r="A4" s="2" t="s">
        <v>11</v>
      </c>
      <c r="B4" s="3">
        <v>44929</v>
      </c>
      <c r="C4" s="2" t="s">
        <v>12</v>
      </c>
      <c r="D4" s="2">
        <v>3</v>
      </c>
      <c r="E4" s="2">
        <v>20</v>
      </c>
      <c r="F4">
        <f t="shared" si="0"/>
        <v>60</v>
      </c>
      <c r="G4" t="str">
        <f t="shared" ref="G4:G16" si="1">IF(D4&lt;5,"À réapprovisionner","")</f>
        <v>À réapprovisionner</v>
      </c>
    </row>
    <row r="5" spans="1:7" x14ac:dyDescent="0.25">
      <c r="A5" s="2" t="s">
        <v>18</v>
      </c>
      <c r="B5" s="3">
        <v>44935</v>
      </c>
      <c r="C5" s="2" t="s">
        <v>10</v>
      </c>
      <c r="D5" s="2">
        <v>9</v>
      </c>
      <c r="E5" s="2">
        <v>50</v>
      </c>
      <c r="F5">
        <f t="shared" si="0"/>
        <v>450</v>
      </c>
      <c r="G5" t="str">
        <f t="shared" si="1"/>
        <v/>
      </c>
    </row>
    <row r="6" spans="1:7" x14ac:dyDescent="0.25">
      <c r="A6" s="2" t="s">
        <v>14</v>
      </c>
      <c r="B6" s="3">
        <v>44931</v>
      </c>
      <c r="C6" s="2" t="s">
        <v>12</v>
      </c>
      <c r="D6" s="2">
        <v>6</v>
      </c>
      <c r="E6" s="2">
        <v>30</v>
      </c>
      <c r="F6">
        <f t="shared" si="0"/>
        <v>180</v>
      </c>
      <c r="G6" t="str">
        <f t="shared" si="1"/>
        <v/>
      </c>
    </row>
    <row r="7" spans="1:7" x14ac:dyDescent="0.25">
      <c r="A7" s="2" t="s">
        <v>20</v>
      </c>
      <c r="B7" s="3">
        <v>44937</v>
      </c>
      <c r="C7" s="2" t="s">
        <v>8</v>
      </c>
      <c r="D7" s="2">
        <v>3</v>
      </c>
      <c r="E7" s="2">
        <v>60</v>
      </c>
      <c r="F7">
        <f t="shared" si="0"/>
        <v>180</v>
      </c>
      <c r="G7" t="str">
        <f t="shared" si="1"/>
        <v>À réapprovisionner</v>
      </c>
    </row>
    <row r="8" spans="1:7" x14ac:dyDescent="0.25">
      <c r="A8" s="2" t="s">
        <v>21</v>
      </c>
      <c r="B8" s="3">
        <v>44938</v>
      </c>
      <c r="C8" s="2" t="s">
        <v>10</v>
      </c>
      <c r="D8" s="2">
        <v>5</v>
      </c>
      <c r="E8" s="2">
        <v>65</v>
      </c>
      <c r="F8">
        <f t="shared" si="0"/>
        <v>325</v>
      </c>
      <c r="G8" t="str">
        <f t="shared" si="1"/>
        <v/>
      </c>
    </row>
    <row r="9" spans="1:7" x14ac:dyDescent="0.25">
      <c r="A9" s="2" t="s">
        <v>17</v>
      </c>
      <c r="B9" s="3">
        <v>44934</v>
      </c>
      <c r="C9" s="2" t="s">
        <v>12</v>
      </c>
      <c r="D9" s="2">
        <v>7</v>
      </c>
      <c r="E9" s="2">
        <v>45</v>
      </c>
      <c r="F9">
        <f t="shared" si="0"/>
        <v>315</v>
      </c>
      <c r="G9" t="str">
        <f t="shared" si="1"/>
        <v/>
      </c>
    </row>
    <row r="10" spans="1:7" x14ac:dyDescent="0.25">
      <c r="A10" s="2" t="s">
        <v>13</v>
      </c>
      <c r="B10" s="3">
        <v>44930</v>
      </c>
      <c r="C10" s="2" t="s">
        <v>10</v>
      </c>
      <c r="D10" s="2">
        <v>10</v>
      </c>
      <c r="E10" s="2">
        <v>25</v>
      </c>
      <c r="F10">
        <f t="shared" si="0"/>
        <v>250</v>
      </c>
      <c r="G10" t="str">
        <f t="shared" si="1"/>
        <v/>
      </c>
    </row>
    <row r="11" spans="1:7" x14ac:dyDescent="0.25">
      <c r="A11" s="2" t="s">
        <v>15</v>
      </c>
      <c r="B11" s="3">
        <v>44932</v>
      </c>
      <c r="C11" s="2" t="s">
        <v>8</v>
      </c>
      <c r="D11" s="2">
        <v>4</v>
      </c>
      <c r="E11" s="2">
        <v>35</v>
      </c>
      <c r="F11">
        <f t="shared" si="0"/>
        <v>140</v>
      </c>
      <c r="G11" t="str">
        <f t="shared" si="1"/>
        <v>À réapprovisionner</v>
      </c>
    </row>
    <row r="12" spans="1:7" x14ac:dyDescent="0.25">
      <c r="A12" s="6" t="s">
        <v>19</v>
      </c>
      <c r="B12" s="3">
        <v>44936</v>
      </c>
      <c r="C12" s="2" t="s">
        <v>8</v>
      </c>
      <c r="D12" s="2">
        <v>2</v>
      </c>
      <c r="E12" s="2">
        <v>55</v>
      </c>
      <c r="F12">
        <f t="shared" si="0"/>
        <v>110</v>
      </c>
      <c r="G12" t="str">
        <f t="shared" si="1"/>
        <v>À réapprovisionner</v>
      </c>
    </row>
    <row r="13" spans="1:7" x14ac:dyDescent="0.25">
      <c r="A13" s="2" t="s">
        <v>16</v>
      </c>
      <c r="B13" s="3">
        <v>44933</v>
      </c>
      <c r="C13" s="2" t="s">
        <v>10</v>
      </c>
      <c r="D13" s="2">
        <v>5</v>
      </c>
      <c r="E13" s="2">
        <v>40</v>
      </c>
      <c r="F13">
        <f t="shared" si="0"/>
        <v>200</v>
      </c>
      <c r="G13" t="str">
        <f t="shared" si="1"/>
        <v/>
      </c>
    </row>
    <row r="14" spans="1:7" x14ac:dyDescent="0.25">
      <c r="A14" s="2" t="s">
        <v>22</v>
      </c>
      <c r="B14" s="3">
        <v>44939</v>
      </c>
      <c r="C14" s="2" t="s">
        <v>12</v>
      </c>
      <c r="D14" s="2">
        <v>2</v>
      </c>
      <c r="E14" s="2">
        <v>70</v>
      </c>
      <c r="F14">
        <f t="shared" si="0"/>
        <v>140</v>
      </c>
      <c r="G14" t="str">
        <f t="shared" si="1"/>
        <v>À réapprovisionner</v>
      </c>
    </row>
    <row r="15" spans="1:7" x14ac:dyDescent="0.25">
      <c r="A15" s="2" t="s">
        <v>9</v>
      </c>
      <c r="B15" s="3">
        <v>44928</v>
      </c>
      <c r="C15" s="2" t="s">
        <v>10</v>
      </c>
      <c r="D15" s="2">
        <v>8</v>
      </c>
      <c r="E15" s="2">
        <v>15</v>
      </c>
      <c r="F15">
        <f t="shared" si="0"/>
        <v>120</v>
      </c>
      <c r="G15" t="str">
        <f t="shared" si="1"/>
        <v/>
      </c>
    </row>
    <row r="16" spans="1:7" x14ac:dyDescent="0.25">
      <c r="A16" s="2" t="s">
        <v>7</v>
      </c>
      <c r="B16" s="3">
        <v>44927</v>
      </c>
      <c r="C16" s="2" t="s">
        <v>8</v>
      </c>
      <c r="D16" s="2">
        <v>5</v>
      </c>
      <c r="E16" s="2">
        <v>10</v>
      </c>
      <c r="F16">
        <f t="shared" si="0"/>
        <v>50</v>
      </c>
      <c r="G16" t="str">
        <f t="shared" si="1"/>
        <v/>
      </c>
    </row>
    <row r="18" spans="6:8" ht="15" customHeight="1" x14ac:dyDescent="0.25">
      <c r="F18">
        <v>120</v>
      </c>
      <c r="H18">
        <v>120</v>
      </c>
    </row>
    <row r="19" spans="6:8" ht="15" customHeight="1" x14ac:dyDescent="0.25">
      <c r="F19">
        <v>250</v>
      </c>
      <c r="H19">
        <v>250</v>
      </c>
    </row>
    <row r="20" spans="6:8" ht="15" customHeight="1" x14ac:dyDescent="0.25">
      <c r="F20">
        <v>200</v>
      </c>
      <c r="H20">
        <v>200</v>
      </c>
    </row>
    <row r="21" spans="6:8" ht="15.75" customHeight="1" x14ac:dyDescent="0.25">
      <c r="F21">
        <v>450</v>
      </c>
      <c r="H21">
        <v>450</v>
      </c>
    </row>
    <row r="22" spans="6:8" ht="15.75" customHeight="1" x14ac:dyDescent="0.25">
      <c r="F22">
        <v>325</v>
      </c>
      <c r="H22">
        <v>325</v>
      </c>
    </row>
    <row r="23" spans="6:8" ht="15.75" customHeight="1" x14ac:dyDescent="0.25">
      <c r="F23">
        <v>600</v>
      </c>
      <c r="H23">
        <v>600</v>
      </c>
    </row>
    <row r="24" spans="6:8" ht="15.75" customHeight="1" x14ac:dyDescent="0.25">
      <c r="F24">
        <f>SUM(F18:F23)</f>
        <v>1945</v>
      </c>
    </row>
    <row r="25" spans="6:8" ht="15.75" customHeight="1" x14ac:dyDescent="0.25"/>
    <row r="26" spans="6:8" ht="15.75" customHeight="1" x14ac:dyDescent="0.25"/>
    <row r="27" spans="6:8" ht="15.75" customHeight="1" x14ac:dyDescent="0.25"/>
    <row r="28" spans="6:8" ht="15.75" customHeight="1" x14ac:dyDescent="0.25"/>
    <row r="29" spans="6:8" ht="15.75" customHeight="1" x14ac:dyDescent="0.25"/>
    <row r="30" spans="6:8" ht="15.75" customHeight="1" x14ac:dyDescent="0.25"/>
    <row r="31" spans="6:8" ht="15.75" customHeight="1" x14ac:dyDescent="0.25"/>
    <row r="32" spans="6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ortState ref="A1:G15">
    <sortCondition descending="1" ref="F1:F15"/>
  </sortState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3" sqref="B3"/>
    </sheetView>
  </sheetViews>
  <sheetFormatPr baseColWidth="10" defaultRowHeight="15" x14ac:dyDescent="0.25"/>
  <sheetData>
    <row r="1" spans="1:5" x14ac:dyDescent="0.25">
      <c r="B1" s="4" t="s">
        <v>25</v>
      </c>
      <c r="C1" s="4" t="s">
        <v>26</v>
      </c>
      <c r="D1" s="4" t="s">
        <v>27</v>
      </c>
    </row>
    <row r="2" spans="1:5" ht="45" x14ac:dyDescent="0.25">
      <c r="A2" s="5" t="s">
        <v>28</v>
      </c>
      <c r="B2">
        <f>SUMIF(Data!$C:$C,"Produit1",Data!$F:$F)</f>
        <v>960</v>
      </c>
      <c r="C2">
        <f>SUMIF(Data!$C:$C,"Produit2",Data!$F:$F)</f>
        <v>1945</v>
      </c>
      <c r="D2">
        <f>SUMIF(Data!$C:$C,"Produit3",Data!$F:$F)</f>
        <v>695</v>
      </c>
    </row>
    <row r="3" spans="1:5" ht="60" x14ac:dyDescent="0.25">
      <c r="A3" s="5" t="s">
        <v>29</v>
      </c>
      <c r="B3" s="10">
        <f t="array" ref="B3">INDEX(Data!$B:$B,MATCH(MAX(IF(Data!$C:$C="Produit1",Data!$F:$F)),IF(Data!$C:$C="Produit1",Data!$F:$F),0))</f>
        <v>44941</v>
      </c>
      <c r="C3" s="10">
        <f>INDEX(Data!$B:$B,MATCH(MAX(IF(Data!$C:$C="Produit2",Data!$F:$F)),IF(Data!$C:$C="Produit2",Data!$F:$F),0))</f>
        <v>0</v>
      </c>
      <c r="D3" s="10">
        <f t="array" ref="D3">INDEX(Data!$B:$B,MATCH(MAX(IF(Data!$C:$C="Produit1",Data!$F:$F)),IF(Data!$C:$C="Produit1",Data!$F:$F),0))</f>
        <v>44941</v>
      </c>
    </row>
    <row r="5" spans="1:5" x14ac:dyDescent="0.25">
      <c r="A5" s="1" t="s">
        <v>0</v>
      </c>
      <c r="B5" s="2" t="s">
        <v>1</v>
      </c>
      <c r="C5" s="2" t="s">
        <v>2</v>
      </c>
      <c r="D5" s="2" t="s">
        <v>3</v>
      </c>
      <c r="E5" s="2" t="s">
        <v>5</v>
      </c>
    </row>
    <row r="6" spans="1:5" x14ac:dyDescent="0.25">
      <c r="A6" s="4" t="s">
        <v>22</v>
      </c>
      <c r="B6" s="7" t="e">
        <f>VLOOKUP($A6,Tab_Data,2,FALSE)</f>
        <v>#NAME?</v>
      </c>
      <c r="C6" s="7" t="str">
        <f>VLOOKUP($A6,Data!$A2:$F16,3,FALSE)</f>
        <v>Produit3</v>
      </c>
      <c r="D6" s="8">
        <f>VLOOKUP($A6,Data!$A2:$F16,4,FALSE)</f>
        <v>2</v>
      </c>
      <c r="E6" s="8">
        <f>VLOOKUP($A6,Data!$A2:$F16,6,FALSE)</f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Feuil3</vt:lpstr>
      <vt:lpstr>Feuil4</vt:lpstr>
      <vt:lpstr>Feuil5</vt:lpstr>
      <vt:lpstr>Data</vt:lpstr>
      <vt:lpstr>Bilan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Haroune Meya</cp:lastModifiedBy>
  <dcterms:modified xsi:type="dcterms:W3CDTF">2024-01-13T10:48:45Z</dcterms:modified>
</cp:coreProperties>
</file>